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udia\Studia_sem_4\SDiZO\projekt\Projekt2\"/>
    </mc:Choice>
  </mc:AlternateContent>
  <xr:revisionPtr revIDLastSave="0" documentId="13_ncr:1_{FD52AF1E-0BEB-4F68-A397-A68E5AC15EFA}" xr6:coauthVersionLast="47" xr6:coauthVersionMax="47" xr10:uidLastSave="{00000000-0000-0000-0000-000000000000}"/>
  <bookViews>
    <workbookView xWindow="-120" yWindow="-120" windowWidth="28110" windowHeight="16440" firstSheet="1" activeTab="8" xr2:uid="{028CC559-814D-4468-B470-E4DA59DF1A8B}"/>
  </bookViews>
  <sheets>
    <sheet name="Matrix_Prima" sheetId="9" r:id="rId1"/>
    <sheet name="Matrix_Kruskal" sheetId="8" r:id="rId2"/>
    <sheet name="Matrix_Dijkstra" sheetId="7" r:id="rId3"/>
    <sheet name="Matrix_BellmanFord" sheetId="6" r:id="rId4"/>
    <sheet name="List_Prima" sheetId="5" r:id="rId5"/>
    <sheet name="List_Kruskal" sheetId="4" r:id="rId6"/>
    <sheet name="List_Dijkstra" sheetId="3" r:id="rId7"/>
    <sheet name="List_BellmanFord" sheetId="2" r:id="rId8"/>
    <sheet name="MST" sheetId="1" r:id="rId9"/>
    <sheet name="GSP" sheetId="10" r:id="rId10"/>
  </sheets>
  <definedNames>
    <definedName name="ExternalData_1" localSheetId="7" hidden="1">List_BellmanFord!$A$1:$C$41</definedName>
    <definedName name="ExternalData_2" localSheetId="6" hidden="1">List_Dijkstra!$A$1:$C$41</definedName>
    <definedName name="ExternalData_3" localSheetId="5" hidden="1">List_Kruskal!$A$1:$C$41</definedName>
    <definedName name="ExternalData_4" localSheetId="4" hidden="1">List_Prima!$A$1:$C$41</definedName>
    <definedName name="ExternalData_5" localSheetId="3" hidden="1">Matrix_BellmanFord!$A$1:$C$41</definedName>
    <definedName name="ExternalData_6" localSheetId="2" hidden="1">Matrix_Dijkstra!$A$1:$C$41</definedName>
    <definedName name="ExternalData_7" localSheetId="1" hidden="1">Matrix_Kruskal!$A$1:$C$41</definedName>
    <definedName name="ExternalData_8" localSheetId="0" hidden="1">Matrix_Prima!$A$1:$C$41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9" l="1"/>
  <c r="I33" i="9" s="1"/>
  <c r="A34" i="1" s="1"/>
  <c r="U2" i="9"/>
  <c r="I32" i="9" s="1"/>
  <c r="A33" i="1" s="1"/>
  <c r="V2" i="9"/>
  <c r="J32" i="9" s="1"/>
  <c r="C33" i="1" s="1"/>
  <c r="W2" i="9"/>
  <c r="K32" i="9" s="1"/>
  <c r="B33" i="1" s="1"/>
  <c r="E3" i="2"/>
  <c r="F3" i="2"/>
  <c r="G3" i="2"/>
  <c r="E4" i="2"/>
  <c r="F4" i="2"/>
  <c r="G4" i="2"/>
  <c r="E5" i="2"/>
  <c r="F5" i="2"/>
  <c r="V2" i="2" s="1"/>
  <c r="J32" i="2" s="1"/>
  <c r="O33" i="10" s="1"/>
  <c r="G5" i="2"/>
  <c r="E6" i="2"/>
  <c r="F6" i="2"/>
  <c r="G6" i="2"/>
  <c r="E7" i="2"/>
  <c r="F7" i="2"/>
  <c r="G7" i="2"/>
  <c r="E8" i="2"/>
  <c r="Q3" i="2" s="1"/>
  <c r="I23" i="2" s="1"/>
  <c r="M24" i="10" s="1"/>
  <c r="F8" i="2"/>
  <c r="G8" i="2"/>
  <c r="E9" i="2"/>
  <c r="F9" i="2"/>
  <c r="G9" i="2"/>
  <c r="E10" i="2"/>
  <c r="F10" i="2"/>
  <c r="G10" i="2"/>
  <c r="K4" i="2" s="1"/>
  <c r="N5" i="10" s="1"/>
  <c r="E11" i="2"/>
  <c r="F11" i="2"/>
  <c r="G11" i="2"/>
  <c r="E12" i="2"/>
  <c r="F12" i="2"/>
  <c r="G12" i="2"/>
  <c r="E13" i="2"/>
  <c r="F13" i="2"/>
  <c r="V4" i="2" s="1"/>
  <c r="J34" i="2" s="1"/>
  <c r="O35" i="10" s="1"/>
  <c r="G13" i="2"/>
  <c r="E14" i="2"/>
  <c r="F14" i="2"/>
  <c r="G14" i="2"/>
  <c r="E15" i="2"/>
  <c r="F15" i="2"/>
  <c r="G15" i="2"/>
  <c r="E16" i="2"/>
  <c r="Q5" i="2" s="1"/>
  <c r="I25" i="2" s="1"/>
  <c r="M26" i="10" s="1"/>
  <c r="F16" i="2"/>
  <c r="G16" i="2"/>
  <c r="E17" i="2"/>
  <c r="F17" i="2"/>
  <c r="G17" i="2"/>
  <c r="E18" i="2"/>
  <c r="F18" i="2"/>
  <c r="G18" i="2"/>
  <c r="K6" i="2" s="1"/>
  <c r="N7" i="10" s="1"/>
  <c r="E19" i="2"/>
  <c r="F19" i="2"/>
  <c r="G19" i="2"/>
  <c r="E20" i="2"/>
  <c r="F20" i="2"/>
  <c r="G20" i="2"/>
  <c r="E21" i="2"/>
  <c r="F21" i="2"/>
  <c r="V6" i="2" s="1"/>
  <c r="J36" i="2" s="1"/>
  <c r="O37" i="10" s="1"/>
  <c r="G21" i="2"/>
  <c r="E22" i="2"/>
  <c r="F22" i="2"/>
  <c r="G22" i="2"/>
  <c r="E23" i="2"/>
  <c r="F23" i="2"/>
  <c r="G23" i="2"/>
  <c r="E24" i="2"/>
  <c r="Q7" i="2" s="1"/>
  <c r="I27" i="2" s="1"/>
  <c r="M28" i="10" s="1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V8" i="2" s="1"/>
  <c r="J38" i="2" s="1"/>
  <c r="O39" i="10" s="1"/>
  <c r="G29" i="2"/>
  <c r="E30" i="2"/>
  <c r="F30" i="2"/>
  <c r="G30" i="2"/>
  <c r="E31" i="2"/>
  <c r="F31" i="2"/>
  <c r="G31" i="2"/>
  <c r="E32" i="2"/>
  <c r="Q9" i="2" s="1"/>
  <c r="I29" i="2" s="1"/>
  <c r="M30" i="10" s="1"/>
  <c r="F32" i="2"/>
  <c r="G32" i="2"/>
  <c r="E33" i="2"/>
  <c r="F33" i="2"/>
  <c r="G33" i="2"/>
  <c r="E34" i="2"/>
  <c r="F34" i="2"/>
  <c r="G34" i="2"/>
  <c r="K10" i="2" s="1"/>
  <c r="N11" i="10" s="1"/>
  <c r="E35" i="2"/>
  <c r="F35" i="2"/>
  <c r="G35" i="2"/>
  <c r="E36" i="2"/>
  <c r="F36" i="2"/>
  <c r="G36" i="2"/>
  <c r="E37" i="2"/>
  <c r="F37" i="2"/>
  <c r="V10" i="2" s="1"/>
  <c r="J40" i="2" s="1"/>
  <c r="O41" i="10" s="1"/>
  <c r="G37" i="2"/>
  <c r="E38" i="2"/>
  <c r="F38" i="2"/>
  <c r="G38" i="2"/>
  <c r="E39" i="2"/>
  <c r="F39" i="2"/>
  <c r="G39" i="2"/>
  <c r="E40" i="2"/>
  <c r="Q11" i="2" s="1"/>
  <c r="I31" i="2" s="1"/>
  <c r="M32" i="10" s="1"/>
  <c r="F40" i="2"/>
  <c r="G40" i="2"/>
  <c r="E41" i="2"/>
  <c r="F41" i="2"/>
  <c r="G41" i="2"/>
  <c r="G2" i="2"/>
  <c r="F2" i="2"/>
  <c r="E2" i="2"/>
  <c r="E3" i="3"/>
  <c r="F3" i="3"/>
  <c r="G3" i="3"/>
  <c r="E4" i="3"/>
  <c r="F4" i="3"/>
  <c r="G4" i="3"/>
  <c r="E5" i="3"/>
  <c r="F5" i="3"/>
  <c r="V2" i="3" s="1"/>
  <c r="J32" i="3" s="1"/>
  <c r="K33" i="10" s="1"/>
  <c r="G5" i="3"/>
  <c r="E6" i="3"/>
  <c r="F6" i="3"/>
  <c r="G6" i="3"/>
  <c r="E7" i="3"/>
  <c r="F7" i="3"/>
  <c r="G7" i="3"/>
  <c r="E8" i="3"/>
  <c r="Q3" i="3" s="1"/>
  <c r="I23" i="3" s="1"/>
  <c r="I24" i="10" s="1"/>
  <c r="F8" i="3"/>
  <c r="G8" i="3"/>
  <c r="E9" i="3"/>
  <c r="F9" i="3"/>
  <c r="G9" i="3"/>
  <c r="E10" i="3"/>
  <c r="F10" i="3"/>
  <c r="G10" i="3"/>
  <c r="K4" i="3" s="1"/>
  <c r="J5" i="10" s="1"/>
  <c r="E11" i="3"/>
  <c r="F11" i="3"/>
  <c r="G11" i="3"/>
  <c r="E12" i="3"/>
  <c r="F12" i="3"/>
  <c r="G12" i="3"/>
  <c r="E13" i="3"/>
  <c r="F13" i="3"/>
  <c r="V4" i="3" s="1"/>
  <c r="J34" i="3" s="1"/>
  <c r="K35" i="10" s="1"/>
  <c r="G13" i="3"/>
  <c r="E14" i="3"/>
  <c r="F14" i="3"/>
  <c r="G14" i="3"/>
  <c r="E15" i="3"/>
  <c r="F15" i="3"/>
  <c r="G15" i="3"/>
  <c r="E16" i="3"/>
  <c r="Q5" i="3" s="1"/>
  <c r="I25" i="3" s="1"/>
  <c r="I26" i="10" s="1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U6" i="3" s="1"/>
  <c r="I36" i="3" s="1"/>
  <c r="I37" i="10" s="1"/>
  <c r="F21" i="3"/>
  <c r="V6" i="3" s="1"/>
  <c r="J36" i="3" s="1"/>
  <c r="K37" i="10" s="1"/>
  <c r="G21" i="3"/>
  <c r="E22" i="3"/>
  <c r="F22" i="3"/>
  <c r="G22" i="3"/>
  <c r="E23" i="3"/>
  <c r="F23" i="3"/>
  <c r="G23" i="3"/>
  <c r="O7" i="3" s="1"/>
  <c r="K17" i="3" s="1"/>
  <c r="J18" i="10" s="1"/>
  <c r="E24" i="3"/>
  <c r="Q7" i="3" s="1"/>
  <c r="I27" i="3" s="1"/>
  <c r="I28" i="10" s="1"/>
  <c r="F24" i="3"/>
  <c r="G24" i="3"/>
  <c r="E25" i="3"/>
  <c r="F25" i="3"/>
  <c r="G25" i="3"/>
  <c r="E26" i="3"/>
  <c r="F26" i="3"/>
  <c r="G26" i="3"/>
  <c r="K8" i="3" s="1"/>
  <c r="J9" i="10" s="1"/>
  <c r="E27" i="3"/>
  <c r="F27" i="3"/>
  <c r="G27" i="3"/>
  <c r="E28" i="3"/>
  <c r="F28" i="3"/>
  <c r="G28" i="3"/>
  <c r="E29" i="3"/>
  <c r="F29" i="3"/>
  <c r="V8" i="3" s="1"/>
  <c r="J38" i="3" s="1"/>
  <c r="K39" i="10" s="1"/>
  <c r="G29" i="3"/>
  <c r="E30" i="3"/>
  <c r="F30" i="3"/>
  <c r="G30" i="3"/>
  <c r="E31" i="3"/>
  <c r="F31" i="3"/>
  <c r="G31" i="3"/>
  <c r="E32" i="3"/>
  <c r="Q9" i="3" s="1"/>
  <c r="I29" i="3" s="1"/>
  <c r="I30" i="10" s="1"/>
  <c r="F32" i="3"/>
  <c r="G32" i="3"/>
  <c r="E33" i="3"/>
  <c r="F33" i="3"/>
  <c r="G33" i="3"/>
  <c r="E34" i="3"/>
  <c r="F34" i="3"/>
  <c r="G34" i="3"/>
  <c r="K10" i="3" s="1"/>
  <c r="J11" i="10" s="1"/>
  <c r="E35" i="3"/>
  <c r="F35" i="3"/>
  <c r="G35" i="3"/>
  <c r="E36" i="3"/>
  <c r="F36" i="3"/>
  <c r="G36" i="3"/>
  <c r="E37" i="3"/>
  <c r="F37" i="3"/>
  <c r="V10" i="3" s="1"/>
  <c r="J40" i="3" s="1"/>
  <c r="K41" i="10" s="1"/>
  <c r="G37" i="3"/>
  <c r="E38" i="3"/>
  <c r="F38" i="3"/>
  <c r="G38" i="3"/>
  <c r="E39" i="3"/>
  <c r="F39" i="3"/>
  <c r="G39" i="3"/>
  <c r="E40" i="3"/>
  <c r="Q11" i="3" s="1"/>
  <c r="I31" i="3" s="1"/>
  <c r="I32" i="10" s="1"/>
  <c r="F40" i="3"/>
  <c r="G40" i="3"/>
  <c r="E41" i="3"/>
  <c r="F41" i="3"/>
  <c r="G41" i="3"/>
  <c r="G2" i="3"/>
  <c r="F2" i="3"/>
  <c r="E2" i="3"/>
  <c r="E3" i="4"/>
  <c r="F3" i="4"/>
  <c r="G3" i="4"/>
  <c r="E4" i="4"/>
  <c r="F4" i="4"/>
  <c r="G4" i="4"/>
  <c r="E5" i="4"/>
  <c r="U2" i="4" s="1"/>
  <c r="I32" i="4" s="1"/>
  <c r="M33" i="1" s="1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J4" i="4" s="1"/>
  <c r="O5" i="1" s="1"/>
  <c r="G10" i="4"/>
  <c r="E11" i="4"/>
  <c r="F11" i="4"/>
  <c r="G11" i="4"/>
  <c r="E12" i="4"/>
  <c r="F12" i="4"/>
  <c r="G12" i="4"/>
  <c r="E13" i="4"/>
  <c r="U4" i="4" s="1"/>
  <c r="I34" i="4" s="1"/>
  <c r="M35" i="1" s="1"/>
  <c r="F13" i="4"/>
  <c r="G13" i="4"/>
  <c r="E14" i="4"/>
  <c r="F14" i="4"/>
  <c r="G14" i="4"/>
  <c r="E15" i="4"/>
  <c r="F15" i="4"/>
  <c r="G15" i="4"/>
  <c r="O5" i="4" s="1"/>
  <c r="K15" i="4" s="1"/>
  <c r="N16" i="1" s="1"/>
  <c r="E16" i="4"/>
  <c r="F16" i="4"/>
  <c r="G16" i="4"/>
  <c r="E17" i="4"/>
  <c r="F17" i="4"/>
  <c r="G17" i="4"/>
  <c r="E18" i="4"/>
  <c r="F18" i="4"/>
  <c r="J6" i="4" s="1"/>
  <c r="O7" i="1" s="1"/>
  <c r="G18" i="4"/>
  <c r="E19" i="4"/>
  <c r="F19" i="4"/>
  <c r="G19" i="4"/>
  <c r="E20" i="4"/>
  <c r="F20" i="4"/>
  <c r="G20" i="4"/>
  <c r="E21" i="4"/>
  <c r="U6" i="4" s="1"/>
  <c r="I36" i="4" s="1"/>
  <c r="M37" i="1" s="1"/>
  <c r="F21" i="4"/>
  <c r="V6" i="4" s="1"/>
  <c r="J36" i="4" s="1"/>
  <c r="O37" i="1" s="1"/>
  <c r="G21" i="4"/>
  <c r="E22" i="4"/>
  <c r="F22" i="4"/>
  <c r="G22" i="4"/>
  <c r="E23" i="4"/>
  <c r="F23" i="4"/>
  <c r="G23" i="4"/>
  <c r="O7" i="4" s="1"/>
  <c r="K17" i="4" s="1"/>
  <c r="N18" i="1" s="1"/>
  <c r="E24" i="4"/>
  <c r="Q7" i="4" s="1"/>
  <c r="I27" i="4" s="1"/>
  <c r="M28" i="1" s="1"/>
  <c r="F24" i="4"/>
  <c r="G24" i="4"/>
  <c r="E25" i="4"/>
  <c r="F25" i="4"/>
  <c r="G25" i="4"/>
  <c r="E26" i="4"/>
  <c r="F26" i="4"/>
  <c r="J8" i="4" s="1"/>
  <c r="O9" i="1" s="1"/>
  <c r="G26" i="4"/>
  <c r="E27" i="4"/>
  <c r="F27" i="4"/>
  <c r="G27" i="4"/>
  <c r="E28" i="4"/>
  <c r="F28" i="4"/>
  <c r="G28" i="4"/>
  <c r="E29" i="4"/>
  <c r="U8" i="4" s="1"/>
  <c r="I38" i="4" s="1"/>
  <c r="M39" i="1" s="1"/>
  <c r="F29" i="4"/>
  <c r="G29" i="4"/>
  <c r="E30" i="4"/>
  <c r="F30" i="4"/>
  <c r="G30" i="4"/>
  <c r="E31" i="4"/>
  <c r="F31" i="4"/>
  <c r="G31" i="4"/>
  <c r="O9" i="4" s="1"/>
  <c r="K19" i="4" s="1"/>
  <c r="N20" i="1" s="1"/>
  <c r="E32" i="4"/>
  <c r="F32" i="4"/>
  <c r="G32" i="4"/>
  <c r="E33" i="4"/>
  <c r="F33" i="4"/>
  <c r="G33" i="4"/>
  <c r="E34" i="4"/>
  <c r="F34" i="4"/>
  <c r="J10" i="4" s="1"/>
  <c r="O11" i="1" s="1"/>
  <c r="G34" i="4"/>
  <c r="E35" i="4"/>
  <c r="F35" i="4"/>
  <c r="G35" i="4"/>
  <c r="E36" i="4"/>
  <c r="F36" i="4"/>
  <c r="G36" i="4"/>
  <c r="E37" i="4"/>
  <c r="F37" i="4"/>
  <c r="V10" i="4" s="1"/>
  <c r="J40" i="4" s="1"/>
  <c r="O41" i="1" s="1"/>
  <c r="G37" i="4"/>
  <c r="E38" i="4"/>
  <c r="F38" i="4"/>
  <c r="G38" i="4"/>
  <c r="E39" i="4"/>
  <c r="F39" i="4"/>
  <c r="G39" i="4"/>
  <c r="E40" i="4"/>
  <c r="Q11" i="4" s="1"/>
  <c r="I31" i="4" s="1"/>
  <c r="M32" i="1" s="1"/>
  <c r="F40" i="4"/>
  <c r="G40" i="4"/>
  <c r="E41" i="4"/>
  <c r="F41" i="4"/>
  <c r="G41" i="4"/>
  <c r="G2" i="4"/>
  <c r="F2" i="4"/>
  <c r="E2" i="4"/>
  <c r="E3" i="5"/>
  <c r="F3" i="5"/>
  <c r="G3" i="5"/>
  <c r="E4" i="5"/>
  <c r="F4" i="5"/>
  <c r="G4" i="5"/>
  <c r="E5" i="5"/>
  <c r="U2" i="5" s="1"/>
  <c r="I32" i="5" s="1"/>
  <c r="I33" i="1" s="1"/>
  <c r="F5" i="5"/>
  <c r="V2" i="5" s="1"/>
  <c r="J32" i="5" s="1"/>
  <c r="K33" i="1" s="1"/>
  <c r="G5" i="5"/>
  <c r="E6" i="5"/>
  <c r="F6" i="5"/>
  <c r="G6" i="5"/>
  <c r="E7" i="5"/>
  <c r="F7" i="5"/>
  <c r="G7" i="5"/>
  <c r="E8" i="5"/>
  <c r="Q3" i="5" s="1"/>
  <c r="I23" i="5" s="1"/>
  <c r="I24" i="1" s="1"/>
  <c r="F8" i="5"/>
  <c r="G8" i="5"/>
  <c r="E9" i="5"/>
  <c r="F9" i="5"/>
  <c r="G9" i="5"/>
  <c r="E10" i="5"/>
  <c r="F10" i="5"/>
  <c r="G10" i="5"/>
  <c r="K4" i="5" s="1"/>
  <c r="J5" i="1" s="1"/>
  <c r="E11" i="5"/>
  <c r="F11" i="5"/>
  <c r="G11" i="5"/>
  <c r="E12" i="5"/>
  <c r="F12" i="5"/>
  <c r="G12" i="5"/>
  <c r="E13" i="5"/>
  <c r="U4" i="5" s="1"/>
  <c r="I34" i="5" s="1"/>
  <c r="I35" i="1" s="1"/>
  <c r="F13" i="5"/>
  <c r="V4" i="5" s="1"/>
  <c r="J34" i="5" s="1"/>
  <c r="K35" i="1" s="1"/>
  <c r="G13" i="5"/>
  <c r="E14" i="5"/>
  <c r="F14" i="5"/>
  <c r="G14" i="5"/>
  <c r="E15" i="5"/>
  <c r="F15" i="5"/>
  <c r="G15" i="5"/>
  <c r="O5" i="5" s="1"/>
  <c r="K15" i="5" s="1"/>
  <c r="J16" i="1" s="1"/>
  <c r="E16" i="5"/>
  <c r="Q5" i="5" s="1"/>
  <c r="I25" i="5" s="1"/>
  <c r="I26" i="1" s="1"/>
  <c r="F16" i="5"/>
  <c r="G16" i="5"/>
  <c r="E17" i="5"/>
  <c r="F17" i="5"/>
  <c r="G17" i="5"/>
  <c r="E18" i="5"/>
  <c r="F18" i="5"/>
  <c r="J6" i="5" s="1"/>
  <c r="K7" i="1" s="1"/>
  <c r="G18" i="5"/>
  <c r="K6" i="5" s="1"/>
  <c r="J7" i="1" s="1"/>
  <c r="E19" i="5"/>
  <c r="F19" i="5"/>
  <c r="G19" i="5"/>
  <c r="E20" i="5"/>
  <c r="F20" i="5"/>
  <c r="G20" i="5"/>
  <c r="E21" i="5"/>
  <c r="U6" i="5" s="1"/>
  <c r="I36" i="5" s="1"/>
  <c r="I37" i="1" s="1"/>
  <c r="F21" i="5"/>
  <c r="V6" i="5" s="1"/>
  <c r="J36" i="5" s="1"/>
  <c r="K37" i="1" s="1"/>
  <c r="G21" i="5"/>
  <c r="E22" i="5"/>
  <c r="F22" i="5"/>
  <c r="G22" i="5"/>
  <c r="E23" i="5"/>
  <c r="F23" i="5"/>
  <c r="G23" i="5"/>
  <c r="O7" i="5" s="1"/>
  <c r="K17" i="5" s="1"/>
  <c r="J18" i="1" s="1"/>
  <c r="E24" i="5"/>
  <c r="Q7" i="5" s="1"/>
  <c r="I27" i="5" s="1"/>
  <c r="I28" i="1" s="1"/>
  <c r="F24" i="5"/>
  <c r="G24" i="5"/>
  <c r="E25" i="5"/>
  <c r="F25" i="5"/>
  <c r="G25" i="5"/>
  <c r="E26" i="5"/>
  <c r="F26" i="5"/>
  <c r="G26" i="5"/>
  <c r="K8" i="5" s="1"/>
  <c r="J9" i="1" s="1"/>
  <c r="E27" i="5"/>
  <c r="F27" i="5"/>
  <c r="G27" i="5"/>
  <c r="E28" i="5"/>
  <c r="F28" i="5"/>
  <c r="G28" i="5"/>
  <c r="E29" i="5"/>
  <c r="F29" i="5"/>
  <c r="V8" i="5" s="1"/>
  <c r="J38" i="5" s="1"/>
  <c r="K39" i="1" s="1"/>
  <c r="G29" i="5"/>
  <c r="E30" i="5"/>
  <c r="F30" i="5"/>
  <c r="G30" i="5"/>
  <c r="E31" i="5"/>
  <c r="F31" i="5"/>
  <c r="G31" i="5"/>
  <c r="O9" i="5" s="1"/>
  <c r="K19" i="5" s="1"/>
  <c r="J20" i="1" s="1"/>
  <c r="E32" i="5"/>
  <c r="Q9" i="5" s="1"/>
  <c r="I29" i="5" s="1"/>
  <c r="I30" i="1" s="1"/>
  <c r="F32" i="5"/>
  <c r="G32" i="5"/>
  <c r="E33" i="5"/>
  <c r="F33" i="5"/>
  <c r="G33" i="5"/>
  <c r="E34" i="5"/>
  <c r="F34" i="5"/>
  <c r="J10" i="5" s="1"/>
  <c r="K11" i="1" s="1"/>
  <c r="G34" i="5"/>
  <c r="K10" i="5" s="1"/>
  <c r="J11" i="1" s="1"/>
  <c r="E35" i="5"/>
  <c r="F35" i="5"/>
  <c r="G35" i="5"/>
  <c r="E36" i="5"/>
  <c r="F36" i="5"/>
  <c r="G36" i="5"/>
  <c r="E37" i="5"/>
  <c r="U10" i="5" s="1"/>
  <c r="I40" i="5" s="1"/>
  <c r="I41" i="1" s="1"/>
  <c r="F37" i="5"/>
  <c r="V10" i="5" s="1"/>
  <c r="J40" i="5" s="1"/>
  <c r="K41" i="1" s="1"/>
  <c r="G37" i="5"/>
  <c r="E38" i="5"/>
  <c r="F38" i="5"/>
  <c r="G38" i="5"/>
  <c r="E39" i="5"/>
  <c r="F39" i="5"/>
  <c r="G39" i="5"/>
  <c r="O11" i="5" s="1"/>
  <c r="K21" i="5" s="1"/>
  <c r="J22" i="1" s="1"/>
  <c r="E40" i="5"/>
  <c r="Q11" i="5" s="1"/>
  <c r="I31" i="5" s="1"/>
  <c r="I32" i="1" s="1"/>
  <c r="F40" i="5"/>
  <c r="G40" i="5"/>
  <c r="E41" i="5"/>
  <c r="F41" i="5"/>
  <c r="G41" i="5"/>
  <c r="G2" i="5"/>
  <c r="F2" i="5"/>
  <c r="E2" i="5"/>
  <c r="E3" i="6"/>
  <c r="F3" i="6"/>
  <c r="G3" i="6"/>
  <c r="E4" i="6"/>
  <c r="F4" i="6"/>
  <c r="G4" i="6"/>
  <c r="E5" i="6"/>
  <c r="F5" i="6"/>
  <c r="V2" i="6" s="1"/>
  <c r="J32" i="6" s="1"/>
  <c r="G33" i="10" s="1"/>
  <c r="G5" i="6"/>
  <c r="E6" i="6"/>
  <c r="F6" i="6"/>
  <c r="G6" i="6"/>
  <c r="E7" i="6"/>
  <c r="F7" i="6"/>
  <c r="G7" i="6"/>
  <c r="E8" i="6"/>
  <c r="Q3" i="6" s="1"/>
  <c r="I23" i="6" s="1"/>
  <c r="E24" i="10" s="1"/>
  <c r="F8" i="6"/>
  <c r="G8" i="6"/>
  <c r="E9" i="6"/>
  <c r="F9" i="6"/>
  <c r="G9" i="6"/>
  <c r="E10" i="6"/>
  <c r="F10" i="6"/>
  <c r="G10" i="6"/>
  <c r="K4" i="6" s="1"/>
  <c r="F5" i="10" s="1"/>
  <c r="E11" i="6"/>
  <c r="F11" i="6"/>
  <c r="G11" i="6"/>
  <c r="E12" i="6"/>
  <c r="F12" i="6"/>
  <c r="G12" i="6"/>
  <c r="E13" i="6"/>
  <c r="F13" i="6"/>
  <c r="V4" i="6" s="1"/>
  <c r="J34" i="6" s="1"/>
  <c r="G35" i="10" s="1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K6" i="6" s="1"/>
  <c r="F7" i="10" s="1"/>
  <c r="E19" i="6"/>
  <c r="F19" i="6"/>
  <c r="G19" i="6"/>
  <c r="E20" i="6"/>
  <c r="F20" i="6"/>
  <c r="G20" i="6"/>
  <c r="E21" i="6"/>
  <c r="F21" i="6"/>
  <c r="V6" i="6" s="1"/>
  <c r="J36" i="6" s="1"/>
  <c r="G37" i="10" s="1"/>
  <c r="G21" i="6"/>
  <c r="E22" i="6"/>
  <c r="F22" i="6"/>
  <c r="G22" i="6"/>
  <c r="E23" i="6"/>
  <c r="F23" i="6"/>
  <c r="G23" i="6"/>
  <c r="E24" i="6"/>
  <c r="Q7" i="6" s="1"/>
  <c r="I27" i="6" s="1"/>
  <c r="E28" i="10" s="1"/>
  <c r="F24" i="6"/>
  <c r="G24" i="6"/>
  <c r="E25" i="6"/>
  <c r="F25" i="6"/>
  <c r="G25" i="6"/>
  <c r="E26" i="6"/>
  <c r="F26" i="6"/>
  <c r="G26" i="6"/>
  <c r="K8" i="6" s="1"/>
  <c r="F9" i="10" s="1"/>
  <c r="E27" i="6"/>
  <c r="F27" i="6"/>
  <c r="G27" i="6"/>
  <c r="E28" i="6"/>
  <c r="F28" i="6"/>
  <c r="G28" i="6"/>
  <c r="E29" i="6"/>
  <c r="F29" i="6"/>
  <c r="V8" i="6" s="1"/>
  <c r="J38" i="6" s="1"/>
  <c r="G39" i="10" s="1"/>
  <c r="G29" i="6"/>
  <c r="E30" i="6"/>
  <c r="F30" i="6"/>
  <c r="G30" i="6"/>
  <c r="E31" i="6"/>
  <c r="F31" i="6"/>
  <c r="G31" i="6"/>
  <c r="E32" i="6"/>
  <c r="Q9" i="6" s="1"/>
  <c r="I29" i="6" s="1"/>
  <c r="E30" i="10" s="1"/>
  <c r="F32" i="6"/>
  <c r="G32" i="6"/>
  <c r="E33" i="6"/>
  <c r="F33" i="6"/>
  <c r="G33" i="6"/>
  <c r="E34" i="6"/>
  <c r="F34" i="6"/>
  <c r="G34" i="6"/>
  <c r="K10" i="6" s="1"/>
  <c r="F11" i="10" s="1"/>
  <c r="E35" i="6"/>
  <c r="F35" i="6"/>
  <c r="G35" i="6"/>
  <c r="E36" i="6"/>
  <c r="F36" i="6"/>
  <c r="G36" i="6"/>
  <c r="E37" i="6"/>
  <c r="F37" i="6"/>
  <c r="V10" i="6" s="1"/>
  <c r="J40" i="6" s="1"/>
  <c r="G41" i="10" s="1"/>
  <c r="G37" i="6"/>
  <c r="E38" i="6"/>
  <c r="F38" i="6"/>
  <c r="G38" i="6"/>
  <c r="E39" i="6"/>
  <c r="F39" i="6"/>
  <c r="G39" i="6"/>
  <c r="E40" i="6"/>
  <c r="Q11" i="6" s="1"/>
  <c r="I31" i="6" s="1"/>
  <c r="E32" i="10" s="1"/>
  <c r="F40" i="6"/>
  <c r="G40" i="6"/>
  <c r="E41" i="6"/>
  <c r="F41" i="6"/>
  <c r="G41" i="6"/>
  <c r="G2" i="6"/>
  <c r="F2" i="6"/>
  <c r="E2" i="6"/>
  <c r="E3" i="7"/>
  <c r="F3" i="7"/>
  <c r="G3" i="7"/>
  <c r="E4" i="7"/>
  <c r="F4" i="7"/>
  <c r="G4" i="7"/>
  <c r="E5" i="7"/>
  <c r="F5" i="7"/>
  <c r="V2" i="7" s="1"/>
  <c r="J32" i="7" s="1"/>
  <c r="C33" i="10" s="1"/>
  <c r="G5" i="7"/>
  <c r="E6" i="7"/>
  <c r="F6" i="7"/>
  <c r="G6" i="7"/>
  <c r="E7" i="7"/>
  <c r="F7" i="7"/>
  <c r="G7" i="7"/>
  <c r="E8" i="7"/>
  <c r="Q3" i="7" s="1"/>
  <c r="I23" i="7" s="1"/>
  <c r="A24" i="10" s="1"/>
  <c r="F8" i="7"/>
  <c r="G8" i="7"/>
  <c r="E9" i="7"/>
  <c r="F9" i="7"/>
  <c r="G9" i="7"/>
  <c r="E10" i="7"/>
  <c r="F10" i="7"/>
  <c r="G10" i="7"/>
  <c r="K4" i="7" s="1"/>
  <c r="B5" i="10" s="1"/>
  <c r="E11" i="7"/>
  <c r="F11" i="7"/>
  <c r="G11" i="7"/>
  <c r="E12" i="7"/>
  <c r="F12" i="7"/>
  <c r="G12" i="7"/>
  <c r="E13" i="7"/>
  <c r="F13" i="7"/>
  <c r="V4" i="7" s="1"/>
  <c r="J34" i="7" s="1"/>
  <c r="C35" i="10" s="1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K6" i="7" s="1"/>
  <c r="B7" i="10" s="1"/>
  <c r="E19" i="7"/>
  <c r="F19" i="7"/>
  <c r="G19" i="7"/>
  <c r="E20" i="7"/>
  <c r="F20" i="7"/>
  <c r="G20" i="7"/>
  <c r="E21" i="7"/>
  <c r="F21" i="7"/>
  <c r="V6" i="7" s="1"/>
  <c r="J36" i="7" s="1"/>
  <c r="C37" i="10" s="1"/>
  <c r="G21" i="7"/>
  <c r="E22" i="7"/>
  <c r="F22" i="7"/>
  <c r="G22" i="7"/>
  <c r="E23" i="7"/>
  <c r="F23" i="7"/>
  <c r="G23" i="7"/>
  <c r="E24" i="7"/>
  <c r="Q7" i="7" s="1"/>
  <c r="I27" i="7" s="1"/>
  <c r="A28" i="10" s="1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V8" i="7" s="1"/>
  <c r="J38" i="7" s="1"/>
  <c r="C39" i="10" s="1"/>
  <c r="G29" i="7"/>
  <c r="E30" i="7"/>
  <c r="F30" i="7"/>
  <c r="G30" i="7"/>
  <c r="E31" i="7"/>
  <c r="F31" i="7"/>
  <c r="G31" i="7"/>
  <c r="E32" i="7"/>
  <c r="Q9" i="7" s="1"/>
  <c r="I29" i="7" s="1"/>
  <c r="A30" i="10" s="1"/>
  <c r="F32" i="7"/>
  <c r="G32" i="7"/>
  <c r="E33" i="7"/>
  <c r="F33" i="7"/>
  <c r="G33" i="7"/>
  <c r="E34" i="7"/>
  <c r="F34" i="7"/>
  <c r="G34" i="7"/>
  <c r="K10" i="7" s="1"/>
  <c r="B11" i="10" s="1"/>
  <c r="E35" i="7"/>
  <c r="F35" i="7"/>
  <c r="G35" i="7"/>
  <c r="E36" i="7"/>
  <c r="F36" i="7"/>
  <c r="G36" i="7"/>
  <c r="E37" i="7"/>
  <c r="F37" i="7"/>
  <c r="V10" i="7" s="1"/>
  <c r="J40" i="7" s="1"/>
  <c r="C41" i="10" s="1"/>
  <c r="G37" i="7"/>
  <c r="E38" i="7"/>
  <c r="F38" i="7"/>
  <c r="G38" i="7"/>
  <c r="E39" i="7"/>
  <c r="F39" i="7"/>
  <c r="G39" i="7"/>
  <c r="E40" i="7"/>
  <c r="Q11" i="7" s="1"/>
  <c r="I31" i="7" s="1"/>
  <c r="A32" i="10" s="1"/>
  <c r="F40" i="7"/>
  <c r="G40" i="7"/>
  <c r="E41" i="7"/>
  <c r="F41" i="7"/>
  <c r="G41" i="7"/>
  <c r="G2" i="7"/>
  <c r="F2" i="7"/>
  <c r="E2" i="7"/>
  <c r="N11" i="7"/>
  <c r="J21" i="7" s="1"/>
  <c r="C22" i="10" s="1"/>
  <c r="S10" i="7"/>
  <c r="K30" i="7" s="1"/>
  <c r="B31" i="10" s="1"/>
  <c r="I10" i="7"/>
  <c r="A11" i="10" s="1"/>
  <c r="N9" i="7"/>
  <c r="J19" i="7" s="1"/>
  <c r="C20" i="10" s="1"/>
  <c r="S8" i="7"/>
  <c r="K28" i="7" s="1"/>
  <c r="B29" i="10" s="1"/>
  <c r="I8" i="7"/>
  <c r="A9" i="10" s="1"/>
  <c r="N7" i="7"/>
  <c r="J17" i="7" s="1"/>
  <c r="C18" i="10" s="1"/>
  <c r="S6" i="7"/>
  <c r="K26" i="7" s="1"/>
  <c r="B27" i="10" s="1"/>
  <c r="N5" i="7"/>
  <c r="J15" i="7" s="1"/>
  <c r="C16" i="10" s="1"/>
  <c r="S4" i="7"/>
  <c r="K24" i="7" s="1"/>
  <c r="B25" i="10" s="1"/>
  <c r="I4" i="7"/>
  <c r="A5" i="10" s="1"/>
  <c r="N3" i="7"/>
  <c r="J13" i="7" s="1"/>
  <c r="C14" i="10" s="1"/>
  <c r="S2" i="7"/>
  <c r="K22" i="7" s="1"/>
  <c r="B23" i="10" s="1"/>
  <c r="I2" i="7"/>
  <c r="A3" i="10" s="1"/>
  <c r="O8" i="7"/>
  <c r="K18" i="7" s="1"/>
  <c r="B19" i="10" s="1"/>
  <c r="U7" i="7"/>
  <c r="I37" i="7" s="1"/>
  <c r="A38" i="10" s="1"/>
  <c r="J7" i="7"/>
  <c r="C8" i="10" s="1"/>
  <c r="O6" i="7"/>
  <c r="K16" i="7" s="1"/>
  <c r="B17" i="10" s="1"/>
  <c r="U5" i="7"/>
  <c r="I35" i="7" s="1"/>
  <c r="A36" i="10" s="1"/>
  <c r="J5" i="7"/>
  <c r="C6" i="10" s="1"/>
  <c r="O4" i="7"/>
  <c r="K14" i="7" s="1"/>
  <c r="B15" i="10" s="1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Q3" i="8" s="1"/>
  <c r="I23" i="8" s="1"/>
  <c r="E24" i="1" s="1"/>
  <c r="F8" i="8"/>
  <c r="G8" i="8"/>
  <c r="E9" i="8"/>
  <c r="F9" i="8"/>
  <c r="G9" i="8"/>
  <c r="E10" i="8"/>
  <c r="F10" i="8"/>
  <c r="G10" i="8"/>
  <c r="K4" i="8" s="1"/>
  <c r="F5" i="1" s="1"/>
  <c r="E11" i="8"/>
  <c r="F11" i="8"/>
  <c r="G11" i="8"/>
  <c r="E12" i="8"/>
  <c r="F12" i="8"/>
  <c r="G12" i="8"/>
  <c r="E13" i="8"/>
  <c r="F13" i="8"/>
  <c r="V4" i="8" s="1"/>
  <c r="J34" i="8" s="1"/>
  <c r="G35" i="1" s="1"/>
  <c r="G13" i="8"/>
  <c r="E14" i="8"/>
  <c r="F14" i="8"/>
  <c r="G14" i="8"/>
  <c r="E15" i="8"/>
  <c r="F15" i="8"/>
  <c r="G15" i="8"/>
  <c r="E16" i="8"/>
  <c r="Q5" i="8" s="1"/>
  <c r="I25" i="8" s="1"/>
  <c r="E26" i="1" s="1"/>
  <c r="F16" i="8"/>
  <c r="G16" i="8"/>
  <c r="E17" i="8"/>
  <c r="F17" i="8"/>
  <c r="G17" i="8"/>
  <c r="E18" i="8"/>
  <c r="F18" i="8"/>
  <c r="G18" i="8"/>
  <c r="K6" i="8" s="1"/>
  <c r="F7" i="1" s="1"/>
  <c r="E19" i="8"/>
  <c r="F19" i="8"/>
  <c r="G19" i="8"/>
  <c r="E20" i="8"/>
  <c r="F20" i="8"/>
  <c r="G20" i="8"/>
  <c r="E21" i="8"/>
  <c r="F21" i="8"/>
  <c r="V6" i="8" s="1"/>
  <c r="J36" i="8" s="1"/>
  <c r="G37" i="1" s="1"/>
  <c r="G21" i="8"/>
  <c r="E22" i="8"/>
  <c r="F22" i="8"/>
  <c r="G22" i="8"/>
  <c r="E23" i="8"/>
  <c r="F23" i="8"/>
  <c r="G23" i="8"/>
  <c r="E24" i="8"/>
  <c r="Q7" i="8" s="1"/>
  <c r="I27" i="8" s="1"/>
  <c r="E28" i="1" s="1"/>
  <c r="F24" i="8"/>
  <c r="G24" i="8"/>
  <c r="E25" i="8"/>
  <c r="F25" i="8"/>
  <c r="G25" i="8"/>
  <c r="E26" i="8"/>
  <c r="F26" i="8"/>
  <c r="G26" i="8"/>
  <c r="K8" i="8" s="1"/>
  <c r="F9" i="1" s="1"/>
  <c r="E27" i="8"/>
  <c r="F27" i="8"/>
  <c r="G27" i="8"/>
  <c r="E28" i="8"/>
  <c r="F28" i="8"/>
  <c r="G28" i="8"/>
  <c r="E29" i="8"/>
  <c r="F29" i="8"/>
  <c r="V8" i="8" s="1"/>
  <c r="J38" i="8" s="1"/>
  <c r="G39" i="1" s="1"/>
  <c r="G29" i="8"/>
  <c r="E30" i="8"/>
  <c r="F30" i="8"/>
  <c r="G30" i="8"/>
  <c r="E31" i="8"/>
  <c r="F31" i="8"/>
  <c r="G31" i="8"/>
  <c r="E32" i="8"/>
  <c r="Q9" i="8" s="1"/>
  <c r="I29" i="8" s="1"/>
  <c r="E30" i="1" s="1"/>
  <c r="F32" i="8"/>
  <c r="G32" i="8"/>
  <c r="E33" i="8"/>
  <c r="F33" i="8"/>
  <c r="G33" i="8"/>
  <c r="E34" i="8"/>
  <c r="F34" i="8"/>
  <c r="G34" i="8"/>
  <c r="K10" i="8" s="1"/>
  <c r="F11" i="1" s="1"/>
  <c r="E35" i="8"/>
  <c r="F35" i="8"/>
  <c r="G35" i="8"/>
  <c r="E36" i="8"/>
  <c r="F36" i="8"/>
  <c r="G36" i="8"/>
  <c r="E37" i="8"/>
  <c r="F37" i="8"/>
  <c r="V10" i="8" s="1"/>
  <c r="J40" i="8" s="1"/>
  <c r="G41" i="1" s="1"/>
  <c r="G37" i="8"/>
  <c r="E38" i="8"/>
  <c r="F38" i="8"/>
  <c r="G38" i="8"/>
  <c r="E39" i="8"/>
  <c r="F39" i="8"/>
  <c r="G39" i="8"/>
  <c r="E40" i="8"/>
  <c r="Q11" i="8" s="1"/>
  <c r="I31" i="8" s="1"/>
  <c r="E32" i="1" s="1"/>
  <c r="F40" i="8"/>
  <c r="G40" i="8"/>
  <c r="E41" i="8"/>
  <c r="F41" i="8"/>
  <c r="G41" i="8"/>
  <c r="G2" i="8"/>
  <c r="F2" i="8"/>
  <c r="E2" i="8"/>
  <c r="N11" i="2"/>
  <c r="J21" i="2" s="1"/>
  <c r="O22" i="10" s="1"/>
  <c r="S10" i="2"/>
  <c r="K30" i="2" s="1"/>
  <c r="N31" i="10" s="1"/>
  <c r="I10" i="2"/>
  <c r="M11" i="10" s="1"/>
  <c r="S8" i="2"/>
  <c r="K28" i="2" s="1"/>
  <c r="N29" i="10" s="1"/>
  <c r="O8" i="2"/>
  <c r="K18" i="2" s="1"/>
  <c r="N19" i="10" s="1"/>
  <c r="I8" i="2"/>
  <c r="M9" i="10" s="1"/>
  <c r="U7" i="2"/>
  <c r="I37" i="2" s="1"/>
  <c r="M38" i="10" s="1"/>
  <c r="N7" i="2"/>
  <c r="J17" i="2" s="1"/>
  <c r="O18" i="10" s="1"/>
  <c r="J7" i="2"/>
  <c r="O8" i="10" s="1"/>
  <c r="S6" i="2"/>
  <c r="K26" i="2" s="1"/>
  <c r="N27" i="10" s="1"/>
  <c r="O6" i="2"/>
  <c r="K16" i="2" s="1"/>
  <c r="N17" i="10" s="1"/>
  <c r="I6" i="2"/>
  <c r="M7" i="10" s="1"/>
  <c r="U5" i="2"/>
  <c r="I35" i="2" s="1"/>
  <c r="M36" i="10" s="1"/>
  <c r="N5" i="2"/>
  <c r="J15" i="2" s="1"/>
  <c r="O16" i="10" s="1"/>
  <c r="J5" i="2"/>
  <c r="O6" i="10" s="1"/>
  <c r="S4" i="2"/>
  <c r="K24" i="2" s="1"/>
  <c r="N25" i="10" s="1"/>
  <c r="W11" i="2"/>
  <c r="K41" i="2" s="1"/>
  <c r="N42" i="10" s="1"/>
  <c r="V11" i="2"/>
  <c r="J41" i="2" s="1"/>
  <c r="O42" i="10" s="1"/>
  <c r="U11" i="2"/>
  <c r="I41" i="2" s="1"/>
  <c r="M42" i="10" s="1"/>
  <c r="S11" i="2"/>
  <c r="K31" i="2" s="1"/>
  <c r="N32" i="10" s="1"/>
  <c r="R11" i="2"/>
  <c r="J31" i="2" s="1"/>
  <c r="O32" i="10" s="1"/>
  <c r="O11" i="2"/>
  <c r="K21" i="2" s="1"/>
  <c r="N22" i="10" s="1"/>
  <c r="M11" i="2"/>
  <c r="I21" i="2" s="1"/>
  <c r="M22" i="10" s="1"/>
  <c r="K11" i="2"/>
  <c r="N12" i="10" s="1"/>
  <c r="J11" i="2"/>
  <c r="O12" i="10" s="1"/>
  <c r="I11" i="2"/>
  <c r="M12" i="10" s="1"/>
  <c r="N4" i="2"/>
  <c r="J14" i="2" s="1"/>
  <c r="O15" i="10" s="1"/>
  <c r="W10" i="2"/>
  <c r="K40" i="2" s="1"/>
  <c r="N41" i="10" s="1"/>
  <c r="U10" i="2"/>
  <c r="I40" i="2" s="1"/>
  <c r="M41" i="10" s="1"/>
  <c r="R10" i="2"/>
  <c r="J30" i="2" s="1"/>
  <c r="O31" i="10" s="1"/>
  <c r="Q10" i="2"/>
  <c r="I30" i="2" s="1"/>
  <c r="M31" i="10" s="1"/>
  <c r="O10" i="2"/>
  <c r="K20" i="2" s="1"/>
  <c r="N21" i="10" s="1"/>
  <c r="N10" i="2"/>
  <c r="J20" i="2" s="1"/>
  <c r="O21" i="10" s="1"/>
  <c r="M10" i="2"/>
  <c r="I20" i="2" s="1"/>
  <c r="M21" i="10" s="1"/>
  <c r="J10" i="2"/>
  <c r="O11" i="10" s="1"/>
  <c r="I4" i="2"/>
  <c r="M5" i="10" s="1"/>
  <c r="W9" i="2"/>
  <c r="K39" i="2" s="1"/>
  <c r="N40" i="10" s="1"/>
  <c r="V9" i="2"/>
  <c r="J39" i="2" s="1"/>
  <c r="O40" i="10" s="1"/>
  <c r="U9" i="2"/>
  <c r="I39" i="2" s="1"/>
  <c r="M40" i="10" s="1"/>
  <c r="S9" i="2"/>
  <c r="K29" i="2" s="1"/>
  <c r="N30" i="10" s="1"/>
  <c r="R9" i="2"/>
  <c r="J29" i="2" s="1"/>
  <c r="O30" i="10" s="1"/>
  <c r="O9" i="2"/>
  <c r="K19" i="2" s="1"/>
  <c r="N20" i="10" s="1"/>
  <c r="N9" i="2"/>
  <c r="J19" i="2" s="1"/>
  <c r="O20" i="10" s="1"/>
  <c r="M9" i="2"/>
  <c r="I19" i="2" s="1"/>
  <c r="M20" i="10" s="1"/>
  <c r="K9" i="2"/>
  <c r="N10" i="10" s="1"/>
  <c r="J9" i="2"/>
  <c r="O10" i="10" s="1"/>
  <c r="I9" i="2"/>
  <c r="M10" i="10" s="1"/>
  <c r="W8" i="2"/>
  <c r="K38" i="2" s="1"/>
  <c r="N39" i="10" s="1"/>
  <c r="U8" i="2"/>
  <c r="I38" i="2" s="1"/>
  <c r="M39" i="10" s="1"/>
  <c r="R8" i="2"/>
  <c r="J28" i="2" s="1"/>
  <c r="O29" i="10" s="1"/>
  <c r="Q8" i="2"/>
  <c r="I28" i="2" s="1"/>
  <c r="M29" i="10" s="1"/>
  <c r="N8" i="2"/>
  <c r="J18" i="2" s="1"/>
  <c r="O19" i="10" s="1"/>
  <c r="M8" i="2"/>
  <c r="I18" i="2" s="1"/>
  <c r="M19" i="10" s="1"/>
  <c r="K8" i="2"/>
  <c r="N9" i="10" s="1"/>
  <c r="J8" i="2"/>
  <c r="O9" i="10" s="1"/>
  <c r="W7" i="2"/>
  <c r="K37" i="2" s="1"/>
  <c r="N38" i="10" s="1"/>
  <c r="V7" i="2"/>
  <c r="J37" i="2" s="1"/>
  <c r="O38" i="10" s="1"/>
  <c r="S7" i="2"/>
  <c r="K27" i="2" s="1"/>
  <c r="N28" i="10" s="1"/>
  <c r="R7" i="2"/>
  <c r="J27" i="2" s="1"/>
  <c r="O28" i="10" s="1"/>
  <c r="O7" i="2"/>
  <c r="K17" i="2" s="1"/>
  <c r="N18" i="10" s="1"/>
  <c r="M7" i="2"/>
  <c r="I17" i="2" s="1"/>
  <c r="M18" i="10" s="1"/>
  <c r="K7" i="2"/>
  <c r="N8" i="10" s="1"/>
  <c r="I7" i="2"/>
  <c r="M8" i="10" s="1"/>
  <c r="O3" i="2"/>
  <c r="K13" i="2" s="1"/>
  <c r="N14" i="10" s="1"/>
  <c r="W6" i="2"/>
  <c r="K36" i="2" s="1"/>
  <c r="N37" i="10" s="1"/>
  <c r="U6" i="2"/>
  <c r="I36" i="2" s="1"/>
  <c r="M37" i="10" s="1"/>
  <c r="R6" i="2"/>
  <c r="J26" i="2" s="1"/>
  <c r="O27" i="10" s="1"/>
  <c r="Q6" i="2"/>
  <c r="I26" i="2" s="1"/>
  <c r="M27" i="10" s="1"/>
  <c r="N6" i="2"/>
  <c r="J16" i="2" s="1"/>
  <c r="O17" i="10" s="1"/>
  <c r="M6" i="2"/>
  <c r="I16" i="2" s="1"/>
  <c r="M17" i="10" s="1"/>
  <c r="J6" i="2"/>
  <c r="O7" i="10" s="1"/>
  <c r="J3" i="2"/>
  <c r="O4" i="10" s="1"/>
  <c r="W5" i="2"/>
  <c r="K35" i="2" s="1"/>
  <c r="N36" i="10" s="1"/>
  <c r="V5" i="2"/>
  <c r="J35" i="2" s="1"/>
  <c r="O36" i="10" s="1"/>
  <c r="S5" i="2"/>
  <c r="K25" i="2" s="1"/>
  <c r="N26" i="10" s="1"/>
  <c r="R5" i="2"/>
  <c r="J25" i="2" s="1"/>
  <c r="O26" i="10" s="1"/>
  <c r="O5" i="2"/>
  <c r="K15" i="2" s="1"/>
  <c r="N16" i="10" s="1"/>
  <c r="M5" i="2"/>
  <c r="I15" i="2" s="1"/>
  <c r="M16" i="10" s="1"/>
  <c r="K5" i="2"/>
  <c r="N6" i="10" s="1"/>
  <c r="I5" i="2"/>
  <c r="M6" i="10" s="1"/>
  <c r="U2" i="2"/>
  <c r="I32" i="2" s="1"/>
  <c r="M33" i="10" s="1"/>
  <c r="W4" i="2"/>
  <c r="K34" i="2" s="1"/>
  <c r="N35" i="10" s="1"/>
  <c r="U4" i="2"/>
  <c r="I34" i="2" s="1"/>
  <c r="M35" i="10" s="1"/>
  <c r="R4" i="2"/>
  <c r="J24" i="2" s="1"/>
  <c r="O25" i="10" s="1"/>
  <c r="Q4" i="2"/>
  <c r="I24" i="2" s="1"/>
  <c r="M25" i="10" s="1"/>
  <c r="O4" i="2"/>
  <c r="K14" i="2" s="1"/>
  <c r="N15" i="10" s="1"/>
  <c r="M4" i="2"/>
  <c r="I14" i="2" s="1"/>
  <c r="M15" i="10" s="1"/>
  <c r="J4" i="2"/>
  <c r="O5" i="10" s="1"/>
  <c r="S2" i="2"/>
  <c r="K22" i="2" s="1"/>
  <c r="N23" i="10" s="1"/>
  <c r="W3" i="2"/>
  <c r="K33" i="2" s="1"/>
  <c r="N34" i="10" s="1"/>
  <c r="V3" i="2"/>
  <c r="J33" i="2" s="1"/>
  <c r="O34" i="10" s="1"/>
  <c r="U3" i="2"/>
  <c r="I33" i="2" s="1"/>
  <c r="M34" i="10" s="1"/>
  <c r="S3" i="2"/>
  <c r="K23" i="2" s="1"/>
  <c r="N24" i="10" s="1"/>
  <c r="R3" i="2"/>
  <c r="J23" i="2" s="1"/>
  <c r="O24" i="10" s="1"/>
  <c r="N3" i="2"/>
  <c r="J13" i="2" s="1"/>
  <c r="O14" i="10" s="1"/>
  <c r="M3" i="2"/>
  <c r="I13" i="2" s="1"/>
  <c r="M14" i="10" s="1"/>
  <c r="K3" i="2"/>
  <c r="N4" i="10" s="1"/>
  <c r="I3" i="2"/>
  <c r="M4" i="10" s="1"/>
  <c r="N2" i="2"/>
  <c r="J12" i="2" s="1"/>
  <c r="O13" i="10" s="1"/>
  <c r="W2" i="2"/>
  <c r="K32" i="2" s="1"/>
  <c r="N33" i="10" s="1"/>
  <c r="R2" i="2"/>
  <c r="J22" i="2" s="1"/>
  <c r="O23" i="10" s="1"/>
  <c r="Q2" i="2"/>
  <c r="I22" i="2" s="1"/>
  <c r="M23" i="10" s="1"/>
  <c r="O2" i="2"/>
  <c r="K12" i="2" s="1"/>
  <c r="N13" i="10" s="1"/>
  <c r="M2" i="2"/>
  <c r="I12" i="2" s="1"/>
  <c r="M13" i="10" s="1"/>
  <c r="K2" i="2"/>
  <c r="N3" i="10" s="1"/>
  <c r="J2" i="2"/>
  <c r="O3" i="10" s="1"/>
  <c r="I2" i="2"/>
  <c r="M3" i="10" s="1"/>
  <c r="N11" i="3"/>
  <c r="J21" i="3" s="1"/>
  <c r="K22" i="10" s="1"/>
  <c r="S10" i="3"/>
  <c r="K30" i="3" s="1"/>
  <c r="J31" i="10" s="1"/>
  <c r="I10" i="3"/>
  <c r="I11" i="10" s="1"/>
  <c r="S8" i="3"/>
  <c r="K28" i="3" s="1"/>
  <c r="J29" i="10" s="1"/>
  <c r="I8" i="3"/>
  <c r="I9" i="10" s="1"/>
  <c r="N7" i="3"/>
  <c r="J17" i="3" s="1"/>
  <c r="K18" i="10" s="1"/>
  <c r="S6" i="3"/>
  <c r="K26" i="3" s="1"/>
  <c r="J27" i="10" s="1"/>
  <c r="I6" i="3"/>
  <c r="I7" i="10" s="1"/>
  <c r="N5" i="3"/>
  <c r="J15" i="3" s="1"/>
  <c r="K16" i="10" s="1"/>
  <c r="S4" i="3"/>
  <c r="K24" i="3" s="1"/>
  <c r="J25" i="10" s="1"/>
  <c r="W11" i="3"/>
  <c r="K41" i="3" s="1"/>
  <c r="J42" i="10" s="1"/>
  <c r="V11" i="3"/>
  <c r="J41" i="3" s="1"/>
  <c r="K42" i="10" s="1"/>
  <c r="U11" i="3"/>
  <c r="I41" i="3" s="1"/>
  <c r="I42" i="10" s="1"/>
  <c r="S11" i="3"/>
  <c r="K31" i="3" s="1"/>
  <c r="J32" i="10" s="1"/>
  <c r="R11" i="3"/>
  <c r="J31" i="3" s="1"/>
  <c r="K32" i="10" s="1"/>
  <c r="O11" i="3"/>
  <c r="K21" i="3" s="1"/>
  <c r="J22" i="10" s="1"/>
  <c r="M11" i="3"/>
  <c r="I21" i="3" s="1"/>
  <c r="I22" i="10" s="1"/>
  <c r="K11" i="3"/>
  <c r="J12" i="10" s="1"/>
  <c r="J11" i="3"/>
  <c r="K12" i="10" s="1"/>
  <c r="I11" i="3"/>
  <c r="I12" i="10" s="1"/>
  <c r="N4" i="3"/>
  <c r="J14" i="3" s="1"/>
  <c r="K15" i="10" s="1"/>
  <c r="W10" i="3"/>
  <c r="K40" i="3" s="1"/>
  <c r="J41" i="10" s="1"/>
  <c r="U10" i="3"/>
  <c r="I40" i="3" s="1"/>
  <c r="I41" i="10" s="1"/>
  <c r="R10" i="3"/>
  <c r="J30" i="3" s="1"/>
  <c r="K31" i="10" s="1"/>
  <c r="Q10" i="3"/>
  <c r="I30" i="3" s="1"/>
  <c r="I31" i="10" s="1"/>
  <c r="O10" i="3"/>
  <c r="K20" i="3" s="1"/>
  <c r="J21" i="10" s="1"/>
  <c r="N10" i="3"/>
  <c r="J20" i="3" s="1"/>
  <c r="K21" i="10" s="1"/>
  <c r="M10" i="3"/>
  <c r="I20" i="3" s="1"/>
  <c r="I21" i="10" s="1"/>
  <c r="J10" i="3"/>
  <c r="K11" i="10" s="1"/>
  <c r="I4" i="3"/>
  <c r="I5" i="10" s="1"/>
  <c r="W9" i="3"/>
  <c r="K39" i="3" s="1"/>
  <c r="J40" i="10" s="1"/>
  <c r="V9" i="3"/>
  <c r="J39" i="3" s="1"/>
  <c r="K40" i="10" s="1"/>
  <c r="U9" i="3"/>
  <c r="I39" i="3" s="1"/>
  <c r="I40" i="10" s="1"/>
  <c r="S9" i="3"/>
  <c r="K29" i="3" s="1"/>
  <c r="J30" i="10" s="1"/>
  <c r="R9" i="3"/>
  <c r="J29" i="3" s="1"/>
  <c r="K30" i="10" s="1"/>
  <c r="O9" i="3"/>
  <c r="K19" i="3" s="1"/>
  <c r="J20" i="10" s="1"/>
  <c r="N9" i="3"/>
  <c r="J19" i="3" s="1"/>
  <c r="K20" i="10" s="1"/>
  <c r="M9" i="3"/>
  <c r="I19" i="3" s="1"/>
  <c r="I20" i="10" s="1"/>
  <c r="K9" i="3"/>
  <c r="J10" i="10" s="1"/>
  <c r="J9" i="3"/>
  <c r="K10" i="10" s="1"/>
  <c r="I9" i="3"/>
  <c r="I10" i="10" s="1"/>
  <c r="W8" i="3"/>
  <c r="K38" i="3" s="1"/>
  <c r="J39" i="10" s="1"/>
  <c r="U8" i="3"/>
  <c r="I38" i="3" s="1"/>
  <c r="I39" i="10" s="1"/>
  <c r="R8" i="3"/>
  <c r="J28" i="3" s="1"/>
  <c r="K29" i="10" s="1"/>
  <c r="Q8" i="3"/>
  <c r="I28" i="3" s="1"/>
  <c r="I29" i="10" s="1"/>
  <c r="O8" i="3"/>
  <c r="K18" i="3" s="1"/>
  <c r="J19" i="10" s="1"/>
  <c r="N8" i="3"/>
  <c r="J18" i="3" s="1"/>
  <c r="K19" i="10" s="1"/>
  <c r="M8" i="3"/>
  <c r="I18" i="3" s="1"/>
  <c r="I19" i="10" s="1"/>
  <c r="J8" i="3"/>
  <c r="K9" i="10" s="1"/>
  <c r="W7" i="3"/>
  <c r="K37" i="3" s="1"/>
  <c r="J38" i="10" s="1"/>
  <c r="V7" i="3"/>
  <c r="J37" i="3" s="1"/>
  <c r="K38" i="10" s="1"/>
  <c r="U7" i="3"/>
  <c r="I37" i="3" s="1"/>
  <c r="I38" i="10" s="1"/>
  <c r="S7" i="3"/>
  <c r="K27" i="3" s="1"/>
  <c r="J28" i="10" s="1"/>
  <c r="R7" i="3"/>
  <c r="J27" i="3" s="1"/>
  <c r="K28" i="10" s="1"/>
  <c r="M7" i="3"/>
  <c r="I17" i="3" s="1"/>
  <c r="I18" i="10" s="1"/>
  <c r="K7" i="3"/>
  <c r="J8" i="10" s="1"/>
  <c r="J7" i="3"/>
  <c r="K8" i="10" s="1"/>
  <c r="I7" i="3"/>
  <c r="I8" i="10" s="1"/>
  <c r="W6" i="3"/>
  <c r="K36" i="3" s="1"/>
  <c r="J37" i="10" s="1"/>
  <c r="R6" i="3"/>
  <c r="J26" i="3" s="1"/>
  <c r="K27" i="10" s="1"/>
  <c r="Q6" i="3"/>
  <c r="I26" i="3" s="1"/>
  <c r="I27" i="10" s="1"/>
  <c r="O6" i="3"/>
  <c r="K16" i="3" s="1"/>
  <c r="J17" i="10" s="1"/>
  <c r="N6" i="3"/>
  <c r="J16" i="3" s="1"/>
  <c r="K17" i="10" s="1"/>
  <c r="M6" i="3"/>
  <c r="I16" i="3" s="1"/>
  <c r="I17" i="10" s="1"/>
  <c r="K6" i="3"/>
  <c r="J7" i="10" s="1"/>
  <c r="J6" i="3"/>
  <c r="K7" i="10" s="1"/>
  <c r="W5" i="3"/>
  <c r="K35" i="3" s="1"/>
  <c r="J36" i="10" s="1"/>
  <c r="V5" i="3"/>
  <c r="J35" i="3" s="1"/>
  <c r="K36" i="10" s="1"/>
  <c r="U5" i="3"/>
  <c r="I35" i="3" s="1"/>
  <c r="I36" i="10" s="1"/>
  <c r="S5" i="3"/>
  <c r="K25" i="3" s="1"/>
  <c r="J26" i="10" s="1"/>
  <c r="R5" i="3"/>
  <c r="J25" i="3" s="1"/>
  <c r="K26" i="10" s="1"/>
  <c r="O5" i="3"/>
  <c r="K15" i="3" s="1"/>
  <c r="J16" i="10" s="1"/>
  <c r="M5" i="3"/>
  <c r="I15" i="3" s="1"/>
  <c r="I16" i="10" s="1"/>
  <c r="K5" i="3"/>
  <c r="J6" i="10" s="1"/>
  <c r="J5" i="3"/>
  <c r="K6" i="10" s="1"/>
  <c r="I5" i="3"/>
  <c r="I6" i="10" s="1"/>
  <c r="W4" i="3"/>
  <c r="K34" i="3" s="1"/>
  <c r="J35" i="10" s="1"/>
  <c r="U4" i="3"/>
  <c r="I34" i="3" s="1"/>
  <c r="I35" i="10" s="1"/>
  <c r="R4" i="3"/>
  <c r="J24" i="3" s="1"/>
  <c r="K25" i="10" s="1"/>
  <c r="Q4" i="3"/>
  <c r="I24" i="3" s="1"/>
  <c r="I25" i="10" s="1"/>
  <c r="O4" i="3"/>
  <c r="K14" i="3" s="1"/>
  <c r="J15" i="10" s="1"/>
  <c r="M4" i="3"/>
  <c r="I14" i="3" s="1"/>
  <c r="I15" i="10" s="1"/>
  <c r="J4" i="3"/>
  <c r="K5" i="10" s="1"/>
  <c r="S2" i="3"/>
  <c r="K22" i="3" s="1"/>
  <c r="J23" i="10" s="1"/>
  <c r="W3" i="3"/>
  <c r="K33" i="3" s="1"/>
  <c r="J34" i="10" s="1"/>
  <c r="V3" i="3"/>
  <c r="J33" i="3" s="1"/>
  <c r="K34" i="10" s="1"/>
  <c r="U3" i="3"/>
  <c r="I33" i="3" s="1"/>
  <c r="I34" i="10" s="1"/>
  <c r="S3" i="3"/>
  <c r="K23" i="3" s="1"/>
  <c r="J24" i="10" s="1"/>
  <c r="R3" i="3"/>
  <c r="J23" i="3" s="1"/>
  <c r="K24" i="10" s="1"/>
  <c r="O3" i="3"/>
  <c r="K13" i="3" s="1"/>
  <c r="J14" i="10" s="1"/>
  <c r="N3" i="3"/>
  <c r="J13" i="3" s="1"/>
  <c r="K14" i="10" s="1"/>
  <c r="M3" i="3"/>
  <c r="I13" i="3" s="1"/>
  <c r="I14" i="10" s="1"/>
  <c r="K3" i="3"/>
  <c r="J4" i="10" s="1"/>
  <c r="J3" i="3"/>
  <c r="K4" i="10" s="1"/>
  <c r="I3" i="3"/>
  <c r="I4" i="10" s="1"/>
  <c r="N2" i="3"/>
  <c r="J12" i="3" s="1"/>
  <c r="K13" i="10" s="1"/>
  <c r="W2" i="3"/>
  <c r="K32" i="3" s="1"/>
  <c r="J33" i="10" s="1"/>
  <c r="U2" i="3"/>
  <c r="I32" i="3" s="1"/>
  <c r="I33" i="10" s="1"/>
  <c r="R2" i="3"/>
  <c r="J22" i="3" s="1"/>
  <c r="K23" i="10" s="1"/>
  <c r="Q2" i="3"/>
  <c r="I22" i="3" s="1"/>
  <c r="I23" i="10" s="1"/>
  <c r="O2" i="3"/>
  <c r="K12" i="3" s="1"/>
  <c r="J13" i="10" s="1"/>
  <c r="M2" i="3"/>
  <c r="I12" i="3" s="1"/>
  <c r="I13" i="10" s="1"/>
  <c r="K2" i="3"/>
  <c r="J3" i="10" s="1"/>
  <c r="J2" i="3"/>
  <c r="K3" i="10" s="1"/>
  <c r="I2" i="3"/>
  <c r="I3" i="10" s="1"/>
  <c r="N11" i="4"/>
  <c r="J21" i="4" s="1"/>
  <c r="O22" i="1" s="1"/>
  <c r="S10" i="4"/>
  <c r="K30" i="4" s="1"/>
  <c r="N31" i="1" s="1"/>
  <c r="I10" i="4"/>
  <c r="M11" i="1" s="1"/>
  <c r="S8" i="4"/>
  <c r="K28" i="4" s="1"/>
  <c r="N29" i="1" s="1"/>
  <c r="I8" i="4"/>
  <c r="M9" i="1" s="1"/>
  <c r="N7" i="4"/>
  <c r="J17" i="4" s="1"/>
  <c r="O18" i="1" s="1"/>
  <c r="S6" i="4"/>
  <c r="K26" i="4" s="1"/>
  <c r="N27" i="1" s="1"/>
  <c r="I6" i="4"/>
  <c r="M7" i="1" s="1"/>
  <c r="N5" i="4"/>
  <c r="J15" i="4" s="1"/>
  <c r="O16" i="1" s="1"/>
  <c r="S4" i="4"/>
  <c r="K24" i="4" s="1"/>
  <c r="N25" i="1" s="1"/>
  <c r="W11" i="4"/>
  <c r="K41" i="4" s="1"/>
  <c r="N42" i="1" s="1"/>
  <c r="V11" i="4"/>
  <c r="J41" i="4" s="1"/>
  <c r="O42" i="1" s="1"/>
  <c r="U11" i="4"/>
  <c r="I41" i="4" s="1"/>
  <c r="M42" i="1" s="1"/>
  <c r="S11" i="4"/>
  <c r="K31" i="4" s="1"/>
  <c r="N32" i="1" s="1"/>
  <c r="R11" i="4"/>
  <c r="J31" i="4" s="1"/>
  <c r="O32" i="1" s="1"/>
  <c r="O11" i="4"/>
  <c r="K21" i="4" s="1"/>
  <c r="N22" i="1" s="1"/>
  <c r="M11" i="4"/>
  <c r="I21" i="4" s="1"/>
  <c r="M22" i="1" s="1"/>
  <c r="K11" i="4"/>
  <c r="N12" i="1" s="1"/>
  <c r="J11" i="4"/>
  <c r="O12" i="1" s="1"/>
  <c r="I11" i="4"/>
  <c r="M12" i="1" s="1"/>
  <c r="N4" i="4"/>
  <c r="J14" i="4" s="1"/>
  <c r="O15" i="1" s="1"/>
  <c r="W10" i="4"/>
  <c r="K40" i="4" s="1"/>
  <c r="N41" i="1" s="1"/>
  <c r="U10" i="4"/>
  <c r="I40" i="4" s="1"/>
  <c r="M41" i="1" s="1"/>
  <c r="R10" i="4"/>
  <c r="J30" i="4" s="1"/>
  <c r="O31" i="1" s="1"/>
  <c r="Q10" i="4"/>
  <c r="I30" i="4" s="1"/>
  <c r="M31" i="1" s="1"/>
  <c r="O10" i="4"/>
  <c r="K20" i="4" s="1"/>
  <c r="N21" i="1" s="1"/>
  <c r="N10" i="4"/>
  <c r="J20" i="4" s="1"/>
  <c r="O21" i="1" s="1"/>
  <c r="M10" i="4"/>
  <c r="I20" i="4" s="1"/>
  <c r="M21" i="1" s="1"/>
  <c r="K10" i="4"/>
  <c r="N11" i="1" s="1"/>
  <c r="I4" i="4"/>
  <c r="M5" i="1" s="1"/>
  <c r="W9" i="4"/>
  <c r="K39" i="4" s="1"/>
  <c r="N40" i="1" s="1"/>
  <c r="V9" i="4"/>
  <c r="J39" i="4" s="1"/>
  <c r="O40" i="1" s="1"/>
  <c r="U9" i="4"/>
  <c r="I39" i="4" s="1"/>
  <c r="M40" i="1" s="1"/>
  <c r="S9" i="4"/>
  <c r="K29" i="4" s="1"/>
  <c r="N30" i="1" s="1"/>
  <c r="R9" i="4"/>
  <c r="J29" i="4" s="1"/>
  <c r="O30" i="1" s="1"/>
  <c r="Q9" i="4"/>
  <c r="I29" i="4" s="1"/>
  <c r="M30" i="1" s="1"/>
  <c r="N9" i="4"/>
  <c r="J19" i="4" s="1"/>
  <c r="O20" i="1" s="1"/>
  <c r="M9" i="4"/>
  <c r="I19" i="4" s="1"/>
  <c r="M20" i="1" s="1"/>
  <c r="K9" i="4"/>
  <c r="N10" i="1" s="1"/>
  <c r="J9" i="4"/>
  <c r="O10" i="1" s="1"/>
  <c r="I9" i="4"/>
  <c r="M10" i="1" s="1"/>
  <c r="W8" i="4"/>
  <c r="K38" i="4" s="1"/>
  <c r="N39" i="1" s="1"/>
  <c r="V8" i="4"/>
  <c r="J38" i="4" s="1"/>
  <c r="O39" i="1" s="1"/>
  <c r="R8" i="4"/>
  <c r="J28" i="4" s="1"/>
  <c r="O29" i="1" s="1"/>
  <c r="Q8" i="4"/>
  <c r="I28" i="4" s="1"/>
  <c r="M29" i="1" s="1"/>
  <c r="O8" i="4"/>
  <c r="K18" i="4" s="1"/>
  <c r="N19" i="1" s="1"/>
  <c r="N8" i="4"/>
  <c r="J18" i="4" s="1"/>
  <c r="O19" i="1" s="1"/>
  <c r="M8" i="4"/>
  <c r="I18" i="4" s="1"/>
  <c r="M19" i="1" s="1"/>
  <c r="K8" i="4"/>
  <c r="N9" i="1" s="1"/>
  <c r="W7" i="4"/>
  <c r="K37" i="4" s="1"/>
  <c r="N38" i="1" s="1"/>
  <c r="V7" i="4"/>
  <c r="J37" i="4" s="1"/>
  <c r="O38" i="1" s="1"/>
  <c r="U7" i="4"/>
  <c r="I37" i="4" s="1"/>
  <c r="M38" i="1" s="1"/>
  <c r="S7" i="4"/>
  <c r="K27" i="4" s="1"/>
  <c r="N28" i="1" s="1"/>
  <c r="R7" i="4"/>
  <c r="J27" i="4" s="1"/>
  <c r="O28" i="1" s="1"/>
  <c r="M7" i="4"/>
  <c r="I17" i="4" s="1"/>
  <c r="M18" i="1" s="1"/>
  <c r="K7" i="4"/>
  <c r="N8" i="1" s="1"/>
  <c r="J7" i="4"/>
  <c r="O8" i="1" s="1"/>
  <c r="I7" i="4"/>
  <c r="M8" i="1" s="1"/>
  <c r="W6" i="4"/>
  <c r="K36" i="4" s="1"/>
  <c r="N37" i="1" s="1"/>
  <c r="R6" i="4"/>
  <c r="J26" i="4" s="1"/>
  <c r="O27" i="1" s="1"/>
  <c r="Q6" i="4"/>
  <c r="I26" i="4" s="1"/>
  <c r="M27" i="1" s="1"/>
  <c r="O6" i="4"/>
  <c r="K16" i="4" s="1"/>
  <c r="N17" i="1" s="1"/>
  <c r="N6" i="4"/>
  <c r="J16" i="4" s="1"/>
  <c r="O17" i="1" s="1"/>
  <c r="M6" i="4"/>
  <c r="I16" i="4" s="1"/>
  <c r="M17" i="1" s="1"/>
  <c r="K6" i="4"/>
  <c r="N7" i="1" s="1"/>
  <c r="W5" i="4"/>
  <c r="K35" i="4" s="1"/>
  <c r="N36" i="1" s="1"/>
  <c r="V5" i="4"/>
  <c r="J35" i="4" s="1"/>
  <c r="O36" i="1" s="1"/>
  <c r="U5" i="4"/>
  <c r="I35" i="4" s="1"/>
  <c r="M36" i="1" s="1"/>
  <c r="S5" i="4"/>
  <c r="K25" i="4" s="1"/>
  <c r="N26" i="1" s="1"/>
  <c r="R5" i="4"/>
  <c r="J25" i="4" s="1"/>
  <c r="O26" i="1" s="1"/>
  <c r="Q5" i="4"/>
  <c r="I25" i="4" s="1"/>
  <c r="M26" i="1" s="1"/>
  <c r="M5" i="4"/>
  <c r="I15" i="4" s="1"/>
  <c r="M16" i="1" s="1"/>
  <c r="K5" i="4"/>
  <c r="N6" i="1" s="1"/>
  <c r="J5" i="4"/>
  <c r="O6" i="1" s="1"/>
  <c r="I5" i="4"/>
  <c r="M6" i="1" s="1"/>
  <c r="W4" i="4"/>
  <c r="K34" i="4" s="1"/>
  <c r="N35" i="1" s="1"/>
  <c r="V4" i="4"/>
  <c r="J34" i="4" s="1"/>
  <c r="O35" i="1" s="1"/>
  <c r="R4" i="4"/>
  <c r="J24" i="4" s="1"/>
  <c r="O25" i="1" s="1"/>
  <c r="Q4" i="4"/>
  <c r="I24" i="4" s="1"/>
  <c r="M25" i="1" s="1"/>
  <c r="O4" i="4"/>
  <c r="K14" i="4" s="1"/>
  <c r="N15" i="1" s="1"/>
  <c r="M4" i="4"/>
  <c r="I14" i="4" s="1"/>
  <c r="M15" i="1" s="1"/>
  <c r="K4" i="4"/>
  <c r="N5" i="1" s="1"/>
  <c r="S2" i="4"/>
  <c r="K22" i="4" s="1"/>
  <c r="N23" i="1" s="1"/>
  <c r="Q2" i="4"/>
  <c r="I22" i="4" s="1"/>
  <c r="M23" i="1" s="1"/>
  <c r="W3" i="4"/>
  <c r="K33" i="4" s="1"/>
  <c r="N34" i="1" s="1"/>
  <c r="V3" i="4"/>
  <c r="J33" i="4" s="1"/>
  <c r="O34" i="1" s="1"/>
  <c r="U3" i="4"/>
  <c r="I33" i="4" s="1"/>
  <c r="M34" i="1" s="1"/>
  <c r="S3" i="4"/>
  <c r="K23" i="4" s="1"/>
  <c r="N24" i="1" s="1"/>
  <c r="R3" i="4"/>
  <c r="J23" i="4" s="1"/>
  <c r="O24" i="1" s="1"/>
  <c r="Q3" i="4"/>
  <c r="I23" i="4" s="1"/>
  <c r="M24" i="1" s="1"/>
  <c r="O3" i="4"/>
  <c r="K13" i="4" s="1"/>
  <c r="N14" i="1" s="1"/>
  <c r="N3" i="4"/>
  <c r="J13" i="4" s="1"/>
  <c r="O14" i="1" s="1"/>
  <c r="M3" i="4"/>
  <c r="I13" i="4" s="1"/>
  <c r="M14" i="1" s="1"/>
  <c r="K3" i="4"/>
  <c r="N4" i="1" s="1"/>
  <c r="J3" i="4"/>
  <c r="O4" i="1" s="1"/>
  <c r="I3" i="4"/>
  <c r="M4" i="1" s="1"/>
  <c r="N2" i="4"/>
  <c r="J12" i="4" s="1"/>
  <c r="O13" i="1" s="1"/>
  <c r="W2" i="4"/>
  <c r="K32" i="4" s="1"/>
  <c r="N33" i="1" s="1"/>
  <c r="V2" i="4"/>
  <c r="J32" i="4" s="1"/>
  <c r="O33" i="1" s="1"/>
  <c r="R2" i="4"/>
  <c r="J22" i="4" s="1"/>
  <c r="O23" i="1" s="1"/>
  <c r="O2" i="4"/>
  <c r="K12" i="4" s="1"/>
  <c r="N13" i="1" s="1"/>
  <c r="M2" i="4"/>
  <c r="I12" i="4" s="1"/>
  <c r="M13" i="1" s="1"/>
  <c r="K2" i="4"/>
  <c r="N3" i="1" s="1"/>
  <c r="J2" i="4"/>
  <c r="O3" i="1" s="1"/>
  <c r="I2" i="4"/>
  <c r="M3" i="1" s="1"/>
  <c r="V11" i="5"/>
  <c r="J41" i="5" s="1"/>
  <c r="K42" i="1" s="1"/>
  <c r="U11" i="5"/>
  <c r="I41" i="5" s="1"/>
  <c r="I42" i="1" s="1"/>
  <c r="J11" i="5"/>
  <c r="K12" i="1" s="1"/>
  <c r="O10" i="5"/>
  <c r="K20" i="5" s="1"/>
  <c r="J21" i="1" s="1"/>
  <c r="U8" i="5"/>
  <c r="I38" i="5" s="1"/>
  <c r="I39" i="1" s="1"/>
  <c r="J8" i="5"/>
  <c r="K9" i="1" s="1"/>
  <c r="W11" i="5"/>
  <c r="K41" i="5" s="1"/>
  <c r="J42" i="1" s="1"/>
  <c r="S11" i="5"/>
  <c r="K31" i="5" s="1"/>
  <c r="J32" i="1" s="1"/>
  <c r="R11" i="5"/>
  <c r="J31" i="5" s="1"/>
  <c r="K32" i="1" s="1"/>
  <c r="N11" i="5"/>
  <c r="J21" i="5" s="1"/>
  <c r="K22" i="1" s="1"/>
  <c r="M11" i="5"/>
  <c r="I21" i="5" s="1"/>
  <c r="I22" i="1" s="1"/>
  <c r="K11" i="5"/>
  <c r="J12" i="1" s="1"/>
  <c r="I11" i="5"/>
  <c r="I12" i="1" s="1"/>
  <c r="O4" i="5"/>
  <c r="K14" i="5" s="1"/>
  <c r="J15" i="1" s="1"/>
  <c r="W10" i="5"/>
  <c r="K40" i="5" s="1"/>
  <c r="J41" i="1" s="1"/>
  <c r="S10" i="5"/>
  <c r="K30" i="5" s="1"/>
  <c r="J31" i="1" s="1"/>
  <c r="R10" i="5"/>
  <c r="J30" i="5" s="1"/>
  <c r="K31" i="1" s="1"/>
  <c r="Q10" i="5"/>
  <c r="I30" i="5" s="1"/>
  <c r="I31" i="1" s="1"/>
  <c r="N10" i="5"/>
  <c r="J20" i="5" s="1"/>
  <c r="K21" i="1" s="1"/>
  <c r="M10" i="5"/>
  <c r="I20" i="5" s="1"/>
  <c r="I21" i="1" s="1"/>
  <c r="I10" i="5"/>
  <c r="I11" i="1" s="1"/>
  <c r="J4" i="5"/>
  <c r="K5" i="1" s="1"/>
  <c r="W9" i="5"/>
  <c r="K39" i="5" s="1"/>
  <c r="J40" i="1" s="1"/>
  <c r="V9" i="5"/>
  <c r="J39" i="5" s="1"/>
  <c r="K40" i="1" s="1"/>
  <c r="U9" i="5"/>
  <c r="I39" i="5" s="1"/>
  <c r="I40" i="1" s="1"/>
  <c r="S9" i="5"/>
  <c r="K29" i="5" s="1"/>
  <c r="J30" i="1" s="1"/>
  <c r="R9" i="5"/>
  <c r="J29" i="5" s="1"/>
  <c r="K30" i="1" s="1"/>
  <c r="N9" i="5"/>
  <c r="J19" i="5" s="1"/>
  <c r="K20" i="1" s="1"/>
  <c r="M9" i="5"/>
  <c r="I19" i="5" s="1"/>
  <c r="I20" i="1" s="1"/>
  <c r="K9" i="5"/>
  <c r="J10" i="1" s="1"/>
  <c r="J9" i="5"/>
  <c r="K10" i="1" s="1"/>
  <c r="I9" i="5"/>
  <c r="I10" i="1" s="1"/>
  <c r="U3" i="5"/>
  <c r="I33" i="5" s="1"/>
  <c r="I34" i="1" s="1"/>
  <c r="W8" i="5"/>
  <c r="K38" i="5" s="1"/>
  <c r="J39" i="1" s="1"/>
  <c r="S8" i="5"/>
  <c r="K28" i="5" s="1"/>
  <c r="J29" i="1" s="1"/>
  <c r="R8" i="5"/>
  <c r="J28" i="5" s="1"/>
  <c r="K29" i="1" s="1"/>
  <c r="Q8" i="5"/>
  <c r="I28" i="5" s="1"/>
  <c r="I29" i="1" s="1"/>
  <c r="O8" i="5"/>
  <c r="K18" i="5" s="1"/>
  <c r="J19" i="1" s="1"/>
  <c r="N8" i="5"/>
  <c r="J18" i="5" s="1"/>
  <c r="K19" i="1" s="1"/>
  <c r="M8" i="5"/>
  <c r="I18" i="5" s="1"/>
  <c r="I19" i="1" s="1"/>
  <c r="I8" i="5"/>
  <c r="I9" i="1" s="1"/>
  <c r="W7" i="5"/>
  <c r="K37" i="5" s="1"/>
  <c r="J38" i="1" s="1"/>
  <c r="V7" i="5"/>
  <c r="J37" i="5" s="1"/>
  <c r="K38" i="1" s="1"/>
  <c r="U7" i="5"/>
  <c r="I37" i="5" s="1"/>
  <c r="I38" i="1" s="1"/>
  <c r="S7" i="5"/>
  <c r="K27" i="5" s="1"/>
  <c r="J28" i="1" s="1"/>
  <c r="R7" i="5"/>
  <c r="J27" i="5" s="1"/>
  <c r="K28" i="1" s="1"/>
  <c r="N7" i="5"/>
  <c r="J17" i="5" s="1"/>
  <c r="K18" i="1" s="1"/>
  <c r="M7" i="5"/>
  <c r="I17" i="5" s="1"/>
  <c r="I18" i="1" s="1"/>
  <c r="K7" i="5"/>
  <c r="J8" i="1" s="1"/>
  <c r="J7" i="5"/>
  <c r="K8" i="1" s="1"/>
  <c r="I7" i="5"/>
  <c r="I8" i="1" s="1"/>
  <c r="W6" i="5"/>
  <c r="K36" i="5" s="1"/>
  <c r="J37" i="1" s="1"/>
  <c r="S6" i="5"/>
  <c r="K26" i="5" s="1"/>
  <c r="J27" i="1" s="1"/>
  <c r="R6" i="5"/>
  <c r="J26" i="5" s="1"/>
  <c r="K27" i="1" s="1"/>
  <c r="Q6" i="5"/>
  <c r="I26" i="5" s="1"/>
  <c r="I27" i="1" s="1"/>
  <c r="O6" i="5"/>
  <c r="K16" i="5" s="1"/>
  <c r="J17" i="1" s="1"/>
  <c r="N6" i="5"/>
  <c r="J16" i="5" s="1"/>
  <c r="K17" i="1" s="1"/>
  <c r="M6" i="5"/>
  <c r="I16" i="5" s="1"/>
  <c r="I17" i="1" s="1"/>
  <c r="I6" i="5"/>
  <c r="I7" i="1" s="1"/>
  <c r="K3" i="5"/>
  <c r="J4" i="1" s="1"/>
  <c r="J3" i="5"/>
  <c r="K4" i="1" s="1"/>
  <c r="W5" i="5"/>
  <c r="K35" i="5" s="1"/>
  <c r="J36" i="1" s="1"/>
  <c r="V5" i="5"/>
  <c r="J35" i="5" s="1"/>
  <c r="K36" i="1" s="1"/>
  <c r="U5" i="5"/>
  <c r="I35" i="5" s="1"/>
  <c r="I36" i="1" s="1"/>
  <c r="S5" i="5"/>
  <c r="K25" i="5" s="1"/>
  <c r="J26" i="1" s="1"/>
  <c r="R5" i="5"/>
  <c r="J25" i="5" s="1"/>
  <c r="K26" i="1" s="1"/>
  <c r="N5" i="5"/>
  <c r="J15" i="5" s="1"/>
  <c r="K16" i="1" s="1"/>
  <c r="M5" i="5"/>
  <c r="I15" i="5" s="1"/>
  <c r="I16" i="1" s="1"/>
  <c r="K5" i="5"/>
  <c r="J6" i="1" s="1"/>
  <c r="J5" i="5"/>
  <c r="K6" i="1" s="1"/>
  <c r="I5" i="5"/>
  <c r="I6" i="1" s="1"/>
  <c r="W4" i="5"/>
  <c r="K34" i="5" s="1"/>
  <c r="J35" i="1" s="1"/>
  <c r="S4" i="5"/>
  <c r="K24" i="5" s="1"/>
  <c r="J25" i="1" s="1"/>
  <c r="R4" i="5"/>
  <c r="J24" i="5" s="1"/>
  <c r="K25" i="1" s="1"/>
  <c r="Q4" i="5"/>
  <c r="I24" i="5" s="1"/>
  <c r="I25" i="1" s="1"/>
  <c r="N4" i="5"/>
  <c r="J14" i="5" s="1"/>
  <c r="K15" i="1" s="1"/>
  <c r="M4" i="5"/>
  <c r="I14" i="5" s="1"/>
  <c r="I15" i="1" s="1"/>
  <c r="I4" i="5"/>
  <c r="I5" i="1" s="1"/>
  <c r="W3" i="5"/>
  <c r="K33" i="5" s="1"/>
  <c r="J34" i="1" s="1"/>
  <c r="V3" i="5"/>
  <c r="J33" i="5" s="1"/>
  <c r="K34" i="1" s="1"/>
  <c r="S3" i="5"/>
  <c r="K23" i="5" s="1"/>
  <c r="J24" i="1" s="1"/>
  <c r="R3" i="5"/>
  <c r="J23" i="5" s="1"/>
  <c r="K24" i="1" s="1"/>
  <c r="O3" i="5"/>
  <c r="K13" i="5" s="1"/>
  <c r="J14" i="1" s="1"/>
  <c r="N3" i="5"/>
  <c r="J13" i="5" s="1"/>
  <c r="K14" i="1" s="1"/>
  <c r="M3" i="5"/>
  <c r="I13" i="5" s="1"/>
  <c r="I14" i="1" s="1"/>
  <c r="I3" i="5"/>
  <c r="I4" i="1" s="1"/>
  <c r="O2" i="5"/>
  <c r="K12" i="5" s="1"/>
  <c r="J13" i="1" s="1"/>
  <c r="W2" i="5"/>
  <c r="K32" i="5" s="1"/>
  <c r="J33" i="1" s="1"/>
  <c r="S2" i="5"/>
  <c r="K22" i="5" s="1"/>
  <c r="J23" i="1" s="1"/>
  <c r="R2" i="5"/>
  <c r="J22" i="5" s="1"/>
  <c r="K23" i="1" s="1"/>
  <c r="Q2" i="5"/>
  <c r="I22" i="5" s="1"/>
  <c r="I23" i="1" s="1"/>
  <c r="N2" i="5"/>
  <c r="J12" i="5" s="1"/>
  <c r="K13" i="1" s="1"/>
  <c r="M2" i="5"/>
  <c r="I12" i="5" s="1"/>
  <c r="I13" i="1" s="1"/>
  <c r="I2" i="5"/>
  <c r="I3" i="1" s="1"/>
  <c r="K2" i="5"/>
  <c r="J3" i="1" s="1"/>
  <c r="J2" i="5"/>
  <c r="K3" i="1" s="1"/>
  <c r="O11" i="6"/>
  <c r="K21" i="6" s="1"/>
  <c r="F22" i="10" s="1"/>
  <c r="U10" i="6"/>
  <c r="I40" i="6" s="1"/>
  <c r="E41" i="10" s="1"/>
  <c r="J10" i="6"/>
  <c r="G11" i="10" s="1"/>
  <c r="U8" i="6"/>
  <c r="I38" i="6" s="1"/>
  <c r="E39" i="10" s="1"/>
  <c r="J8" i="6"/>
  <c r="G9" i="10" s="1"/>
  <c r="O7" i="6"/>
  <c r="K17" i="6" s="1"/>
  <c r="F18" i="10" s="1"/>
  <c r="U6" i="6"/>
  <c r="I36" i="6" s="1"/>
  <c r="E37" i="10" s="1"/>
  <c r="J6" i="6"/>
  <c r="G7" i="10" s="1"/>
  <c r="O5" i="6"/>
  <c r="K15" i="6" s="1"/>
  <c r="F16" i="10" s="1"/>
  <c r="U4" i="6"/>
  <c r="I34" i="6" s="1"/>
  <c r="E35" i="10" s="1"/>
  <c r="W11" i="6"/>
  <c r="K41" i="6" s="1"/>
  <c r="F42" i="10" s="1"/>
  <c r="V11" i="6"/>
  <c r="J41" i="6" s="1"/>
  <c r="G42" i="10" s="1"/>
  <c r="U11" i="6"/>
  <c r="I41" i="6" s="1"/>
  <c r="E42" i="10" s="1"/>
  <c r="S11" i="6"/>
  <c r="K31" i="6" s="1"/>
  <c r="F32" i="10" s="1"/>
  <c r="R11" i="6"/>
  <c r="J31" i="6" s="1"/>
  <c r="G32" i="10" s="1"/>
  <c r="N11" i="6"/>
  <c r="J21" i="6" s="1"/>
  <c r="G22" i="10" s="1"/>
  <c r="M11" i="6"/>
  <c r="I21" i="6" s="1"/>
  <c r="E22" i="10" s="1"/>
  <c r="K11" i="6"/>
  <c r="F12" i="10" s="1"/>
  <c r="J11" i="6"/>
  <c r="G12" i="10" s="1"/>
  <c r="I11" i="6"/>
  <c r="E12" i="10" s="1"/>
  <c r="O4" i="6"/>
  <c r="K14" i="6" s="1"/>
  <c r="F15" i="10" s="1"/>
  <c r="W10" i="6"/>
  <c r="K40" i="6" s="1"/>
  <c r="F41" i="10" s="1"/>
  <c r="S10" i="6"/>
  <c r="K30" i="6" s="1"/>
  <c r="F31" i="10" s="1"/>
  <c r="R10" i="6"/>
  <c r="J30" i="6" s="1"/>
  <c r="G31" i="10" s="1"/>
  <c r="Q10" i="6"/>
  <c r="I30" i="6" s="1"/>
  <c r="E31" i="10" s="1"/>
  <c r="O10" i="6"/>
  <c r="K20" i="6" s="1"/>
  <c r="F21" i="10" s="1"/>
  <c r="N10" i="6"/>
  <c r="J20" i="6" s="1"/>
  <c r="G21" i="10" s="1"/>
  <c r="M10" i="6"/>
  <c r="I20" i="6" s="1"/>
  <c r="E21" i="10" s="1"/>
  <c r="I10" i="6"/>
  <c r="E11" i="10" s="1"/>
  <c r="J4" i="6"/>
  <c r="G5" i="10" s="1"/>
  <c r="W9" i="6"/>
  <c r="K39" i="6" s="1"/>
  <c r="F40" i="10" s="1"/>
  <c r="V9" i="6"/>
  <c r="J39" i="6" s="1"/>
  <c r="G40" i="10" s="1"/>
  <c r="U9" i="6"/>
  <c r="I39" i="6" s="1"/>
  <c r="E40" i="10" s="1"/>
  <c r="S9" i="6"/>
  <c r="K29" i="6" s="1"/>
  <c r="F30" i="10" s="1"/>
  <c r="R9" i="6"/>
  <c r="J29" i="6" s="1"/>
  <c r="G30" i="10" s="1"/>
  <c r="O9" i="6"/>
  <c r="K19" i="6" s="1"/>
  <c r="F20" i="10" s="1"/>
  <c r="N9" i="6"/>
  <c r="J19" i="6" s="1"/>
  <c r="G20" i="10" s="1"/>
  <c r="M9" i="6"/>
  <c r="I19" i="6" s="1"/>
  <c r="E20" i="10" s="1"/>
  <c r="K9" i="6"/>
  <c r="F10" i="10" s="1"/>
  <c r="J9" i="6"/>
  <c r="G10" i="10" s="1"/>
  <c r="I9" i="6"/>
  <c r="E10" i="10" s="1"/>
  <c r="U3" i="6"/>
  <c r="I33" i="6" s="1"/>
  <c r="E34" i="10" s="1"/>
  <c r="W8" i="6"/>
  <c r="K38" i="6" s="1"/>
  <c r="F39" i="10" s="1"/>
  <c r="S8" i="6"/>
  <c r="K28" i="6" s="1"/>
  <c r="F29" i="10" s="1"/>
  <c r="R8" i="6"/>
  <c r="J28" i="6" s="1"/>
  <c r="G29" i="10" s="1"/>
  <c r="Q8" i="6"/>
  <c r="I28" i="6" s="1"/>
  <c r="E29" i="10" s="1"/>
  <c r="O8" i="6"/>
  <c r="K18" i="6" s="1"/>
  <c r="F19" i="10" s="1"/>
  <c r="N8" i="6"/>
  <c r="J18" i="6" s="1"/>
  <c r="G19" i="10" s="1"/>
  <c r="M8" i="6"/>
  <c r="I18" i="6" s="1"/>
  <c r="E19" i="10" s="1"/>
  <c r="I8" i="6"/>
  <c r="E9" i="10" s="1"/>
  <c r="W7" i="6"/>
  <c r="K37" i="6" s="1"/>
  <c r="F38" i="10" s="1"/>
  <c r="V7" i="6"/>
  <c r="J37" i="6" s="1"/>
  <c r="G38" i="10" s="1"/>
  <c r="U7" i="6"/>
  <c r="I37" i="6" s="1"/>
  <c r="E38" i="10" s="1"/>
  <c r="S7" i="6"/>
  <c r="K27" i="6" s="1"/>
  <c r="F28" i="10" s="1"/>
  <c r="R7" i="6"/>
  <c r="J27" i="6" s="1"/>
  <c r="G28" i="10" s="1"/>
  <c r="N7" i="6"/>
  <c r="J17" i="6" s="1"/>
  <c r="G18" i="10" s="1"/>
  <c r="M7" i="6"/>
  <c r="I17" i="6" s="1"/>
  <c r="E18" i="10" s="1"/>
  <c r="K7" i="6"/>
  <c r="F8" i="10" s="1"/>
  <c r="J7" i="6"/>
  <c r="G8" i="10" s="1"/>
  <c r="I7" i="6"/>
  <c r="E8" i="10" s="1"/>
  <c r="W6" i="6"/>
  <c r="K36" i="6" s="1"/>
  <c r="F37" i="10" s="1"/>
  <c r="S6" i="6"/>
  <c r="K26" i="6" s="1"/>
  <c r="F27" i="10" s="1"/>
  <c r="R6" i="6"/>
  <c r="J26" i="6" s="1"/>
  <c r="G27" i="10" s="1"/>
  <c r="Q6" i="6"/>
  <c r="I26" i="6" s="1"/>
  <c r="E27" i="10" s="1"/>
  <c r="O6" i="6"/>
  <c r="K16" i="6" s="1"/>
  <c r="F17" i="10" s="1"/>
  <c r="N6" i="6"/>
  <c r="J16" i="6" s="1"/>
  <c r="G17" i="10" s="1"/>
  <c r="M6" i="6"/>
  <c r="I16" i="6" s="1"/>
  <c r="E17" i="10" s="1"/>
  <c r="I6" i="6"/>
  <c r="E7" i="10" s="1"/>
  <c r="W5" i="6"/>
  <c r="K35" i="6" s="1"/>
  <c r="F36" i="10" s="1"/>
  <c r="V5" i="6"/>
  <c r="J35" i="6" s="1"/>
  <c r="G36" i="10" s="1"/>
  <c r="U5" i="6"/>
  <c r="I35" i="6" s="1"/>
  <c r="E36" i="10" s="1"/>
  <c r="S5" i="6"/>
  <c r="K25" i="6" s="1"/>
  <c r="F26" i="10" s="1"/>
  <c r="R5" i="6"/>
  <c r="J25" i="6" s="1"/>
  <c r="G26" i="10" s="1"/>
  <c r="Q5" i="6"/>
  <c r="I25" i="6" s="1"/>
  <c r="E26" i="10" s="1"/>
  <c r="N5" i="6"/>
  <c r="J15" i="6" s="1"/>
  <c r="G16" i="10" s="1"/>
  <c r="M5" i="6"/>
  <c r="I15" i="6" s="1"/>
  <c r="E16" i="10" s="1"/>
  <c r="K5" i="6"/>
  <c r="F6" i="10" s="1"/>
  <c r="J5" i="6"/>
  <c r="G6" i="10" s="1"/>
  <c r="I5" i="6"/>
  <c r="E6" i="10" s="1"/>
  <c r="W4" i="6"/>
  <c r="K34" i="6" s="1"/>
  <c r="F35" i="10" s="1"/>
  <c r="S4" i="6"/>
  <c r="K24" i="6" s="1"/>
  <c r="F25" i="10" s="1"/>
  <c r="R4" i="6"/>
  <c r="J24" i="6" s="1"/>
  <c r="G25" i="10" s="1"/>
  <c r="Q4" i="6"/>
  <c r="I24" i="6" s="1"/>
  <c r="E25" i="10" s="1"/>
  <c r="N4" i="6"/>
  <c r="J14" i="6" s="1"/>
  <c r="G15" i="10" s="1"/>
  <c r="M4" i="6"/>
  <c r="I14" i="6" s="1"/>
  <c r="E15" i="10" s="1"/>
  <c r="I4" i="6"/>
  <c r="E5" i="10" s="1"/>
  <c r="W3" i="6"/>
  <c r="K33" i="6" s="1"/>
  <c r="F34" i="10" s="1"/>
  <c r="V3" i="6"/>
  <c r="J33" i="6" s="1"/>
  <c r="G34" i="10" s="1"/>
  <c r="S3" i="6"/>
  <c r="K23" i="6" s="1"/>
  <c r="F24" i="10" s="1"/>
  <c r="R3" i="6"/>
  <c r="J23" i="6" s="1"/>
  <c r="G24" i="10" s="1"/>
  <c r="O3" i="6"/>
  <c r="K13" i="6" s="1"/>
  <c r="F14" i="10" s="1"/>
  <c r="N3" i="6"/>
  <c r="J13" i="6" s="1"/>
  <c r="G14" i="10" s="1"/>
  <c r="M3" i="6"/>
  <c r="I13" i="6" s="1"/>
  <c r="E14" i="10" s="1"/>
  <c r="K3" i="6"/>
  <c r="F4" i="10" s="1"/>
  <c r="J3" i="6"/>
  <c r="G4" i="10" s="1"/>
  <c r="I3" i="6"/>
  <c r="E4" i="10" s="1"/>
  <c r="O2" i="6"/>
  <c r="K12" i="6" s="1"/>
  <c r="F13" i="10" s="1"/>
  <c r="W2" i="6"/>
  <c r="K32" i="6" s="1"/>
  <c r="F33" i="10" s="1"/>
  <c r="U2" i="6"/>
  <c r="I32" i="6" s="1"/>
  <c r="E33" i="10" s="1"/>
  <c r="S2" i="6"/>
  <c r="K22" i="6" s="1"/>
  <c r="F23" i="10" s="1"/>
  <c r="R2" i="6"/>
  <c r="J22" i="6" s="1"/>
  <c r="G23" i="10" s="1"/>
  <c r="Q2" i="6"/>
  <c r="I22" i="6" s="1"/>
  <c r="E23" i="10" s="1"/>
  <c r="N2" i="6"/>
  <c r="J12" i="6" s="1"/>
  <c r="G13" i="10" s="1"/>
  <c r="M2" i="6"/>
  <c r="I12" i="6" s="1"/>
  <c r="E13" i="10" s="1"/>
  <c r="K2" i="6"/>
  <c r="F3" i="10" s="1"/>
  <c r="I2" i="6"/>
  <c r="E3" i="10" s="1"/>
  <c r="J2" i="6"/>
  <c r="G3" i="10" s="1"/>
  <c r="I6" i="7"/>
  <c r="A7" i="10" s="1"/>
  <c r="W11" i="7"/>
  <c r="K41" i="7" s="1"/>
  <c r="B42" i="10" s="1"/>
  <c r="V11" i="7"/>
  <c r="J41" i="7" s="1"/>
  <c r="C42" i="10" s="1"/>
  <c r="U11" i="7"/>
  <c r="I41" i="7" s="1"/>
  <c r="A42" i="10" s="1"/>
  <c r="S11" i="7"/>
  <c r="K31" i="7" s="1"/>
  <c r="B32" i="10" s="1"/>
  <c r="R11" i="7"/>
  <c r="J31" i="7" s="1"/>
  <c r="C32" i="10" s="1"/>
  <c r="O11" i="7"/>
  <c r="K21" i="7" s="1"/>
  <c r="B22" i="10" s="1"/>
  <c r="M11" i="7"/>
  <c r="I21" i="7" s="1"/>
  <c r="A22" i="10" s="1"/>
  <c r="K11" i="7"/>
  <c r="B12" i="10" s="1"/>
  <c r="J11" i="7"/>
  <c r="C12" i="10" s="1"/>
  <c r="I11" i="7"/>
  <c r="A12" i="10" s="1"/>
  <c r="N4" i="7"/>
  <c r="J14" i="7" s="1"/>
  <c r="C15" i="10" s="1"/>
  <c r="W10" i="7"/>
  <c r="K40" i="7" s="1"/>
  <c r="B41" i="10" s="1"/>
  <c r="U10" i="7"/>
  <c r="I40" i="7" s="1"/>
  <c r="A41" i="10" s="1"/>
  <c r="R10" i="7"/>
  <c r="J30" i="7" s="1"/>
  <c r="C31" i="10" s="1"/>
  <c r="Q10" i="7"/>
  <c r="I30" i="7" s="1"/>
  <c r="A31" i="10" s="1"/>
  <c r="O10" i="7"/>
  <c r="K20" i="7" s="1"/>
  <c r="B21" i="10" s="1"/>
  <c r="N10" i="7"/>
  <c r="J20" i="7" s="1"/>
  <c r="C21" i="10" s="1"/>
  <c r="M10" i="7"/>
  <c r="I20" i="7" s="1"/>
  <c r="A21" i="10" s="1"/>
  <c r="J10" i="7"/>
  <c r="C11" i="10" s="1"/>
  <c r="W9" i="7"/>
  <c r="K39" i="7" s="1"/>
  <c r="B40" i="10" s="1"/>
  <c r="V9" i="7"/>
  <c r="J39" i="7" s="1"/>
  <c r="C40" i="10" s="1"/>
  <c r="U9" i="7"/>
  <c r="I39" i="7" s="1"/>
  <c r="A40" i="10" s="1"/>
  <c r="S9" i="7"/>
  <c r="K29" i="7" s="1"/>
  <c r="B30" i="10" s="1"/>
  <c r="R9" i="7"/>
  <c r="J29" i="7" s="1"/>
  <c r="C30" i="10" s="1"/>
  <c r="O9" i="7"/>
  <c r="K19" i="7" s="1"/>
  <c r="B20" i="10" s="1"/>
  <c r="M9" i="7"/>
  <c r="I19" i="7" s="1"/>
  <c r="A20" i="10" s="1"/>
  <c r="K9" i="7"/>
  <c r="B10" i="10" s="1"/>
  <c r="J9" i="7"/>
  <c r="C10" i="10" s="1"/>
  <c r="I9" i="7"/>
  <c r="A10" i="10" s="1"/>
  <c r="W8" i="7"/>
  <c r="K38" i="7" s="1"/>
  <c r="B39" i="10" s="1"/>
  <c r="U8" i="7"/>
  <c r="I38" i="7" s="1"/>
  <c r="A39" i="10" s="1"/>
  <c r="R8" i="7"/>
  <c r="J28" i="7" s="1"/>
  <c r="C29" i="10" s="1"/>
  <c r="Q8" i="7"/>
  <c r="I28" i="7" s="1"/>
  <c r="A29" i="10" s="1"/>
  <c r="N8" i="7"/>
  <c r="J18" i="7" s="1"/>
  <c r="C19" i="10" s="1"/>
  <c r="M8" i="7"/>
  <c r="I18" i="7" s="1"/>
  <c r="A19" i="10" s="1"/>
  <c r="K8" i="7"/>
  <c r="B9" i="10" s="1"/>
  <c r="J8" i="7"/>
  <c r="C9" i="10" s="1"/>
  <c r="W7" i="7"/>
  <c r="K37" i="7" s="1"/>
  <c r="B38" i="10" s="1"/>
  <c r="V7" i="7"/>
  <c r="J37" i="7" s="1"/>
  <c r="C38" i="10" s="1"/>
  <c r="S7" i="7"/>
  <c r="K27" i="7" s="1"/>
  <c r="B28" i="10" s="1"/>
  <c r="R7" i="7"/>
  <c r="J27" i="7" s="1"/>
  <c r="C28" i="10" s="1"/>
  <c r="O7" i="7"/>
  <c r="K17" i="7" s="1"/>
  <c r="B18" i="10" s="1"/>
  <c r="M7" i="7"/>
  <c r="I17" i="7" s="1"/>
  <c r="A18" i="10" s="1"/>
  <c r="K7" i="7"/>
  <c r="B8" i="10" s="1"/>
  <c r="I7" i="7"/>
  <c r="A8" i="10" s="1"/>
  <c r="W6" i="7"/>
  <c r="K36" i="7" s="1"/>
  <c r="B37" i="10" s="1"/>
  <c r="U6" i="7"/>
  <c r="I36" i="7" s="1"/>
  <c r="A37" i="10" s="1"/>
  <c r="R6" i="7"/>
  <c r="J26" i="7" s="1"/>
  <c r="C27" i="10" s="1"/>
  <c r="Q6" i="7"/>
  <c r="I26" i="7" s="1"/>
  <c r="A27" i="10" s="1"/>
  <c r="N6" i="7"/>
  <c r="J16" i="7" s="1"/>
  <c r="C17" i="10" s="1"/>
  <c r="M6" i="7"/>
  <c r="I16" i="7" s="1"/>
  <c r="A17" i="10" s="1"/>
  <c r="J6" i="7"/>
  <c r="C7" i="10" s="1"/>
  <c r="W5" i="7"/>
  <c r="K35" i="7" s="1"/>
  <c r="B36" i="10" s="1"/>
  <c r="V5" i="7"/>
  <c r="J35" i="7" s="1"/>
  <c r="C36" i="10" s="1"/>
  <c r="S5" i="7"/>
  <c r="K25" i="7" s="1"/>
  <c r="B26" i="10" s="1"/>
  <c r="R5" i="7"/>
  <c r="J25" i="7" s="1"/>
  <c r="C26" i="10" s="1"/>
  <c r="Q5" i="7"/>
  <c r="I25" i="7" s="1"/>
  <c r="A26" i="10" s="1"/>
  <c r="O5" i="7"/>
  <c r="K15" i="7" s="1"/>
  <c r="B16" i="10" s="1"/>
  <c r="M5" i="7"/>
  <c r="I15" i="7" s="1"/>
  <c r="A16" i="10" s="1"/>
  <c r="K5" i="7"/>
  <c r="B6" i="10" s="1"/>
  <c r="I5" i="7"/>
  <c r="A6" i="10" s="1"/>
  <c r="W4" i="7"/>
  <c r="K34" i="7" s="1"/>
  <c r="B35" i="10" s="1"/>
  <c r="U4" i="7"/>
  <c r="I34" i="7" s="1"/>
  <c r="A35" i="10" s="1"/>
  <c r="R4" i="7"/>
  <c r="J24" i="7" s="1"/>
  <c r="C25" i="10" s="1"/>
  <c r="Q4" i="7"/>
  <c r="I24" i="7" s="1"/>
  <c r="A25" i="10" s="1"/>
  <c r="M4" i="7"/>
  <c r="I14" i="7" s="1"/>
  <c r="A15" i="10" s="1"/>
  <c r="J4" i="7"/>
  <c r="C5" i="10" s="1"/>
  <c r="W3" i="7"/>
  <c r="K33" i="7" s="1"/>
  <c r="B34" i="10" s="1"/>
  <c r="V3" i="7"/>
  <c r="J33" i="7" s="1"/>
  <c r="C34" i="10" s="1"/>
  <c r="U3" i="7"/>
  <c r="I33" i="7" s="1"/>
  <c r="A34" i="10" s="1"/>
  <c r="S3" i="7"/>
  <c r="K23" i="7" s="1"/>
  <c r="B24" i="10" s="1"/>
  <c r="R3" i="7"/>
  <c r="J23" i="7" s="1"/>
  <c r="C24" i="10" s="1"/>
  <c r="O3" i="7"/>
  <c r="K13" i="7" s="1"/>
  <c r="B14" i="10" s="1"/>
  <c r="M3" i="7"/>
  <c r="I13" i="7" s="1"/>
  <c r="A14" i="10" s="1"/>
  <c r="K3" i="7"/>
  <c r="B4" i="10" s="1"/>
  <c r="J3" i="7"/>
  <c r="C4" i="10" s="1"/>
  <c r="I3" i="7"/>
  <c r="A4" i="10" s="1"/>
  <c r="N2" i="7"/>
  <c r="J12" i="7" s="1"/>
  <c r="C13" i="10" s="1"/>
  <c r="W2" i="7"/>
  <c r="K32" i="7" s="1"/>
  <c r="B33" i="10" s="1"/>
  <c r="U2" i="7"/>
  <c r="I32" i="7" s="1"/>
  <c r="A33" i="10" s="1"/>
  <c r="R2" i="7"/>
  <c r="J22" i="7" s="1"/>
  <c r="C23" i="10" s="1"/>
  <c r="Q2" i="7"/>
  <c r="I22" i="7" s="1"/>
  <c r="A23" i="10" s="1"/>
  <c r="O2" i="7"/>
  <c r="K12" i="7" s="1"/>
  <c r="B13" i="10" s="1"/>
  <c r="M2" i="7"/>
  <c r="I12" i="7" s="1"/>
  <c r="A13" i="10" s="1"/>
  <c r="J2" i="7"/>
  <c r="C3" i="10" s="1"/>
  <c r="K2" i="7"/>
  <c r="B3" i="10" s="1"/>
  <c r="W11" i="8"/>
  <c r="K41" i="8" s="1"/>
  <c r="F42" i="1" s="1"/>
  <c r="V11" i="8"/>
  <c r="J41" i="8" s="1"/>
  <c r="G42" i="1" s="1"/>
  <c r="R10" i="8"/>
  <c r="J30" i="8" s="1"/>
  <c r="G31" i="1" s="1"/>
  <c r="Q10" i="8"/>
  <c r="I30" i="8" s="1"/>
  <c r="E31" i="1" s="1"/>
  <c r="Q8" i="8"/>
  <c r="I28" i="8" s="1"/>
  <c r="E29" i="1" s="1"/>
  <c r="V7" i="8"/>
  <c r="J37" i="8" s="1"/>
  <c r="G38" i="1" s="1"/>
  <c r="U11" i="8"/>
  <c r="I41" i="8" s="1"/>
  <c r="E42" i="1" s="1"/>
  <c r="S11" i="8"/>
  <c r="K31" i="8" s="1"/>
  <c r="F32" i="1" s="1"/>
  <c r="R11" i="8"/>
  <c r="J31" i="8" s="1"/>
  <c r="G32" i="1" s="1"/>
  <c r="O11" i="8"/>
  <c r="K21" i="8" s="1"/>
  <c r="F22" i="1" s="1"/>
  <c r="N11" i="8"/>
  <c r="J21" i="8" s="1"/>
  <c r="G22" i="1" s="1"/>
  <c r="M11" i="8"/>
  <c r="I21" i="8" s="1"/>
  <c r="E22" i="1" s="1"/>
  <c r="K11" i="8"/>
  <c r="F12" i="1" s="1"/>
  <c r="J11" i="8"/>
  <c r="G12" i="1" s="1"/>
  <c r="I11" i="8"/>
  <c r="E12" i="1" s="1"/>
  <c r="W10" i="8"/>
  <c r="K40" i="8" s="1"/>
  <c r="F41" i="1" s="1"/>
  <c r="U10" i="8"/>
  <c r="I40" i="8" s="1"/>
  <c r="E41" i="1" s="1"/>
  <c r="S10" i="8"/>
  <c r="K30" i="8" s="1"/>
  <c r="F31" i="1" s="1"/>
  <c r="O10" i="8"/>
  <c r="K20" i="8" s="1"/>
  <c r="F21" i="1" s="1"/>
  <c r="N10" i="8"/>
  <c r="J20" i="8" s="1"/>
  <c r="G21" i="1" s="1"/>
  <c r="M10" i="8"/>
  <c r="I20" i="8" s="1"/>
  <c r="E21" i="1" s="1"/>
  <c r="J10" i="8"/>
  <c r="G11" i="1" s="1"/>
  <c r="I10" i="8"/>
  <c r="E11" i="1" s="1"/>
  <c r="W9" i="8"/>
  <c r="K39" i="8" s="1"/>
  <c r="F40" i="1" s="1"/>
  <c r="V9" i="8"/>
  <c r="J39" i="8" s="1"/>
  <c r="G40" i="1" s="1"/>
  <c r="U9" i="8"/>
  <c r="I39" i="8" s="1"/>
  <c r="E40" i="1" s="1"/>
  <c r="S9" i="8"/>
  <c r="K29" i="8" s="1"/>
  <c r="F30" i="1" s="1"/>
  <c r="R9" i="8"/>
  <c r="J29" i="8" s="1"/>
  <c r="G30" i="1" s="1"/>
  <c r="O9" i="8"/>
  <c r="K19" i="8" s="1"/>
  <c r="F20" i="1" s="1"/>
  <c r="N9" i="8"/>
  <c r="J19" i="8" s="1"/>
  <c r="G20" i="1" s="1"/>
  <c r="M9" i="8"/>
  <c r="I19" i="8" s="1"/>
  <c r="E20" i="1" s="1"/>
  <c r="K9" i="8"/>
  <c r="F10" i="1" s="1"/>
  <c r="J9" i="8"/>
  <c r="G10" i="1" s="1"/>
  <c r="I9" i="8"/>
  <c r="E10" i="1" s="1"/>
  <c r="V3" i="8"/>
  <c r="J33" i="8" s="1"/>
  <c r="G34" i="1" s="1"/>
  <c r="W8" i="8"/>
  <c r="K38" i="8" s="1"/>
  <c r="F39" i="1" s="1"/>
  <c r="U8" i="8"/>
  <c r="I38" i="8" s="1"/>
  <c r="E39" i="1" s="1"/>
  <c r="S8" i="8"/>
  <c r="K28" i="8" s="1"/>
  <c r="F29" i="1" s="1"/>
  <c r="R8" i="8"/>
  <c r="J28" i="8" s="1"/>
  <c r="G29" i="1" s="1"/>
  <c r="O8" i="8"/>
  <c r="K18" i="8" s="1"/>
  <c r="F19" i="1" s="1"/>
  <c r="N8" i="8"/>
  <c r="J18" i="8" s="1"/>
  <c r="G19" i="1" s="1"/>
  <c r="M8" i="8"/>
  <c r="I18" i="8" s="1"/>
  <c r="E19" i="1" s="1"/>
  <c r="J8" i="8"/>
  <c r="G9" i="1" s="1"/>
  <c r="I8" i="8"/>
  <c r="E9" i="1" s="1"/>
  <c r="R3" i="8"/>
  <c r="J23" i="8" s="1"/>
  <c r="G24" i="1" s="1"/>
  <c r="W7" i="8"/>
  <c r="K37" i="8" s="1"/>
  <c r="F38" i="1" s="1"/>
  <c r="U7" i="8"/>
  <c r="I37" i="8" s="1"/>
  <c r="E38" i="1" s="1"/>
  <c r="S7" i="8"/>
  <c r="K27" i="8" s="1"/>
  <c r="F28" i="1" s="1"/>
  <c r="R7" i="8"/>
  <c r="J27" i="8" s="1"/>
  <c r="G28" i="1" s="1"/>
  <c r="O7" i="8"/>
  <c r="K17" i="8" s="1"/>
  <c r="F18" i="1" s="1"/>
  <c r="N7" i="8"/>
  <c r="J17" i="8" s="1"/>
  <c r="G18" i="1" s="1"/>
  <c r="M7" i="8"/>
  <c r="I17" i="8" s="1"/>
  <c r="E18" i="1" s="1"/>
  <c r="K7" i="8"/>
  <c r="F8" i="1" s="1"/>
  <c r="J7" i="8"/>
  <c r="G8" i="1" s="1"/>
  <c r="I7" i="8"/>
  <c r="E8" i="1" s="1"/>
  <c r="O3" i="8"/>
  <c r="K13" i="8" s="1"/>
  <c r="F14" i="1" s="1"/>
  <c r="M3" i="8"/>
  <c r="I13" i="8" s="1"/>
  <c r="E14" i="1" s="1"/>
  <c r="W6" i="8"/>
  <c r="K36" i="8" s="1"/>
  <c r="F37" i="1" s="1"/>
  <c r="U6" i="8"/>
  <c r="I36" i="8" s="1"/>
  <c r="E37" i="1" s="1"/>
  <c r="S6" i="8"/>
  <c r="K26" i="8" s="1"/>
  <c r="F27" i="1" s="1"/>
  <c r="R6" i="8"/>
  <c r="J26" i="8" s="1"/>
  <c r="G27" i="1" s="1"/>
  <c r="Q6" i="8"/>
  <c r="I26" i="8" s="1"/>
  <c r="E27" i="1" s="1"/>
  <c r="O6" i="8"/>
  <c r="K16" i="8" s="1"/>
  <c r="F17" i="1" s="1"/>
  <c r="N6" i="8"/>
  <c r="J16" i="8" s="1"/>
  <c r="G17" i="1" s="1"/>
  <c r="M6" i="8"/>
  <c r="I16" i="8" s="1"/>
  <c r="E17" i="1" s="1"/>
  <c r="J6" i="8"/>
  <c r="G7" i="1" s="1"/>
  <c r="I6" i="8"/>
  <c r="E7" i="1" s="1"/>
  <c r="W5" i="8"/>
  <c r="K35" i="8" s="1"/>
  <c r="F36" i="1" s="1"/>
  <c r="V5" i="8"/>
  <c r="J35" i="8" s="1"/>
  <c r="G36" i="1" s="1"/>
  <c r="U5" i="8"/>
  <c r="I35" i="8" s="1"/>
  <c r="E36" i="1" s="1"/>
  <c r="S5" i="8"/>
  <c r="K25" i="8" s="1"/>
  <c r="F26" i="1" s="1"/>
  <c r="R5" i="8"/>
  <c r="J25" i="8" s="1"/>
  <c r="G26" i="1" s="1"/>
  <c r="O5" i="8"/>
  <c r="K15" i="8" s="1"/>
  <c r="F16" i="1" s="1"/>
  <c r="N5" i="8"/>
  <c r="J15" i="8" s="1"/>
  <c r="G16" i="1" s="1"/>
  <c r="M5" i="8"/>
  <c r="I15" i="8" s="1"/>
  <c r="E16" i="1" s="1"/>
  <c r="K5" i="8"/>
  <c r="F6" i="1" s="1"/>
  <c r="J5" i="8"/>
  <c r="G6" i="1" s="1"/>
  <c r="I5" i="8"/>
  <c r="E6" i="1" s="1"/>
  <c r="U2" i="8"/>
  <c r="I32" i="8" s="1"/>
  <c r="E33" i="1" s="1"/>
  <c r="W4" i="8"/>
  <c r="K34" i="8" s="1"/>
  <c r="F35" i="1" s="1"/>
  <c r="U4" i="8"/>
  <c r="I34" i="8" s="1"/>
  <c r="E35" i="1" s="1"/>
  <c r="S4" i="8"/>
  <c r="K24" i="8" s="1"/>
  <c r="F25" i="1" s="1"/>
  <c r="R4" i="8"/>
  <c r="J24" i="8" s="1"/>
  <c r="G25" i="1" s="1"/>
  <c r="Q4" i="8"/>
  <c r="I24" i="8" s="1"/>
  <c r="E25" i="1" s="1"/>
  <c r="O4" i="8"/>
  <c r="K14" i="8" s="1"/>
  <c r="F15" i="1" s="1"/>
  <c r="N4" i="8"/>
  <c r="J14" i="8" s="1"/>
  <c r="G15" i="1" s="1"/>
  <c r="M4" i="8"/>
  <c r="I14" i="8" s="1"/>
  <c r="E15" i="1" s="1"/>
  <c r="J4" i="8"/>
  <c r="G5" i="1" s="1"/>
  <c r="I4" i="8"/>
  <c r="E5" i="1" s="1"/>
  <c r="W3" i="8"/>
  <c r="K33" i="8" s="1"/>
  <c r="F34" i="1" s="1"/>
  <c r="U3" i="8"/>
  <c r="I33" i="8" s="1"/>
  <c r="E34" i="1" s="1"/>
  <c r="S3" i="8"/>
  <c r="K23" i="8" s="1"/>
  <c r="F24" i="1" s="1"/>
  <c r="N3" i="8"/>
  <c r="J13" i="8" s="1"/>
  <c r="G14" i="1" s="1"/>
  <c r="K3" i="8"/>
  <c r="F4" i="1" s="1"/>
  <c r="J3" i="8"/>
  <c r="G4" i="1" s="1"/>
  <c r="I3" i="8"/>
  <c r="E4" i="1" s="1"/>
  <c r="W2" i="8"/>
  <c r="K32" i="8" s="1"/>
  <c r="F33" i="1" s="1"/>
  <c r="V2" i="8"/>
  <c r="J32" i="8" s="1"/>
  <c r="G33" i="1" s="1"/>
  <c r="S2" i="8"/>
  <c r="K22" i="8" s="1"/>
  <c r="F23" i="1" s="1"/>
  <c r="R2" i="8"/>
  <c r="J22" i="8" s="1"/>
  <c r="G23" i="1" s="1"/>
  <c r="Q2" i="8"/>
  <c r="I22" i="8" s="1"/>
  <c r="E23" i="1" s="1"/>
  <c r="O2" i="8"/>
  <c r="K12" i="8" s="1"/>
  <c r="F13" i="1" s="1"/>
  <c r="N2" i="8"/>
  <c r="J12" i="8" s="1"/>
  <c r="G13" i="1" s="1"/>
  <c r="M2" i="8"/>
  <c r="I12" i="8" s="1"/>
  <c r="E13" i="1" s="1"/>
  <c r="I2" i="8"/>
  <c r="E3" i="1" s="1"/>
  <c r="K2" i="8"/>
  <c r="F3" i="1" s="1"/>
  <c r="J2" i="8"/>
  <c r="G3" i="1" s="1"/>
  <c r="U4" i="9"/>
  <c r="I34" i="9" s="1"/>
  <c r="A35" i="1" s="1"/>
  <c r="V8" i="9"/>
  <c r="J38" i="9" s="1"/>
  <c r="C39" i="1" s="1"/>
  <c r="E3" i="9"/>
  <c r="M2" i="9" s="1"/>
  <c r="I12" i="9" s="1"/>
  <c r="A13" i="1" s="1"/>
  <c r="F3" i="9"/>
  <c r="N2" i="9" s="1"/>
  <c r="J12" i="9" s="1"/>
  <c r="C13" i="1" s="1"/>
  <c r="G3" i="9"/>
  <c r="O2" i="9" s="1"/>
  <c r="K12" i="9" s="1"/>
  <c r="B13" i="1" s="1"/>
  <c r="E4" i="9"/>
  <c r="Q2" i="9" s="1"/>
  <c r="I22" i="9" s="1"/>
  <c r="A23" i="1" s="1"/>
  <c r="F4" i="9"/>
  <c r="R2" i="9" s="1"/>
  <c r="J22" i="9" s="1"/>
  <c r="C23" i="1" s="1"/>
  <c r="G4" i="9"/>
  <c r="S2" i="9" s="1"/>
  <c r="K22" i="9" s="1"/>
  <c r="B23" i="1" s="1"/>
  <c r="E5" i="9"/>
  <c r="F5" i="9"/>
  <c r="G5" i="9"/>
  <c r="E6" i="9"/>
  <c r="I3" i="9" s="1"/>
  <c r="A4" i="1" s="1"/>
  <c r="F6" i="9"/>
  <c r="J3" i="9" s="1"/>
  <c r="C4" i="1" s="1"/>
  <c r="G6" i="9"/>
  <c r="K3" i="9" s="1"/>
  <c r="B4" i="1" s="1"/>
  <c r="E7" i="9"/>
  <c r="M3" i="9" s="1"/>
  <c r="I13" i="9" s="1"/>
  <c r="A14" i="1" s="1"/>
  <c r="F7" i="9"/>
  <c r="N3" i="9" s="1"/>
  <c r="J13" i="9" s="1"/>
  <c r="C14" i="1" s="1"/>
  <c r="G7" i="9"/>
  <c r="O3" i="9" s="1"/>
  <c r="K13" i="9" s="1"/>
  <c r="B14" i="1" s="1"/>
  <c r="E8" i="9"/>
  <c r="Q3" i="9" s="1"/>
  <c r="I23" i="9" s="1"/>
  <c r="A24" i="1" s="1"/>
  <c r="F8" i="9"/>
  <c r="R3" i="9" s="1"/>
  <c r="J23" i="9" s="1"/>
  <c r="C24" i="1" s="1"/>
  <c r="G8" i="9"/>
  <c r="S3" i="9" s="1"/>
  <c r="K23" i="9" s="1"/>
  <c r="B24" i="1" s="1"/>
  <c r="E9" i="9"/>
  <c r="F9" i="9"/>
  <c r="V3" i="9" s="1"/>
  <c r="J33" i="9" s="1"/>
  <c r="C34" i="1" s="1"/>
  <c r="G9" i="9"/>
  <c r="W3" i="9" s="1"/>
  <c r="K33" i="9" s="1"/>
  <c r="B34" i="1" s="1"/>
  <c r="E10" i="9"/>
  <c r="I4" i="9" s="1"/>
  <c r="A5" i="1" s="1"/>
  <c r="F10" i="9"/>
  <c r="J4" i="9" s="1"/>
  <c r="C5" i="1" s="1"/>
  <c r="G10" i="9"/>
  <c r="K4" i="9" s="1"/>
  <c r="B5" i="1" s="1"/>
  <c r="E11" i="9"/>
  <c r="M4" i="9" s="1"/>
  <c r="I14" i="9" s="1"/>
  <c r="A15" i="1" s="1"/>
  <c r="F11" i="9"/>
  <c r="N4" i="9" s="1"/>
  <c r="J14" i="9" s="1"/>
  <c r="C15" i="1" s="1"/>
  <c r="G11" i="9"/>
  <c r="O4" i="9" s="1"/>
  <c r="K14" i="9" s="1"/>
  <c r="B15" i="1" s="1"/>
  <c r="E12" i="9"/>
  <c r="Q4" i="9" s="1"/>
  <c r="I24" i="9" s="1"/>
  <c r="A25" i="1" s="1"/>
  <c r="F12" i="9"/>
  <c r="R4" i="9" s="1"/>
  <c r="J24" i="9" s="1"/>
  <c r="C25" i="1" s="1"/>
  <c r="G12" i="9"/>
  <c r="S4" i="9" s="1"/>
  <c r="K24" i="9" s="1"/>
  <c r="B25" i="1" s="1"/>
  <c r="E13" i="9"/>
  <c r="F13" i="9"/>
  <c r="V4" i="9" s="1"/>
  <c r="J34" i="9" s="1"/>
  <c r="C35" i="1" s="1"/>
  <c r="G13" i="9"/>
  <c r="W4" i="9" s="1"/>
  <c r="K34" i="9" s="1"/>
  <c r="B35" i="1" s="1"/>
  <c r="E14" i="9"/>
  <c r="I5" i="9" s="1"/>
  <c r="A6" i="1" s="1"/>
  <c r="F14" i="9"/>
  <c r="J5" i="9" s="1"/>
  <c r="C6" i="1" s="1"/>
  <c r="G14" i="9"/>
  <c r="K5" i="9" s="1"/>
  <c r="B6" i="1" s="1"/>
  <c r="E15" i="9"/>
  <c r="M5" i="9" s="1"/>
  <c r="I15" i="9" s="1"/>
  <c r="A16" i="1" s="1"/>
  <c r="F15" i="9"/>
  <c r="N5" i="9" s="1"/>
  <c r="J15" i="9" s="1"/>
  <c r="C16" i="1" s="1"/>
  <c r="G15" i="9"/>
  <c r="O5" i="9" s="1"/>
  <c r="K15" i="9" s="1"/>
  <c r="B16" i="1" s="1"/>
  <c r="E16" i="9"/>
  <c r="Q5" i="9" s="1"/>
  <c r="I25" i="9" s="1"/>
  <c r="A26" i="1" s="1"/>
  <c r="F16" i="9"/>
  <c r="R5" i="9" s="1"/>
  <c r="J25" i="9" s="1"/>
  <c r="C26" i="1" s="1"/>
  <c r="G16" i="9"/>
  <c r="S5" i="9" s="1"/>
  <c r="K25" i="9" s="1"/>
  <c r="B26" i="1" s="1"/>
  <c r="E17" i="9"/>
  <c r="U5" i="9" s="1"/>
  <c r="I35" i="9" s="1"/>
  <c r="A36" i="1" s="1"/>
  <c r="F17" i="9"/>
  <c r="V5" i="9" s="1"/>
  <c r="J35" i="9" s="1"/>
  <c r="C36" i="1" s="1"/>
  <c r="G17" i="9"/>
  <c r="W5" i="9" s="1"/>
  <c r="K35" i="9" s="1"/>
  <c r="B36" i="1" s="1"/>
  <c r="E18" i="9"/>
  <c r="I6" i="9" s="1"/>
  <c r="A7" i="1" s="1"/>
  <c r="F18" i="9"/>
  <c r="J6" i="9" s="1"/>
  <c r="C7" i="1" s="1"/>
  <c r="G18" i="9"/>
  <c r="K6" i="9" s="1"/>
  <c r="B7" i="1" s="1"/>
  <c r="E19" i="9"/>
  <c r="M6" i="9" s="1"/>
  <c r="I16" i="9" s="1"/>
  <c r="A17" i="1" s="1"/>
  <c r="F19" i="9"/>
  <c r="N6" i="9" s="1"/>
  <c r="J16" i="9" s="1"/>
  <c r="C17" i="1" s="1"/>
  <c r="G19" i="9"/>
  <c r="O6" i="9" s="1"/>
  <c r="K16" i="9" s="1"/>
  <c r="B17" i="1" s="1"/>
  <c r="E20" i="9"/>
  <c r="Q6" i="9" s="1"/>
  <c r="I26" i="9" s="1"/>
  <c r="A27" i="1" s="1"/>
  <c r="F20" i="9"/>
  <c r="R6" i="9" s="1"/>
  <c r="J26" i="9" s="1"/>
  <c r="C27" i="1" s="1"/>
  <c r="G20" i="9"/>
  <c r="S6" i="9" s="1"/>
  <c r="K26" i="9" s="1"/>
  <c r="B27" i="1" s="1"/>
  <c r="E21" i="9"/>
  <c r="U6" i="9" s="1"/>
  <c r="I36" i="9" s="1"/>
  <c r="A37" i="1" s="1"/>
  <c r="F21" i="9"/>
  <c r="V6" i="9" s="1"/>
  <c r="J36" i="9" s="1"/>
  <c r="C37" i="1" s="1"/>
  <c r="G21" i="9"/>
  <c r="W6" i="9" s="1"/>
  <c r="K36" i="9" s="1"/>
  <c r="B37" i="1" s="1"/>
  <c r="E22" i="9"/>
  <c r="I7" i="9" s="1"/>
  <c r="A8" i="1" s="1"/>
  <c r="F22" i="9"/>
  <c r="J7" i="9" s="1"/>
  <c r="C8" i="1" s="1"/>
  <c r="G22" i="9"/>
  <c r="K7" i="9" s="1"/>
  <c r="B8" i="1" s="1"/>
  <c r="E23" i="9"/>
  <c r="M7" i="9" s="1"/>
  <c r="I17" i="9" s="1"/>
  <c r="A18" i="1" s="1"/>
  <c r="F23" i="9"/>
  <c r="N7" i="9" s="1"/>
  <c r="J17" i="9" s="1"/>
  <c r="C18" i="1" s="1"/>
  <c r="G23" i="9"/>
  <c r="O7" i="9" s="1"/>
  <c r="K17" i="9" s="1"/>
  <c r="B18" i="1" s="1"/>
  <c r="E24" i="9"/>
  <c r="Q7" i="9" s="1"/>
  <c r="I27" i="9" s="1"/>
  <c r="A28" i="1" s="1"/>
  <c r="F24" i="9"/>
  <c r="R7" i="9" s="1"/>
  <c r="J27" i="9" s="1"/>
  <c r="C28" i="1" s="1"/>
  <c r="G24" i="9"/>
  <c r="S7" i="9" s="1"/>
  <c r="K27" i="9" s="1"/>
  <c r="B28" i="1" s="1"/>
  <c r="E25" i="9"/>
  <c r="U7" i="9" s="1"/>
  <c r="I37" i="9" s="1"/>
  <c r="A38" i="1" s="1"/>
  <c r="F25" i="9"/>
  <c r="V7" i="9" s="1"/>
  <c r="J37" i="9" s="1"/>
  <c r="C38" i="1" s="1"/>
  <c r="G25" i="9"/>
  <c r="W7" i="9" s="1"/>
  <c r="K37" i="9" s="1"/>
  <c r="B38" i="1" s="1"/>
  <c r="E26" i="9"/>
  <c r="I8" i="9" s="1"/>
  <c r="A9" i="1" s="1"/>
  <c r="F26" i="9"/>
  <c r="J8" i="9" s="1"/>
  <c r="C9" i="1" s="1"/>
  <c r="G26" i="9"/>
  <c r="K8" i="9" s="1"/>
  <c r="B9" i="1" s="1"/>
  <c r="E27" i="9"/>
  <c r="M8" i="9" s="1"/>
  <c r="I18" i="9" s="1"/>
  <c r="A19" i="1" s="1"/>
  <c r="F27" i="9"/>
  <c r="N8" i="9" s="1"/>
  <c r="J18" i="9" s="1"/>
  <c r="C19" i="1" s="1"/>
  <c r="G27" i="9"/>
  <c r="O8" i="9" s="1"/>
  <c r="K18" i="9" s="1"/>
  <c r="B19" i="1" s="1"/>
  <c r="E28" i="9"/>
  <c r="Q8" i="9" s="1"/>
  <c r="I28" i="9" s="1"/>
  <c r="A29" i="1" s="1"/>
  <c r="F28" i="9"/>
  <c r="R8" i="9" s="1"/>
  <c r="J28" i="9" s="1"/>
  <c r="C29" i="1" s="1"/>
  <c r="G28" i="9"/>
  <c r="S8" i="9" s="1"/>
  <c r="K28" i="9" s="1"/>
  <c r="B29" i="1" s="1"/>
  <c r="E29" i="9"/>
  <c r="U8" i="9" s="1"/>
  <c r="I38" i="9" s="1"/>
  <c r="A39" i="1" s="1"/>
  <c r="F29" i="9"/>
  <c r="G29" i="9"/>
  <c r="W8" i="9" s="1"/>
  <c r="K38" i="9" s="1"/>
  <c r="B39" i="1" s="1"/>
  <c r="E30" i="9"/>
  <c r="I9" i="9" s="1"/>
  <c r="A10" i="1" s="1"/>
  <c r="F30" i="9"/>
  <c r="J9" i="9" s="1"/>
  <c r="C10" i="1" s="1"/>
  <c r="G30" i="9"/>
  <c r="K9" i="9" s="1"/>
  <c r="B10" i="1" s="1"/>
  <c r="E31" i="9"/>
  <c r="M9" i="9" s="1"/>
  <c r="I19" i="9" s="1"/>
  <c r="A20" i="1" s="1"/>
  <c r="F31" i="9"/>
  <c r="N9" i="9" s="1"/>
  <c r="J19" i="9" s="1"/>
  <c r="C20" i="1" s="1"/>
  <c r="G31" i="9"/>
  <c r="O9" i="9" s="1"/>
  <c r="K19" i="9" s="1"/>
  <c r="B20" i="1" s="1"/>
  <c r="E32" i="9"/>
  <c r="Q9" i="9" s="1"/>
  <c r="I29" i="9" s="1"/>
  <c r="A30" i="1" s="1"/>
  <c r="F32" i="9"/>
  <c r="R9" i="9" s="1"/>
  <c r="J29" i="9" s="1"/>
  <c r="C30" i="1" s="1"/>
  <c r="G32" i="9"/>
  <c r="S9" i="9" s="1"/>
  <c r="K29" i="9" s="1"/>
  <c r="B30" i="1" s="1"/>
  <c r="E33" i="9"/>
  <c r="U9" i="9" s="1"/>
  <c r="I39" i="9" s="1"/>
  <c r="A40" i="1" s="1"/>
  <c r="F33" i="9"/>
  <c r="V9" i="9" s="1"/>
  <c r="J39" i="9" s="1"/>
  <c r="C40" i="1" s="1"/>
  <c r="G33" i="9"/>
  <c r="W9" i="9" s="1"/>
  <c r="K39" i="9" s="1"/>
  <c r="B40" i="1" s="1"/>
  <c r="E34" i="9"/>
  <c r="I10" i="9" s="1"/>
  <c r="A11" i="1" s="1"/>
  <c r="F34" i="9"/>
  <c r="J10" i="9" s="1"/>
  <c r="C11" i="1" s="1"/>
  <c r="G34" i="9"/>
  <c r="K10" i="9" s="1"/>
  <c r="B11" i="1" s="1"/>
  <c r="E35" i="9"/>
  <c r="M10" i="9" s="1"/>
  <c r="I20" i="9" s="1"/>
  <c r="A21" i="1" s="1"/>
  <c r="F35" i="9"/>
  <c r="N10" i="9" s="1"/>
  <c r="J20" i="9" s="1"/>
  <c r="C21" i="1" s="1"/>
  <c r="G35" i="9"/>
  <c r="O10" i="9" s="1"/>
  <c r="K20" i="9" s="1"/>
  <c r="B21" i="1" s="1"/>
  <c r="E36" i="9"/>
  <c r="Q10" i="9" s="1"/>
  <c r="I30" i="9" s="1"/>
  <c r="A31" i="1" s="1"/>
  <c r="F36" i="9"/>
  <c r="R10" i="9" s="1"/>
  <c r="J30" i="9" s="1"/>
  <c r="C31" i="1" s="1"/>
  <c r="G36" i="9"/>
  <c r="S10" i="9" s="1"/>
  <c r="K30" i="9" s="1"/>
  <c r="B31" i="1" s="1"/>
  <c r="E37" i="9"/>
  <c r="U10" i="9" s="1"/>
  <c r="I40" i="9" s="1"/>
  <c r="A41" i="1" s="1"/>
  <c r="F37" i="9"/>
  <c r="V10" i="9" s="1"/>
  <c r="J40" i="9" s="1"/>
  <c r="C41" i="1" s="1"/>
  <c r="G37" i="9"/>
  <c r="W10" i="9" s="1"/>
  <c r="K40" i="9" s="1"/>
  <c r="B41" i="1" s="1"/>
  <c r="E38" i="9"/>
  <c r="I11" i="9" s="1"/>
  <c r="A12" i="1" s="1"/>
  <c r="F38" i="9"/>
  <c r="J11" i="9" s="1"/>
  <c r="C12" i="1" s="1"/>
  <c r="G38" i="9"/>
  <c r="K11" i="9" s="1"/>
  <c r="B12" i="1" s="1"/>
  <c r="E39" i="9"/>
  <c r="M11" i="9" s="1"/>
  <c r="I21" i="9" s="1"/>
  <c r="A22" i="1" s="1"/>
  <c r="F39" i="9"/>
  <c r="N11" i="9" s="1"/>
  <c r="J21" i="9" s="1"/>
  <c r="C22" i="1" s="1"/>
  <c r="G39" i="9"/>
  <c r="O11" i="9" s="1"/>
  <c r="K21" i="9" s="1"/>
  <c r="B22" i="1" s="1"/>
  <c r="E40" i="9"/>
  <c r="Q11" i="9" s="1"/>
  <c r="I31" i="9" s="1"/>
  <c r="A32" i="1" s="1"/>
  <c r="F40" i="9"/>
  <c r="R11" i="9" s="1"/>
  <c r="J31" i="9" s="1"/>
  <c r="C32" i="1" s="1"/>
  <c r="G40" i="9"/>
  <c r="S11" i="9" s="1"/>
  <c r="K31" i="9" s="1"/>
  <c r="B32" i="1" s="1"/>
  <c r="E41" i="9"/>
  <c r="U11" i="9" s="1"/>
  <c r="I41" i="9" s="1"/>
  <c r="A42" i="1" s="1"/>
  <c r="F41" i="9"/>
  <c r="V11" i="9" s="1"/>
  <c r="J41" i="9" s="1"/>
  <c r="C42" i="1" s="1"/>
  <c r="G41" i="9"/>
  <c r="W11" i="9" s="1"/>
  <c r="K41" i="9" s="1"/>
  <c r="B42" i="1" s="1"/>
  <c r="F2" i="9"/>
  <c r="J2" i="9" s="1"/>
  <c r="C3" i="1" s="1"/>
  <c r="G2" i="9"/>
  <c r="K2" i="9" s="1"/>
  <c r="B3" i="1" s="1"/>
  <c r="E2" i="9"/>
  <c r="I2" i="9" s="1"/>
  <c r="A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94BDE-77D7-48B8-8F4B-649BD1F38DFC}" keepAlive="1" name="Query - List_BellmanFord" description="Connection to the 'List_BellmanFord' query in the workbook." type="5" refreshedVersion="8" background="1" saveData="1">
    <dbPr connection="Provider=Microsoft.Mashup.OleDb.1;Data Source=$Workbook$;Location=List_BellmanFord;Extended Properties=&quot;&quot;" command="SELECT * FROM [List_BellmanFord]"/>
  </connection>
  <connection id="2" xr16:uid="{EB7610C6-0170-40A2-8977-11D693114509}" keepAlive="1" name="Query - List_Dijkstra" description="Connection to the 'List_Dijkstra' query in the workbook." type="5" refreshedVersion="8" background="1" saveData="1">
    <dbPr connection="Provider=Microsoft.Mashup.OleDb.1;Data Source=$Workbook$;Location=List_Dijkstra;Extended Properties=&quot;&quot;" command="SELECT * FROM [List_Dijkstra]"/>
  </connection>
  <connection id="3" xr16:uid="{FD7A3A33-5914-4F17-AD70-0D5BF3D26015}" keepAlive="1" name="Query - List_Kruskal" description="Connection to the 'List_Kruskal' query in the workbook." type="5" refreshedVersion="8" background="1" saveData="1">
    <dbPr connection="Provider=Microsoft.Mashup.OleDb.1;Data Source=$Workbook$;Location=List_Kruskal;Extended Properties=&quot;&quot;" command="SELECT * FROM [List_Kruskal]"/>
  </connection>
  <connection id="4" xr16:uid="{14DEE165-363E-4366-B3B4-2A2BBD295DFD}" keepAlive="1" name="Query - List_Prima" description="Connection to the 'List_Prima' query in the workbook." type="5" refreshedVersion="8" background="1" saveData="1">
    <dbPr connection="Provider=Microsoft.Mashup.OleDb.1;Data Source=$Workbook$;Location=List_Prima;Extended Properties=&quot;&quot;" command="SELECT * FROM [List_Prima]"/>
  </connection>
  <connection id="5" xr16:uid="{6CB7A737-370C-4ADB-869E-05769E33EDE4}" keepAlive="1" name="Query - Matrix_BellmanFord" description="Connection to the 'Matrix_BellmanFord' query in the workbook." type="5" refreshedVersion="8" background="1" saveData="1">
    <dbPr connection="Provider=Microsoft.Mashup.OleDb.1;Data Source=$Workbook$;Location=Matrix_BellmanFord;Extended Properties=&quot;&quot;" command="SELECT * FROM [Matrix_BellmanFord]"/>
  </connection>
  <connection id="6" xr16:uid="{E35FF93C-8954-441A-BBF0-BE32AA017F34}" keepAlive="1" name="Query - Matrix_Dijkstra" description="Connection to the 'Matrix_Dijkstra' query in the workbook." type="5" refreshedVersion="8" background="1" saveData="1">
    <dbPr connection="Provider=Microsoft.Mashup.OleDb.1;Data Source=$Workbook$;Location=Matrix_Dijkstra;Extended Properties=&quot;&quot;" command="SELECT * FROM [Matrix_Dijkstra]"/>
  </connection>
  <connection id="7" xr16:uid="{AD4FB0DF-E58D-48B5-91CB-CD64208BF700}" keepAlive="1" name="Query - Matrix_Kruskal" description="Connection to the 'Matrix_Kruskal' query in the workbook." type="5" refreshedVersion="8" background="1" saveData="1">
    <dbPr connection="Provider=Microsoft.Mashup.OleDb.1;Data Source=$Workbook$;Location=Matrix_Kruskal;Extended Properties=&quot;&quot;" command="SELECT * FROM [Matrix_Kruskal]"/>
  </connection>
  <connection id="8" xr16:uid="{C2F7E2A1-F2AF-4375-AC6C-A433BEA972A5}" keepAlive="1" name="Query - Matrix_Prima" description="Connection to the 'Matrix_Prima' query in the workbook." type="5" refreshedVersion="8" background="1" saveData="1">
    <dbPr connection="Provider=Microsoft.Mashup.OleDb.1;Data Source=$Workbook$;Location=Matrix_Prima;Extended Properties=&quot;&quot;" command="SELECT * FROM [Matrix_Prima]"/>
  </connection>
</connections>
</file>

<file path=xl/sharedStrings.xml><?xml version="1.0" encoding="utf-8"?>
<sst xmlns="http://schemas.openxmlformats.org/spreadsheetml/2006/main" count="56" uniqueCount="14">
  <si>
    <t>Column1</t>
  </si>
  <si>
    <t>Column2</t>
  </si>
  <si>
    <t>Column3</t>
  </si>
  <si>
    <t>Matrix/Prima</t>
  </si>
  <si>
    <t>wierzchołki</t>
  </si>
  <si>
    <t>gęstość</t>
  </si>
  <si>
    <t>czas</t>
  </si>
  <si>
    <t>List/Prima</t>
  </si>
  <si>
    <t>Matrix/Kruskal</t>
  </si>
  <si>
    <t>List/Kruskal</t>
  </si>
  <si>
    <t>Matrix/Dijkstra</t>
  </si>
  <si>
    <t>List/Dijkstra</t>
  </si>
  <si>
    <t>Matrix/Bellman</t>
  </si>
  <si>
    <t>List/Bellman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</si>
</sst>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Algorytmy minimalnego drzewa rozpnającego na</a:t>
            </a:r>
            <a:r>
              <a:rPr lang="en-US" baseline="0"/>
              <a:t> macierzy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Prima | Gęstość=25%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MST!$A$3:$A$12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MST!$B$3:$B$12</c:f>
              <c:numCache>
                <c:formatCode>General</c:formatCode>
                <c:ptCount val="10"/>
                <c:pt idx="0">
                  <c:v>0.233373</c:v>
                </c:pt>
                <c:pt idx="1">
                  <c:v>0.75835600000000003</c:v>
                </c:pt>
                <c:pt idx="2">
                  <c:v>1.920544</c:v>
                </c:pt>
                <c:pt idx="3">
                  <c:v>2.688177</c:v>
                </c:pt>
                <c:pt idx="4">
                  <c:v>4.1426860000000003</c:v>
                </c:pt>
                <c:pt idx="5">
                  <c:v>6.7717159999999996</c:v>
                </c:pt>
                <c:pt idx="6">
                  <c:v>8.2508189999999999</c:v>
                </c:pt>
                <c:pt idx="7">
                  <c:v>12.179869999999999</c:v>
                </c:pt>
                <c:pt idx="8">
                  <c:v>17.468599000000001</c:v>
                </c:pt>
                <c:pt idx="9">
                  <c:v>21.477893000000002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1-4EDA-A4BC-069C29494E4A}"/>
            </c:ext>
          </c:extLst>
        </c:ser>
        <c:ser>
          <c:idx val="1"/>
          <c:order val="1"/>
          <c:tx>
            <c:v>Prima | Gęstość=50%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MST!$A$13:$A$22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MST!$B$13:$B$22</c:f>
              <c:numCache>
                <c:formatCode>General</c:formatCode>
                <c:ptCount val="10"/>
                <c:pt idx="0">
                  <c:v>0.30328100000000002</c:v>
                </c:pt>
                <c:pt idx="1">
                  <c:v>1.268732</c:v>
                </c:pt>
                <c:pt idx="2">
                  <c:v>3.140806</c:v>
                </c:pt>
                <c:pt idx="3">
                  <c:v>4.4213149999999999</c:v>
                </c:pt>
                <c:pt idx="4">
                  <c:v>8.9372059999999998</c:v>
                </c:pt>
                <c:pt idx="5">
                  <c:v>10.155652</c:v>
                </c:pt>
                <c:pt idx="6">
                  <c:v>16.226921000000001</c:v>
                </c:pt>
                <c:pt idx="7">
                  <c:v>20.330404999999999</c:v>
                </c:pt>
                <c:pt idx="8">
                  <c:v>31.035094000000001</c:v>
                </c:pt>
                <c:pt idx="9">
                  <c:v>36.477334999999997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1-4EDA-A4BC-069C29494E4A}"/>
            </c:ext>
          </c:extLst>
        </c:ser>
        <c:ser>
          <c:idx val="2"/>
          <c:order val="2"/>
          <c:tx>
            <c:v>Prima | Gęstość=75%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MST!$A$23:$A$32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MST!$B$23:$B$32</c:f>
              <c:numCache>
                <c:formatCode>General</c:formatCode>
                <c:ptCount val="10"/>
                <c:pt idx="0">
                  <c:v>0.40214499999999997</c:v>
                </c:pt>
                <c:pt idx="1">
                  <c:v>1.9377489999999999</c:v>
                </c:pt>
                <c:pt idx="2">
                  <c:v>4.3151159999999997</c:v>
                </c:pt>
                <c:pt idx="3">
                  <c:v>6.163672</c:v>
                </c:pt>
                <c:pt idx="4">
                  <c:v>19.52309</c:v>
                </c:pt>
                <c:pt idx="5">
                  <c:v>15.480223000000001</c:v>
                </c:pt>
                <c:pt idx="6">
                  <c:v>23.091856</c:v>
                </c:pt>
                <c:pt idx="7">
                  <c:v>33.550595000000001</c:v>
                </c:pt>
                <c:pt idx="8">
                  <c:v>43.067905000000003</c:v>
                </c:pt>
                <c:pt idx="9">
                  <c:v>51.247518999999997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71-4EDA-A4BC-069C29494E4A}"/>
            </c:ext>
          </c:extLst>
        </c:ser>
        <c:ser>
          <c:idx val="3"/>
          <c:order val="3"/>
          <c:tx>
            <c:v>Prima | Gęstość=99%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MST!$A$33:$A$42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MST!$B$33:$B$42</c:f>
              <c:numCache>
                <c:formatCode>General</c:formatCode>
                <c:ptCount val="10"/>
                <c:pt idx="0">
                  <c:v>0.47032099999999999</c:v>
                </c:pt>
                <c:pt idx="1">
                  <c:v>2.4329329999999998</c:v>
                </c:pt>
                <c:pt idx="2">
                  <c:v>5.3661539999999999</c:v>
                </c:pt>
                <c:pt idx="3">
                  <c:v>7.8664230000000002</c:v>
                </c:pt>
                <c:pt idx="4">
                  <c:v>15.169886999999999</c:v>
                </c:pt>
                <c:pt idx="5">
                  <c:v>23.588072</c:v>
                </c:pt>
                <c:pt idx="6">
                  <c:v>31.765903000000002</c:v>
                </c:pt>
                <c:pt idx="7">
                  <c:v>40.603692000000002</c:v>
                </c:pt>
                <c:pt idx="8">
                  <c:v>53.132711999999998</c:v>
                </c:pt>
                <c:pt idx="9">
                  <c:v>66.563586999999998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71-4EDA-A4BC-069C29494E4A}"/>
            </c:ext>
          </c:extLst>
        </c:ser>
        <c:ser>
          <c:idx val="4"/>
          <c:order val="4"/>
          <c:tx>
            <c:v>Kruskal | Gęstość=25%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MST!$E$3:$E$12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MST!$F$3:$F$12</c:f>
              <c:numCache>
                <c:formatCode>General</c:formatCode>
                <c:ptCount val="10"/>
                <c:pt idx="0">
                  <c:v>0.191692</c:v>
                </c:pt>
                <c:pt idx="1">
                  <c:v>0.603217</c:v>
                </c:pt>
                <c:pt idx="2">
                  <c:v>1.4049830000000001</c:v>
                </c:pt>
                <c:pt idx="3">
                  <c:v>2.5324779999999998</c:v>
                </c:pt>
                <c:pt idx="4">
                  <c:v>5.7670079999999997</c:v>
                </c:pt>
                <c:pt idx="5">
                  <c:v>5.2845940000000002</c:v>
                </c:pt>
                <c:pt idx="6">
                  <c:v>9.2642679999999995</c:v>
                </c:pt>
                <c:pt idx="7">
                  <c:v>9.8851549999999992</c:v>
                </c:pt>
                <c:pt idx="8">
                  <c:v>11.205335</c:v>
                </c:pt>
                <c:pt idx="9">
                  <c:v>16.034102000000001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1-4EDA-A4BC-069C29494E4A}"/>
            </c:ext>
          </c:extLst>
        </c:ser>
        <c:ser>
          <c:idx val="5"/>
          <c:order val="5"/>
          <c:tx>
            <c:v>Kruskal | Gęstość=50%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MST!$E$13:$E$22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MST!$F$13:$F$22</c:f>
              <c:numCache>
                <c:formatCode>General</c:formatCode>
                <c:ptCount val="10"/>
                <c:pt idx="0">
                  <c:v>0.22165099999999999</c:v>
                </c:pt>
                <c:pt idx="1">
                  <c:v>0.88965300000000003</c:v>
                </c:pt>
                <c:pt idx="2">
                  <c:v>1.9323490000000001</c:v>
                </c:pt>
                <c:pt idx="3">
                  <c:v>3.5702590000000001</c:v>
                </c:pt>
                <c:pt idx="4">
                  <c:v>7.1430559999999996</c:v>
                </c:pt>
                <c:pt idx="5">
                  <c:v>7.3721740000000002</c:v>
                </c:pt>
                <c:pt idx="6">
                  <c:v>13.994538</c:v>
                </c:pt>
                <c:pt idx="7">
                  <c:v>13.844131000000001</c:v>
                </c:pt>
                <c:pt idx="8">
                  <c:v>16.287721000000001</c:v>
                </c:pt>
                <c:pt idx="9">
                  <c:v>22.998906999999999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71-4EDA-A4BC-069C29494E4A}"/>
            </c:ext>
          </c:extLst>
        </c:ser>
        <c:ser>
          <c:idx val="6"/>
          <c:order val="6"/>
          <c:tx>
            <c:v>Kruskal | Gęstość=75%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MST!$E$23:$E$32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MST!$F$23:$F$32</c:f>
              <c:numCache>
                <c:formatCode>General</c:formatCode>
                <c:ptCount val="10"/>
                <c:pt idx="0">
                  <c:v>0.27300999999999997</c:v>
                </c:pt>
                <c:pt idx="1">
                  <c:v>1.1553089999999999</c:v>
                </c:pt>
                <c:pt idx="2">
                  <c:v>2.3225699999999998</c:v>
                </c:pt>
                <c:pt idx="3">
                  <c:v>4.4281160000000002</c:v>
                </c:pt>
                <c:pt idx="4">
                  <c:v>7.4919599999999997</c:v>
                </c:pt>
                <c:pt idx="5">
                  <c:v>7.9506610000000002</c:v>
                </c:pt>
                <c:pt idx="6">
                  <c:v>15.508082999999999</c:v>
                </c:pt>
                <c:pt idx="7">
                  <c:v>15.855708999999999</c:v>
                </c:pt>
                <c:pt idx="8">
                  <c:v>21.388701000000001</c:v>
                </c:pt>
                <c:pt idx="9">
                  <c:v>26.305869000000001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71-4EDA-A4BC-069C29494E4A}"/>
            </c:ext>
          </c:extLst>
        </c:ser>
        <c:ser>
          <c:idx val="7"/>
          <c:order val="7"/>
          <c:tx>
            <c:v>Kruskal | Gęstość=99%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MST!$E$33:$E$42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MST!$F$33:$F$42</c:f>
              <c:numCache>
                <c:formatCode>General</c:formatCode>
                <c:ptCount val="10"/>
                <c:pt idx="0">
                  <c:v>0.30280699999999999</c:v>
                </c:pt>
                <c:pt idx="1">
                  <c:v>1.2985580000000001</c:v>
                </c:pt>
                <c:pt idx="2">
                  <c:v>2.8226789999999999</c:v>
                </c:pt>
                <c:pt idx="3">
                  <c:v>5.2318420000000003</c:v>
                </c:pt>
                <c:pt idx="4">
                  <c:v>10.828563000000001</c:v>
                </c:pt>
                <c:pt idx="5">
                  <c:v>10.300609</c:v>
                </c:pt>
                <c:pt idx="6">
                  <c:v>15.924039</c:v>
                </c:pt>
                <c:pt idx="7">
                  <c:v>20.524412000000002</c:v>
                </c:pt>
                <c:pt idx="8">
                  <c:v>26.052395000000001</c:v>
                </c:pt>
                <c:pt idx="9">
                  <c:v>33.972631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71-4EDA-A4BC-069C2949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3760"/>
        <c:axId val="2071022800"/>
      </c:scatterChart>
      <c:valAx>
        <c:axId val="20710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2800"/>
        <c:crosses val="autoZero"/>
        <c:crossBetween val="midCat"/>
      </c:valAx>
      <c:valAx>
        <c:axId val="20710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142874</xdr:colOff>
      <xdr:row>1</xdr:row>
      <xdr:rowOff>152400</xdr:rowOff>
    </xdr:from>
    <xdr:to>
      <xdr:col>26</xdr:col>
      <xdr:colOff>447675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D5B7C-697B-E3F5-ACBD-E6D66D382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B4C8912-709D-46B8-AAAF-4ED2743412D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E545453A-F98B-4BF0-A3DC-D8F332C4035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9B042617-CE21-47E1-8CD8-3908CDA91FD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598C04AD-2318-4344-A5C8-A6F016830B7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C79CA3E-A95D-4B10-A64B-BA1CD6E8357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3A3EDF8-307A-415F-8A08-1F17FFA3FF9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66E6471-ECD5-4902-A25F-94E002B7789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FAC451-E30A-477C-9334-25866853855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FF22BA-F04F-4754-BE64-4977509F4652}" name="Table_Matrix_Prima" displayName="Table_Matrix_Prima" ref="A1:C41" tableType="queryTable" totalsRowShown="0">
  <autoFilter ref="A1:C41" xr:uid="{81FF22BA-F04F-4754-BE64-4977509F4652}"/>
  <tableColumns count="3">
    <tableColumn id="1" xr3:uid="{0DE8DB71-C260-4415-901B-2B08A23C2D01}" uniqueName="1" name="Column1" queryTableFieldId="1"/>
    <tableColumn id="2" xr3:uid="{59001B28-4227-4189-BB1E-6FEFAAA92FF5}" uniqueName="2" name="Column2" queryTableFieldId="2"/>
    <tableColumn id="3" xr3:uid="{4FC59823-6F67-4D09-9C48-61D4398A5ED0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48BF32-C4BF-464A-9275-D38F9C2EEF5A}" name="Table_Matrix_Kruskal" displayName="Table_Matrix_Kruskal" ref="A1:C41" tableType="queryTable" totalsRowShown="0">
  <autoFilter ref="A1:C41" xr:uid="{4648BF32-C4BF-464A-9275-D38F9C2EEF5A}"/>
  <tableColumns count="3">
    <tableColumn id="1" xr3:uid="{523E64A2-99D0-415A-85D9-8C17D231FE50}" uniqueName="1" name="Column1" queryTableFieldId="1"/>
    <tableColumn id="2" xr3:uid="{2B31DB26-56EC-4B76-A663-4C05D8EFC4FB}" uniqueName="2" name="Column2" queryTableFieldId="2"/>
    <tableColumn id="3" xr3:uid="{3B4C1C49-73FE-47D2-A5F8-615B7F4FEFD1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11B77D-C9EB-4182-BC94-A3907FE70D38}" name="Table_Matrix_Dijkstra" displayName="Table_Matrix_Dijkstra" ref="A1:C41" tableType="queryTable" totalsRowShown="0">
  <autoFilter ref="A1:C41" xr:uid="{B311B77D-C9EB-4182-BC94-A3907FE70D38}"/>
  <tableColumns count="3">
    <tableColumn id="1" xr3:uid="{10786669-70ED-418D-8AE5-120451A3279C}" uniqueName="1" name="Column1" queryTableFieldId="1"/>
    <tableColumn id="2" xr3:uid="{E3BE007F-0DC0-4019-9A2E-D58CAD76799F}" uniqueName="2" name="Column2" queryTableFieldId="2"/>
    <tableColumn id="3" xr3:uid="{A4FFE4A6-6221-4301-856E-97549208EBF4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6BDBB-1C92-4899-9526-EA380E7A847A}" name="Table_Matrix_BellmanFord" displayName="Table_Matrix_BellmanFord" ref="A1:C41" tableType="queryTable" totalsRowShown="0">
  <autoFilter ref="A1:C41" xr:uid="{4D96BDBB-1C92-4899-9526-EA380E7A847A}"/>
  <tableColumns count="3">
    <tableColumn id="1" xr3:uid="{7B91E0A0-2309-4DD9-A042-E23503D8CC2B}" uniqueName="1" name="Column1" queryTableFieldId="1"/>
    <tableColumn id="2" xr3:uid="{D1998BE4-498D-465B-85B2-498D239A8EC6}" uniqueName="2" name="Column2" queryTableFieldId="2"/>
    <tableColumn id="3" xr3:uid="{1B16D116-9269-4995-A988-6B95CFC5992F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5294A7-93F4-4D77-BFF7-C1DAFDA5E145}" name="Table_List_Prima" displayName="Table_List_Prima" ref="A1:C41" tableType="queryTable" totalsRowShown="0">
  <autoFilter ref="A1:C41" xr:uid="{095294A7-93F4-4D77-BFF7-C1DAFDA5E145}"/>
  <tableColumns count="3">
    <tableColumn id="1" xr3:uid="{7B1BD3F5-44C3-42EF-AA73-CA6156B64E4E}" uniqueName="1" name="Column1" queryTableFieldId="1"/>
    <tableColumn id="2" xr3:uid="{3D59CAEE-7B7D-424E-ABAC-10581EC18FF7}" uniqueName="2" name="Column2" queryTableFieldId="2"/>
    <tableColumn id="3" xr3:uid="{AA57E19F-AC42-469F-8DA3-EB7586B52E0D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7C0D54-6C4F-459D-9542-AC6112C3DCD6}" name="Table_List_Kruskal" displayName="Table_List_Kruskal" ref="A1:C41" tableType="queryTable" totalsRowShown="0">
  <autoFilter ref="A1:C41" xr:uid="{917C0D54-6C4F-459D-9542-AC6112C3DCD6}"/>
  <tableColumns count="3">
    <tableColumn id="1" xr3:uid="{3AB217FC-B172-4CC3-B683-4BC9A224AA69}" uniqueName="1" name="Column1" queryTableFieldId="1"/>
    <tableColumn id="2" xr3:uid="{B722A516-F78F-4252-91F4-CA5C0908FEC8}" uniqueName="2" name="Column2" queryTableFieldId="2"/>
    <tableColumn id="3" xr3:uid="{31C05D20-A640-4F14-9BCA-A4E89BAA00EC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12A0F-02EC-4626-8173-17AF882E8B16}" name="Table_List_Dijkstra" displayName="Table_List_Dijkstra" ref="A1:C41" tableType="queryTable" totalsRowShown="0">
  <autoFilter ref="A1:C41" xr:uid="{96712A0F-02EC-4626-8173-17AF882E8B16}"/>
  <tableColumns count="3">
    <tableColumn id="1" xr3:uid="{4C10C224-559A-4FAC-B810-600DAF4BF2E9}" uniqueName="1" name="Column1" queryTableFieldId="1"/>
    <tableColumn id="2" xr3:uid="{C9CD84DD-1049-4D31-BD41-550C8FFDAB52}" uniqueName="2" name="Column2" queryTableFieldId="2"/>
    <tableColumn id="3" xr3:uid="{CCDD53D3-4C0C-43EF-BF2A-2137251B8CDC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3BFE8-7852-4A60-8A19-7A7463BF9E83}" name="Table_List_BellmanFord" displayName="Table_List_BellmanFord" ref="A1:C41" tableType="queryTable" totalsRowShown="0">
  <autoFilter ref="A1:C41" xr:uid="{4623BFE8-7852-4A60-8A19-7A7463BF9E83}"/>
  <tableColumns count="3">
    <tableColumn id="1" xr3:uid="{335E66DD-1205-4144-ACFE-DEB0912B4E11}" uniqueName="1" name="Column1" queryTableFieldId="1"/>
    <tableColumn id="2" xr3:uid="{11ED1A2A-388B-4E95-A4D6-F5FC00AC50F6}" uniqueName="2" name="Column2" queryTableFieldId="2"/>
    <tableColumn id="3" xr3:uid="{37AA3897-D958-4C95-A1F5-D6D8615BA8CF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DB1A-EEB4-4179-A4CB-2C546DB34F64}">
  <dimension ref="A1:W41"/>
  <sheetViews>
    <sheetView workbookViewId="0">
      <selection activeCell="I12" sqref="I12:K41"/>
    </sheetView>
  </sheetViews>
  <sheetFormatPr defaultRowHeight="15" x14ac:dyDescent="0.25"/>
  <cols>
    <col min="1" max="3" width="10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0.233373</v>
      </c>
      <c r="E2" s="2">
        <f>Table_Matrix_Prima[[#This Row],[Column1]]</f>
        <v>50</v>
      </c>
      <c r="F2" s="2">
        <f>Table_Matrix_Prima[[#This Row],[Column2]]</f>
        <v>0.25</v>
      </c>
      <c r="G2" s="2">
        <f>Table_Matrix_Prima[[#This Row],[Column3]]</f>
        <v>0.233373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0.233373</v>
      </c>
      <c r="M2">
        <f t="shared" ref="M2:M11" ca="1" si="0">OFFSET($E$2,ROW(A1)*4-1 -2,0)</f>
        <v>50</v>
      </c>
      <c r="N2">
        <f t="shared" ref="N2:N11" ca="1" si="1">OFFSET($F$2,ROW(A1)*4-1 -2,0)</f>
        <v>0.5</v>
      </c>
      <c r="O2">
        <f t="shared" ref="O2:O11" ca="1" si="2">OFFSET($G$2,ROW(A1)*4-1 -2,0)</f>
        <v>0.30328100000000002</v>
      </c>
      <c r="Q2">
        <f t="shared" ref="Q2:Q11" ca="1" si="3">OFFSET($E$2,ROW(I1)*4-1 -1,0)</f>
        <v>50</v>
      </c>
      <c r="R2">
        <f t="shared" ref="R2:R11" ca="1" si="4">OFFSET($F$2,ROW(I1)*4-1 -1,0)</f>
        <v>0.75</v>
      </c>
      <c r="S2">
        <f t="shared" ref="S2:S11" ca="1" si="5">OFFSET($G$2,ROW(I1)*4-1 -1,0)</f>
        <v>0.40214499999999997</v>
      </c>
      <c r="U2">
        <f t="shared" ref="U2:U11" ca="1" si="6">OFFSET($E$2,ROW(M1)*4-1,0)</f>
        <v>50</v>
      </c>
      <c r="V2">
        <f t="shared" ref="V2:V11" ca="1" si="7">OFFSET($F$2,ROW(M1)*4-1,0)</f>
        <v>0.99</v>
      </c>
      <c r="W2">
        <f t="shared" ref="W2:W11" ca="1" si="8">OFFSET($G$2,ROW(M1)*4-1,0)</f>
        <v>0.47032099999999999</v>
      </c>
    </row>
    <row r="3" spans="1:23" x14ac:dyDescent="0.25">
      <c r="A3">
        <v>50</v>
      </c>
      <c r="B3">
        <v>0.5</v>
      </c>
      <c r="C3">
        <v>0.30328100000000002</v>
      </c>
      <c r="E3" s="2">
        <f>Table_Matrix_Prima[[#This Row],[Column1]]</f>
        <v>50</v>
      </c>
      <c r="F3" s="2">
        <f>Table_Matrix_Prima[[#This Row],[Column2]]</f>
        <v>0.5</v>
      </c>
      <c r="G3" s="2">
        <f>Table_Matrix_Prima[[#This Row],[Column3]]</f>
        <v>0.30328100000000002</v>
      </c>
      <c r="I3">
        <f t="shared" ref="I3:I11" ca="1" si="9">OFFSET($E$2,ROW(A2)*4-1 -3,0)</f>
        <v>100</v>
      </c>
      <c r="J3">
        <f t="shared" ref="J3:J11" ca="1" si="10">OFFSET($F$2,ROW(A2)*4-1 -3,0)</f>
        <v>0.25</v>
      </c>
      <c r="K3">
        <f t="shared" ref="K3:K11" ca="1" si="11">OFFSET($G$2,ROW(A2)*4-1 -3,0)</f>
        <v>0.75835600000000003</v>
      </c>
      <c r="M3">
        <f t="shared" ca="1" si="0"/>
        <v>100</v>
      </c>
      <c r="N3">
        <f t="shared" ca="1" si="1"/>
        <v>0.5</v>
      </c>
      <c r="O3">
        <f t="shared" ca="1" si="2"/>
        <v>1.268732</v>
      </c>
      <c r="Q3">
        <f t="shared" ca="1" si="3"/>
        <v>100</v>
      </c>
      <c r="R3">
        <f t="shared" ca="1" si="4"/>
        <v>0.75</v>
      </c>
      <c r="S3">
        <f t="shared" ca="1" si="5"/>
        <v>1.9377489999999999</v>
      </c>
      <c r="U3">
        <f t="shared" ca="1" si="6"/>
        <v>100</v>
      </c>
      <c r="V3">
        <f t="shared" ca="1" si="7"/>
        <v>0.99</v>
      </c>
      <c r="W3">
        <f t="shared" ca="1" si="8"/>
        <v>2.4329329999999998</v>
      </c>
    </row>
    <row r="4" spans="1:23" x14ac:dyDescent="0.25">
      <c r="A4">
        <v>50</v>
      </c>
      <c r="B4">
        <v>0.75</v>
      </c>
      <c r="C4">
        <v>0.40214499999999997</v>
      </c>
      <c r="E4" s="2">
        <f>Table_Matrix_Prima[[#This Row],[Column1]]</f>
        <v>50</v>
      </c>
      <c r="F4" s="2">
        <f>Table_Matrix_Prima[[#This Row],[Column2]]</f>
        <v>0.75</v>
      </c>
      <c r="G4" s="2">
        <f>Table_Matrix_Prima[[#This Row],[Column3]]</f>
        <v>0.40214499999999997</v>
      </c>
      <c r="I4">
        <f t="shared" ca="1" si="9"/>
        <v>150</v>
      </c>
      <c r="J4">
        <f t="shared" ca="1" si="10"/>
        <v>0.25</v>
      </c>
      <c r="K4">
        <f t="shared" ca="1" si="11"/>
        <v>1.920544</v>
      </c>
      <c r="M4">
        <f t="shared" ca="1" si="0"/>
        <v>150</v>
      </c>
      <c r="N4">
        <f t="shared" ca="1" si="1"/>
        <v>0.5</v>
      </c>
      <c r="O4">
        <f t="shared" ca="1" si="2"/>
        <v>3.140806</v>
      </c>
      <c r="Q4">
        <f t="shared" ca="1" si="3"/>
        <v>150</v>
      </c>
      <c r="R4">
        <f t="shared" ca="1" si="4"/>
        <v>0.75</v>
      </c>
      <c r="S4">
        <f t="shared" ca="1" si="5"/>
        <v>4.3151159999999997</v>
      </c>
      <c r="U4">
        <f t="shared" ca="1" si="6"/>
        <v>150</v>
      </c>
      <c r="V4">
        <f t="shared" ca="1" si="7"/>
        <v>0.99</v>
      </c>
      <c r="W4">
        <f t="shared" ca="1" si="8"/>
        <v>5.3661539999999999</v>
      </c>
    </row>
    <row r="5" spans="1:23" x14ac:dyDescent="0.25">
      <c r="A5">
        <v>50</v>
      </c>
      <c r="B5">
        <v>0.99</v>
      </c>
      <c r="C5">
        <v>0.47032099999999999</v>
      </c>
      <c r="E5" s="2">
        <f>Table_Matrix_Prima[[#This Row],[Column1]]</f>
        <v>50</v>
      </c>
      <c r="F5" s="2">
        <f>Table_Matrix_Prima[[#This Row],[Column2]]</f>
        <v>0.99</v>
      </c>
      <c r="G5" s="2">
        <f>Table_Matrix_Prima[[#This Row],[Column3]]</f>
        <v>0.47032099999999999</v>
      </c>
      <c r="I5">
        <f t="shared" ca="1" si="9"/>
        <v>200</v>
      </c>
      <c r="J5">
        <f t="shared" ca="1" si="10"/>
        <v>0.25</v>
      </c>
      <c r="K5">
        <f t="shared" ca="1" si="11"/>
        <v>2.688177</v>
      </c>
      <c r="M5">
        <f t="shared" ca="1" si="0"/>
        <v>200</v>
      </c>
      <c r="N5">
        <f t="shared" ca="1" si="1"/>
        <v>0.5</v>
      </c>
      <c r="O5">
        <f t="shared" ca="1" si="2"/>
        <v>4.4213149999999999</v>
      </c>
      <c r="Q5">
        <f t="shared" ca="1" si="3"/>
        <v>200</v>
      </c>
      <c r="R5">
        <f t="shared" ca="1" si="4"/>
        <v>0.75</v>
      </c>
      <c r="S5">
        <f t="shared" ca="1" si="5"/>
        <v>6.163672</v>
      </c>
      <c r="U5">
        <f t="shared" ca="1" si="6"/>
        <v>200</v>
      </c>
      <c r="V5">
        <f t="shared" ca="1" si="7"/>
        <v>0.99</v>
      </c>
      <c r="W5">
        <f t="shared" ca="1" si="8"/>
        <v>7.8664230000000002</v>
      </c>
    </row>
    <row r="6" spans="1:23" x14ac:dyDescent="0.25">
      <c r="A6">
        <v>100</v>
      </c>
      <c r="B6">
        <v>0.25</v>
      </c>
      <c r="C6">
        <v>0.75835600000000003</v>
      </c>
      <c r="E6" s="2">
        <f>Table_Matrix_Prima[[#This Row],[Column1]]</f>
        <v>100</v>
      </c>
      <c r="F6" s="2">
        <f>Table_Matrix_Prima[[#This Row],[Column2]]</f>
        <v>0.25</v>
      </c>
      <c r="G6" s="2">
        <f>Table_Matrix_Prima[[#This Row],[Column3]]</f>
        <v>0.75835600000000003</v>
      </c>
      <c r="I6">
        <f t="shared" ca="1" si="9"/>
        <v>250</v>
      </c>
      <c r="J6">
        <f t="shared" ca="1" si="10"/>
        <v>0.25</v>
      </c>
      <c r="K6">
        <f t="shared" ca="1" si="11"/>
        <v>4.1426860000000003</v>
      </c>
      <c r="M6">
        <f t="shared" ca="1" si="0"/>
        <v>250</v>
      </c>
      <c r="N6">
        <f t="shared" ca="1" si="1"/>
        <v>0.5</v>
      </c>
      <c r="O6">
        <f t="shared" ca="1" si="2"/>
        <v>8.9372059999999998</v>
      </c>
      <c r="Q6">
        <f t="shared" ca="1" si="3"/>
        <v>250</v>
      </c>
      <c r="R6">
        <f t="shared" ca="1" si="4"/>
        <v>0.75</v>
      </c>
      <c r="S6">
        <f t="shared" ca="1" si="5"/>
        <v>19.52309</v>
      </c>
      <c r="U6">
        <f t="shared" ca="1" si="6"/>
        <v>250</v>
      </c>
      <c r="V6">
        <f t="shared" ca="1" si="7"/>
        <v>0.99</v>
      </c>
      <c r="W6">
        <f t="shared" ca="1" si="8"/>
        <v>15.169886999999999</v>
      </c>
    </row>
    <row r="7" spans="1:23" x14ac:dyDescent="0.25">
      <c r="A7">
        <v>100</v>
      </c>
      <c r="B7">
        <v>0.5</v>
      </c>
      <c r="C7">
        <v>1.268732</v>
      </c>
      <c r="E7" s="2">
        <f>Table_Matrix_Prima[[#This Row],[Column1]]</f>
        <v>100</v>
      </c>
      <c r="F7" s="2">
        <f>Table_Matrix_Prima[[#This Row],[Column2]]</f>
        <v>0.5</v>
      </c>
      <c r="G7" s="2">
        <f>Table_Matrix_Prima[[#This Row],[Column3]]</f>
        <v>1.268732</v>
      </c>
      <c r="I7">
        <f t="shared" ca="1" si="9"/>
        <v>300</v>
      </c>
      <c r="J7">
        <f t="shared" ca="1" si="10"/>
        <v>0.25</v>
      </c>
      <c r="K7">
        <f t="shared" ca="1" si="11"/>
        <v>6.7717159999999996</v>
      </c>
      <c r="M7">
        <f t="shared" ca="1" si="0"/>
        <v>300</v>
      </c>
      <c r="N7">
        <f t="shared" ca="1" si="1"/>
        <v>0.5</v>
      </c>
      <c r="O7">
        <f t="shared" ca="1" si="2"/>
        <v>10.155652</v>
      </c>
      <c r="Q7">
        <f t="shared" ca="1" si="3"/>
        <v>300</v>
      </c>
      <c r="R7">
        <f t="shared" ca="1" si="4"/>
        <v>0.75</v>
      </c>
      <c r="S7">
        <f t="shared" ca="1" si="5"/>
        <v>15.480223000000001</v>
      </c>
      <c r="U7">
        <f t="shared" ca="1" si="6"/>
        <v>300</v>
      </c>
      <c r="V7">
        <f t="shared" ca="1" si="7"/>
        <v>0.99</v>
      </c>
      <c r="W7">
        <f t="shared" ca="1" si="8"/>
        <v>23.588072</v>
      </c>
    </row>
    <row r="8" spans="1:23" x14ac:dyDescent="0.25">
      <c r="A8">
        <v>100</v>
      </c>
      <c r="B8">
        <v>0.75</v>
      </c>
      <c r="C8">
        <v>1.9377489999999999</v>
      </c>
      <c r="E8" s="2">
        <f>Table_Matrix_Prima[[#This Row],[Column1]]</f>
        <v>100</v>
      </c>
      <c r="F8" s="2">
        <f>Table_Matrix_Prima[[#This Row],[Column2]]</f>
        <v>0.75</v>
      </c>
      <c r="G8" s="2">
        <f>Table_Matrix_Prima[[#This Row],[Column3]]</f>
        <v>1.9377489999999999</v>
      </c>
      <c r="I8">
        <f t="shared" ca="1" si="9"/>
        <v>350</v>
      </c>
      <c r="J8">
        <f t="shared" ca="1" si="10"/>
        <v>0.25</v>
      </c>
      <c r="K8">
        <f t="shared" ca="1" si="11"/>
        <v>8.2508189999999999</v>
      </c>
      <c r="M8">
        <f t="shared" ca="1" si="0"/>
        <v>350</v>
      </c>
      <c r="N8">
        <f t="shared" ca="1" si="1"/>
        <v>0.5</v>
      </c>
      <c r="O8">
        <f t="shared" ca="1" si="2"/>
        <v>16.226921000000001</v>
      </c>
      <c r="Q8">
        <f t="shared" ca="1" si="3"/>
        <v>350</v>
      </c>
      <c r="R8">
        <f t="shared" ca="1" si="4"/>
        <v>0.75</v>
      </c>
      <c r="S8">
        <f t="shared" ca="1" si="5"/>
        <v>23.091856</v>
      </c>
      <c r="U8">
        <f t="shared" ca="1" si="6"/>
        <v>350</v>
      </c>
      <c r="V8">
        <f t="shared" ca="1" si="7"/>
        <v>0.99</v>
      </c>
      <c r="W8">
        <f t="shared" ca="1" si="8"/>
        <v>31.765903000000002</v>
      </c>
    </row>
    <row r="9" spans="1:23" x14ac:dyDescent="0.25">
      <c r="A9">
        <v>100</v>
      </c>
      <c r="B9">
        <v>0.99</v>
      </c>
      <c r="C9">
        <v>2.4329329999999998</v>
      </c>
      <c r="E9" s="2">
        <f>Table_Matrix_Prima[[#This Row],[Column1]]</f>
        <v>100</v>
      </c>
      <c r="F9" s="2">
        <f>Table_Matrix_Prima[[#This Row],[Column2]]</f>
        <v>0.99</v>
      </c>
      <c r="G9" s="2">
        <f>Table_Matrix_Prima[[#This Row],[Column3]]</f>
        <v>2.4329329999999998</v>
      </c>
      <c r="I9">
        <f t="shared" ca="1" si="9"/>
        <v>400</v>
      </c>
      <c r="J9">
        <f t="shared" ca="1" si="10"/>
        <v>0.25</v>
      </c>
      <c r="K9">
        <f t="shared" ca="1" si="11"/>
        <v>12.179869999999999</v>
      </c>
      <c r="M9">
        <f t="shared" ca="1" si="0"/>
        <v>400</v>
      </c>
      <c r="N9">
        <f t="shared" ca="1" si="1"/>
        <v>0.5</v>
      </c>
      <c r="O9">
        <f t="shared" ca="1" si="2"/>
        <v>20.330404999999999</v>
      </c>
      <c r="Q9">
        <f t="shared" ca="1" si="3"/>
        <v>400</v>
      </c>
      <c r="R9">
        <f t="shared" ca="1" si="4"/>
        <v>0.75</v>
      </c>
      <c r="S9">
        <f t="shared" ca="1" si="5"/>
        <v>33.550595000000001</v>
      </c>
      <c r="U9">
        <f t="shared" ca="1" si="6"/>
        <v>400</v>
      </c>
      <c r="V9">
        <f t="shared" ca="1" si="7"/>
        <v>0.99</v>
      </c>
      <c r="W9">
        <f t="shared" ca="1" si="8"/>
        <v>40.603692000000002</v>
      </c>
    </row>
    <row r="10" spans="1:23" x14ac:dyDescent="0.25">
      <c r="A10">
        <v>150</v>
      </c>
      <c r="B10">
        <v>0.25</v>
      </c>
      <c r="C10">
        <v>1.920544</v>
      </c>
      <c r="E10" s="2">
        <f>Table_Matrix_Prima[[#This Row],[Column1]]</f>
        <v>150</v>
      </c>
      <c r="F10" s="2">
        <f>Table_Matrix_Prima[[#This Row],[Column2]]</f>
        <v>0.25</v>
      </c>
      <c r="G10" s="2">
        <f>Table_Matrix_Prima[[#This Row],[Column3]]</f>
        <v>1.920544</v>
      </c>
      <c r="I10">
        <f t="shared" ca="1" si="9"/>
        <v>450</v>
      </c>
      <c r="J10">
        <f t="shared" ca="1" si="10"/>
        <v>0.25</v>
      </c>
      <c r="K10">
        <f t="shared" ca="1" si="11"/>
        <v>17.468599000000001</v>
      </c>
      <c r="M10">
        <f t="shared" ca="1" si="0"/>
        <v>450</v>
      </c>
      <c r="N10">
        <f t="shared" ca="1" si="1"/>
        <v>0.5</v>
      </c>
      <c r="O10">
        <f t="shared" ca="1" si="2"/>
        <v>31.035094000000001</v>
      </c>
      <c r="Q10">
        <f t="shared" ca="1" si="3"/>
        <v>450</v>
      </c>
      <c r="R10">
        <f t="shared" ca="1" si="4"/>
        <v>0.75</v>
      </c>
      <c r="S10">
        <f t="shared" ca="1" si="5"/>
        <v>43.067905000000003</v>
      </c>
      <c r="U10">
        <f t="shared" ca="1" si="6"/>
        <v>450</v>
      </c>
      <c r="V10">
        <f t="shared" ca="1" si="7"/>
        <v>0.99</v>
      </c>
      <c r="W10">
        <f t="shared" ca="1" si="8"/>
        <v>53.132711999999998</v>
      </c>
    </row>
    <row r="11" spans="1:23" x14ac:dyDescent="0.25">
      <c r="A11">
        <v>150</v>
      </c>
      <c r="B11">
        <v>0.5</v>
      </c>
      <c r="C11">
        <v>3.140806</v>
      </c>
      <c r="E11" s="2">
        <f>Table_Matrix_Prima[[#This Row],[Column1]]</f>
        <v>150</v>
      </c>
      <c r="F11" s="2">
        <f>Table_Matrix_Prima[[#This Row],[Column2]]</f>
        <v>0.5</v>
      </c>
      <c r="G11" s="2">
        <f>Table_Matrix_Prima[[#This Row],[Column3]]</f>
        <v>3.140806</v>
      </c>
      <c r="I11">
        <f t="shared" ca="1" si="9"/>
        <v>500</v>
      </c>
      <c r="J11">
        <f t="shared" ca="1" si="10"/>
        <v>0.25</v>
      </c>
      <c r="K11">
        <f t="shared" ca="1" si="11"/>
        <v>21.477893000000002</v>
      </c>
      <c r="M11">
        <f t="shared" ca="1" si="0"/>
        <v>500</v>
      </c>
      <c r="N11">
        <f t="shared" ca="1" si="1"/>
        <v>0.5</v>
      </c>
      <c r="O11">
        <f t="shared" ca="1" si="2"/>
        <v>36.477334999999997</v>
      </c>
      <c r="Q11">
        <f t="shared" ca="1" si="3"/>
        <v>500</v>
      </c>
      <c r="R11">
        <f t="shared" ca="1" si="4"/>
        <v>0.75</v>
      </c>
      <c r="S11">
        <f t="shared" ca="1" si="5"/>
        <v>51.247518999999997</v>
      </c>
      <c r="U11">
        <f t="shared" ca="1" si="6"/>
        <v>500</v>
      </c>
      <c r="V11">
        <f t="shared" ca="1" si="7"/>
        <v>0.99</v>
      </c>
      <c r="W11">
        <f t="shared" ca="1" si="8"/>
        <v>66.563586999999998</v>
      </c>
    </row>
    <row r="12" spans="1:23" x14ac:dyDescent="0.25">
      <c r="A12">
        <v>150</v>
      </c>
      <c r="B12">
        <v>0.75</v>
      </c>
      <c r="C12">
        <v>4.3151159999999997</v>
      </c>
      <c r="E12" s="2">
        <f>Table_Matrix_Prima[[#This Row],[Column1]]</f>
        <v>150</v>
      </c>
      <c r="F12" s="2">
        <f>Table_Matrix_Prima[[#This Row],[Column2]]</f>
        <v>0.75</v>
      </c>
      <c r="G12" s="2">
        <f>Table_Matrix_Prima[[#This Row],[Column3]]</f>
        <v>4.3151159999999997</v>
      </c>
      <c r="I12" s="2">
        <f ca="1">M2</f>
        <v>50</v>
      </c>
      <c r="J12" s="2">
        <f t="shared" ref="J12:K12" ca="1" si="12">N2</f>
        <v>0.5</v>
      </c>
      <c r="K12" s="2">
        <f t="shared" ca="1" si="12"/>
        <v>0.30328100000000002</v>
      </c>
    </row>
    <row r="13" spans="1:23" x14ac:dyDescent="0.25">
      <c r="A13">
        <v>150</v>
      </c>
      <c r="B13">
        <v>0.99</v>
      </c>
      <c r="C13">
        <v>5.3661539999999999</v>
      </c>
      <c r="E13" s="2">
        <f>Table_Matrix_Prima[[#This Row],[Column1]]</f>
        <v>150</v>
      </c>
      <c r="F13" s="2">
        <f>Table_Matrix_Prima[[#This Row],[Column2]]</f>
        <v>0.99</v>
      </c>
      <c r="G13" s="2">
        <f>Table_Matrix_Prima[[#This Row],[Column3]]</f>
        <v>5.3661539999999999</v>
      </c>
      <c r="I13" s="2">
        <f t="shared" ref="I13:I20" ca="1" si="13">M3</f>
        <v>100</v>
      </c>
      <c r="J13" s="2">
        <f t="shared" ref="J13:J21" ca="1" si="14">N3</f>
        <v>0.5</v>
      </c>
      <c r="K13" s="2">
        <f t="shared" ref="K13:K21" ca="1" si="15">O3</f>
        <v>1.268732</v>
      </c>
    </row>
    <row r="14" spans="1:23" x14ac:dyDescent="0.25">
      <c r="A14">
        <v>200</v>
      </c>
      <c r="B14">
        <v>0.25</v>
      </c>
      <c r="C14">
        <v>2.688177</v>
      </c>
      <c r="E14" s="2">
        <f>Table_Matrix_Prima[[#This Row],[Column1]]</f>
        <v>200</v>
      </c>
      <c r="F14" s="2">
        <f>Table_Matrix_Prima[[#This Row],[Column2]]</f>
        <v>0.25</v>
      </c>
      <c r="G14" s="2">
        <f>Table_Matrix_Prima[[#This Row],[Column3]]</f>
        <v>2.688177</v>
      </c>
      <c r="I14" s="2">
        <f t="shared" ca="1" si="13"/>
        <v>150</v>
      </c>
      <c r="J14" s="2">
        <f t="shared" ca="1" si="14"/>
        <v>0.5</v>
      </c>
      <c r="K14" s="2">
        <f t="shared" ca="1" si="15"/>
        <v>3.140806</v>
      </c>
    </row>
    <row r="15" spans="1:23" x14ac:dyDescent="0.25">
      <c r="A15">
        <v>200</v>
      </c>
      <c r="B15">
        <v>0.5</v>
      </c>
      <c r="C15">
        <v>4.4213149999999999</v>
      </c>
      <c r="E15" s="2">
        <f>Table_Matrix_Prima[[#This Row],[Column1]]</f>
        <v>200</v>
      </c>
      <c r="F15" s="2">
        <f>Table_Matrix_Prima[[#This Row],[Column2]]</f>
        <v>0.5</v>
      </c>
      <c r="G15" s="2">
        <f>Table_Matrix_Prima[[#This Row],[Column3]]</f>
        <v>4.4213149999999999</v>
      </c>
      <c r="I15" s="2">
        <f t="shared" ca="1" si="13"/>
        <v>200</v>
      </c>
      <c r="J15" s="2">
        <f t="shared" ca="1" si="14"/>
        <v>0.5</v>
      </c>
      <c r="K15" s="2">
        <f t="shared" ca="1" si="15"/>
        <v>4.4213149999999999</v>
      </c>
    </row>
    <row r="16" spans="1:23" x14ac:dyDescent="0.25">
      <c r="A16">
        <v>200</v>
      </c>
      <c r="B16">
        <v>0.75</v>
      </c>
      <c r="C16">
        <v>6.163672</v>
      </c>
      <c r="E16" s="2">
        <f>Table_Matrix_Prima[[#This Row],[Column1]]</f>
        <v>200</v>
      </c>
      <c r="F16" s="2">
        <f>Table_Matrix_Prima[[#This Row],[Column2]]</f>
        <v>0.75</v>
      </c>
      <c r="G16" s="2">
        <f>Table_Matrix_Prima[[#This Row],[Column3]]</f>
        <v>6.163672</v>
      </c>
      <c r="I16" s="2">
        <f t="shared" ca="1" si="13"/>
        <v>250</v>
      </c>
      <c r="J16" s="2">
        <f t="shared" ca="1" si="14"/>
        <v>0.5</v>
      </c>
      <c r="K16" s="2">
        <f t="shared" ca="1" si="15"/>
        <v>8.9372059999999998</v>
      </c>
    </row>
    <row r="17" spans="1:11" x14ac:dyDescent="0.25">
      <c r="A17">
        <v>200</v>
      </c>
      <c r="B17">
        <v>0.99</v>
      </c>
      <c r="C17">
        <v>7.8664230000000002</v>
      </c>
      <c r="E17" s="2">
        <f>Table_Matrix_Prima[[#This Row],[Column1]]</f>
        <v>200</v>
      </c>
      <c r="F17" s="2">
        <f>Table_Matrix_Prima[[#This Row],[Column2]]</f>
        <v>0.99</v>
      </c>
      <c r="G17" s="2">
        <f>Table_Matrix_Prima[[#This Row],[Column3]]</f>
        <v>7.8664230000000002</v>
      </c>
      <c r="I17" s="2">
        <f t="shared" ca="1" si="13"/>
        <v>300</v>
      </c>
      <c r="J17" s="2">
        <f t="shared" ca="1" si="14"/>
        <v>0.5</v>
      </c>
      <c r="K17" s="2">
        <f t="shared" ca="1" si="15"/>
        <v>10.155652</v>
      </c>
    </row>
    <row r="18" spans="1:11" x14ac:dyDescent="0.25">
      <c r="A18">
        <v>250</v>
      </c>
      <c r="B18">
        <v>0.25</v>
      </c>
      <c r="C18">
        <v>4.1426860000000003</v>
      </c>
      <c r="E18" s="2">
        <f>Table_Matrix_Prima[[#This Row],[Column1]]</f>
        <v>250</v>
      </c>
      <c r="F18" s="2">
        <f>Table_Matrix_Prima[[#This Row],[Column2]]</f>
        <v>0.25</v>
      </c>
      <c r="G18" s="2">
        <f>Table_Matrix_Prima[[#This Row],[Column3]]</f>
        <v>4.1426860000000003</v>
      </c>
      <c r="I18" s="2">
        <f t="shared" ca="1" si="13"/>
        <v>350</v>
      </c>
      <c r="J18" s="2">
        <f t="shared" ca="1" si="14"/>
        <v>0.5</v>
      </c>
      <c r="K18" s="2">
        <f t="shared" ca="1" si="15"/>
        <v>16.226921000000001</v>
      </c>
    </row>
    <row r="19" spans="1:11" x14ac:dyDescent="0.25">
      <c r="A19">
        <v>250</v>
      </c>
      <c r="B19">
        <v>0.5</v>
      </c>
      <c r="C19">
        <v>8.9372059999999998</v>
      </c>
      <c r="E19" s="2">
        <f>Table_Matrix_Prima[[#This Row],[Column1]]</f>
        <v>250</v>
      </c>
      <c r="F19" s="2">
        <f>Table_Matrix_Prima[[#This Row],[Column2]]</f>
        <v>0.5</v>
      </c>
      <c r="G19" s="2">
        <f>Table_Matrix_Prima[[#This Row],[Column3]]</f>
        <v>8.9372059999999998</v>
      </c>
      <c r="I19" s="2">
        <f t="shared" ca="1" si="13"/>
        <v>400</v>
      </c>
      <c r="J19" s="2">
        <f t="shared" ca="1" si="14"/>
        <v>0.5</v>
      </c>
      <c r="K19" s="2">
        <f t="shared" ca="1" si="15"/>
        <v>20.330404999999999</v>
      </c>
    </row>
    <row r="20" spans="1:11" x14ac:dyDescent="0.25">
      <c r="A20">
        <v>250</v>
      </c>
      <c r="B20">
        <v>0.75</v>
      </c>
      <c r="C20">
        <v>19.52309</v>
      </c>
      <c r="E20" s="2">
        <f>Table_Matrix_Prima[[#This Row],[Column1]]</f>
        <v>250</v>
      </c>
      <c r="F20" s="2">
        <f>Table_Matrix_Prima[[#This Row],[Column2]]</f>
        <v>0.75</v>
      </c>
      <c r="G20" s="2">
        <f>Table_Matrix_Prima[[#This Row],[Column3]]</f>
        <v>19.52309</v>
      </c>
      <c r="I20" s="2">
        <f t="shared" ca="1" si="13"/>
        <v>450</v>
      </c>
      <c r="J20" s="2">
        <f t="shared" ca="1" si="14"/>
        <v>0.5</v>
      </c>
      <c r="K20" s="2">
        <f t="shared" ca="1" si="15"/>
        <v>31.035094000000001</v>
      </c>
    </row>
    <row r="21" spans="1:11" x14ac:dyDescent="0.25">
      <c r="A21">
        <v>250</v>
      </c>
      <c r="B21">
        <v>0.99</v>
      </c>
      <c r="C21">
        <v>15.169886999999999</v>
      </c>
      <c r="E21" s="2">
        <f>Table_Matrix_Prima[[#This Row],[Column1]]</f>
        <v>250</v>
      </c>
      <c r="F21" s="2">
        <f>Table_Matrix_Prima[[#This Row],[Column2]]</f>
        <v>0.99</v>
      </c>
      <c r="G21" s="2">
        <f>Table_Matrix_Prima[[#This Row],[Column3]]</f>
        <v>15.169886999999999</v>
      </c>
      <c r="I21" s="2">
        <f ca="1">M11</f>
        <v>500</v>
      </c>
      <c r="J21" s="2">
        <f t="shared" ca="1" si="14"/>
        <v>0.5</v>
      </c>
      <c r="K21" s="2">
        <f t="shared" ca="1" si="15"/>
        <v>36.477334999999997</v>
      </c>
    </row>
    <row r="22" spans="1:11" x14ac:dyDescent="0.25">
      <c r="A22">
        <v>300</v>
      </c>
      <c r="B22">
        <v>0.25</v>
      </c>
      <c r="C22">
        <v>6.7717159999999996</v>
      </c>
      <c r="E22" s="2">
        <f>Table_Matrix_Prima[[#This Row],[Column1]]</f>
        <v>300</v>
      </c>
      <c r="F22" s="2">
        <f>Table_Matrix_Prima[[#This Row],[Column2]]</f>
        <v>0.25</v>
      </c>
      <c r="G22" s="2">
        <f>Table_Matrix_Prima[[#This Row],[Column3]]</f>
        <v>6.7717159999999996</v>
      </c>
      <c r="I22" s="2">
        <f ca="1">Q2</f>
        <v>50</v>
      </c>
      <c r="J22" s="2">
        <f t="shared" ref="J22:K22" ca="1" si="16">R2</f>
        <v>0.75</v>
      </c>
      <c r="K22" s="2">
        <f t="shared" ca="1" si="16"/>
        <v>0.40214499999999997</v>
      </c>
    </row>
    <row r="23" spans="1:11" x14ac:dyDescent="0.25">
      <c r="A23">
        <v>300</v>
      </c>
      <c r="B23">
        <v>0.5</v>
      </c>
      <c r="C23">
        <v>10.155652</v>
      </c>
      <c r="E23" s="2">
        <f>Table_Matrix_Prima[[#This Row],[Column1]]</f>
        <v>300</v>
      </c>
      <c r="F23" s="2">
        <f>Table_Matrix_Prima[[#This Row],[Column2]]</f>
        <v>0.5</v>
      </c>
      <c r="G23" s="2">
        <f>Table_Matrix_Prima[[#This Row],[Column3]]</f>
        <v>10.155652</v>
      </c>
      <c r="I23" s="2">
        <f t="shared" ref="I23:I31" ca="1" si="17">Q3</f>
        <v>100</v>
      </c>
      <c r="J23" s="2">
        <f t="shared" ref="J23:J31" ca="1" si="18">R3</f>
        <v>0.75</v>
      </c>
      <c r="K23" s="2">
        <f t="shared" ref="K23:K31" ca="1" si="19">S3</f>
        <v>1.9377489999999999</v>
      </c>
    </row>
    <row r="24" spans="1:11" x14ac:dyDescent="0.25">
      <c r="A24">
        <v>300</v>
      </c>
      <c r="B24">
        <v>0.75</v>
      </c>
      <c r="C24">
        <v>15.480223000000001</v>
      </c>
      <c r="E24" s="2">
        <f>Table_Matrix_Prima[[#This Row],[Column1]]</f>
        <v>300</v>
      </c>
      <c r="F24" s="2">
        <f>Table_Matrix_Prima[[#This Row],[Column2]]</f>
        <v>0.75</v>
      </c>
      <c r="G24" s="2">
        <f>Table_Matrix_Prima[[#This Row],[Column3]]</f>
        <v>15.480223000000001</v>
      </c>
      <c r="I24" s="2">
        <f t="shared" ca="1" si="17"/>
        <v>150</v>
      </c>
      <c r="J24" s="2">
        <f t="shared" ca="1" si="18"/>
        <v>0.75</v>
      </c>
      <c r="K24" s="2">
        <f t="shared" ca="1" si="19"/>
        <v>4.3151159999999997</v>
      </c>
    </row>
    <row r="25" spans="1:11" x14ac:dyDescent="0.25">
      <c r="A25">
        <v>300</v>
      </c>
      <c r="B25">
        <v>0.99</v>
      </c>
      <c r="C25">
        <v>23.588072</v>
      </c>
      <c r="E25" s="2">
        <f>Table_Matrix_Prima[[#This Row],[Column1]]</f>
        <v>300</v>
      </c>
      <c r="F25" s="2">
        <f>Table_Matrix_Prima[[#This Row],[Column2]]</f>
        <v>0.99</v>
      </c>
      <c r="G25" s="2">
        <f>Table_Matrix_Prima[[#This Row],[Column3]]</f>
        <v>23.588072</v>
      </c>
      <c r="I25" s="2">
        <f t="shared" ca="1" si="17"/>
        <v>200</v>
      </c>
      <c r="J25" s="2">
        <f t="shared" ca="1" si="18"/>
        <v>0.75</v>
      </c>
      <c r="K25" s="2">
        <f t="shared" ca="1" si="19"/>
        <v>6.163672</v>
      </c>
    </row>
    <row r="26" spans="1:11" x14ac:dyDescent="0.25">
      <c r="A26">
        <v>350</v>
      </c>
      <c r="B26">
        <v>0.25</v>
      </c>
      <c r="C26">
        <v>8.2508189999999999</v>
      </c>
      <c r="E26" s="2">
        <f>Table_Matrix_Prima[[#This Row],[Column1]]</f>
        <v>350</v>
      </c>
      <c r="F26" s="2">
        <f>Table_Matrix_Prima[[#This Row],[Column2]]</f>
        <v>0.25</v>
      </c>
      <c r="G26" s="2">
        <f>Table_Matrix_Prima[[#This Row],[Column3]]</f>
        <v>8.2508189999999999</v>
      </c>
      <c r="I26" s="2">
        <f t="shared" ca="1" si="17"/>
        <v>250</v>
      </c>
      <c r="J26" s="2">
        <f t="shared" ca="1" si="18"/>
        <v>0.75</v>
      </c>
      <c r="K26" s="2">
        <f t="shared" ca="1" si="19"/>
        <v>19.52309</v>
      </c>
    </row>
    <row r="27" spans="1:11" x14ac:dyDescent="0.25">
      <c r="A27">
        <v>350</v>
      </c>
      <c r="B27">
        <v>0.5</v>
      </c>
      <c r="C27">
        <v>16.226921000000001</v>
      </c>
      <c r="E27" s="2">
        <f>Table_Matrix_Prima[[#This Row],[Column1]]</f>
        <v>350</v>
      </c>
      <c r="F27" s="2">
        <f>Table_Matrix_Prima[[#This Row],[Column2]]</f>
        <v>0.5</v>
      </c>
      <c r="G27" s="2">
        <f>Table_Matrix_Prima[[#This Row],[Column3]]</f>
        <v>16.226921000000001</v>
      </c>
      <c r="I27" s="2">
        <f t="shared" ca="1" si="17"/>
        <v>300</v>
      </c>
      <c r="J27" s="2">
        <f t="shared" ca="1" si="18"/>
        <v>0.75</v>
      </c>
      <c r="K27" s="2">
        <f t="shared" ca="1" si="19"/>
        <v>15.480223000000001</v>
      </c>
    </row>
    <row r="28" spans="1:11" x14ac:dyDescent="0.25">
      <c r="A28">
        <v>350</v>
      </c>
      <c r="B28">
        <v>0.75</v>
      </c>
      <c r="C28">
        <v>23.091856</v>
      </c>
      <c r="E28" s="2">
        <f>Table_Matrix_Prima[[#This Row],[Column1]]</f>
        <v>350</v>
      </c>
      <c r="F28" s="2">
        <f>Table_Matrix_Prima[[#This Row],[Column2]]</f>
        <v>0.75</v>
      </c>
      <c r="G28" s="2">
        <f>Table_Matrix_Prima[[#This Row],[Column3]]</f>
        <v>23.091856</v>
      </c>
      <c r="I28" s="2">
        <f t="shared" ca="1" si="17"/>
        <v>350</v>
      </c>
      <c r="J28" s="2">
        <f t="shared" ca="1" si="18"/>
        <v>0.75</v>
      </c>
      <c r="K28" s="2">
        <f t="shared" ca="1" si="19"/>
        <v>23.091856</v>
      </c>
    </row>
    <row r="29" spans="1:11" x14ac:dyDescent="0.25">
      <c r="A29">
        <v>350</v>
      </c>
      <c r="B29">
        <v>0.99</v>
      </c>
      <c r="C29">
        <v>31.765903000000002</v>
      </c>
      <c r="E29" s="2">
        <f>Table_Matrix_Prima[[#This Row],[Column1]]</f>
        <v>350</v>
      </c>
      <c r="F29" s="2">
        <f>Table_Matrix_Prima[[#This Row],[Column2]]</f>
        <v>0.99</v>
      </c>
      <c r="G29" s="2">
        <f>Table_Matrix_Prima[[#This Row],[Column3]]</f>
        <v>31.765903000000002</v>
      </c>
      <c r="I29" s="2">
        <f t="shared" ca="1" si="17"/>
        <v>400</v>
      </c>
      <c r="J29" s="2">
        <f t="shared" ca="1" si="18"/>
        <v>0.75</v>
      </c>
      <c r="K29" s="2">
        <f t="shared" ca="1" si="19"/>
        <v>33.550595000000001</v>
      </c>
    </row>
    <row r="30" spans="1:11" x14ac:dyDescent="0.25">
      <c r="A30">
        <v>400</v>
      </c>
      <c r="B30">
        <v>0.25</v>
      </c>
      <c r="C30">
        <v>12.179869999999999</v>
      </c>
      <c r="E30" s="2">
        <f>Table_Matrix_Prima[[#This Row],[Column1]]</f>
        <v>400</v>
      </c>
      <c r="F30" s="2">
        <f>Table_Matrix_Prima[[#This Row],[Column2]]</f>
        <v>0.25</v>
      </c>
      <c r="G30" s="2">
        <f>Table_Matrix_Prima[[#This Row],[Column3]]</f>
        <v>12.179869999999999</v>
      </c>
      <c r="I30" s="2">
        <f t="shared" ca="1" si="17"/>
        <v>450</v>
      </c>
      <c r="J30" s="2">
        <f t="shared" ca="1" si="18"/>
        <v>0.75</v>
      </c>
      <c r="K30" s="2">
        <f t="shared" ca="1" si="19"/>
        <v>43.067905000000003</v>
      </c>
    </row>
    <row r="31" spans="1:11" x14ac:dyDescent="0.25">
      <c r="A31">
        <v>400</v>
      </c>
      <c r="B31">
        <v>0.5</v>
      </c>
      <c r="C31">
        <v>20.330404999999999</v>
      </c>
      <c r="E31" s="2">
        <f>Table_Matrix_Prima[[#This Row],[Column1]]</f>
        <v>400</v>
      </c>
      <c r="F31" s="2">
        <f>Table_Matrix_Prima[[#This Row],[Column2]]</f>
        <v>0.5</v>
      </c>
      <c r="G31" s="2">
        <f>Table_Matrix_Prima[[#This Row],[Column3]]</f>
        <v>20.330404999999999</v>
      </c>
      <c r="I31" s="2">
        <f t="shared" ca="1" si="17"/>
        <v>500</v>
      </c>
      <c r="J31" s="2">
        <f t="shared" ca="1" si="18"/>
        <v>0.75</v>
      </c>
      <c r="K31" s="2">
        <f t="shared" ca="1" si="19"/>
        <v>51.247518999999997</v>
      </c>
    </row>
    <row r="32" spans="1:11" x14ac:dyDescent="0.25">
      <c r="A32">
        <v>400</v>
      </c>
      <c r="B32">
        <v>0.75</v>
      </c>
      <c r="C32">
        <v>33.550595000000001</v>
      </c>
      <c r="E32" s="2">
        <f>Table_Matrix_Prima[[#This Row],[Column1]]</f>
        <v>400</v>
      </c>
      <c r="F32" s="2">
        <f>Table_Matrix_Prima[[#This Row],[Column2]]</f>
        <v>0.75</v>
      </c>
      <c r="G32" s="2">
        <f>Table_Matrix_Prima[[#This Row],[Column3]]</f>
        <v>33.550595000000001</v>
      </c>
      <c r="I32" s="2">
        <f ca="1">U2</f>
        <v>50</v>
      </c>
      <c r="J32" s="2">
        <f t="shared" ref="J32:K32" ca="1" si="20">V2</f>
        <v>0.99</v>
      </c>
      <c r="K32" s="2">
        <f t="shared" ca="1" si="20"/>
        <v>0.47032099999999999</v>
      </c>
    </row>
    <row r="33" spans="1:11" x14ac:dyDescent="0.25">
      <c r="A33">
        <v>400</v>
      </c>
      <c r="B33">
        <v>0.99</v>
      </c>
      <c r="C33">
        <v>40.603692000000002</v>
      </c>
      <c r="E33" s="2">
        <f>Table_Matrix_Prima[[#This Row],[Column1]]</f>
        <v>400</v>
      </c>
      <c r="F33" s="2">
        <f>Table_Matrix_Prima[[#This Row],[Column2]]</f>
        <v>0.99</v>
      </c>
      <c r="G33" s="2">
        <f>Table_Matrix_Prima[[#This Row],[Column3]]</f>
        <v>40.603692000000002</v>
      </c>
      <c r="I33" s="2">
        <f t="shared" ref="I33:I41" ca="1" si="21">U3</f>
        <v>100</v>
      </c>
      <c r="J33" s="2">
        <f t="shared" ref="J33:J41" ca="1" si="22">V3</f>
        <v>0.99</v>
      </c>
      <c r="K33" s="2">
        <f t="shared" ref="K33:K41" ca="1" si="23">W3</f>
        <v>2.4329329999999998</v>
      </c>
    </row>
    <row r="34" spans="1:11" x14ac:dyDescent="0.25">
      <c r="A34">
        <v>450</v>
      </c>
      <c r="B34">
        <v>0.25</v>
      </c>
      <c r="C34">
        <v>17.468599000000001</v>
      </c>
      <c r="E34" s="2">
        <f>Table_Matrix_Prima[[#This Row],[Column1]]</f>
        <v>450</v>
      </c>
      <c r="F34" s="2">
        <f>Table_Matrix_Prima[[#This Row],[Column2]]</f>
        <v>0.25</v>
      </c>
      <c r="G34" s="2">
        <f>Table_Matrix_Prima[[#This Row],[Column3]]</f>
        <v>17.468599000000001</v>
      </c>
      <c r="I34" s="2">
        <f t="shared" ca="1" si="21"/>
        <v>150</v>
      </c>
      <c r="J34" s="2">
        <f t="shared" ca="1" si="22"/>
        <v>0.99</v>
      </c>
      <c r="K34" s="2">
        <f t="shared" ca="1" si="23"/>
        <v>5.3661539999999999</v>
      </c>
    </row>
    <row r="35" spans="1:11" x14ac:dyDescent="0.25">
      <c r="A35">
        <v>450</v>
      </c>
      <c r="B35">
        <v>0.5</v>
      </c>
      <c r="C35">
        <v>31.035094000000001</v>
      </c>
      <c r="E35" s="2">
        <f>Table_Matrix_Prima[[#This Row],[Column1]]</f>
        <v>450</v>
      </c>
      <c r="F35" s="2">
        <f>Table_Matrix_Prima[[#This Row],[Column2]]</f>
        <v>0.5</v>
      </c>
      <c r="G35" s="2">
        <f>Table_Matrix_Prima[[#This Row],[Column3]]</f>
        <v>31.035094000000001</v>
      </c>
      <c r="I35" s="2">
        <f t="shared" ca="1" si="21"/>
        <v>200</v>
      </c>
      <c r="J35" s="2">
        <f t="shared" ca="1" si="22"/>
        <v>0.99</v>
      </c>
      <c r="K35" s="2">
        <f t="shared" ca="1" si="23"/>
        <v>7.8664230000000002</v>
      </c>
    </row>
    <row r="36" spans="1:11" x14ac:dyDescent="0.25">
      <c r="A36">
        <v>450</v>
      </c>
      <c r="B36">
        <v>0.75</v>
      </c>
      <c r="C36">
        <v>43.067905000000003</v>
      </c>
      <c r="E36" s="2">
        <f>Table_Matrix_Prima[[#This Row],[Column1]]</f>
        <v>450</v>
      </c>
      <c r="F36" s="2">
        <f>Table_Matrix_Prima[[#This Row],[Column2]]</f>
        <v>0.75</v>
      </c>
      <c r="G36" s="2">
        <f>Table_Matrix_Prima[[#This Row],[Column3]]</f>
        <v>43.067905000000003</v>
      </c>
      <c r="I36" s="2">
        <f t="shared" ca="1" si="21"/>
        <v>250</v>
      </c>
      <c r="J36" s="2">
        <f t="shared" ca="1" si="22"/>
        <v>0.99</v>
      </c>
      <c r="K36" s="2">
        <f t="shared" ca="1" si="23"/>
        <v>15.169886999999999</v>
      </c>
    </row>
    <row r="37" spans="1:11" x14ac:dyDescent="0.25">
      <c r="A37">
        <v>450</v>
      </c>
      <c r="B37">
        <v>0.99</v>
      </c>
      <c r="C37">
        <v>53.132711999999998</v>
      </c>
      <c r="E37" s="2">
        <f>Table_Matrix_Prima[[#This Row],[Column1]]</f>
        <v>450</v>
      </c>
      <c r="F37" s="2">
        <f>Table_Matrix_Prima[[#This Row],[Column2]]</f>
        <v>0.99</v>
      </c>
      <c r="G37" s="2">
        <f>Table_Matrix_Prima[[#This Row],[Column3]]</f>
        <v>53.132711999999998</v>
      </c>
      <c r="I37" s="2">
        <f t="shared" ca="1" si="21"/>
        <v>300</v>
      </c>
      <c r="J37" s="2">
        <f t="shared" ca="1" si="22"/>
        <v>0.99</v>
      </c>
      <c r="K37" s="2">
        <f t="shared" ca="1" si="23"/>
        <v>23.588072</v>
      </c>
    </row>
    <row r="38" spans="1:11" x14ac:dyDescent="0.25">
      <c r="A38">
        <v>500</v>
      </c>
      <c r="B38">
        <v>0.25</v>
      </c>
      <c r="C38">
        <v>21.477893000000002</v>
      </c>
      <c r="E38" s="2">
        <f>Table_Matrix_Prima[[#This Row],[Column1]]</f>
        <v>500</v>
      </c>
      <c r="F38" s="2">
        <f>Table_Matrix_Prima[[#This Row],[Column2]]</f>
        <v>0.25</v>
      </c>
      <c r="G38" s="2">
        <f>Table_Matrix_Prima[[#This Row],[Column3]]</f>
        <v>21.477893000000002</v>
      </c>
      <c r="I38" s="2">
        <f t="shared" ca="1" si="21"/>
        <v>350</v>
      </c>
      <c r="J38" s="2">
        <f t="shared" ca="1" si="22"/>
        <v>0.99</v>
      </c>
      <c r="K38" s="2">
        <f t="shared" ca="1" si="23"/>
        <v>31.765903000000002</v>
      </c>
    </row>
    <row r="39" spans="1:11" x14ac:dyDescent="0.25">
      <c r="A39">
        <v>500</v>
      </c>
      <c r="B39">
        <v>0.5</v>
      </c>
      <c r="C39">
        <v>36.477334999999997</v>
      </c>
      <c r="E39" s="2">
        <f>Table_Matrix_Prima[[#This Row],[Column1]]</f>
        <v>500</v>
      </c>
      <c r="F39" s="2">
        <f>Table_Matrix_Prima[[#This Row],[Column2]]</f>
        <v>0.5</v>
      </c>
      <c r="G39" s="2">
        <f>Table_Matrix_Prima[[#This Row],[Column3]]</f>
        <v>36.477334999999997</v>
      </c>
      <c r="I39" s="2">
        <f t="shared" ca="1" si="21"/>
        <v>400</v>
      </c>
      <c r="J39" s="2">
        <f t="shared" ca="1" si="22"/>
        <v>0.99</v>
      </c>
      <c r="K39" s="2">
        <f t="shared" ca="1" si="23"/>
        <v>40.603692000000002</v>
      </c>
    </row>
    <row r="40" spans="1:11" x14ac:dyDescent="0.25">
      <c r="A40">
        <v>500</v>
      </c>
      <c r="B40">
        <v>0.75</v>
      </c>
      <c r="C40">
        <v>51.247518999999997</v>
      </c>
      <c r="E40" s="2">
        <f>Table_Matrix_Prima[[#This Row],[Column1]]</f>
        <v>500</v>
      </c>
      <c r="F40" s="2">
        <f>Table_Matrix_Prima[[#This Row],[Column2]]</f>
        <v>0.75</v>
      </c>
      <c r="G40" s="2">
        <f>Table_Matrix_Prima[[#This Row],[Column3]]</f>
        <v>51.247518999999997</v>
      </c>
      <c r="I40" s="2">
        <f t="shared" ca="1" si="21"/>
        <v>450</v>
      </c>
      <c r="J40" s="2">
        <f t="shared" ca="1" si="22"/>
        <v>0.99</v>
      </c>
      <c r="K40" s="2">
        <f t="shared" ca="1" si="23"/>
        <v>53.132711999999998</v>
      </c>
    </row>
    <row r="41" spans="1:11" x14ac:dyDescent="0.25">
      <c r="A41">
        <v>500</v>
      </c>
      <c r="B41">
        <v>0.99</v>
      </c>
      <c r="C41">
        <v>66.563586999999998</v>
      </c>
      <c r="E41" s="2">
        <f>Table_Matrix_Prima[[#This Row],[Column1]]</f>
        <v>500</v>
      </c>
      <c r="F41" s="2">
        <f>Table_Matrix_Prima[[#This Row],[Column2]]</f>
        <v>0.99</v>
      </c>
      <c r="G41" s="2">
        <f>Table_Matrix_Prima[[#This Row],[Column3]]</f>
        <v>66.563586999999998</v>
      </c>
      <c r="I41" s="2">
        <f t="shared" ca="1" si="21"/>
        <v>500</v>
      </c>
      <c r="J41" s="2">
        <f t="shared" ca="1" si="22"/>
        <v>0.99</v>
      </c>
      <c r="K41" s="2">
        <f t="shared" ca="1" si="23"/>
        <v>66.563586999999998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7933-7C44-4D1D-AA98-9A3CAEECE8C1}">
  <dimension ref="A1:O42"/>
  <sheetViews>
    <sheetView workbookViewId="0">
      <selection activeCell="R19" sqref="R19"/>
    </sheetView>
  </sheetViews>
  <sheetFormatPr defaultRowHeight="15" x14ac:dyDescent="0.25"/>
  <cols>
    <col min="1" max="1" width="12.140625" customWidth="1"/>
    <col min="5" max="5" width="11" customWidth="1"/>
    <col min="9" max="9" width="11.5703125" customWidth="1"/>
    <col min="13" max="13" width="11.28515625" customWidth="1"/>
  </cols>
  <sheetData>
    <row r="1" spans="1:15" x14ac:dyDescent="0.25">
      <c r="A1" s="26" t="s">
        <v>10</v>
      </c>
      <c r="B1" s="27"/>
      <c r="C1" s="28"/>
      <c r="E1" s="26" t="s">
        <v>12</v>
      </c>
      <c r="F1" s="27"/>
      <c r="G1" s="28"/>
      <c r="I1" s="26" t="s">
        <v>11</v>
      </c>
      <c r="J1" s="27"/>
      <c r="K1" s="28"/>
      <c r="M1" s="26" t="s">
        <v>13</v>
      </c>
      <c r="N1" s="27"/>
      <c r="O1" s="28"/>
    </row>
    <row r="2" spans="1:15" ht="15.75" thickBot="1" x14ac:dyDescent="0.3">
      <c r="A2" s="10" t="s">
        <v>4</v>
      </c>
      <c r="B2" s="11" t="s">
        <v>6</v>
      </c>
      <c r="C2" s="19" t="s">
        <v>5</v>
      </c>
      <c r="E2" s="8" t="s">
        <v>4</v>
      </c>
      <c r="F2" s="1" t="s">
        <v>6</v>
      </c>
      <c r="G2" s="18" t="s">
        <v>5</v>
      </c>
      <c r="I2" s="8" t="s">
        <v>4</v>
      </c>
      <c r="J2" s="1" t="s">
        <v>6</v>
      </c>
      <c r="K2" s="18" t="s">
        <v>5</v>
      </c>
      <c r="M2" s="10" t="s">
        <v>4</v>
      </c>
      <c r="N2" s="11" t="s">
        <v>6</v>
      </c>
      <c r="O2" s="19" t="s">
        <v>5</v>
      </c>
    </row>
    <row r="3" spans="1:15" x14ac:dyDescent="0.25">
      <c r="A3" s="20">
        <f ca="1">Matrix_Dijkstra!I2</f>
        <v>50</v>
      </c>
      <c r="B3" s="6">
        <f ca="1">Matrix_Dijkstra!K2</f>
        <v>3.9243E-2</v>
      </c>
      <c r="C3" s="7">
        <f ca="1">Matrix_Dijkstra!J2</f>
        <v>0.25</v>
      </c>
      <c r="D3" s="6"/>
      <c r="E3" s="20">
        <f ca="1">Matrix_BellmanFord!I2</f>
        <v>50</v>
      </c>
      <c r="F3" s="6">
        <f ca="1">Matrix_BellmanFord!K2</f>
        <v>1.364328</v>
      </c>
      <c r="G3" s="7">
        <f ca="1">Matrix_BellmanFord!J2</f>
        <v>0.25</v>
      </c>
      <c r="H3" s="6"/>
      <c r="I3" s="20">
        <f ca="1">List_Dijkstra!I2</f>
        <v>50</v>
      </c>
      <c r="J3" s="6">
        <f ca="1">List_Dijkstra!K2</f>
        <v>1.9137999999999999E-2</v>
      </c>
      <c r="K3" s="7">
        <f ca="1">List_Dijkstra!J2</f>
        <v>0.25</v>
      </c>
      <c r="L3" s="6"/>
      <c r="M3" s="20">
        <f ca="1">List_BellmanFord!I2</f>
        <v>50</v>
      </c>
      <c r="N3" s="6">
        <f ca="1">List_BellmanFord!K2</f>
        <v>0.29525600000000002</v>
      </c>
      <c r="O3" s="7">
        <f ca="1">List_BellmanFord!J2</f>
        <v>0.25</v>
      </c>
    </row>
    <row r="4" spans="1:15" x14ac:dyDescent="0.25">
      <c r="A4" s="21">
        <f ca="1">Matrix_Dijkstra!I3</f>
        <v>100</v>
      </c>
      <c r="B4">
        <f ca="1">Matrix_Dijkstra!K3</f>
        <v>0.136127</v>
      </c>
      <c r="C4" s="9">
        <f ca="1">Matrix_Dijkstra!J3</f>
        <v>0.25</v>
      </c>
      <c r="E4" s="21">
        <f ca="1">Matrix_BellmanFord!I3</f>
        <v>100</v>
      </c>
      <c r="F4">
        <f ca="1">Matrix_BellmanFord!K3</f>
        <v>12.014201</v>
      </c>
      <c r="G4" s="9">
        <f ca="1">Matrix_BellmanFord!J3</f>
        <v>0.25</v>
      </c>
      <c r="I4" s="21">
        <f ca="1">List_Dijkstra!I3</f>
        <v>100</v>
      </c>
      <c r="J4">
        <f ca="1">List_Dijkstra!K3</f>
        <v>6.2149999999999997E-2</v>
      </c>
      <c r="K4" s="9">
        <f ca="1">List_Dijkstra!J3</f>
        <v>0.25</v>
      </c>
      <c r="M4" s="21">
        <f ca="1">List_BellmanFord!I3</f>
        <v>100</v>
      </c>
      <c r="N4">
        <f ca="1">List_BellmanFord!K3</f>
        <v>1.813399</v>
      </c>
      <c r="O4" s="9">
        <f ca="1">List_BellmanFord!J3</f>
        <v>0.25</v>
      </c>
    </row>
    <row r="5" spans="1:15" x14ac:dyDescent="0.25">
      <c r="A5" s="21">
        <f ca="1">Matrix_Dijkstra!I4</f>
        <v>150</v>
      </c>
      <c r="B5">
        <f ca="1">Matrix_Dijkstra!K4</f>
        <v>0.27906599999999998</v>
      </c>
      <c r="C5" s="9">
        <f ca="1">Matrix_Dijkstra!J4</f>
        <v>0.25</v>
      </c>
      <c r="E5" s="21">
        <f ca="1">Matrix_BellmanFord!I4</f>
        <v>150</v>
      </c>
      <c r="F5">
        <f ca="1">Matrix_BellmanFord!K4</f>
        <v>40.326487999999998</v>
      </c>
      <c r="G5" s="9">
        <f ca="1">Matrix_BellmanFord!J4</f>
        <v>0.25</v>
      </c>
      <c r="I5" s="21">
        <f ca="1">List_Dijkstra!I4</f>
        <v>150</v>
      </c>
      <c r="J5">
        <f ca="1">List_Dijkstra!K4</f>
        <v>0.117788</v>
      </c>
      <c r="K5" s="9">
        <f ca="1">List_Dijkstra!J4</f>
        <v>0.25</v>
      </c>
      <c r="M5" s="21">
        <f ca="1">List_BellmanFord!I4</f>
        <v>150</v>
      </c>
      <c r="N5">
        <f ca="1">List_BellmanFord!K4</f>
        <v>6.9759000000000002</v>
      </c>
      <c r="O5" s="9">
        <f ca="1">List_BellmanFord!J4</f>
        <v>0.25</v>
      </c>
    </row>
    <row r="6" spans="1:15" x14ac:dyDescent="0.25">
      <c r="A6" s="21">
        <f ca="1">Matrix_Dijkstra!I5</f>
        <v>200</v>
      </c>
      <c r="B6">
        <f ca="1">Matrix_Dijkstra!K5</f>
        <v>0.45939099999999999</v>
      </c>
      <c r="C6" s="9">
        <f ca="1">Matrix_Dijkstra!J5</f>
        <v>0.25</v>
      </c>
      <c r="E6" s="21">
        <f ca="1">Matrix_BellmanFord!I5</f>
        <v>200</v>
      </c>
      <c r="F6">
        <f ca="1">Matrix_BellmanFord!K5</f>
        <v>93.855294000000001</v>
      </c>
      <c r="G6" s="9">
        <f ca="1">Matrix_BellmanFord!J5</f>
        <v>0.25</v>
      </c>
      <c r="I6" s="21">
        <f ca="1">List_Dijkstra!I5</f>
        <v>200</v>
      </c>
      <c r="J6">
        <f ca="1">List_Dijkstra!K5</f>
        <v>0.16195100000000001</v>
      </c>
      <c r="K6" s="9">
        <f ca="1">List_Dijkstra!J5</f>
        <v>0.25</v>
      </c>
      <c r="M6" s="21">
        <f ca="1">List_BellmanFord!I5</f>
        <v>200</v>
      </c>
      <c r="N6">
        <f ca="1">List_BellmanFord!K5</f>
        <v>19.906129</v>
      </c>
      <c r="O6" s="9">
        <f ca="1">List_BellmanFord!J5</f>
        <v>0.25</v>
      </c>
    </row>
    <row r="7" spans="1:15" x14ac:dyDescent="0.25">
      <c r="A7" s="21">
        <f ca="1">Matrix_Dijkstra!I6</f>
        <v>250</v>
      </c>
      <c r="B7">
        <f ca="1">Matrix_Dijkstra!K6</f>
        <v>0.70386899999999997</v>
      </c>
      <c r="C7" s="9">
        <f ca="1">Matrix_Dijkstra!J6</f>
        <v>0.25</v>
      </c>
      <c r="E7" s="21">
        <f ca="1">Matrix_BellmanFord!I6</f>
        <v>250</v>
      </c>
      <c r="F7">
        <f ca="1">Matrix_BellmanFord!K6</f>
        <v>173.12015199999999</v>
      </c>
      <c r="G7" s="9">
        <f ca="1">Matrix_BellmanFord!J6</f>
        <v>0.25</v>
      </c>
      <c r="I7" s="21">
        <f ca="1">List_Dijkstra!I6</f>
        <v>250</v>
      </c>
      <c r="J7">
        <f ca="1">List_Dijkstra!K6</f>
        <v>0.30285000000000001</v>
      </c>
      <c r="K7" s="9">
        <f ca="1">List_Dijkstra!J6</f>
        <v>0.25</v>
      </c>
      <c r="M7" s="21">
        <f ca="1">List_BellmanFord!I6</f>
        <v>250</v>
      </c>
      <c r="N7">
        <f ca="1">List_BellmanFord!K6</f>
        <v>42.201847999999998</v>
      </c>
      <c r="O7" s="9">
        <f ca="1">List_BellmanFord!J6</f>
        <v>0.25</v>
      </c>
    </row>
    <row r="8" spans="1:15" x14ac:dyDescent="0.25">
      <c r="A8" s="21">
        <f ca="1">Matrix_Dijkstra!I7</f>
        <v>300</v>
      </c>
      <c r="B8">
        <f ca="1">Matrix_Dijkstra!K7</f>
        <v>1.0249509999999999</v>
      </c>
      <c r="C8" s="9">
        <f ca="1">Matrix_Dijkstra!J7</f>
        <v>0.25</v>
      </c>
      <c r="E8" s="21">
        <f ca="1">Matrix_BellmanFord!I7</f>
        <v>300</v>
      </c>
      <c r="F8">
        <f ca="1">Matrix_BellmanFord!K7</f>
        <v>432.904448</v>
      </c>
      <c r="G8" s="9">
        <f ca="1">Matrix_BellmanFord!J7</f>
        <v>0.25</v>
      </c>
      <c r="I8" s="21">
        <f ca="1">List_Dijkstra!I7</f>
        <v>300</v>
      </c>
      <c r="J8">
        <f ca="1">List_Dijkstra!K7</f>
        <v>0.47189199999999998</v>
      </c>
      <c r="K8" s="9">
        <f ca="1">List_Dijkstra!J7</f>
        <v>0.25</v>
      </c>
      <c r="M8" s="21">
        <f ca="1">List_BellmanFord!I7</f>
        <v>300</v>
      </c>
      <c r="N8">
        <f ca="1">List_BellmanFord!K7</f>
        <v>73.661505000000005</v>
      </c>
      <c r="O8" s="9">
        <f ca="1">List_BellmanFord!J7</f>
        <v>0.25</v>
      </c>
    </row>
    <row r="9" spans="1:15" x14ac:dyDescent="0.25">
      <c r="A9" s="21">
        <f ca="1">Matrix_Dijkstra!I8</f>
        <v>350</v>
      </c>
      <c r="B9">
        <f ca="1">Matrix_Dijkstra!K8</f>
        <v>1.7007460000000001</v>
      </c>
      <c r="C9" s="9">
        <f ca="1">Matrix_Dijkstra!J8</f>
        <v>0.25</v>
      </c>
      <c r="E9" s="21">
        <f ca="1">Matrix_BellmanFord!I8</f>
        <v>350</v>
      </c>
      <c r="F9">
        <f ca="1">Matrix_BellmanFord!K8</f>
        <v>507.20440100000002</v>
      </c>
      <c r="G9" s="9">
        <f ca="1">Matrix_BellmanFord!J8</f>
        <v>0.25</v>
      </c>
      <c r="I9" s="21">
        <f ca="1">List_Dijkstra!I8</f>
        <v>350</v>
      </c>
      <c r="J9">
        <f ca="1">List_Dijkstra!K8</f>
        <v>0.63454699999999997</v>
      </c>
      <c r="K9" s="9">
        <f ca="1">List_Dijkstra!J8</f>
        <v>0.25</v>
      </c>
      <c r="M9" s="21">
        <f ca="1">List_BellmanFord!I8</f>
        <v>350</v>
      </c>
      <c r="N9">
        <f ca="1">List_BellmanFord!K8</f>
        <v>116.090112</v>
      </c>
      <c r="O9" s="9">
        <f ca="1">List_BellmanFord!J8</f>
        <v>0.25</v>
      </c>
    </row>
    <row r="10" spans="1:15" x14ac:dyDescent="0.25">
      <c r="A10" s="21">
        <f ca="1">Matrix_Dijkstra!I9</f>
        <v>400</v>
      </c>
      <c r="B10">
        <f ca="1">Matrix_Dijkstra!K9</f>
        <v>1.70936</v>
      </c>
      <c r="C10" s="9">
        <f ca="1">Matrix_Dijkstra!J9</f>
        <v>0.25</v>
      </c>
      <c r="E10" s="21">
        <f ca="1">Matrix_BellmanFord!I9</f>
        <v>400</v>
      </c>
      <c r="F10">
        <f ca="1">Matrix_BellmanFord!K9</f>
        <v>733.87767299999996</v>
      </c>
      <c r="G10" s="9">
        <f ca="1">Matrix_BellmanFord!J9</f>
        <v>0.25</v>
      </c>
      <c r="I10" s="21">
        <f ca="1">List_Dijkstra!I9</f>
        <v>400</v>
      </c>
      <c r="J10">
        <f ca="1">List_Dijkstra!K9</f>
        <v>0.50770800000000005</v>
      </c>
      <c r="K10" s="9">
        <f ca="1">List_Dijkstra!J9</f>
        <v>0.25</v>
      </c>
      <c r="M10" s="21">
        <f ca="1">List_BellmanFord!I9</f>
        <v>400</v>
      </c>
      <c r="N10">
        <f ca="1">List_BellmanFord!K9</f>
        <v>171.90141199999999</v>
      </c>
      <c r="O10" s="9">
        <f ca="1">List_BellmanFord!J9</f>
        <v>0.25</v>
      </c>
    </row>
    <row r="11" spans="1:15" x14ac:dyDescent="0.25">
      <c r="A11" s="21">
        <f ca="1">Matrix_Dijkstra!I10</f>
        <v>450</v>
      </c>
      <c r="B11">
        <f ca="1">Matrix_Dijkstra!K10</f>
        <v>2.2366709999999999</v>
      </c>
      <c r="C11" s="9">
        <f ca="1">Matrix_Dijkstra!J10</f>
        <v>0.25</v>
      </c>
      <c r="E11" s="21">
        <f ca="1">Matrix_BellmanFord!I10</f>
        <v>450</v>
      </c>
      <c r="F11">
        <f ca="1">Matrix_BellmanFord!K10</f>
        <v>1059.969061</v>
      </c>
      <c r="G11" s="9">
        <f ca="1">Matrix_BellmanFord!J10</f>
        <v>0.25</v>
      </c>
      <c r="I11" s="21">
        <f ca="1">List_Dijkstra!I10</f>
        <v>450</v>
      </c>
      <c r="J11">
        <f ca="1">List_Dijkstra!K10</f>
        <v>0.79521799999999998</v>
      </c>
      <c r="K11" s="9">
        <f ca="1">List_Dijkstra!J10</f>
        <v>0.25</v>
      </c>
      <c r="M11" s="21">
        <f ca="1">List_BellmanFord!I10</f>
        <v>450</v>
      </c>
      <c r="N11">
        <f ca="1">List_BellmanFord!K10</f>
        <v>245.497919</v>
      </c>
      <c r="O11" s="9">
        <f ca="1">List_BellmanFord!J10</f>
        <v>0.25</v>
      </c>
    </row>
    <row r="12" spans="1:15" ht="15.75" thickBot="1" x14ac:dyDescent="0.3">
      <c r="A12" s="22">
        <f ca="1">Matrix_Dijkstra!I11</f>
        <v>500</v>
      </c>
      <c r="B12" s="12">
        <f ca="1">Matrix_Dijkstra!K11</f>
        <v>2.9678969999999998</v>
      </c>
      <c r="C12" s="13">
        <f ca="1">Matrix_Dijkstra!J11</f>
        <v>0.25</v>
      </c>
      <c r="D12" s="12"/>
      <c r="E12" s="22">
        <f ca="1">Matrix_BellmanFord!I11</f>
        <v>500</v>
      </c>
      <c r="F12" s="12">
        <f ca="1">Matrix_BellmanFord!K11</f>
        <v>1474.5937160000001</v>
      </c>
      <c r="G12" s="13">
        <f ca="1">Matrix_BellmanFord!J11</f>
        <v>0.25</v>
      </c>
      <c r="H12" s="12"/>
      <c r="I12" s="22">
        <f ca="1">List_Dijkstra!I11</f>
        <v>500</v>
      </c>
      <c r="J12" s="12">
        <f ca="1">List_Dijkstra!K11</f>
        <v>0.82427499999999998</v>
      </c>
      <c r="K12" s="13">
        <f ca="1">List_Dijkstra!J11</f>
        <v>0.25</v>
      </c>
      <c r="L12" s="12"/>
      <c r="M12" s="22">
        <f ca="1">List_BellmanFord!I11</f>
        <v>500</v>
      </c>
      <c r="N12" s="12">
        <f ca="1">List_BellmanFord!K11</f>
        <v>337.64584200000002</v>
      </c>
      <c r="O12" s="13">
        <f ca="1">List_BellmanFord!J11</f>
        <v>0.25</v>
      </c>
    </row>
    <row r="13" spans="1:15" x14ac:dyDescent="0.25">
      <c r="A13" s="20">
        <f ca="1">Matrix_Dijkstra!I12</f>
        <v>50</v>
      </c>
      <c r="B13" s="6">
        <f ca="1">Matrix_Dijkstra!K12</f>
        <v>4.9796E-2</v>
      </c>
      <c r="C13" s="7">
        <f ca="1">Matrix_Dijkstra!J12</f>
        <v>0.5</v>
      </c>
      <c r="D13" s="6"/>
      <c r="E13" s="20">
        <f ca="1">Matrix_BellmanFord!I12</f>
        <v>50</v>
      </c>
      <c r="F13" s="6">
        <f ca="1">Matrix_BellmanFord!K12</f>
        <v>1.8746700000000001</v>
      </c>
      <c r="G13" s="7">
        <f ca="1">Matrix_BellmanFord!J12</f>
        <v>0.5</v>
      </c>
      <c r="H13" s="6"/>
      <c r="I13" s="20">
        <f ca="1">List_Dijkstra!I12</f>
        <v>50</v>
      </c>
      <c r="J13" s="6">
        <f ca="1">List_Dijkstra!K12</f>
        <v>2.9328E-2</v>
      </c>
      <c r="K13" s="7">
        <f ca="1">List_Dijkstra!J12</f>
        <v>0.5</v>
      </c>
      <c r="L13" s="6"/>
      <c r="M13" s="20">
        <f ca="1">List_BellmanFord!I12</f>
        <v>50</v>
      </c>
      <c r="N13" s="6">
        <f ca="1">List_BellmanFord!K12</f>
        <v>0.55755500000000002</v>
      </c>
      <c r="O13" s="7">
        <f ca="1">List_BellmanFord!J12</f>
        <v>0.5</v>
      </c>
    </row>
    <row r="14" spans="1:15" x14ac:dyDescent="0.25">
      <c r="A14" s="21">
        <f ca="1">Matrix_Dijkstra!I13</f>
        <v>100</v>
      </c>
      <c r="B14">
        <f ca="1">Matrix_Dijkstra!K13</f>
        <v>0.16658600000000001</v>
      </c>
      <c r="C14" s="9">
        <f ca="1">Matrix_Dijkstra!J13</f>
        <v>0.5</v>
      </c>
      <c r="E14" s="21">
        <f ca="1">Matrix_BellmanFord!I13</f>
        <v>100</v>
      </c>
      <c r="F14">
        <f ca="1">Matrix_BellmanFord!K13</f>
        <v>15.322946</v>
      </c>
      <c r="G14" s="9">
        <f ca="1">Matrix_BellmanFord!J13</f>
        <v>0.5</v>
      </c>
      <c r="I14" s="21">
        <f ca="1">List_Dijkstra!I13</f>
        <v>100</v>
      </c>
      <c r="J14">
        <f ca="1">List_Dijkstra!K13</f>
        <v>8.6849999999999997E-2</v>
      </c>
      <c r="K14" s="9">
        <f ca="1">List_Dijkstra!J13</f>
        <v>0.5</v>
      </c>
      <c r="M14" s="21">
        <f ca="1">List_BellmanFord!I13</f>
        <v>100</v>
      </c>
      <c r="N14">
        <f ca="1">List_BellmanFord!K13</f>
        <v>4.0404609999999996</v>
      </c>
      <c r="O14" s="9">
        <f ca="1">List_BellmanFord!J13</f>
        <v>0.5</v>
      </c>
    </row>
    <row r="15" spans="1:15" x14ac:dyDescent="0.25">
      <c r="A15" s="21">
        <f ca="1">Matrix_Dijkstra!I14</f>
        <v>150</v>
      </c>
      <c r="B15">
        <f ca="1">Matrix_Dijkstra!K14</f>
        <v>0.36582300000000001</v>
      </c>
      <c r="C15" s="9">
        <f ca="1">Matrix_Dijkstra!J14</f>
        <v>0.5</v>
      </c>
      <c r="E15" s="21">
        <f ca="1">Matrix_BellmanFord!I14</f>
        <v>150</v>
      </c>
      <c r="F15">
        <f ca="1">Matrix_BellmanFord!K14</f>
        <v>58.125953000000003</v>
      </c>
      <c r="G15" s="9">
        <f ca="1">Matrix_BellmanFord!J14</f>
        <v>0.5</v>
      </c>
      <c r="I15" s="21">
        <f ca="1">List_Dijkstra!I14</f>
        <v>150</v>
      </c>
      <c r="J15">
        <f ca="1">List_Dijkstra!K14</f>
        <v>0.17655299999999999</v>
      </c>
      <c r="K15" s="9">
        <f ca="1">List_Dijkstra!J14</f>
        <v>0.5</v>
      </c>
      <c r="M15" s="21">
        <f ca="1">List_BellmanFord!I14</f>
        <v>150</v>
      </c>
      <c r="N15">
        <f ca="1">List_BellmanFord!K14</f>
        <v>16.146445</v>
      </c>
      <c r="O15" s="9">
        <f ca="1">List_BellmanFord!J14</f>
        <v>0.5</v>
      </c>
    </row>
    <row r="16" spans="1:15" x14ac:dyDescent="0.25">
      <c r="A16" s="21">
        <f ca="1">Matrix_Dijkstra!I15</f>
        <v>200</v>
      </c>
      <c r="B16">
        <f ca="1">Matrix_Dijkstra!K15</f>
        <v>0.58676300000000003</v>
      </c>
      <c r="C16" s="9">
        <f ca="1">Matrix_Dijkstra!J15</f>
        <v>0.5</v>
      </c>
      <c r="E16" s="21">
        <f ca="1">Matrix_BellmanFord!I15</f>
        <v>200</v>
      </c>
      <c r="F16">
        <f ca="1">Matrix_BellmanFord!K15</f>
        <v>133.49798200000001</v>
      </c>
      <c r="G16" s="9">
        <f ca="1">Matrix_BellmanFord!J15</f>
        <v>0.5</v>
      </c>
      <c r="I16" s="21">
        <f ca="1">List_Dijkstra!I15</f>
        <v>200</v>
      </c>
      <c r="J16">
        <f ca="1">List_Dijkstra!K15</f>
        <v>0.27288499999999999</v>
      </c>
      <c r="K16" s="9">
        <f ca="1">List_Dijkstra!J15</f>
        <v>0.5</v>
      </c>
      <c r="M16" s="21">
        <f ca="1">List_BellmanFord!I15</f>
        <v>200</v>
      </c>
      <c r="N16">
        <f ca="1">List_BellmanFord!K15</f>
        <v>42.176963000000001</v>
      </c>
      <c r="O16" s="9">
        <f ca="1">List_BellmanFord!J15</f>
        <v>0.5</v>
      </c>
    </row>
    <row r="17" spans="1:15" x14ac:dyDescent="0.25">
      <c r="A17" s="21">
        <f ca="1">Matrix_Dijkstra!I16</f>
        <v>250</v>
      </c>
      <c r="B17">
        <f ca="1">Matrix_Dijkstra!K16</f>
        <v>0.92458600000000002</v>
      </c>
      <c r="C17" s="9">
        <f ca="1">Matrix_Dijkstra!J16</f>
        <v>0.5</v>
      </c>
      <c r="E17" s="21">
        <f ca="1">Matrix_BellmanFord!I16</f>
        <v>250</v>
      </c>
      <c r="F17">
        <f ca="1">Matrix_BellmanFord!K16</f>
        <v>322.79584299999999</v>
      </c>
      <c r="G17" s="9">
        <f ca="1">Matrix_BellmanFord!J16</f>
        <v>0.5</v>
      </c>
      <c r="I17" s="21">
        <f ca="1">List_Dijkstra!I16</f>
        <v>250</v>
      </c>
      <c r="J17">
        <f ca="1">List_Dijkstra!K16</f>
        <v>0.62578599999999995</v>
      </c>
      <c r="K17" s="9">
        <f ca="1">List_Dijkstra!J16</f>
        <v>0.5</v>
      </c>
      <c r="M17" s="21">
        <f ca="1">List_BellmanFord!I16</f>
        <v>250</v>
      </c>
      <c r="N17">
        <f ca="1">List_BellmanFord!K16</f>
        <v>82.780494000000004</v>
      </c>
      <c r="O17" s="9">
        <f ca="1">List_BellmanFord!J16</f>
        <v>0.5</v>
      </c>
    </row>
    <row r="18" spans="1:15" x14ac:dyDescent="0.25">
      <c r="A18" s="21">
        <f ca="1">Matrix_Dijkstra!I17</f>
        <v>300</v>
      </c>
      <c r="B18">
        <f ca="1">Matrix_Dijkstra!K17</f>
        <v>1.312713</v>
      </c>
      <c r="C18" s="9">
        <f ca="1">Matrix_Dijkstra!J17</f>
        <v>0.5</v>
      </c>
      <c r="E18" s="21">
        <f ca="1">Matrix_BellmanFord!I17</f>
        <v>300</v>
      </c>
      <c r="F18">
        <f ca="1">Matrix_BellmanFord!K17</f>
        <v>610.49661600000002</v>
      </c>
      <c r="G18" s="9">
        <f ca="1">Matrix_BellmanFord!J17</f>
        <v>0.5</v>
      </c>
      <c r="I18" s="21">
        <f ca="1">List_Dijkstra!I17</f>
        <v>300</v>
      </c>
      <c r="J18">
        <f ca="1">List_Dijkstra!K17</f>
        <v>0.72411499999999995</v>
      </c>
      <c r="K18" s="9">
        <f ca="1">List_Dijkstra!J17</f>
        <v>0.5</v>
      </c>
      <c r="M18" s="21">
        <f ca="1">List_BellmanFord!I17</f>
        <v>300</v>
      </c>
      <c r="N18">
        <f ca="1">List_BellmanFord!K17</f>
        <v>144.72232600000001</v>
      </c>
      <c r="O18" s="9">
        <f ca="1">List_BellmanFord!J17</f>
        <v>0.5</v>
      </c>
    </row>
    <row r="19" spans="1:15" x14ac:dyDescent="0.25">
      <c r="A19" s="21">
        <f ca="1">Matrix_Dijkstra!I18</f>
        <v>350</v>
      </c>
      <c r="B19">
        <f ca="1">Matrix_Dijkstra!K18</f>
        <v>1.736259</v>
      </c>
      <c r="C19" s="9">
        <f ca="1">Matrix_Dijkstra!J18</f>
        <v>0.5</v>
      </c>
      <c r="E19" s="21">
        <f ca="1">Matrix_BellmanFord!I18</f>
        <v>350</v>
      </c>
      <c r="F19">
        <f ca="1">Matrix_BellmanFord!K18</f>
        <v>756.59833100000003</v>
      </c>
      <c r="G19" s="9">
        <f ca="1">Matrix_BellmanFord!J18</f>
        <v>0.5</v>
      </c>
      <c r="I19" s="21">
        <f ca="1">List_Dijkstra!I18</f>
        <v>350</v>
      </c>
      <c r="J19">
        <f ca="1">List_Dijkstra!K18</f>
        <v>1.0757209999999999</v>
      </c>
      <c r="K19" s="9">
        <f ca="1">List_Dijkstra!J18</f>
        <v>0.5</v>
      </c>
      <c r="M19" s="21">
        <f ca="1">List_BellmanFord!I18</f>
        <v>350</v>
      </c>
      <c r="N19">
        <f ca="1">List_BellmanFord!K18</f>
        <v>237.738</v>
      </c>
      <c r="O19" s="9">
        <f ca="1">List_BellmanFord!J18</f>
        <v>0.5</v>
      </c>
    </row>
    <row r="20" spans="1:15" x14ac:dyDescent="0.25">
      <c r="A20" s="21">
        <f ca="1">Matrix_Dijkstra!I19</f>
        <v>400</v>
      </c>
      <c r="B20">
        <f ca="1">Matrix_Dijkstra!K19</f>
        <v>2.4682539999999999</v>
      </c>
      <c r="C20" s="9">
        <f ca="1">Matrix_Dijkstra!J19</f>
        <v>0.5</v>
      </c>
      <c r="E20" s="21">
        <f ca="1">Matrix_BellmanFord!I19</f>
        <v>400</v>
      </c>
      <c r="F20">
        <f ca="1">Matrix_BellmanFord!K19</f>
        <v>1083.603165</v>
      </c>
      <c r="G20" s="9">
        <f ca="1">Matrix_BellmanFord!J19</f>
        <v>0.5</v>
      </c>
      <c r="I20" s="21">
        <f ca="1">List_Dijkstra!I19</f>
        <v>400</v>
      </c>
      <c r="J20">
        <f ca="1">List_Dijkstra!K19</f>
        <v>1.269795</v>
      </c>
      <c r="K20" s="9">
        <f ca="1">List_Dijkstra!J19</f>
        <v>0.5</v>
      </c>
      <c r="M20" s="21">
        <f ca="1">List_BellmanFord!I19</f>
        <v>400</v>
      </c>
      <c r="N20">
        <f ca="1">List_BellmanFord!K19</f>
        <v>358.59847000000002</v>
      </c>
      <c r="O20" s="9">
        <f ca="1">List_BellmanFord!J19</f>
        <v>0.5</v>
      </c>
    </row>
    <row r="21" spans="1:15" x14ac:dyDescent="0.25">
      <c r="A21" s="21">
        <f ca="1">Matrix_Dijkstra!I20</f>
        <v>450</v>
      </c>
      <c r="B21">
        <f ca="1">Matrix_Dijkstra!K20</f>
        <v>2.8158379999999998</v>
      </c>
      <c r="C21" s="9">
        <f ca="1">Matrix_Dijkstra!J20</f>
        <v>0.5</v>
      </c>
      <c r="E21" s="21">
        <f ca="1">Matrix_BellmanFord!I20</f>
        <v>450</v>
      </c>
      <c r="F21">
        <f ca="1">Matrix_BellmanFord!K20</f>
        <v>1542.7409359999999</v>
      </c>
      <c r="G21" s="9">
        <f ca="1">Matrix_BellmanFord!J20</f>
        <v>0.5</v>
      </c>
      <c r="I21" s="21">
        <f ca="1">List_Dijkstra!I20</f>
        <v>450</v>
      </c>
      <c r="J21">
        <f ca="1">List_Dijkstra!K20</f>
        <v>1.4463239999999999</v>
      </c>
      <c r="K21" s="9">
        <f ca="1">List_Dijkstra!J20</f>
        <v>0.5</v>
      </c>
      <c r="M21" s="21">
        <f ca="1">List_BellmanFord!I20</f>
        <v>450</v>
      </c>
      <c r="N21">
        <f ca="1">List_BellmanFord!K20</f>
        <v>511.18201199999999</v>
      </c>
      <c r="O21" s="9">
        <f ca="1">List_BellmanFord!J20</f>
        <v>0.5</v>
      </c>
    </row>
    <row r="22" spans="1:15" ht="15.75" thickBot="1" x14ac:dyDescent="0.3">
      <c r="A22" s="22">
        <f ca="1">Matrix_Dijkstra!I21</f>
        <v>500</v>
      </c>
      <c r="B22" s="12">
        <f ca="1">Matrix_Dijkstra!K21</f>
        <v>3.4792100000000001</v>
      </c>
      <c r="C22" s="13">
        <f ca="1">Matrix_Dijkstra!J21</f>
        <v>0.5</v>
      </c>
      <c r="D22" s="12"/>
      <c r="E22" s="22">
        <f ca="1">Matrix_BellmanFord!I21</f>
        <v>500</v>
      </c>
      <c r="F22" s="12">
        <f ca="1">Matrix_BellmanFord!K21</f>
        <v>2113.087035</v>
      </c>
      <c r="G22" s="13">
        <f ca="1">Matrix_BellmanFord!J21</f>
        <v>0.5</v>
      </c>
      <c r="H22" s="12"/>
      <c r="I22" s="22">
        <f ca="1">List_Dijkstra!I21</f>
        <v>500</v>
      </c>
      <c r="J22" s="12">
        <f ca="1">List_Dijkstra!K21</f>
        <v>1.610873</v>
      </c>
      <c r="K22" s="13">
        <f ca="1">List_Dijkstra!J21</f>
        <v>0.5</v>
      </c>
      <c r="L22" s="12"/>
      <c r="M22" s="22">
        <f ca="1">List_BellmanFord!I21</f>
        <v>500</v>
      </c>
      <c r="N22" s="12">
        <f ca="1">List_BellmanFord!K21</f>
        <v>778.18831499999999</v>
      </c>
      <c r="O22" s="13">
        <f ca="1">List_BellmanFord!J21</f>
        <v>0.5</v>
      </c>
    </row>
    <row r="23" spans="1:15" x14ac:dyDescent="0.25">
      <c r="A23" s="20">
        <f ca="1">Matrix_Dijkstra!I22</f>
        <v>50</v>
      </c>
      <c r="B23" s="6">
        <f ca="1">Matrix_Dijkstra!K22</f>
        <v>4.4260000000000001E-2</v>
      </c>
      <c r="C23" s="7">
        <f ca="1">Matrix_Dijkstra!J22</f>
        <v>0.75</v>
      </c>
      <c r="D23" s="6"/>
      <c r="E23" s="20">
        <f ca="1">Matrix_BellmanFord!I22</f>
        <v>50</v>
      </c>
      <c r="F23" s="6">
        <f ca="1">Matrix_BellmanFord!K22</f>
        <v>1.7880750000000001</v>
      </c>
      <c r="G23" s="7">
        <f ca="1">Matrix_BellmanFord!J22</f>
        <v>0.75</v>
      </c>
      <c r="H23" s="6"/>
      <c r="I23" s="20">
        <f ca="1">List_Dijkstra!I22</f>
        <v>50</v>
      </c>
      <c r="J23" s="6">
        <f ca="1">List_Dijkstra!K22</f>
        <v>3.6269000000000003E-2</v>
      </c>
      <c r="K23" s="7">
        <f ca="1">List_Dijkstra!J22</f>
        <v>0.75</v>
      </c>
      <c r="L23" s="6"/>
      <c r="M23" s="20">
        <f ca="1">List_BellmanFord!I22</f>
        <v>50</v>
      </c>
      <c r="N23" s="6">
        <f ca="1">List_BellmanFord!K22</f>
        <v>0.72769399999999995</v>
      </c>
      <c r="O23" s="7">
        <f ca="1">List_BellmanFord!J22</f>
        <v>0.75</v>
      </c>
    </row>
    <row r="24" spans="1:15" x14ac:dyDescent="0.25">
      <c r="A24" s="21">
        <f ca="1">Matrix_Dijkstra!I23</f>
        <v>100</v>
      </c>
      <c r="B24">
        <f ca="1">Matrix_Dijkstra!K23</f>
        <v>0.14994199999999999</v>
      </c>
      <c r="C24" s="9">
        <f ca="1">Matrix_Dijkstra!J23</f>
        <v>0.75</v>
      </c>
      <c r="E24" s="21">
        <f ca="1">Matrix_BellmanFord!I23</f>
        <v>100</v>
      </c>
      <c r="F24">
        <f ca="1">Matrix_BellmanFord!K23</f>
        <v>12.838924</v>
      </c>
      <c r="G24" s="9">
        <f ca="1">Matrix_BellmanFord!J23</f>
        <v>0.75</v>
      </c>
      <c r="I24" s="21">
        <f ca="1">List_Dijkstra!I23</f>
        <v>100</v>
      </c>
      <c r="J24">
        <f ca="1">List_Dijkstra!K23</f>
        <v>0.107739</v>
      </c>
      <c r="K24" s="9">
        <f ca="1">List_Dijkstra!J23</f>
        <v>0.75</v>
      </c>
      <c r="M24" s="21">
        <f ca="1">List_BellmanFord!I23</f>
        <v>100</v>
      </c>
      <c r="N24">
        <f ca="1">List_BellmanFord!K23</f>
        <v>6.5606840000000002</v>
      </c>
      <c r="O24" s="9">
        <f ca="1">List_BellmanFord!J23</f>
        <v>0.75</v>
      </c>
    </row>
    <row r="25" spans="1:15" x14ac:dyDescent="0.25">
      <c r="A25" s="21">
        <f ca="1">Matrix_Dijkstra!I24</f>
        <v>150</v>
      </c>
      <c r="B25">
        <f ca="1">Matrix_Dijkstra!K24</f>
        <v>0.30146000000000001</v>
      </c>
      <c r="C25" s="9">
        <f ca="1">Matrix_Dijkstra!J24</f>
        <v>0.75</v>
      </c>
      <c r="E25" s="21">
        <f ca="1">Matrix_BellmanFord!I24</f>
        <v>150</v>
      </c>
      <c r="F25">
        <f ca="1">Matrix_BellmanFord!K24</f>
        <v>51.329405999999999</v>
      </c>
      <c r="G25" s="9">
        <f ca="1">Matrix_BellmanFord!J24</f>
        <v>0.75</v>
      </c>
      <c r="I25" s="21">
        <f ca="1">List_Dijkstra!I24</f>
        <v>150</v>
      </c>
      <c r="J25">
        <f ca="1">List_Dijkstra!K24</f>
        <v>0.24456700000000001</v>
      </c>
      <c r="K25" s="9">
        <f ca="1">List_Dijkstra!J24</f>
        <v>0.75</v>
      </c>
      <c r="M25" s="21">
        <f ca="1">List_BellmanFord!I24</f>
        <v>150</v>
      </c>
      <c r="N25">
        <f ca="1">List_BellmanFord!K24</f>
        <v>28.208296000000001</v>
      </c>
      <c r="O25" s="9">
        <f ca="1">List_BellmanFord!J24</f>
        <v>0.75</v>
      </c>
    </row>
    <row r="26" spans="1:15" x14ac:dyDescent="0.25">
      <c r="A26" s="21">
        <f ca="1">Matrix_Dijkstra!I25</f>
        <v>200</v>
      </c>
      <c r="B26">
        <f ca="1">Matrix_Dijkstra!K25</f>
        <v>0.50700599999999996</v>
      </c>
      <c r="C26" s="9">
        <f ca="1">Matrix_Dijkstra!J25</f>
        <v>0.75</v>
      </c>
      <c r="E26" s="21">
        <f ca="1">Matrix_BellmanFord!I25</f>
        <v>200</v>
      </c>
      <c r="F26">
        <f ca="1">Matrix_BellmanFord!K25</f>
        <v>115.526071</v>
      </c>
      <c r="G26" s="9">
        <f ca="1">Matrix_BellmanFord!J25</f>
        <v>0.75</v>
      </c>
      <c r="I26" s="21">
        <f ca="1">List_Dijkstra!I25</f>
        <v>200</v>
      </c>
      <c r="J26">
        <f ca="1">List_Dijkstra!K25</f>
        <v>0.416856</v>
      </c>
      <c r="K26" s="9">
        <f ca="1">List_Dijkstra!J25</f>
        <v>0.75</v>
      </c>
      <c r="M26" s="21">
        <f ca="1">List_BellmanFord!I25</f>
        <v>200</v>
      </c>
      <c r="N26">
        <f ca="1">List_BellmanFord!K25</f>
        <v>70.390731000000002</v>
      </c>
      <c r="O26" s="9">
        <f ca="1">List_BellmanFord!J25</f>
        <v>0.75</v>
      </c>
    </row>
    <row r="27" spans="1:15" x14ac:dyDescent="0.25">
      <c r="A27" s="21">
        <f ca="1">Matrix_Dijkstra!I26</f>
        <v>250</v>
      </c>
      <c r="B27">
        <f ca="1">Matrix_Dijkstra!K26</f>
        <v>0.76837999999999995</v>
      </c>
      <c r="C27" s="9">
        <f ca="1">Matrix_Dijkstra!J26</f>
        <v>0.75</v>
      </c>
      <c r="E27" s="21">
        <f ca="1">Matrix_BellmanFord!I26</f>
        <v>250</v>
      </c>
      <c r="F27">
        <f ca="1">Matrix_BellmanFord!K26</f>
        <v>321.95959099999999</v>
      </c>
      <c r="G27" s="9">
        <f ca="1">Matrix_BellmanFord!J26</f>
        <v>0.75</v>
      </c>
      <c r="I27" s="21">
        <f ca="1">List_Dijkstra!I26</f>
        <v>250</v>
      </c>
      <c r="J27">
        <f ca="1">List_Dijkstra!K26</f>
        <v>0.87538000000000005</v>
      </c>
      <c r="K27" s="9">
        <f ca="1">List_Dijkstra!J26</f>
        <v>0.75</v>
      </c>
      <c r="M27" s="21">
        <f ca="1">List_BellmanFord!I26</f>
        <v>250</v>
      </c>
      <c r="N27">
        <f ca="1">List_BellmanFord!K26</f>
        <v>134.77959200000001</v>
      </c>
      <c r="O27" s="9">
        <f ca="1">List_BellmanFord!J26</f>
        <v>0.75</v>
      </c>
    </row>
    <row r="28" spans="1:15" x14ac:dyDescent="0.25">
      <c r="A28" s="21">
        <f ca="1">Matrix_Dijkstra!I27</f>
        <v>300</v>
      </c>
      <c r="B28">
        <f ca="1">Matrix_Dijkstra!K27</f>
        <v>1.3811059999999999</v>
      </c>
      <c r="C28" s="9">
        <f ca="1">Matrix_Dijkstra!J27</f>
        <v>0.75</v>
      </c>
      <c r="E28" s="21">
        <f ca="1">Matrix_BellmanFord!I27</f>
        <v>300</v>
      </c>
      <c r="F28">
        <f ca="1">Matrix_BellmanFord!K27</f>
        <v>635.18454899999995</v>
      </c>
      <c r="G28" s="9">
        <f ca="1">Matrix_BellmanFord!J27</f>
        <v>0.75</v>
      </c>
      <c r="I28" s="21">
        <f ca="1">List_Dijkstra!I27</f>
        <v>300</v>
      </c>
      <c r="J28">
        <f ca="1">List_Dijkstra!K27</f>
        <v>0.91585000000000005</v>
      </c>
      <c r="K28" s="9">
        <f ca="1">List_Dijkstra!J27</f>
        <v>0.75</v>
      </c>
      <c r="M28" s="21">
        <f ca="1">List_BellmanFord!I27</f>
        <v>300</v>
      </c>
      <c r="N28">
        <f ca="1">List_BellmanFord!K27</f>
        <v>223.68653900000001</v>
      </c>
      <c r="O28" s="9">
        <f ca="1">List_BellmanFord!J27</f>
        <v>0.75</v>
      </c>
    </row>
    <row r="29" spans="1:15" x14ac:dyDescent="0.25">
      <c r="A29" s="21">
        <f ca="1">Matrix_Dijkstra!I28</f>
        <v>350</v>
      </c>
      <c r="B29">
        <f ca="1">Matrix_Dijkstra!K28</f>
        <v>1.4195789999999999</v>
      </c>
      <c r="C29" s="9">
        <f ca="1">Matrix_Dijkstra!J28</f>
        <v>0.75</v>
      </c>
      <c r="E29" s="21">
        <f ca="1">Matrix_BellmanFord!I28</f>
        <v>350</v>
      </c>
      <c r="F29">
        <f ca="1">Matrix_BellmanFord!K28</f>
        <v>669.522109</v>
      </c>
      <c r="G29" s="9">
        <f ca="1">Matrix_BellmanFord!J28</f>
        <v>0.75</v>
      </c>
      <c r="I29" s="21">
        <f ca="1">List_Dijkstra!I28</f>
        <v>350</v>
      </c>
      <c r="J29">
        <f ca="1">List_Dijkstra!K28</f>
        <v>1.5753410000000001</v>
      </c>
      <c r="K29" s="9">
        <f ca="1">List_Dijkstra!J28</f>
        <v>0.75</v>
      </c>
      <c r="M29" s="21">
        <f ca="1">List_BellmanFord!I28</f>
        <v>350</v>
      </c>
      <c r="N29">
        <f ca="1">List_BellmanFord!K28</f>
        <v>358.78057200000001</v>
      </c>
      <c r="O29" s="9">
        <f ca="1">List_BellmanFord!J28</f>
        <v>0.75</v>
      </c>
    </row>
    <row r="30" spans="1:15" x14ac:dyDescent="0.25">
      <c r="A30" s="21">
        <f ca="1">Matrix_Dijkstra!I29</f>
        <v>400</v>
      </c>
      <c r="B30">
        <f ca="1">Matrix_Dijkstra!K29</f>
        <v>2.3512879999999998</v>
      </c>
      <c r="C30" s="9">
        <f ca="1">Matrix_Dijkstra!J29</f>
        <v>0.75</v>
      </c>
      <c r="E30" s="21">
        <f ca="1">Matrix_BellmanFord!I29</f>
        <v>400</v>
      </c>
      <c r="F30">
        <f ca="1">Matrix_BellmanFord!K29</f>
        <v>1014.887489</v>
      </c>
      <c r="G30" s="9">
        <f ca="1">Matrix_BellmanFord!J29</f>
        <v>0.75</v>
      </c>
      <c r="I30" s="21">
        <f ca="1">List_Dijkstra!I29</f>
        <v>400</v>
      </c>
      <c r="J30">
        <f ca="1">List_Dijkstra!K29</f>
        <v>1.9161870000000001</v>
      </c>
      <c r="K30" s="9">
        <f ca="1">List_Dijkstra!J29</f>
        <v>0.75</v>
      </c>
      <c r="M30" s="21">
        <f ca="1">List_BellmanFord!I29</f>
        <v>400</v>
      </c>
      <c r="N30">
        <f ca="1">List_BellmanFord!K29</f>
        <v>542.73573299999998</v>
      </c>
      <c r="O30" s="9">
        <f ca="1">List_BellmanFord!J29</f>
        <v>0.75</v>
      </c>
    </row>
    <row r="31" spans="1:15" x14ac:dyDescent="0.25">
      <c r="A31" s="21">
        <f ca="1">Matrix_Dijkstra!I30</f>
        <v>450</v>
      </c>
      <c r="B31">
        <f ca="1">Matrix_Dijkstra!K30</f>
        <v>2.4549020000000001</v>
      </c>
      <c r="C31" s="9">
        <f ca="1">Matrix_Dijkstra!J30</f>
        <v>0.75</v>
      </c>
      <c r="E31" s="21">
        <f ca="1">Matrix_BellmanFord!I30</f>
        <v>450</v>
      </c>
      <c r="F31">
        <f ca="1">Matrix_BellmanFord!K30</f>
        <v>1412.4019800000001</v>
      </c>
      <c r="G31" s="9">
        <f ca="1">Matrix_BellmanFord!J30</f>
        <v>0.75</v>
      </c>
      <c r="I31" s="21">
        <f ca="1">List_Dijkstra!I30</f>
        <v>450</v>
      </c>
      <c r="J31">
        <f ca="1">List_Dijkstra!K30</f>
        <v>2.1707510000000001</v>
      </c>
      <c r="K31" s="9">
        <f ca="1">List_Dijkstra!J30</f>
        <v>0.75</v>
      </c>
      <c r="M31" s="21">
        <f ca="1">List_BellmanFord!I30</f>
        <v>450</v>
      </c>
      <c r="N31">
        <f ca="1">List_BellmanFord!K30</f>
        <v>830.81159100000002</v>
      </c>
      <c r="O31" s="9">
        <f ca="1">List_BellmanFord!J30</f>
        <v>0.75</v>
      </c>
    </row>
    <row r="32" spans="1:15" ht="15.75" thickBot="1" x14ac:dyDescent="0.3">
      <c r="A32" s="22">
        <f ca="1">Matrix_Dijkstra!I31</f>
        <v>500</v>
      </c>
      <c r="B32" s="12">
        <f ca="1">Matrix_Dijkstra!K31</f>
        <v>3.4270040000000002</v>
      </c>
      <c r="C32" s="13">
        <f ca="1">Matrix_Dijkstra!J31</f>
        <v>0.75</v>
      </c>
      <c r="D32" s="12"/>
      <c r="E32" s="22">
        <f ca="1">Matrix_BellmanFord!I31</f>
        <v>500</v>
      </c>
      <c r="F32" s="12">
        <f ca="1">Matrix_BellmanFord!K31</f>
        <v>1936.552625</v>
      </c>
      <c r="G32" s="13">
        <f ca="1">Matrix_BellmanFord!J31</f>
        <v>0.75</v>
      </c>
      <c r="H32" s="12"/>
      <c r="I32" s="22">
        <f ca="1">List_Dijkstra!I31</f>
        <v>500</v>
      </c>
      <c r="J32" s="12">
        <f ca="1">List_Dijkstra!K31</f>
        <v>2.4495230000000001</v>
      </c>
      <c r="K32" s="13">
        <f ca="1">List_Dijkstra!J31</f>
        <v>0.75</v>
      </c>
      <c r="L32" s="12"/>
      <c r="M32" s="22">
        <f ca="1">List_BellmanFord!I31</f>
        <v>500</v>
      </c>
      <c r="N32" s="12">
        <f ca="1">List_BellmanFord!K31</f>
        <v>1201.4776959999999</v>
      </c>
      <c r="O32" s="13">
        <f ca="1">List_BellmanFord!J31</f>
        <v>0.75</v>
      </c>
    </row>
    <row r="33" spans="1:15" x14ac:dyDescent="0.25">
      <c r="A33" s="20">
        <f ca="1">Matrix_Dijkstra!I32</f>
        <v>50</v>
      </c>
      <c r="B33" s="6">
        <f ca="1">Matrix_Dijkstra!K32</f>
        <v>3.8507E-2</v>
      </c>
      <c r="C33" s="7">
        <f ca="1">Matrix_Dijkstra!J32</f>
        <v>0.99</v>
      </c>
      <c r="D33" s="6"/>
      <c r="E33" s="20">
        <f ca="1">Matrix_BellmanFord!I32</f>
        <v>50</v>
      </c>
      <c r="F33" s="6">
        <f ca="1">Matrix_BellmanFord!K32</f>
        <v>1.826481</v>
      </c>
      <c r="G33" s="7">
        <f ca="1">Matrix_BellmanFord!J32</f>
        <v>0.99</v>
      </c>
      <c r="H33" s="6"/>
      <c r="I33" s="20">
        <f ca="1">List_Dijkstra!I32</f>
        <v>50</v>
      </c>
      <c r="J33" s="6">
        <f ca="1">List_Dijkstra!K32</f>
        <v>4.0039999999999999E-2</v>
      </c>
      <c r="K33" s="7">
        <f ca="1">List_Dijkstra!J32</f>
        <v>0.99</v>
      </c>
      <c r="L33" s="6"/>
      <c r="M33" s="20">
        <f ca="1">List_BellmanFord!I32</f>
        <v>50</v>
      </c>
      <c r="N33" s="6">
        <f ca="1">List_BellmanFord!K32</f>
        <v>0.92101100000000002</v>
      </c>
      <c r="O33" s="7">
        <f ca="1">List_BellmanFord!J32</f>
        <v>0.99</v>
      </c>
    </row>
    <row r="34" spans="1:15" x14ac:dyDescent="0.25">
      <c r="A34" s="21">
        <f ca="1">Matrix_Dijkstra!I33</f>
        <v>100</v>
      </c>
      <c r="B34">
        <f ca="1">Matrix_Dijkstra!K33</f>
        <v>0.12393899999999999</v>
      </c>
      <c r="C34" s="9">
        <f ca="1">Matrix_Dijkstra!J33</f>
        <v>0.99</v>
      </c>
      <c r="E34" s="21">
        <f ca="1">Matrix_BellmanFord!I33</f>
        <v>100</v>
      </c>
      <c r="F34">
        <f ca="1">Matrix_BellmanFord!K33</f>
        <v>12.218119</v>
      </c>
      <c r="G34" s="9">
        <f ca="1">Matrix_BellmanFord!J33</f>
        <v>0.99</v>
      </c>
      <c r="I34" s="21">
        <f ca="1">List_Dijkstra!I33</f>
        <v>100</v>
      </c>
      <c r="J34">
        <f ca="1">List_Dijkstra!K33</f>
        <v>0.136985</v>
      </c>
      <c r="K34" s="9">
        <f ca="1">List_Dijkstra!J33</f>
        <v>0.99</v>
      </c>
      <c r="M34" s="21">
        <f ca="1">List_BellmanFord!I33</f>
        <v>100</v>
      </c>
      <c r="N34">
        <f ca="1">List_BellmanFord!K33</f>
        <v>9.2048459999999999</v>
      </c>
      <c r="O34" s="9">
        <f ca="1">List_BellmanFord!J33</f>
        <v>0.99</v>
      </c>
    </row>
    <row r="35" spans="1:15" x14ac:dyDescent="0.25">
      <c r="A35" s="21">
        <f ca="1">Matrix_Dijkstra!I34</f>
        <v>150</v>
      </c>
      <c r="B35">
        <f ca="1">Matrix_Dijkstra!K34</f>
        <v>0.24668999999999999</v>
      </c>
      <c r="C35" s="9">
        <f ca="1">Matrix_Dijkstra!J34</f>
        <v>0.99</v>
      </c>
      <c r="E35" s="21">
        <f ca="1">Matrix_BellmanFord!I34</f>
        <v>150</v>
      </c>
      <c r="F35">
        <f ca="1">Matrix_BellmanFord!K34</f>
        <v>49.416848999999999</v>
      </c>
      <c r="G35" s="9">
        <f ca="1">Matrix_BellmanFord!J34</f>
        <v>0.99</v>
      </c>
      <c r="I35" s="21">
        <f ca="1">List_Dijkstra!I34</f>
        <v>150</v>
      </c>
      <c r="J35">
        <f ca="1">List_Dijkstra!K34</f>
        <v>0.28333999999999998</v>
      </c>
      <c r="K35" s="9">
        <f ca="1">List_Dijkstra!J34</f>
        <v>0.99</v>
      </c>
      <c r="M35" s="21">
        <f ca="1">List_BellmanFord!I34</f>
        <v>150</v>
      </c>
      <c r="N35">
        <f ca="1">List_BellmanFord!K34</f>
        <v>37.435485999999997</v>
      </c>
      <c r="O35" s="9">
        <f ca="1">List_BellmanFord!J34</f>
        <v>0.99</v>
      </c>
    </row>
    <row r="36" spans="1:15" x14ac:dyDescent="0.25">
      <c r="A36" s="21">
        <f ca="1">Matrix_Dijkstra!I35</f>
        <v>200</v>
      </c>
      <c r="B36">
        <f ca="1">Matrix_Dijkstra!K35</f>
        <v>0.41461100000000001</v>
      </c>
      <c r="C36" s="9">
        <f ca="1">Matrix_Dijkstra!J35</f>
        <v>0.99</v>
      </c>
      <c r="E36" s="21">
        <f ca="1">Matrix_BellmanFord!I35</f>
        <v>200</v>
      </c>
      <c r="F36">
        <f ca="1">Matrix_BellmanFord!K35</f>
        <v>112.336478</v>
      </c>
      <c r="G36" s="9">
        <f ca="1">Matrix_BellmanFord!J35</f>
        <v>0.99</v>
      </c>
      <c r="I36" s="21">
        <f ca="1">List_Dijkstra!I35</f>
        <v>200</v>
      </c>
      <c r="J36">
        <f ca="1">List_Dijkstra!K35</f>
        <v>0.65722999999999998</v>
      </c>
      <c r="K36" s="9">
        <f ca="1">List_Dijkstra!J35</f>
        <v>0.99</v>
      </c>
      <c r="M36" s="21">
        <f ca="1">List_BellmanFord!I35</f>
        <v>200</v>
      </c>
      <c r="N36">
        <f ca="1">List_BellmanFord!K35</f>
        <v>90.969151999999994</v>
      </c>
      <c r="O36" s="9">
        <f ca="1">List_BellmanFord!J35</f>
        <v>0.99</v>
      </c>
    </row>
    <row r="37" spans="1:15" x14ac:dyDescent="0.25">
      <c r="A37" s="21">
        <f ca="1">Matrix_Dijkstra!I36</f>
        <v>250</v>
      </c>
      <c r="B37">
        <f ca="1">Matrix_Dijkstra!K36</f>
        <v>0.63171999999999995</v>
      </c>
      <c r="C37" s="9">
        <f ca="1">Matrix_Dijkstra!J36</f>
        <v>0.99</v>
      </c>
      <c r="E37" s="21">
        <f ca="1">Matrix_BellmanFord!I36</f>
        <v>250</v>
      </c>
      <c r="F37">
        <f ca="1">Matrix_BellmanFord!K36</f>
        <v>267.248087</v>
      </c>
      <c r="G37" s="9">
        <f ca="1">Matrix_BellmanFord!J36</f>
        <v>0.99</v>
      </c>
      <c r="I37" s="21">
        <f ca="1">List_Dijkstra!I36</f>
        <v>250</v>
      </c>
      <c r="J37">
        <f ca="1">List_Dijkstra!K36</f>
        <v>1.1370309999999999</v>
      </c>
      <c r="K37" s="9">
        <f ca="1">List_Dijkstra!J36</f>
        <v>0.99</v>
      </c>
      <c r="M37" s="21">
        <f ca="1">List_BellmanFord!I36</f>
        <v>250</v>
      </c>
      <c r="N37">
        <f ca="1">List_BellmanFord!K36</f>
        <v>175.65966599999999</v>
      </c>
      <c r="O37" s="9">
        <f ca="1">List_BellmanFord!J36</f>
        <v>0.99</v>
      </c>
    </row>
    <row r="38" spans="1:15" x14ac:dyDescent="0.25">
      <c r="A38" s="21">
        <f ca="1">Matrix_Dijkstra!I37</f>
        <v>300</v>
      </c>
      <c r="B38">
        <f ca="1">Matrix_Dijkstra!K37</f>
        <v>1.097974</v>
      </c>
      <c r="C38" s="9">
        <f ca="1">Matrix_Dijkstra!J37</f>
        <v>0.99</v>
      </c>
      <c r="E38" s="21">
        <f ca="1">Matrix_BellmanFord!I37</f>
        <v>300</v>
      </c>
      <c r="F38">
        <f ca="1">Matrix_BellmanFord!K37</f>
        <v>411.03346599999998</v>
      </c>
      <c r="G38" s="9">
        <f ca="1">Matrix_BellmanFord!J37</f>
        <v>0.99</v>
      </c>
      <c r="I38" s="21">
        <f ca="1">List_Dijkstra!I37</f>
        <v>300</v>
      </c>
      <c r="J38">
        <f ca="1">List_Dijkstra!K37</f>
        <v>1.1693880000000001</v>
      </c>
      <c r="K38" s="9">
        <f ca="1">List_Dijkstra!J37</f>
        <v>0.99</v>
      </c>
      <c r="M38" s="21">
        <f ca="1">List_BellmanFord!I37</f>
        <v>300</v>
      </c>
      <c r="N38">
        <f ca="1">List_BellmanFord!K37</f>
        <v>302.09252400000003</v>
      </c>
      <c r="O38" s="9">
        <f ca="1">List_BellmanFord!J37</f>
        <v>0.99</v>
      </c>
    </row>
    <row r="39" spans="1:15" x14ac:dyDescent="0.25">
      <c r="A39" s="21">
        <f ca="1">Matrix_Dijkstra!I38</f>
        <v>350</v>
      </c>
      <c r="B39">
        <f ca="1">Matrix_Dijkstra!K38</f>
        <v>1.147681</v>
      </c>
      <c r="C39" s="9">
        <f ca="1">Matrix_Dijkstra!J38</f>
        <v>0.99</v>
      </c>
      <c r="E39" s="21">
        <f ca="1">Matrix_BellmanFord!I38</f>
        <v>350</v>
      </c>
      <c r="F39">
        <f ca="1">Matrix_BellmanFord!K38</f>
        <v>588.09479999999996</v>
      </c>
      <c r="G39" s="9">
        <f ca="1">Matrix_BellmanFord!J38</f>
        <v>0.99</v>
      </c>
      <c r="I39" s="21">
        <f ca="1">List_Dijkstra!I38</f>
        <v>350</v>
      </c>
      <c r="J39">
        <f ca="1">List_Dijkstra!K38</f>
        <v>1.5854680000000001</v>
      </c>
      <c r="K39" s="9">
        <f ca="1">List_Dijkstra!J38</f>
        <v>0.99</v>
      </c>
      <c r="M39" s="21">
        <f ca="1">List_BellmanFord!I38</f>
        <v>350</v>
      </c>
      <c r="N39">
        <f ca="1">List_BellmanFord!K38</f>
        <v>491.71677399999999</v>
      </c>
      <c r="O39" s="9">
        <f ca="1">List_BellmanFord!J38</f>
        <v>0.99</v>
      </c>
    </row>
    <row r="40" spans="1:15" x14ac:dyDescent="0.25">
      <c r="A40" s="21">
        <f ca="1">Matrix_Dijkstra!I39</f>
        <v>400</v>
      </c>
      <c r="B40">
        <f ca="1">Matrix_Dijkstra!K39</f>
        <v>1.8553329999999999</v>
      </c>
      <c r="C40" s="9">
        <f ca="1">Matrix_Dijkstra!J39</f>
        <v>0.99</v>
      </c>
      <c r="E40" s="21">
        <f ca="1">Matrix_BellmanFord!I39</f>
        <v>400</v>
      </c>
      <c r="F40">
        <f ca="1">Matrix_BellmanFord!K39</f>
        <v>903.75084300000003</v>
      </c>
      <c r="G40" s="9">
        <f ca="1">Matrix_BellmanFord!J39</f>
        <v>0.99</v>
      </c>
      <c r="I40" s="21">
        <f ca="1">List_Dijkstra!I39</f>
        <v>400</v>
      </c>
      <c r="J40">
        <f ca="1">List_Dijkstra!K39</f>
        <v>2.2944010000000001</v>
      </c>
      <c r="K40" s="9">
        <f ca="1">List_Dijkstra!J39</f>
        <v>0.99</v>
      </c>
      <c r="M40" s="21">
        <f ca="1">List_BellmanFord!I39</f>
        <v>400</v>
      </c>
      <c r="N40">
        <f ca="1">List_BellmanFord!K39</f>
        <v>769.730502</v>
      </c>
      <c r="O40" s="9">
        <f ca="1">List_BellmanFord!J39</f>
        <v>0.99</v>
      </c>
    </row>
    <row r="41" spans="1:15" x14ac:dyDescent="0.25">
      <c r="A41" s="21">
        <f ca="1">Matrix_Dijkstra!I40</f>
        <v>450</v>
      </c>
      <c r="B41">
        <f ca="1">Matrix_Dijkstra!K40</f>
        <v>2.3017349999999999</v>
      </c>
      <c r="C41" s="9">
        <f ca="1">Matrix_Dijkstra!J40</f>
        <v>0.99</v>
      </c>
      <c r="E41" s="21">
        <f ca="1">Matrix_BellmanFord!I40</f>
        <v>450</v>
      </c>
      <c r="F41">
        <f ca="1">Matrix_BellmanFord!K40</f>
        <v>1277.851132</v>
      </c>
      <c r="G41" s="9">
        <f ca="1">Matrix_BellmanFord!J40</f>
        <v>0.99</v>
      </c>
      <c r="I41" s="21">
        <f ca="1">List_Dijkstra!I40</f>
        <v>450</v>
      </c>
      <c r="J41">
        <f ca="1">List_Dijkstra!K40</f>
        <v>2.6895220000000002</v>
      </c>
      <c r="K41" s="9">
        <f ca="1">List_Dijkstra!J40</f>
        <v>0.99</v>
      </c>
      <c r="M41" s="21">
        <f ca="1">List_BellmanFord!I40</f>
        <v>450</v>
      </c>
      <c r="N41">
        <f ca="1">List_BellmanFord!K40</f>
        <v>1149.8163870000001</v>
      </c>
      <c r="O41" s="9">
        <f ca="1">List_BellmanFord!J40</f>
        <v>0.99</v>
      </c>
    </row>
    <row r="42" spans="1:15" ht="15.75" thickBot="1" x14ac:dyDescent="0.3">
      <c r="A42" s="22">
        <f ca="1">Matrix_Dijkstra!I41</f>
        <v>500</v>
      </c>
      <c r="B42" s="12">
        <f ca="1">Matrix_Dijkstra!K41</f>
        <v>2.3164850000000001</v>
      </c>
      <c r="C42" s="13">
        <f ca="1">Matrix_Dijkstra!J41</f>
        <v>0.99</v>
      </c>
      <c r="D42" s="12"/>
      <c r="E42" s="22">
        <f ca="1">Matrix_BellmanFord!I41</f>
        <v>500</v>
      </c>
      <c r="F42" s="12">
        <f ca="1">Matrix_BellmanFord!K41</f>
        <v>1712.9728769999999</v>
      </c>
      <c r="G42" s="13">
        <f ca="1">Matrix_BellmanFord!J41</f>
        <v>0.99</v>
      </c>
      <c r="H42" s="12"/>
      <c r="I42" s="22">
        <f ca="1">List_Dijkstra!I41</f>
        <v>500</v>
      </c>
      <c r="J42" s="12">
        <f ca="1">List_Dijkstra!K41</f>
        <v>3.2028029999999998</v>
      </c>
      <c r="K42" s="13">
        <f ca="1">List_Dijkstra!J41</f>
        <v>0.99</v>
      </c>
      <c r="L42" s="12"/>
      <c r="M42" s="22">
        <f ca="1">List_BellmanFord!I41</f>
        <v>500</v>
      </c>
      <c r="N42" s="12">
        <f ca="1">List_BellmanFord!K41</f>
        <v>1600.392871</v>
      </c>
      <c r="O42" s="13">
        <f ca="1">List_BellmanFord!J41</f>
        <v>0.99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B517-8F30-4283-A81C-47E15F50C78F}">
  <dimension ref="A1:W41"/>
  <sheetViews>
    <sheetView workbookViewId="0">
      <selection activeCell="I12" sqref="I12:K41"/>
    </sheetView>
  </sheetViews>
  <sheetFormatPr defaultRowHeight="15" x14ac:dyDescent="0.25"/>
  <cols>
    <col min="1" max="3" width="10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0.191692</v>
      </c>
      <c r="E2" s="2">
        <f>Table_Matrix_Kruskal[[#This Row],[Column1]]</f>
        <v>50</v>
      </c>
      <c r="F2" s="2">
        <f>Table_Matrix_Kruskal[[#This Row],[Column2]]</f>
        <v>0.25</v>
      </c>
      <c r="G2" s="2">
        <f>Table_Matrix_Kruskal[[#This Row],[Column3]]</f>
        <v>0.191692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0.191692</v>
      </c>
      <c r="M2">
        <f ca="1">OFFSET($E$2,ROW(A1)*4-1 -2,0)</f>
        <v>50</v>
      </c>
      <c r="N2">
        <f ca="1">OFFSET($F$2,ROW(A1)*4-1 -2,0)</f>
        <v>0.5</v>
      </c>
      <c r="O2">
        <f ca="1">OFFSET($G$2,ROW(A1)*4-1 -2,0)</f>
        <v>0.22165099999999999</v>
      </c>
      <c r="Q2">
        <f ca="1">OFFSET($E$2,ROW(I1)*4-1 -1,0)</f>
        <v>50</v>
      </c>
      <c r="R2">
        <f ca="1">OFFSET($F$2,ROW(I1)*4-1 -1,0)</f>
        <v>0.75</v>
      </c>
      <c r="S2">
        <f ca="1">OFFSET($G$2,ROW(I1)*4-1 -1,0)</f>
        <v>0.27300999999999997</v>
      </c>
      <c r="U2">
        <f ca="1">OFFSET($E$2,ROW(M1)*4-1,0)</f>
        <v>50</v>
      </c>
      <c r="V2">
        <f ca="1">OFFSET($F$2,ROW(M1)*4-1,0)</f>
        <v>0.99</v>
      </c>
      <c r="W2">
        <f ca="1">OFFSET($G$2,ROW(M1)*4-1,0)</f>
        <v>0.30280699999999999</v>
      </c>
    </row>
    <row r="3" spans="1:23" x14ac:dyDescent="0.25">
      <c r="A3">
        <v>50</v>
      </c>
      <c r="B3">
        <v>0.5</v>
      </c>
      <c r="C3">
        <v>0.22165099999999999</v>
      </c>
      <c r="E3" s="2">
        <f>Table_Matrix_Kruskal[[#This Row],[Column1]]</f>
        <v>50</v>
      </c>
      <c r="F3" s="2">
        <f>Table_Matrix_Kruskal[[#This Row],[Column2]]</f>
        <v>0.5</v>
      </c>
      <c r="G3" s="2">
        <f>Table_Matrix_Kruskal[[#This Row],[Column3]]</f>
        <v>0.22165099999999999</v>
      </c>
      <c r="I3">
        <f t="shared" ref="I3:I11" ca="1" si="0">OFFSET($E$2,ROW(A2)*4-1 -3,0)</f>
        <v>100</v>
      </c>
      <c r="J3">
        <f t="shared" ref="J3:J11" ca="1" si="1">OFFSET($F$2,ROW(A2)*4-1 -3,0)</f>
        <v>0.25</v>
      </c>
      <c r="K3">
        <f t="shared" ref="K3:K11" ca="1" si="2">OFFSET($G$2,ROW(A2)*4-1 -3,0)</f>
        <v>0.603217</v>
      </c>
      <c r="M3">
        <f ca="1">OFFSET($E$2,ROW(A2)*4-1 -2,0)</f>
        <v>100</v>
      </c>
      <c r="N3">
        <f ca="1">OFFSET($F$2,ROW(A2)*4-1 -2,0)</f>
        <v>0.5</v>
      </c>
      <c r="O3">
        <f ca="1">OFFSET($G$2,ROW(A2)*4-1 -2,0)</f>
        <v>0.88965300000000003</v>
      </c>
      <c r="Q3">
        <f t="shared" ref="Q3:Q11" ca="1" si="3">OFFSET($E$2,ROW(I2)*4-1 -1,0)</f>
        <v>100</v>
      </c>
      <c r="R3">
        <f t="shared" ref="R3:R11" ca="1" si="4">OFFSET($F$2,ROW(I2)*4-1 -1,0)</f>
        <v>0.75</v>
      </c>
      <c r="S3">
        <f t="shared" ref="S3:S11" ca="1" si="5">OFFSET($G$2,ROW(I2)*4-1 -1,0)</f>
        <v>1.1553089999999999</v>
      </c>
      <c r="U3">
        <f t="shared" ref="U3:U11" ca="1" si="6">OFFSET($E$2,ROW(M2)*4-1,0)</f>
        <v>100</v>
      </c>
      <c r="V3">
        <f t="shared" ref="V3:V11" ca="1" si="7">OFFSET($F$2,ROW(M2)*4-1,0)</f>
        <v>0.99</v>
      </c>
      <c r="W3">
        <f t="shared" ref="W3:W11" ca="1" si="8">OFFSET($G$2,ROW(M2)*4-1,0)</f>
        <v>1.2985580000000001</v>
      </c>
    </row>
    <row r="4" spans="1:23" x14ac:dyDescent="0.25">
      <c r="A4">
        <v>50</v>
      </c>
      <c r="B4">
        <v>0.75</v>
      </c>
      <c r="C4">
        <v>0.27300999999999997</v>
      </c>
      <c r="E4" s="2">
        <f>Table_Matrix_Kruskal[[#This Row],[Column1]]</f>
        <v>50</v>
      </c>
      <c r="F4" s="2">
        <f>Table_Matrix_Kruskal[[#This Row],[Column2]]</f>
        <v>0.75</v>
      </c>
      <c r="G4" s="2">
        <f>Table_Matrix_Kruskal[[#This Row],[Column3]]</f>
        <v>0.27300999999999997</v>
      </c>
      <c r="I4">
        <f t="shared" ca="1" si="0"/>
        <v>150</v>
      </c>
      <c r="J4">
        <f t="shared" ca="1" si="1"/>
        <v>0.25</v>
      </c>
      <c r="K4">
        <f t="shared" ca="1" si="2"/>
        <v>1.4049830000000001</v>
      </c>
      <c r="M4">
        <f t="shared" ref="M4:M9" ca="1" si="9">OFFSET($E$2,ROW(A3)*4-1 -2,0)</f>
        <v>150</v>
      </c>
      <c r="N4">
        <f t="shared" ref="N4:N9" ca="1" si="10">OFFSET($F$2,ROW(A3)*4-1 -2,0)</f>
        <v>0.5</v>
      </c>
      <c r="O4">
        <f t="shared" ref="O4:O9" ca="1" si="11">OFFSET($G$2,ROW(A3)*4-1 -2,0)</f>
        <v>1.9323490000000001</v>
      </c>
      <c r="Q4">
        <f t="shared" ca="1" si="3"/>
        <v>150</v>
      </c>
      <c r="R4">
        <f t="shared" ca="1" si="4"/>
        <v>0.75</v>
      </c>
      <c r="S4">
        <f t="shared" ca="1" si="5"/>
        <v>2.3225699999999998</v>
      </c>
      <c r="U4">
        <f t="shared" ca="1" si="6"/>
        <v>150</v>
      </c>
      <c r="V4">
        <f t="shared" ca="1" si="7"/>
        <v>0.99</v>
      </c>
      <c r="W4">
        <f t="shared" ca="1" si="8"/>
        <v>2.8226789999999999</v>
      </c>
    </row>
    <row r="5" spans="1:23" x14ac:dyDescent="0.25">
      <c r="A5">
        <v>50</v>
      </c>
      <c r="B5">
        <v>0.99</v>
      </c>
      <c r="C5">
        <v>0.30280699999999999</v>
      </c>
      <c r="E5" s="2">
        <f>Table_Matrix_Kruskal[[#This Row],[Column1]]</f>
        <v>50</v>
      </c>
      <c r="F5" s="2">
        <f>Table_Matrix_Kruskal[[#This Row],[Column2]]</f>
        <v>0.99</v>
      </c>
      <c r="G5" s="2">
        <f>Table_Matrix_Kruskal[[#This Row],[Column3]]</f>
        <v>0.30280699999999999</v>
      </c>
      <c r="I5">
        <f t="shared" ca="1" si="0"/>
        <v>200</v>
      </c>
      <c r="J5">
        <f t="shared" ca="1" si="1"/>
        <v>0.25</v>
      </c>
      <c r="K5">
        <f t="shared" ca="1" si="2"/>
        <v>2.5324779999999998</v>
      </c>
      <c r="M5">
        <f t="shared" ca="1" si="9"/>
        <v>200</v>
      </c>
      <c r="N5">
        <f t="shared" ca="1" si="10"/>
        <v>0.5</v>
      </c>
      <c r="O5">
        <f t="shared" ca="1" si="11"/>
        <v>3.5702590000000001</v>
      </c>
      <c r="Q5">
        <f t="shared" ca="1" si="3"/>
        <v>200</v>
      </c>
      <c r="R5">
        <f t="shared" ca="1" si="4"/>
        <v>0.75</v>
      </c>
      <c r="S5">
        <f t="shared" ca="1" si="5"/>
        <v>4.4281160000000002</v>
      </c>
      <c r="U5">
        <f t="shared" ca="1" si="6"/>
        <v>200</v>
      </c>
      <c r="V5">
        <f t="shared" ca="1" si="7"/>
        <v>0.99</v>
      </c>
      <c r="W5">
        <f t="shared" ca="1" si="8"/>
        <v>5.2318420000000003</v>
      </c>
    </row>
    <row r="6" spans="1:23" x14ac:dyDescent="0.25">
      <c r="A6">
        <v>100</v>
      </c>
      <c r="B6">
        <v>0.25</v>
      </c>
      <c r="C6">
        <v>0.603217</v>
      </c>
      <c r="E6" s="2">
        <f>Table_Matrix_Kruskal[[#This Row],[Column1]]</f>
        <v>100</v>
      </c>
      <c r="F6" s="2">
        <f>Table_Matrix_Kruskal[[#This Row],[Column2]]</f>
        <v>0.25</v>
      </c>
      <c r="G6" s="2">
        <f>Table_Matrix_Kruskal[[#This Row],[Column3]]</f>
        <v>0.603217</v>
      </c>
      <c r="I6">
        <f t="shared" ca="1" si="0"/>
        <v>250</v>
      </c>
      <c r="J6">
        <f t="shared" ca="1" si="1"/>
        <v>0.25</v>
      </c>
      <c r="K6">
        <f t="shared" ca="1" si="2"/>
        <v>5.7670079999999997</v>
      </c>
      <c r="M6">
        <f t="shared" ca="1" si="9"/>
        <v>250</v>
      </c>
      <c r="N6">
        <f t="shared" ca="1" si="10"/>
        <v>0.5</v>
      </c>
      <c r="O6">
        <f t="shared" ca="1" si="11"/>
        <v>7.1430559999999996</v>
      </c>
      <c r="Q6">
        <f t="shared" ca="1" si="3"/>
        <v>250</v>
      </c>
      <c r="R6">
        <f t="shared" ca="1" si="4"/>
        <v>0.75</v>
      </c>
      <c r="S6">
        <f t="shared" ca="1" si="5"/>
        <v>7.4919599999999997</v>
      </c>
      <c r="U6">
        <f t="shared" ca="1" si="6"/>
        <v>250</v>
      </c>
      <c r="V6">
        <f t="shared" ca="1" si="7"/>
        <v>0.99</v>
      </c>
      <c r="W6">
        <f t="shared" ca="1" si="8"/>
        <v>10.828563000000001</v>
      </c>
    </row>
    <row r="7" spans="1:23" x14ac:dyDescent="0.25">
      <c r="A7">
        <v>100</v>
      </c>
      <c r="B7">
        <v>0.5</v>
      </c>
      <c r="C7">
        <v>0.88965300000000003</v>
      </c>
      <c r="E7" s="2">
        <f>Table_Matrix_Kruskal[[#This Row],[Column1]]</f>
        <v>100</v>
      </c>
      <c r="F7" s="2">
        <f>Table_Matrix_Kruskal[[#This Row],[Column2]]</f>
        <v>0.5</v>
      </c>
      <c r="G7" s="2">
        <f>Table_Matrix_Kruskal[[#This Row],[Column3]]</f>
        <v>0.88965300000000003</v>
      </c>
      <c r="I7">
        <f t="shared" ca="1" si="0"/>
        <v>300</v>
      </c>
      <c r="J7">
        <f t="shared" ca="1" si="1"/>
        <v>0.25</v>
      </c>
      <c r="K7">
        <f t="shared" ca="1" si="2"/>
        <v>5.2845940000000002</v>
      </c>
      <c r="M7">
        <f t="shared" ca="1" si="9"/>
        <v>300</v>
      </c>
      <c r="N7">
        <f t="shared" ca="1" si="10"/>
        <v>0.5</v>
      </c>
      <c r="O7">
        <f t="shared" ca="1" si="11"/>
        <v>7.3721740000000002</v>
      </c>
      <c r="Q7">
        <f t="shared" ca="1" si="3"/>
        <v>300</v>
      </c>
      <c r="R7">
        <f t="shared" ca="1" si="4"/>
        <v>0.75</v>
      </c>
      <c r="S7">
        <f t="shared" ca="1" si="5"/>
        <v>7.9506610000000002</v>
      </c>
      <c r="U7">
        <f t="shared" ca="1" si="6"/>
        <v>300</v>
      </c>
      <c r="V7">
        <f t="shared" ca="1" si="7"/>
        <v>0.99</v>
      </c>
      <c r="W7">
        <f t="shared" ca="1" si="8"/>
        <v>10.300609</v>
      </c>
    </row>
    <row r="8" spans="1:23" x14ac:dyDescent="0.25">
      <c r="A8">
        <v>100</v>
      </c>
      <c r="B8">
        <v>0.75</v>
      </c>
      <c r="C8">
        <v>1.1553089999999999</v>
      </c>
      <c r="E8" s="2">
        <f>Table_Matrix_Kruskal[[#This Row],[Column1]]</f>
        <v>100</v>
      </c>
      <c r="F8" s="2">
        <f>Table_Matrix_Kruskal[[#This Row],[Column2]]</f>
        <v>0.75</v>
      </c>
      <c r="G8" s="2">
        <f>Table_Matrix_Kruskal[[#This Row],[Column3]]</f>
        <v>1.1553089999999999</v>
      </c>
      <c r="I8">
        <f t="shared" ca="1" si="0"/>
        <v>350</v>
      </c>
      <c r="J8">
        <f t="shared" ca="1" si="1"/>
        <v>0.25</v>
      </c>
      <c r="K8">
        <f t="shared" ca="1" si="2"/>
        <v>9.2642679999999995</v>
      </c>
      <c r="M8">
        <f t="shared" ca="1" si="9"/>
        <v>350</v>
      </c>
      <c r="N8">
        <f t="shared" ca="1" si="10"/>
        <v>0.5</v>
      </c>
      <c r="O8">
        <f t="shared" ca="1" si="11"/>
        <v>13.994538</v>
      </c>
      <c r="Q8">
        <f t="shared" ca="1" si="3"/>
        <v>350</v>
      </c>
      <c r="R8">
        <f t="shared" ca="1" si="4"/>
        <v>0.75</v>
      </c>
      <c r="S8">
        <f t="shared" ca="1" si="5"/>
        <v>15.508082999999999</v>
      </c>
      <c r="U8">
        <f t="shared" ca="1" si="6"/>
        <v>350</v>
      </c>
      <c r="V8">
        <f t="shared" ca="1" si="7"/>
        <v>0.99</v>
      </c>
      <c r="W8">
        <f t="shared" ca="1" si="8"/>
        <v>15.924039</v>
      </c>
    </row>
    <row r="9" spans="1:23" x14ac:dyDescent="0.25">
      <c r="A9">
        <v>100</v>
      </c>
      <c r="B9">
        <v>0.99</v>
      </c>
      <c r="C9">
        <v>1.2985580000000001</v>
      </c>
      <c r="E9" s="2">
        <f>Table_Matrix_Kruskal[[#This Row],[Column1]]</f>
        <v>100</v>
      </c>
      <c r="F9" s="2">
        <f>Table_Matrix_Kruskal[[#This Row],[Column2]]</f>
        <v>0.99</v>
      </c>
      <c r="G9" s="2">
        <f>Table_Matrix_Kruskal[[#This Row],[Column3]]</f>
        <v>1.2985580000000001</v>
      </c>
      <c r="I9">
        <f t="shared" ca="1" si="0"/>
        <v>400</v>
      </c>
      <c r="J9">
        <f t="shared" ca="1" si="1"/>
        <v>0.25</v>
      </c>
      <c r="K9">
        <f t="shared" ca="1" si="2"/>
        <v>9.8851549999999992</v>
      </c>
      <c r="M9">
        <f t="shared" ca="1" si="9"/>
        <v>400</v>
      </c>
      <c r="N9">
        <f t="shared" ca="1" si="10"/>
        <v>0.5</v>
      </c>
      <c r="O9">
        <f t="shared" ca="1" si="11"/>
        <v>13.844131000000001</v>
      </c>
      <c r="Q9">
        <f t="shared" ca="1" si="3"/>
        <v>400</v>
      </c>
      <c r="R9">
        <f t="shared" ca="1" si="4"/>
        <v>0.75</v>
      </c>
      <c r="S9">
        <f t="shared" ca="1" si="5"/>
        <v>15.855708999999999</v>
      </c>
      <c r="U9">
        <f t="shared" ca="1" si="6"/>
        <v>400</v>
      </c>
      <c r="V9">
        <f t="shared" ca="1" si="7"/>
        <v>0.99</v>
      </c>
      <c r="W9">
        <f t="shared" ca="1" si="8"/>
        <v>20.524412000000002</v>
      </c>
    </row>
    <row r="10" spans="1:23" x14ac:dyDescent="0.25">
      <c r="A10">
        <v>150</v>
      </c>
      <c r="B10">
        <v>0.25</v>
      </c>
      <c r="C10">
        <v>1.4049830000000001</v>
      </c>
      <c r="E10" s="2">
        <f>Table_Matrix_Kruskal[[#This Row],[Column1]]</f>
        <v>150</v>
      </c>
      <c r="F10" s="2">
        <f>Table_Matrix_Kruskal[[#This Row],[Column2]]</f>
        <v>0.25</v>
      </c>
      <c r="G10" s="2">
        <f>Table_Matrix_Kruskal[[#This Row],[Column3]]</f>
        <v>1.4049830000000001</v>
      </c>
      <c r="I10">
        <f t="shared" ca="1" si="0"/>
        <v>450</v>
      </c>
      <c r="J10">
        <f t="shared" ca="1" si="1"/>
        <v>0.25</v>
      </c>
      <c r="K10">
        <f t="shared" ca="1" si="2"/>
        <v>11.205335</v>
      </c>
      <c r="M10">
        <f ca="1">OFFSET($E$2,ROW(A9)*4-1 -2,0)</f>
        <v>450</v>
      </c>
      <c r="N10">
        <f ca="1">OFFSET($F$2,ROW(A9)*4-1 -2,0)</f>
        <v>0.5</v>
      </c>
      <c r="O10">
        <f ca="1">OFFSET($G$2,ROW(A9)*4-1 -2,0)</f>
        <v>16.287721000000001</v>
      </c>
      <c r="Q10">
        <f t="shared" ca="1" si="3"/>
        <v>450</v>
      </c>
      <c r="R10">
        <f t="shared" ca="1" si="4"/>
        <v>0.75</v>
      </c>
      <c r="S10">
        <f t="shared" ca="1" si="5"/>
        <v>21.388701000000001</v>
      </c>
      <c r="U10">
        <f t="shared" ca="1" si="6"/>
        <v>450</v>
      </c>
      <c r="V10">
        <f t="shared" ca="1" si="7"/>
        <v>0.99</v>
      </c>
      <c r="W10">
        <f t="shared" ca="1" si="8"/>
        <v>26.052395000000001</v>
      </c>
    </row>
    <row r="11" spans="1:23" x14ac:dyDescent="0.25">
      <c r="A11">
        <v>150</v>
      </c>
      <c r="B11">
        <v>0.5</v>
      </c>
      <c r="C11">
        <v>1.9323490000000001</v>
      </c>
      <c r="E11" s="2">
        <f>Table_Matrix_Kruskal[[#This Row],[Column1]]</f>
        <v>150</v>
      </c>
      <c r="F11" s="2">
        <f>Table_Matrix_Kruskal[[#This Row],[Column2]]</f>
        <v>0.5</v>
      </c>
      <c r="G11" s="2">
        <f>Table_Matrix_Kruskal[[#This Row],[Column3]]</f>
        <v>1.9323490000000001</v>
      </c>
      <c r="I11">
        <f t="shared" ca="1" si="0"/>
        <v>500</v>
      </c>
      <c r="J11">
        <f t="shared" ca="1" si="1"/>
        <v>0.25</v>
      </c>
      <c r="K11">
        <f t="shared" ca="1" si="2"/>
        <v>16.034102000000001</v>
      </c>
      <c r="M11">
        <f t="shared" ref="M11" ca="1" si="12">OFFSET($E$2,ROW(A10)*4-1 -2,0)</f>
        <v>500</v>
      </c>
      <c r="N11">
        <f t="shared" ref="N11" ca="1" si="13">OFFSET($F$2,ROW(A10)*4-1 -2,0)</f>
        <v>0.5</v>
      </c>
      <c r="O11">
        <f t="shared" ref="O11" ca="1" si="14">OFFSET($G$2,ROW(A10)*4-1 -2,0)</f>
        <v>22.998906999999999</v>
      </c>
      <c r="Q11">
        <f t="shared" ca="1" si="3"/>
        <v>500</v>
      </c>
      <c r="R11">
        <f t="shared" ca="1" si="4"/>
        <v>0.75</v>
      </c>
      <c r="S11">
        <f t="shared" ca="1" si="5"/>
        <v>26.305869000000001</v>
      </c>
      <c r="U11">
        <f t="shared" ca="1" si="6"/>
        <v>500</v>
      </c>
      <c r="V11">
        <f t="shared" ca="1" si="7"/>
        <v>0.99</v>
      </c>
      <c r="W11">
        <f t="shared" ca="1" si="8"/>
        <v>33.972631</v>
      </c>
    </row>
    <row r="12" spans="1:23" x14ac:dyDescent="0.25">
      <c r="A12">
        <v>150</v>
      </c>
      <c r="B12">
        <v>0.75</v>
      </c>
      <c r="C12">
        <v>2.3225699999999998</v>
      </c>
      <c r="E12" s="2">
        <f>Table_Matrix_Kruskal[[#This Row],[Column1]]</f>
        <v>150</v>
      </c>
      <c r="F12" s="2">
        <f>Table_Matrix_Kruskal[[#This Row],[Column2]]</f>
        <v>0.75</v>
      </c>
      <c r="G12" s="2">
        <f>Table_Matrix_Kruskal[[#This Row],[Column3]]</f>
        <v>2.3225699999999998</v>
      </c>
      <c r="I12" s="2">
        <f ca="1">M2</f>
        <v>50</v>
      </c>
      <c r="J12" s="2">
        <f t="shared" ref="J12:K21" ca="1" si="15">N2</f>
        <v>0.5</v>
      </c>
      <c r="K12" s="2">
        <f t="shared" ca="1" si="15"/>
        <v>0.22165099999999999</v>
      </c>
    </row>
    <row r="13" spans="1:23" x14ac:dyDescent="0.25">
      <c r="A13">
        <v>150</v>
      </c>
      <c r="B13">
        <v>0.99</v>
      </c>
      <c r="C13">
        <v>2.8226789999999999</v>
      </c>
      <c r="E13" s="2">
        <f>Table_Matrix_Kruskal[[#This Row],[Column1]]</f>
        <v>150</v>
      </c>
      <c r="F13" s="2">
        <f>Table_Matrix_Kruskal[[#This Row],[Column2]]</f>
        <v>0.99</v>
      </c>
      <c r="G13" s="2">
        <f>Table_Matrix_Kruskal[[#This Row],[Column3]]</f>
        <v>2.8226789999999999</v>
      </c>
      <c r="I13" s="2">
        <f t="shared" ref="I13:I20" ca="1" si="16">M3</f>
        <v>100</v>
      </c>
      <c r="J13" s="2">
        <f t="shared" ca="1" si="15"/>
        <v>0.5</v>
      </c>
      <c r="K13" s="2">
        <f t="shared" ca="1" si="15"/>
        <v>0.88965300000000003</v>
      </c>
    </row>
    <row r="14" spans="1:23" x14ac:dyDescent="0.25">
      <c r="A14">
        <v>200</v>
      </c>
      <c r="B14">
        <v>0.25</v>
      </c>
      <c r="C14">
        <v>2.5324779999999998</v>
      </c>
      <c r="E14" s="2">
        <f>Table_Matrix_Kruskal[[#This Row],[Column1]]</f>
        <v>200</v>
      </c>
      <c r="F14" s="2">
        <f>Table_Matrix_Kruskal[[#This Row],[Column2]]</f>
        <v>0.25</v>
      </c>
      <c r="G14" s="2">
        <f>Table_Matrix_Kruskal[[#This Row],[Column3]]</f>
        <v>2.5324779999999998</v>
      </c>
      <c r="I14" s="2">
        <f t="shared" ca="1" si="16"/>
        <v>150</v>
      </c>
      <c r="J14" s="2">
        <f t="shared" ca="1" si="15"/>
        <v>0.5</v>
      </c>
      <c r="K14" s="2">
        <f t="shared" ca="1" si="15"/>
        <v>1.9323490000000001</v>
      </c>
    </row>
    <row r="15" spans="1:23" x14ac:dyDescent="0.25">
      <c r="A15">
        <v>200</v>
      </c>
      <c r="B15">
        <v>0.5</v>
      </c>
      <c r="C15">
        <v>3.5702590000000001</v>
      </c>
      <c r="E15" s="2">
        <f>Table_Matrix_Kruskal[[#This Row],[Column1]]</f>
        <v>200</v>
      </c>
      <c r="F15" s="2">
        <f>Table_Matrix_Kruskal[[#This Row],[Column2]]</f>
        <v>0.5</v>
      </c>
      <c r="G15" s="2">
        <f>Table_Matrix_Kruskal[[#This Row],[Column3]]</f>
        <v>3.5702590000000001</v>
      </c>
      <c r="I15" s="2">
        <f t="shared" ca="1" si="16"/>
        <v>200</v>
      </c>
      <c r="J15" s="2">
        <f t="shared" ca="1" si="15"/>
        <v>0.5</v>
      </c>
      <c r="K15" s="2">
        <f t="shared" ca="1" si="15"/>
        <v>3.5702590000000001</v>
      </c>
    </row>
    <row r="16" spans="1:23" x14ac:dyDescent="0.25">
      <c r="A16">
        <v>200</v>
      </c>
      <c r="B16">
        <v>0.75</v>
      </c>
      <c r="C16">
        <v>4.4281160000000002</v>
      </c>
      <c r="E16" s="2">
        <f>Table_Matrix_Kruskal[[#This Row],[Column1]]</f>
        <v>200</v>
      </c>
      <c r="F16" s="2">
        <f>Table_Matrix_Kruskal[[#This Row],[Column2]]</f>
        <v>0.75</v>
      </c>
      <c r="G16" s="2">
        <f>Table_Matrix_Kruskal[[#This Row],[Column3]]</f>
        <v>4.4281160000000002</v>
      </c>
      <c r="I16" s="2">
        <f t="shared" ca="1" si="16"/>
        <v>250</v>
      </c>
      <c r="J16" s="2">
        <f t="shared" ca="1" si="15"/>
        <v>0.5</v>
      </c>
      <c r="K16" s="2">
        <f t="shared" ca="1" si="15"/>
        <v>7.1430559999999996</v>
      </c>
    </row>
    <row r="17" spans="1:11" x14ac:dyDescent="0.25">
      <c r="A17">
        <v>200</v>
      </c>
      <c r="B17">
        <v>0.99</v>
      </c>
      <c r="C17">
        <v>5.2318420000000003</v>
      </c>
      <c r="E17" s="2">
        <f>Table_Matrix_Kruskal[[#This Row],[Column1]]</f>
        <v>200</v>
      </c>
      <c r="F17" s="2">
        <f>Table_Matrix_Kruskal[[#This Row],[Column2]]</f>
        <v>0.99</v>
      </c>
      <c r="G17" s="2">
        <f>Table_Matrix_Kruskal[[#This Row],[Column3]]</f>
        <v>5.2318420000000003</v>
      </c>
      <c r="I17" s="2">
        <f t="shared" ca="1" si="16"/>
        <v>300</v>
      </c>
      <c r="J17" s="2">
        <f t="shared" ca="1" si="15"/>
        <v>0.5</v>
      </c>
      <c r="K17" s="2">
        <f t="shared" ca="1" si="15"/>
        <v>7.3721740000000002</v>
      </c>
    </row>
    <row r="18" spans="1:11" x14ac:dyDescent="0.25">
      <c r="A18">
        <v>250</v>
      </c>
      <c r="B18">
        <v>0.25</v>
      </c>
      <c r="C18">
        <v>5.7670079999999997</v>
      </c>
      <c r="E18" s="2">
        <f>Table_Matrix_Kruskal[[#This Row],[Column1]]</f>
        <v>250</v>
      </c>
      <c r="F18" s="2">
        <f>Table_Matrix_Kruskal[[#This Row],[Column2]]</f>
        <v>0.25</v>
      </c>
      <c r="G18" s="2">
        <f>Table_Matrix_Kruskal[[#This Row],[Column3]]</f>
        <v>5.7670079999999997</v>
      </c>
      <c r="I18" s="2">
        <f t="shared" ca="1" si="16"/>
        <v>350</v>
      </c>
      <c r="J18" s="2">
        <f t="shared" ca="1" si="15"/>
        <v>0.5</v>
      </c>
      <c r="K18" s="2">
        <f t="shared" ca="1" si="15"/>
        <v>13.994538</v>
      </c>
    </row>
    <row r="19" spans="1:11" x14ac:dyDescent="0.25">
      <c r="A19">
        <v>250</v>
      </c>
      <c r="B19">
        <v>0.5</v>
      </c>
      <c r="C19">
        <v>7.1430559999999996</v>
      </c>
      <c r="E19" s="2">
        <f>Table_Matrix_Kruskal[[#This Row],[Column1]]</f>
        <v>250</v>
      </c>
      <c r="F19" s="2">
        <f>Table_Matrix_Kruskal[[#This Row],[Column2]]</f>
        <v>0.5</v>
      </c>
      <c r="G19" s="2">
        <f>Table_Matrix_Kruskal[[#This Row],[Column3]]</f>
        <v>7.1430559999999996</v>
      </c>
      <c r="I19" s="2">
        <f t="shared" ca="1" si="16"/>
        <v>400</v>
      </c>
      <c r="J19" s="2">
        <f t="shared" ca="1" si="15"/>
        <v>0.5</v>
      </c>
      <c r="K19" s="2">
        <f t="shared" ca="1" si="15"/>
        <v>13.844131000000001</v>
      </c>
    </row>
    <row r="20" spans="1:11" x14ac:dyDescent="0.25">
      <c r="A20">
        <v>250</v>
      </c>
      <c r="B20">
        <v>0.75</v>
      </c>
      <c r="C20">
        <v>7.4919599999999997</v>
      </c>
      <c r="E20" s="2">
        <f>Table_Matrix_Kruskal[[#This Row],[Column1]]</f>
        <v>250</v>
      </c>
      <c r="F20" s="2">
        <f>Table_Matrix_Kruskal[[#This Row],[Column2]]</f>
        <v>0.75</v>
      </c>
      <c r="G20" s="2">
        <f>Table_Matrix_Kruskal[[#This Row],[Column3]]</f>
        <v>7.4919599999999997</v>
      </c>
      <c r="I20" s="2">
        <f t="shared" ca="1" si="16"/>
        <v>450</v>
      </c>
      <c r="J20" s="2">
        <f t="shared" ca="1" si="15"/>
        <v>0.5</v>
      </c>
      <c r="K20" s="2">
        <f t="shared" ca="1" si="15"/>
        <v>16.287721000000001</v>
      </c>
    </row>
    <row r="21" spans="1:11" x14ac:dyDescent="0.25">
      <c r="A21">
        <v>250</v>
      </c>
      <c r="B21">
        <v>0.99</v>
      </c>
      <c r="C21">
        <v>10.828563000000001</v>
      </c>
      <c r="E21" s="2">
        <f>Table_Matrix_Kruskal[[#This Row],[Column1]]</f>
        <v>250</v>
      </c>
      <c r="F21" s="2">
        <f>Table_Matrix_Kruskal[[#This Row],[Column2]]</f>
        <v>0.99</v>
      </c>
      <c r="G21" s="2">
        <f>Table_Matrix_Kruskal[[#This Row],[Column3]]</f>
        <v>10.828563000000001</v>
      </c>
      <c r="I21" s="2">
        <f ca="1">M11</f>
        <v>500</v>
      </c>
      <c r="J21" s="2">
        <f t="shared" ca="1" si="15"/>
        <v>0.5</v>
      </c>
      <c r="K21" s="2">
        <f t="shared" ca="1" si="15"/>
        <v>22.998906999999999</v>
      </c>
    </row>
    <row r="22" spans="1:11" x14ac:dyDescent="0.25">
      <c r="A22">
        <v>300</v>
      </c>
      <c r="B22">
        <v>0.25</v>
      </c>
      <c r="C22">
        <v>5.2845940000000002</v>
      </c>
      <c r="E22" s="2">
        <f>Table_Matrix_Kruskal[[#This Row],[Column1]]</f>
        <v>300</v>
      </c>
      <c r="F22" s="2">
        <f>Table_Matrix_Kruskal[[#This Row],[Column2]]</f>
        <v>0.25</v>
      </c>
      <c r="G22" s="2">
        <f>Table_Matrix_Kruskal[[#This Row],[Column3]]</f>
        <v>5.2845940000000002</v>
      </c>
      <c r="I22" s="2">
        <f ca="1">Q2</f>
        <v>50</v>
      </c>
      <c r="J22" s="2">
        <f t="shared" ref="J22:K31" ca="1" si="17">R2</f>
        <v>0.75</v>
      </c>
      <c r="K22" s="2">
        <f t="shared" ca="1" si="17"/>
        <v>0.27300999999999997</v>
      </c>
    </row>
    <row r="23" spans="1:11" x14ac:dyDescent="0.25">
      <c r="A23">
        <v>300</v>
      </c>
      <c r="B23">
        <v>0.5</v>
      </c>
      <c r="C23">
        <v>7.3721740000000002</v>
      </c>
      <c r="E23" s="2">
        <f>Table_Matrix_Kruskal[[#This Row],[Column1]]</f>
        <v>300</v>
      </c>
      <c r="F23" s="2">
        <f>Table_Matrix_Kruskal[[#This Row],[Column2]]</f>
        <v>0.5</v>
      </c>
      <c r="G23" s="2">
        <f>Table_Matrix_Kruskal[[#This Row],[Column3]]</f>
        <v>7.3721740000000002</v>
      </c>
      <c r="I23" s="2">
        <f t="shared" ref="I23:I31" ca="1" si="18">Q3</f>
        <v>100</v>
      </c>
      <c r="J23" s="2">
        <f t="shared" ca="1" si="17"/>
        <v>0.75</v>
      </c>
      <c r="K23" s="2">
        <f t="shared" ca="1" si="17"/>
        <v>1.1553089999999999</v>
      </c>
    </row>
    <row r="24" spans="1:11" x14ac:dyDescent="0.25">
      <c r="A24">
        <v>300</v>
      </c>
      <c r="B24">
        <v>0.75</v>
      </c>
      <c r="C24">
        <v>7.9506610000000002</v>
      </c>
      <c r="E24" s="2">
        <f>Table_Matrix_Kruskal[[#This Row],[Column1]]</f>
        <v>300</v>
      </c>
      <c r="F24" s="2">
        <f>Table_Matrix_Kruskal[[#This Row],[Column2]]</f>
        <v>0.75</v>
      </c>
      <c r="G24" s="2">
        <f>Table_Matrix_Kruskal[[#This Row],[Column3]]</f>
        <v>7.9506610000000002</v>
      </c>
      <c r="I24" s="2">
        <f t="shared" ca="1" si="18"/>
        <v>150</v>
      </c>
      <c r="J24" s="2">
        <f t="shared" ca="1" si="17"/>
        <v>0.75</v>
      </c>
      <c r="K24" s="2">
        <f t="shared" ca="1" si="17"/>
        <v>2.3225699999999998</v>
      </c>
    </row>
    <row r="25" spans="1:11" x14ac:dyDescent="0.25">
      <c r="A25">
        <v>300</v>
      </c>
      <c r="B25">
        <v>0.99</v>
      </c>
      <c r="C25">
        <v>10.300609</v>
      </c>
      <c r="E25" s="2">
        <f>Table_Matrix_Kruskal[[#This Row],[Column1]]</f>
        <v>300</v>
      </c>
      <c r="F25" s="2">
        <f>Table_Matrix_Kruskal[[#This Row],[Column2]]</f>
        <v>0.99</v>
      </c>
      <c r="G25" s="2">
        <f>Table_Matrix_Kruskal[[#This Row],[Column3]]</f>
        <v>10.300609</v>
      </c>
      <c r="I25" s="2">
        <f t="shared" ca="1" si="18"/>
        <v>200</v>
      </c>
      <c r="J25" s="2">
        <f t="shared" ca="1" si="17"/>
        <v>0.75</v>
      </c>
      <c r="K25" s="2">
        <f t="shared" ca="1" si="17"/>
        <v>4.4281160000000002</v>
      </c>
    </row>
    <row r="26" spans="1:11" x14ac:dyDescent="0.25">
      <c r="A26">
        <v>350</v>
      </c>
      <c r="B26">
        <v>0.25</v>
      </c>
      <c r="C26">
        <v>9.2642679999999995</v>
      </c>
      <c r="E26" s="2">
        <f>Table_Matrix_Kruskal[[#This Row],[Column1]]</f>
        <v>350</v>
      </c>
      <c r="F26" s="2">
        <f>Table_Matrix_Kruskal[[#This Row],[Column2]]</f>
        <v>0.25</v>
      </c>
      <c r="G26" s="2">
        <f>Table_Matrix_Kruskal[[#This Row],[Column3]]</f>
        <v>9.2642679999999995</v>
      </c>
      <c r="I26" s="2">
        <f t="shared" ca="1" si="18"/>
        <v>250</v>
      </c>
      <c r="J26" s="2">
        <f t="shared" ca="1" si="17"/>
        <v>0.75</v>
      </c>
      <c r="K26" s="2">
        <f t="shared" ca="1" si="17"/>
        <v>7.4919599999999997</v>
      </c>
    </row>
    <row r="27" spans="1:11" x14ac:dyDescent="0.25">
      <c r="A27">
        <v>350</v>
      </c>
      <c r="B27">
        <v>0.5</v>
      </c>
      <c r="C27">
        <v>13.994538</v>
      </c>
      <c r="E27" s="2">
        <f>Table_Matrix_Kruskal[[#This Row],[Column1]]</f>
        <v>350</v>
      </c>
      <c r="F27" s="2">
        <f>Table_Matrix_Kruskal[[#This Row],[Column2]]</f>
        <v>0.5</v>
      </c>
      <c r="G27" s="2">
        <f>Table_Matrix_Kruskal[[#This Row],[Column3]]</f>
        <v>13.994538</v>
      </c>
      <c r="I27" s="2">
        <f t="shared" ca="1" si="18"/>
        <v>300</v>
      </c>
      <c r="J27" s="2">
        <f t="shared" ca="1" si="17"/>
        <v>0.75</v>
      </c>
      <c r="K27" s="2">
        <f t="shared" ca="1" si="17"/>
        <v>7.9506610000000002</v>
      </c>
    </row>
    <row r="28" spans="1:11" x14ac:dyDescent="0.25">
      <c r="A28">
        <v>350</v>
      </c>
      <c r="B28">
        <v>0.75</v>
      </c>
      <c r="C28">
        <v>15.508082999999999</v>
      </c>
      <c r="E28" s="2">
        <f>Table_Matrix_Kruskal[[#This Row],[Column1]]</f>
        <v>350</v>
      </c>
      <c r="F28" s="2">
        <f>Table_Matrix_Kruskal[[#This Row],[Column2]]</f>
        <v>0.75</v>
      </c>
      <c r="G28" s="2">
        <f>Table_Matrix_Kruskal[[#This Row],[Column3]]</f>
        <v>15.508082999999999</v>
      </c>
      <c r="I28" s="2">
        <f t="shared" ca="1" si="18"/>
        <v>350</v>
      </c>
      <c r="J28" s="2">
        <f t="shared" ca="1" si="17"/>
        <v>0.75</v>
      </c>
      <c r="K28" s="2">
        <f t="shared" ca="1" si="17"/>
        <v>15.508082999999999</v>
      </c>
    </row>
    <row r="29" spans="1:11" x14ac:dyDescent="0.25">
      <c r="A29">
        <v>350</v>
      </c>
      <c r="B29">
        <v>0.99</v>
      </c>
      <c r="C29">
        <v>15.924039</v>
      </c>
      <c r="E29" s="2">
        <f>Table_Matrix_Kruskal[[#This Row],[Column1]]</f>
        <v>350</v>
      </c>
      <c r="F29" s="2">
        <f>Table_Matrix_Kruskal[[#This Row],[Column2]]</f>
        <v>0.99</v>
      </c>
      <c r="G29" s="2">
        <f>Table_Matrix_Kruskal[[#This Row],[Column3]]</f>
        <v>15.924039</v>
      </c>
      <c r="I29" s="2">
        <f t="shared" ca="1" si="18"/>
        <v>400</v>
      </c>
      <c r="J29" s="2">
        <f t="shared" ca="1" si="17"/>
        <v>0.75</v>
      </c>
      <c r="K29" s="2">
        <f t="shared" ca="1" si="17"/>
        <v>15.855708999999999</v>
      </c>
    </row>
    <row r="30" spans="1:11" x14ac:dyDescent="0.25">
      <c r="A30">
        <v>400</v>
      </c>
      <c r="B30">
        <v>0.25</v>
      </c>
      <c r="C30">
        <v>9.8851549999999992</v>
      </c>
      <c r="E30" s="2">
        <f>Table_Matrix_Kruskal[[#This Row],[Column1]]</f>
        <v>400</v>
      </c>
      <c r="F30" s="2">
        <f>Table_Matrix_Kruskal[[#This Row],[Column2]]</f>
        <v>0.25</v>
      </c>
      <c r="G30" s="2">
        <f>Table_Matrix_Kruskal[[#This Row],[Column3]]</f>
        <v>9.8851549999999992</v>
      </c>
      <c r="I30" s="2">
        <f t="shared" ca="1" si="18"/>
        <v>450</v>
      </c>
      <c r="J30" s="2">
        <f t="shared" ca="1" si="17"/>
        <v>0.75</v>
      </c>
      <c r="K30" s="2">
        <f t="shared" ca="1" si="17"/>
        <v>21.388701000000001</v>
      </c>
    </row>
    <row r="31" spans="1:11" x14ac:dyDescent="0.25">
      <c r="A31">
        <v>400</v>
      </c>
      <c r="B31">
        <v>0.5</v>
      </c>
      <c r="C31">
        <v>13.844131000000001</v>
      </c>
      <c r="E31" s="2">
        <f>Table_Matrix_Kruskal[[#This Row],[Column1]]</f>
        <v>400</v>
      </c>
      <c r="F31" s="2">
        <f>Table_Matrix_Kruskal[[#This Row],[Column2]]</f>
        <v>0.5</v>
      </c>
      <c r="G31" s="2">
        <f>Table_Matrix_Kruskal[[#This Row],[Column3]]</f>
        <v>13.844131000000001</v>
      </c>
      <c r="I31" s="2">
        <f t="shared" ca="1" si="18"/>
        <v>500</v>
      </c>
      <c r="J31" s="2">
        <f t="shared" ca="1" si="17"/>
        <v>0.75</v>
      </c>
      <c r="K31" s="2">
        <f t="shared" ca="1" si="17"/>
        <v>26.305869000000001</v>
      </c>
    </row>
    <row r="32" spans="1:11" x14ac:dyDescent="0.25">
      <c r="A32">
        <v>400</v>
      </c>
      <c r="B32">
        <v>0.75</v>
      </c>
      <c r="C32">
        <v>15.855708999999999</v>
      </c>
      <c r="E32" s="2">
        <f>Table_Matrix_Kruskal[[#This Row],[Column1]]</f>
        <v>400</v>
      </c>
      <c r="F32" s="2">
        <f>Table_Matrix_Kruskal[[#This Row],[Column2]]</f>
        <v>0.75</v>
      </c>
      <c r="G32" s="2">
        <f>Table_Matrix_Kruskal[[#This Row],[Column3]]</f>
        <v>15.855708999999999</v>
      </c>
      <c r="I32" s="2">
        <f ca="1">U2</f>
        <v>50</v>
      </c>
      <c r="J32" s="2">
        <f t="shared" ref="J32:K41" ca="1" si="19">V2</f>
        <v>0.99</v>
      </c>
      <c r="K32" s="2">
        <f t="shared" ca="1" si="19"/>
        <v>0.30280699999999999</v>
      </c>
    </row>
    <row r="33" spans="1:11" x14ac:dyDescent="0.25">
      <c r="A33">
        <v>400</v>
      </c>
      <c r="B33">
        <v>0.99</v>
      </c>
      <c r="C33">
        <v>20.524412000000002</v>
      </c>
      <c r="E33" s="2">
        <f>Table_Matrix_Kruskal[[#This Row],[Column1]]</f>
        <v>400</v>
      </c>
      <c r="F33" s="2">
        <f>Table_Matrix_Kruskal[[#This Row],[Column2]]</f>
        <v>0.99</v>
      </c>
      <c r="G33" s="2">
        <f>Table_Matrix_Kruskal[[#This Row],[Column3]]</f>
        <v>20.524412000000002</v>
      </c>
      <c r="I33" s="2">
        <f t="shared" ref="I33:I41" ca="1" si="20">U3</f>
        <v>100</v>
      </c>
      <c r="J33" s="2">
        <f t="shared" ca="1" si="19"/>
        <v>0.99</v>
      </c>
      <c r="K33" s="2">
        <f t="shared" ca="1" si="19"/>
        <v>1.2985580000000001</v>
      </c>
    </row>
    <row r="34" spans="1:11" x14ac:dyDescent="0.25">
      <c r="A34">
        <v>450</v>
      </c>
      <c r="B34">
        <v>0.25</v>
      </c>
      <c r="C34">
        <v>11.205335</v>
      </c>
      <c r="E34" s="2">
        <f>Table_Matrix_Kruskal[[#This Row],[Column1]]</f>
        <v>450</v>
      </c>
      <c r="F34" s="2">
        <f>Table_Matrix_Kruskal[[#This Row],[Column2]]</f>
        <v>0.25</v>
      </c>
      <c r="G34" s="2">
        <f>Table_Matrix_Kruskal[[#This Row],[Column3]]</f>
        <v>11.205335</v>
      </c>
      <c r="I34" s="2">
        <f t="shared" ca="1" si="20"/>
        <v>150</v>
      </c>
      <c r="J34" s="2">
        <f t="shared" ca="1" si="19"/>
        <v>0.99</v>
      </c>
      <c r="K34" s="2">
        <f t="shared" ca="1" si="19"/>
        <v>2.8226789999999999</v>
      </c>
    </row>
    <row r="35" spans="1:11" x14ac:dyDescent="0.25">
      <c r="A35">
        <v>450</v>
      </c>
      <c r="B35">
        <v>0.5</v>
      </c>
      <c r="C35">
        <v>16.287721000000001</v>
      </c>
      <c r="E35" s="2">
        <f>Table_Matrix_Kruskal[[#This Row],[Column1]]</f>
        <v>450</v>
      </c>
      <c r="F35" s="2">
        <f>Table_Matrix_Kruskal[[#This Row],[Column2]]</f>
        <v>0.5</v>
      </c>
      <c r="G35" s="2">
        <f>Table_Matrix_Kruskal[[#This Row],[Column3]]</f>
        <v>16.287721000000001</v>
      </c>
      <c r="I35" s="2">
        <f t="shared" ca="1" si="20"/>
        <v>200</v>
      </c>
      <c r="J35" s="2">
        <f t="shared" ca="1" si="19"/>
        <v>0.99</v>
      </c>
      <c r="K35" s="2">
        <f t="shared" ca="1" si="19"/>
        <v>5.2318420000000003</v>
      </c>
    </row>
    <row r="36" spans="1:11" x14ac:dyDescent="0.25">
      <c r="A36">
        <v>450</v>
      </c>
      <c r="B36">
        <v>0.75</v>
      </c>
      <c r="C36">
        <v>21.388701000000001</v>
      </c>
      <c r="E36" s="2">
        <f>Table_Matrix_Kruskal[[#This Row],[Column1]]</f>
        <v>450</v>
      </c>
      <c r="F36" s="2">
        <f>Table_Matrix_Kruskal[[#This Row],[Column2]]</f>
        <v>0.75</v>
      </c>
      <c r="G36" s="2">
        <f>Table_Matrix_Kruskal[[#This Row],[Column3]]</f>
        <v>21.388701000000001</v>
      </c>
      <c r="I36" s="2">
        <f t="shared" ca="1" si="20"/>
        <v>250</v>
      </c>
      <c r="J36" s="2">
        <f t="shared" ca="1" si="19"/>
        <v>0.99</v>
      </c>
      <c r="K36" s="2">
        <f t="shared" ca="1" si="19"/>
        <v>10.828563000000001</v>
      </c>
    </row>
    <row r="37" spans="1:11" x14ac:dyDescent="0.25">
      <c r="A37">
        <v>450</v>
      </c>
      <c r="B37">
        <v>0.99</v>
      </c>
      <c r="C37">
        <v>26.052395000000001</v>
      </c>
      <c r="E37" s="2">
        <f>Table_Matrix_Kruskal[[#This Row],[Column1]]</f>
        <v>450</v>
      </c>
      <c r="F37" s="2">
        <f>Table_Matrix_Kruskal[[#This Row],[Column2]]</f>
        <v>0.99</v>
      </c>
      <c r="G37" s="2">
        <f>Table_Matrix_Kruskal[[#This Row],[Column3]]</f>
        <v>26.052395000000001</v>
      </c>
      <c r="I37" s="2">
        <f t="shared" ca="1" si="20"/>
        <v>300</v>
      </c>
      <c r="J37" s="2">
        <f t="shared" ca="1" si="19"/>
        <v>0.99</v>
      </c>
      <c r="K37" s="2">
        <f t="shared" ca="1" si="19"/>
        <v>10.300609</v>
      </c>
    </row>
    <row r="38" spans="1:11" x14ac:dyDescent="0.25">
      <c r="A38">
        <v>500</v>
      </c>
      <c r="B38">
        <v>0.25</v>
      </c>
      <c r="C38">
        <v>16.034102000000001</v>
      </c>
      <c r="E38" s="2">
        <f>Table_Matrix_Kruskal[[#This Row],[Column1]]</f>
        <v>500</v>
      </c>
      <c r="F38" s="2">
        <f>Table_Matrix_Kruskal[[#This Row],[Column2]]</f>
        <v>0.25</v>
      </c>
      <c r="G38" s="2">
        <f>Table_Matrix_Kruskal[[#This Row],[Column3]]</f>
        <v>16.034102000000001</v>
      </c>
      <c r="I38" s="2">
        <f t="shared" ca="1" si="20"/>
        <v>350</v>
      </c>
      <c r="J38" s="2">
        <f t="shared" ca="1" si="19"/>
        <v>0.99</v>
      </c>
      <c r="K38" s="2">
        <f t="shared" ca="1" si="19"/>
        <v>15.924039</v>
      </c>
    </row>
    <row r="39" spans="1:11" x14ac:dyDescent="0.25">
      <c r="A39">
        <v>500</v>
      </c>
      <c r="B39">
        <v>0.5</v>
      </c>
      <c r="C39">
        <v>22.998906999999999</v>
      </c>
      <c r="E39" s="2">
        <f>Table_Matrix_Kruskal[[#This Row],[Column1]]</f>
        <v>500</v>
      </c>
      <c r="F39" s="2">
        <f>Table_Matrix_Kruskal[[#This Row],[Column2]]</f>
        <v>0.5</v>
      </c>
      <c r="G39" s="2">
        <f>Table_Matrix_Kruskal[[#This Row],[Column3]]</f>
        <v>22.998906999999999</v>
      </c>
      <c r="I39" s="2">
        <f t="shared" ca="1" si="20"/>
        <v>400</v>
      </c>
      <c r="J39" s="2">
        <f t="shared" ca="1" si="19"/>
        <v>0.99</v>
      </c>
      <c r="K39" s="2">
        <f t="shared" ca="1" si="19"/>
        <v>20.524412000000002</v>
      </c>
    </row>
    <row r="40" spans="1:11" x14ac:dyDescent="0.25">
      <c r="A40">
        <v>500</v>
      </c>
      <c r="B40">
        <v>0.75</v>
      </c>
      <c r="C40">
        <v>26.305869000000001</v>
      </c>
      <c r="E40" s="2">
        <f>Table_Matrix_Kruskal[[#This Row],[Column1]]</f>
        <v>500</v>
      </c>
      <c r="F40" s="2">
        <f>Table_Matrix_Kruskal[[#This Row],[Column2]]</f>
        <v>0.75</v>
      </c>
      <c r="G40" s="2">
        <f>Table_Matrix_Kruskal[[#This Row],[Column3]]</f>
        <v>26.305869000000001</v>
      </c>
      <c r="I40" s="2">
        <f t="shared" ca="1" si="20"/>
        <v>450</v>
      </c>
      <c r="J40" s="2">
        <f t="shared" ca="1" si="19"/>
        <v>0.99</v>
      </c>
      <c r="K40" s="2">
        <f t="shared" ca="1" si="19"/>
        <v>26.052395000000001</v>
      </c>
    </row>
    <row r="41" spans="1:11" x14ac:dyDescent="0.25">
      <c r="A41">
        <v>500</v>
      </c>
      <c r="B41">
        <v>0.99</v>
      </c>
      <c r="C41">
        <v>33.972631</v>
      </c>
      <c r="E41" s="2">
        <f>Table_Matrix_Kruskal[[#This Row],[Column1]]</f>
        <v>500</v>
      </c>
      <c r="F41" s="2">
        <f>Table_Matrix_Kruskal[[#This Row],[Column2]]</f>
        <v>0.99</v>
      </c>
      <c r="G41" s="2">
        <f>Table_Matrix_Kruskal[[#This Row],[Column3]]</f>
        <v>33.972631</v>
      </c>
      <c r="I41" s="2">
        <f t="shared" ca="1" si="20"/>
        <v>500</v>
      </c>
      <c r="J41" s="2">
        <f t="shared" ca="1" si="19"/>
        <v>0.99</v>
      </c>
      <c r="K41" s="2">
        <f t="shared" ca="1" si="19"/>
        <v>33.972631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0C92-05E2-4AB9-A0AD-F4F2696557E2}">
  <dimension ref="A1:W41"/>
  <sheetViews>
    <sheetView workbookViewId="0">
      <selection activeCell="K41" sqref="I12:K41"/>
    </sheetView>
  </sheetViews>
  <sheetFormatPr defaultRowHeight="15" x14ac:dyDescent="0.25"/>
  <cols>
    <col min="1" max="3" width="10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3.9243E-2</v>
      </c>
      <c r="E2" s="2">
        <f>Table_Matrix_Dijkstra[[#This Row],[Column1]]</f>
        <v>50</v>
      </c>
      <c r="F2" s="2">
        <f>Table_Matrix_Dijkstra[[#This Row],[Column2]]</f>
        <v>0.25</v>
      </c>
      <c r="G2" s="2">
        <f>Table_Matrix_Dijkstra[[#This Row],[Column3]]</f>
        <v>3.9243E-2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3.9243E-2</v>
      </c>
      <c r="M2">
        <f ca="1">OFFSET($E$2,ROW(A1)*4-1 -2,0)</f>
        <v>50</v>
      </c>
      <c r="N2">
        <f ca="1">OFFSET($F$2,ROW(A1)*4-1 -2,0)</f>
        <v>0.5</v>
      </c>
      <c r="O2">
        <f ca="1">OFFSET($G$2,ROW(A1)*4-1 -2,0)</f>
        <v>4.9796E-2</v>
      </c>
      <c r="Q2">
        <f ca="1">OFFSET($E$2,ROW(I1)*4-1 -1,0)</f>
        <v>50</v>
      </c>
      <c r="R2">
        <f ca="1">OFFSET($F$2,ROW(I1)*4-1 -1,0)</f>
        <v>0.75</v>
      </c>
      <c r="S2">
        <f ca="1">OFFSET($G$2,ROW(I1)*4-1 -1,0)</f>
        <v>4.4260000000000001E-2</v>
      </c>
      <c r="U2">
        <f ca="1">OFFSET($E$2,ROW(M1)*4-1,0)</f>
        <v>50</v>
      </c>
      <c r="V2">
        <f ca="1">OFFSET($F$2,ROW(M1)*4-1,0)</f>
        <v>0.99</v>
      </c>
      <c r="W2">
        <f ca="1">OFFSET($G$2,ROW(M1)*4-1,0)</f>
        <v>3.8507E-2</v>
      </c>
    </row>
    <row r="3" spans="1:23" x14ac:dyDescent="0.25">
      <c r="A3">
        <v>50</v>
      </c>
      <c r="B3">
        <v>0.5</v>
      </c>
      <c r="C3">
        <v>4.9796E-2</v>
      </c>
      <c r="E3" s="2">
        <f>Table_Matrix_Dijkstra[[#This Row],[Column1]]</f>
        <v>50</v>
      </c>
      <c r="F3" s="2">
        <f>Table_Matrix_Dijkstra[[#This Row],[Column2]]</f>
        <v>0.5</v>
      </c>
      <c r="G3" s="2">
        <f>Table_Matrix_Dijkstra[[#This Row],[Column3]]</f>
        <v>4.9796E-2</v>
      </c>
      <c r="I3">
        <f t="shared" ref="I3:I11" ca="1" si="0">OFFSET($E$2,ROW(A2)*4-1 -3,0)</f>
        <v>100</v>
      </c>
      <c r="J3">
        <f t="shared" ref="J3:J11" ca="1" si="1">OFFSET($F$2,ROW(A2)*4-1 -3,0)</f>
        <v>0.25</v>
      </c>
      <c r="K3">
        <f t="shared" ref="K3:K11" ca="1" si="2">OFFSET($G$2,ROW(A2)*4-1 -3,0)</f>
        <v>0.136127</v>
      </c>
      <c r="M3">
        <f ca="1">OFFSET($E$2,ROW(A2)*4-1 -2,0)</f>
        <v>100</v>
      </c>
      <c r="N3">
        <f ca="1">OFFSET($F$2,ROW(A2)*4-1 -2,0)</f>
        <v>0.5</v>
      </c>
      <c r="O3">
        <f ca="1">OFFSET($G$2,ROW(A2)*4-1 -2,0)</f>
        <v>0.16658600000000001</v>
      </c>
      <c r="Q3">
        <f t="shared" ref="Q3:Q11" ca="1" si="3">OFFSET($E$2,ROW(I2)*4-1 -1,0)</f>
        <v>100</v>
      </c>
      <c r="R3">
        <f t="shared" ref="R3:R11" ca="1" si="4">OFFSET($F$2,ROW(I2)*4-1 -1,0)</f>
        <v>0.75</v>
      </c>
      <c r="S3">
        <f t="shared" ref="S3:S11" ca="1" si="5">OFFSET($G$2,ROW(I2)*4-1 -1,0)</f>
        <v>0.14994199999999999</v>
      </c>
      <c r="U3">
        <f t="shared" ref="U3:U11" ca="1" si="6">OFFSET($E$2,ROW(M2)*4-1,0)</f>
        <v>100</v>
      </c>
      <c r="V3">
        <f t="shared" ref="V3:V11" ca="1" si="7">OFFSET($F$2,ROW(M2)*4-1,0)</f>
        <v>0.99</v>
      </c>
      <c r="W3">
        <f t="shared" ref="W3:W11" ca="1" si="8">OFFSET($G$2,ROW(M2)*4-1,0)</f>
        <v>0.12393899999999999</v>
      </c>
    </row>
    <row r="4" spans="1:23" x14ac:dyDescent="0.25">
      <c r="A4">
        <v>50</v>
      </c>
      <c r="B4">
        <v>0.75</v>
      </c>
      <c r="C4">
        <v>4.4260000000000001E-2</v>
      </c>
      <c r="E4" s="2">
        <f>Table_Matrix_Dijkstra[[#This Row],[Column1]]</f>
        <v>50</v>
      </c>
      <c r="F4" s="2">
        <f>Table_Matrix_Dijkstra[[#This Row],[Column2]]</f>
        <v>0.75</v>
      </c>
      <c r="G4" s="2">
        <f>Table_Matrix_Dijkstra[[#This Row],[Column3]]</f>
        <v>4.4260000000000001E-2</v>
      </c>
      <c r="I4">
        <f t="shared" ca="1" si="0"/>
        <v>150</v>
      </c>
      <c r="J4">
        <f t="shared" ca="1" si="1"/>
        <v>0.25</v>
      </c>
      <c r="K4">
        <f t="shared" ca="1" si="2"/>
        <v>0.27906599999999998</v>
      </c>
      <c r="M4">
        <f t="shared" ref="M4:M9" ca="1" si="9">OFFSET($E$2,ROW(A3)*4-1 -2,0)</f>
        <v>150</v>
      </c>
      <c r="N4">
        <f t="shared" ref="N4:N9" ca="1" si="10">OFFSET($F$2,ROW(A3)*4-1 -2,0)</f>
        <v>0.5</v>
      </c>
      <c r="O4">
        <f t="shared" ref="O4:O9" ca="1" si="11">OFFSET($G$2,ROW(A3)*4-1 -2,0)</f>
        <v>0.36582300000000001</v>
      </c>
      <c r="Q4">
        <f t="shared" ca="1" si="3"/>
        <v>150</v>
      </c>
      <c r="R4">
        <f t="shared" ca="1" si="4"/>
        <v>0.75</v>
      </c>
      <c r="S4">
        <f t="shared" ca="1" si="5"/>
        <v>0.30146000000000001</v>
      </c>
      <c r="U4">
        <f t="shared" ca="1" si="6"/>
        <v>150</v>
      </c>
      <c r="V4">
        <f t="shared" ca="1" si="7"/>
        <v>0.99</v>
      </c>
      <c r="W4">
        <f t="shared" ca="1" si="8"/>
        <v>0.24668999999999999</v>
      </c>
    </row>
    <row r="5" spans="1:23" x14ac:dyDescent="0.25">
      <c r="A5">
        <v>50</v>
      </c>
      <c r="B5">
        <v>0.99</v>
      </c>
      <c r="C5">
        <v>3.8507E-2</v>
      </c>
      <c r="E5" s="2">
        <f>Table_Matrix_Dijkstra[[#This Row],[Column1]]</f>
        <v>50</v>
      </c>
      <c r="F5" s="2">
        <f>Table_Matrix_Dijkstra[[#This Row],[Column2]]</f>
        <v>0.99</v>
      </c>
      <c r="G5" s="2">
        <f>Table_Matrix_Dijkstra[[#This Row],[Column3]]</f>
        <v>3.8507E-2</v>
      </c>
      <c r="I5">
        <f t="shared" ca="1" si="0"/>
        <v>200</v>
      </c>
      <c r="J5">
        <f t="shared" ca="1" si="1"/>
        <v>0.25</v>
      </c>
      <c r="K5">
        <f t="shared" ca="1" si="2"/>
        <v>0.45939099999999999</v>
      </c>
      <c r="M5">
        <f t="shared" ca="1" si="9"/>
        <v>200</v>
      </c>
      <c r="N5">
        <f t="shared" ca="1" si="10"/>
        <v>0.5</v>
      </c>
      <c r="O5">
        <f t="shared" ca="1" si="11"/>
        <v>0.58676300000000003</v>
      </c>
      <c r="Q5">
        <f t="shared" ca="1" si="3"/>
        <v>200</v>
      </c>
      <c r="R5">
        <f t="shared" ca="1" si="4"/>
        <v>0.75</v>
      </c>
      <c r="S5">
        <f t="shared" ca="1" si="5"/>
        <v>0.50700599999999996</v>
      </c>
      <c r="U5">
        <f t="shared" ca="1" si="6"/>
        <v>200</v>
      </c>
      <c r="V5">
        <f t="shared" ca="1" si="7"/>
        <v>0.99</v>
      </c>
      <c r="W5">
        <f t="shared" ca="1" si="8"/>
        <v>0.41461100000000001</v>
      </c>
    </row>
    <row r="6" spans="1:23" x14ac:dyDescent="0.25">
      <c r="A6">
        <v>100</v>
      </c>
      <c r="B6">
        <v>0.25</v>
      </c>
      <c r="C6">
        <v>0.136127</v>
      </c>
      <c r="E6" s="2">
        <f>Table_Matrix_Dijkstra[[#This Row],[Column1]]</f>
        <v>100</v>
      </c>
      <c r="F6" s="2">
        <f>Table_Matrix_Dijkstra[[#This Row],[Column2]]</f>
        <v>0.25</v>
      </c>
      <c r="G6" s="2">
        <f>Table_Matrix_Dijkstra[[#This Row],[Column3]]</f>
        <v>0.136127</v>
      </c>
      <c r="I6">
        <f t="shared" ca="1" si="0"/>
        <v>250</v>
      </c>
      <c r="J6">
        <f t="shared" ca="1" si="1"/>
        <v>0.25</v>
      </c>
      <c r="K6">
        <f t="shared" ca="1" si="2"/>
        <v>0.70386899999999997</v>
      </c>
      <c r="M6">
        <f t="shared" ca="1" si="9"/>
        <v>250</v>
      </c>
      <c r="N6">
        <f t="shared" ca="1" si="10"/>
        <v>0.5</v>
      </c>
      <c r="O6">
        <f t="shared" ca="1" si="11"/>
        <v>0.92458600000000002</v>
      </c>
      <c r="Q6">
        <f t="shared" ca="1" si="3"/>
        <v>250</v>
      </c>
      <c r="R6">
        <f t="shared" ca="1" si="4"/>
        <v>0.75</v>
      </c>
      <c r="S6">
        <f t="shared" ca="1" si="5"/>
        <v>0.76837999999999995</v>
      </c>
      <c r="U6">
        <f t="shared" ca="1" si="6"/>
        <v>250</v>
      </c>
      <c r="V6">
        <f t="shared" ca="1" si="7"/>
        <v>0.99</v>
      </c>
      <c r="W6">
        <f t="shared" ca="1" si="8"/>
        <v>0.63171999999999995</v>
      </c>
    </row>
    <row r="7" spans="1:23" x14ac:dyDescent="0.25">
      <c r="A7">
        <v>100</v>
      </c>
      <c r="B7">
        <v>0.5</v>
      </c>
      <c r="C7">
        <v>0.16658600000000001</v>
      </c>
      <c r="E7" s="2">
        <f>Table_Matrix_Dijkstra[[#This Row],[Column1]]</f>
        <v>100</v>
      </c>
      <c r="F7" s="2">
        <f>Table_Matrix_Dijkstra[[#This Row],[Column2]]</f>
        <v>0.5</v>
      </c>
      <c r="G7" s="2">
        <f>Table_Matrix_Dijkstra[[#This Row],[Column3]]</f>
        <v>0.16658600000000001</v>
      </c>
      <c r="I7">
        <f t="shared" ca="1" si="0"/>
        <v>300</v>
      </c>
      <c r="J7">
        <f t="shared" ca="1" si="1"/>
        <v>0.25</v>
      </c>
      <c r="K7">
        <f t="shared" ca="1" si="2"/>
        <v>1.0249509999999999</v>
      </c>
      <c r="M7">
        <f t="shared" ca="1" si="9"/>
        <v>300</v>
      </c>
      <c r="N7">
        <f t="shared" ca="1" si="10"/>
        <v>0.5</v>
      </c>
      <c r="O7">
        <f t="shared" ca="1" si="11"/>
        <v>1.312713</v>
      </c>
      <c r="Q7">
        <f t="shared" ca="1" si="3"/>
        <v>300</v>
      </c>
      <c r="R7">
        <f t="shared" ca="1" si="4"/>
        <v>0.75</v>
      </c>
      <c r="S7">
        <f t="shared" ca="1" si="5"/>
        <v>1.3811059999999999</v>
      </c>
      <c r="U7">
        <f t="shared" ca="1" si="6"/>
        <v>300</v>
      </c>
      <c r="V7">
        <f t="shared" ca="1" si="7"/>
        <v>0.99</v>
      </c>
      <c r="W7">
        <f t="shared" ca="1" si="8"/>
        <v>1.097974</v>
      </c>
    </row>
    <row r="8" spans="1:23" x14ac:dyDescent="0.25">
      <c r="A8">
        <v>100</v>
      </c>
      <c r="B8">
        <v>0.75</v>
      </c>
      <c r="C8">
        <v>0.14994199999999999</v>
      </c>
      <c r="E8" s="2">
        <f>Table_Matrix_Dijkstra[[#This Row],[Column1]]</f>
        <v>100</v>
      </c>
      <c r="F8" s="2">
        <f>Table_Matrix_Dijkstra[[#This Row],[Column2]]</f>
        <v>0.75</v>
      </c>
      <c r="G8" s="2">
        <f>Table_Matrix_Dijkstra[[#This Row],[Column3]]</f>
        <v>0.14994199999999999</v>
      </c>
      <c r="I8">
        <f t="shared" ca="1" si="0"/>
        <v>350</v>
      </c>
      <c r="J8">
        <f t="shared" ca="1" si="1"/>
        <v>0.25</v>
      </c>
      <c r="K8">
        <f t="shared" ca="1" si="2"/>
        <v>1.7007460000000001</v>
      </c>
      <c r="M8">
        <f t="shared" ca="1" si="9"/>
        <v>350</v>
      </c>
      <c r="N8">
        <f t="shared" ca="1" si="10"/>
        <v>0.5</v>
      </c>
      <c r="O8">
        <f t="shared" ca="1" si="11"/>
        <v>1.736259</v>
      </c>
      <c r="Q8">
        <f t="shared" ca="1" si="3"/>
        <v>350</v>
      </c>
      <c r="R8">
        <f t="shared" ca="1" si="4"/>
        <v>0.75</v>
      </c>
      <c r="S8">
        <f t="shared" ca="1" si="5"/>
        <v>1.4195789999999999</v>
      </c>
      <c r="U8">
        <f t="shared" ca="1" si="6"/>
        <v>350</v>
      </c>
      <c r="V8">
        <f t="shared" ca="1" si="7"/>
        <v>0.99</v>
      </c>
      <c r="W8">
        <f t="shared" ca="1" si="8"/>
        <v>1.147681</v>
      </c>
    </row>
    <row r="9" spans="1:23" x14ac:dyDescent="0.25">
      <c r="A9">
        <v>100</v>
      </c>
      <c r="B9">
        <v>0.99</v>
      </c>
      <c r="C9">
        <v>0.12393899999999999</v>
      </c>
      <c r="E9" s="2">
        <f>Table_Matrix_Dijkstra[[#This Row],[Column1]]</f>
        <v>100</v>
      </c>
      <c r="F9" s="2">
        <f>Table_Matrix_Dijkstra[[#This Row],[Column2]]</f>
        <v>0.99</v>
      </c>
      <c r="G9" s="2">
        <f>Table_Matrix_Dijkstra[[#This Row],[Column3]]</f>
        <v>0.12393899999999999</v>
      </c>
      <c r="I9">
        <f t="shared" ca="1" si="0"/>
        <v>400</v>
      </c>
      <c r="J9">
        <f t="shared" ca="1" si="1"/>
        <v>0.25</v>
      </c>
      <c r="K9">
        <f t="shared" ca="1" si="2"/>
        <v>1.70936</v>
      </c>
      <c r="M9">
        <f t="shared" ca="1" si="9"/>
        <v>400</v>
      </c>
      <c r="N9">
        <f t="shared" ca="1" si="10"/>
        <v>0.5</v>
      </c>
      <c r="O9">
        <f t="shared" ca="1" si="11"/>
        <v>2.4682539999999999</v>
      </c>
      <c r="Q9">
        <f t="shared" ca="1" si="3"/>
        <v>400</v>
      </c>
      <c r="R9">
        <f t="shared" ca="1" si="4"/>
        <v>0.75</v>
      </c>
      <c r="S9">
        <f t="shared" ca="1" si="5"/>
        <v>2.3512879999999998</v>
      </c>
      <c r="U9">
        <f t="shared" ca="1" si="6"/>
        <v>400</v>
      </c>
      <c r="V9">
        <f t="shared" ca="1" si="7"/>
        <v>0.99</v>
      </c>
      <c r="W9">
        <f t="shared" ca="1" si="8"/>
        <v>1.8553329999999999</v>
      </c>
    </row>
    <row r="10" spans="1:23" x14ac:dyDescent="0.25">
      <c r="A10">
        <v>150</v>
      </c>
      <c r="B10">
        <v>0.25</v>
      </c>
      <c r="C10">
        <v>0.27906599999999998</v>
      </c>
      <c r="E10" s="2">
        <f>Table_Matrix_Dijkstra[[#This Row],[Column1]]</f>
        <v>150</v>
      </c>
      <c r="F10" s="2">
        <f>Table_Matrix_Dijkstra[[#This Row],[Column2]]</f>
        <v>0.25</v>
      </c>
      <c r="G10" s="2">
        <f>Table_Matrix_Dijkstra[[#This Row],[Column3]]</f>
        <v>0.27906599999999998</v>
      </c>
      <c r="I10">
        <f t="shared" ca="1" si="0"/>
        <v>450</v>
      </c>
      <c r="J10">
        <f t="shared" ca="1" si="1"/>
        <v>0.25</v>
      </c>
      <c r="K10">
        <f t="shared" ca="1" si="2"/>
        <v>2.2366709999999999</v>
      </c>
      <c r="M10">
        <f ca="1">OFFSET($E$2,ROW(A9)*4-1 -2,0)</f>
        <v>450</v>
      </c>
      <c r="N10">
        <f ca="1">OFFSET($F$2,ROW(A9)*4-1 -2,0)</f>
        <v>0.5</v>
      </c>
      <c r="O10">
        <f ca="1">OFFSET($G$2,ROW(A9)*4-1 -2,0)</f>
        <v>2.8158379999999998</v>
      </c>
      <c r="Q10">
        <f t="shared" ca="1" si="3"/>
        <v>450</v>
      </c>
      <c r="R10">
        <f t="shared" ca="1" si="4"/>
        <v>0.75</v>
      </c>
      <c r="S10">
        <f t="shared" ca="1" si="5"/>
        <v>2.4549020000000001</v>
      </c>
      <c r="U10">
        <f t="shared" ca="1" si="6"/>
        <v>450</v>
      </c>
      <c r="V10">
        <f t="shared" ca="1" si="7"/>
        <v>0.99</v>
      </c>
      <c r="W10">
        <f t="shared" ca="1" si="8"/>
        <v>2.3017349999999999</v>
      </c>
    </row>
    <row r="11" spans="1:23" x14ac:dyDescent="0.25">
      <c r="A11">
        <v>150</v>
      </c>
      <c r="B11">
        <v>0.5</v>
      </c>
      <c r="C11">
        <v>0.36582300000000001</v>
      </c>
      <c r="E11" s="2">
        <f>Table_Matrix_Dijkstra[[#This Row],[Column1]]</f>
        <v>150</v>
      </c>
      <c r="F11" s="2">
        <f>Table_Matrix_Dijkstra[[#This Row],[Column2]]</f>
        <v>0.5</v>
      </c>
      <c r="G11" s="2">
        <f>Table_Matrix_Dijkstra[[#This Row],[Column3]]</f>
        <v>0.36582300000000001</v>
      </c>
      <c r="I11">
        <f t="shared" ca="1" si="0"/>
        <v>500</v>
      </c>
      <c r="J11">
        <f t="shared" ca="1" si="1"/>
        <v>0.25</v>
      </c>
      <c r="K11">
        <f t="shared" ca="1" si="2"/>
        <v>2.9678969999999998</v>
      </c>
      <c r="M11">
        <f t="shared" ref="M11" ca="1" si="12">OFFSET($E$2,ROW(A10)*4-1 -2,0)</f>
        <v>500</v>
      </c>
      <c r="N11">
        <f t="shared" ref="N11" ca="1" si="13">OFFSET($F$2,ROW(A10)*4-1 -2,0)</f>
        <v>0.5</v>
      </c>
      <c r="O11">
        <f t="shared" ref="O11" ca="1" si="14">OFFSET($G$2,ROW(A10)*4-1 -2,0)</f>
        <v>3.4792100000000001</v>
      </c>
      <c r="Q11">
        <f t="shared" ca="1" si="3"/>
        <v>500</v>
      </c>
      <c r="R11">
        <f t="shared" ca="1" si="4"/>
        <v>0.75</v>
      </c>
      <c r="S11">
        <f t="shared" ca="1" si="5"/>
        <v>3.4270040000000002</v>
      </c>
      <c r="U11">
        <f t="shared" ca="1" si="6"/>
        <v>500</v>
      </c>
      <c r="V11">
        <f t="shared" ca="1" si="7"/>
        <v>0.99</v>
      </c>
      <c r="W11">
        <f t="shared" ca="1" si="8"/>
        <v>2.3164850000000001</v>
      </c>
    </row>
    <row r="12" spans="1:23" x14ac:dyDescent="0.25">
      <c r="A12">
        <v>150</v>
      </c>
      <c r="B12">
        <v>0.75</v>
      </c>
      <c r="C12">
        <v>0.30146000000000001</v>
      </c>
      <c r="E12" s="2">
        <f>Table_Matrix_Dijkstra[[#This Row],[Column1]]</f>
        <v>150</v>
      </c>
      <c r="F12" s="2">
        <f>Table_Matrix_Dijkstra[[#This Row],[Column2]]</f>
        <v>0.75</v>
      </c>
      <c r="G12" s="2">
        <f>Table_Matrix_Dijkstra[[#This Row],[Column3]]</f>
        <v>0.30146000000000001</v>
      </c>
      <c r="I12" s="2">
        <f ca="1">M2</f>
        <v>50</v>
      </c>
      <c r="J12" s="2">
        <f t="shared" ref="J12:K21" ca="1" si="15">N2</f>
        <v>0.5</v>
      </c>
      <c r="K12" s="2">
        <f t="shared" ca="1" si="15"/>
        <v>4.9796E-2</v>
      </c>
    </row>
    <row r="13" spans="1:23" x14ac:dyDescent="0.25">
      <c r="A13">
        <v>150</v>
      </c>
      <c r="B13">
        <v>0.99</v>
      </c>
      <c r="C13">
        <v>0.24668999999999999</v>
      </c>
      <c r="E13" s="2">
        <f>Table_Matrix_Dijkstra[[#This Row],[Column1]]</f>
        <v>150</v>
      </c>
      <c r="F13" s="2">
        <f>Table_Matrix_Dijkstra[[#This Row],[Column2]]</f>
        <v>0.99</v>
      </c>
      <c r="G13" s="2">
        <f>Table_Matrix_Dijkstra[[#This Row],[Column3]]</f>
        <v>0.24668999999999999</v>
      </c>
      <c r="I13" s="2">
        <f t="shared" ref="I13:I20" ca="1" si="16">M3</f>
        <v>100</v>
      </c>
      <c r="J13" s="2">
        <f t="shared" ca="1" si="15"/>
        <v>0.5</v>
      </c>
      <c r="K13" s="2">
        <f t="shared" ca="1" si="15"/>
        <v>0.16658600000000001</v>
      </c>
    </row>
    <row r="14" spans="1:23" x14ac:dyDescent="0.25">
      <c r="A14">
        <v>200</v>
      </c>
      <c r="B14">
        <v>0.25</v>
      </c>
      <c r="C14">
        <v>0.45939099999999999</v>
      </c>
      <c r="E14" s="2">
        <f>Table_Matrix_Dijkstra[[#This Row],[Column1]]</f>
        <v>200</v>
      </c>
      <c r="F14" s="2">
        <f>Table_Matrix_Dijkstra[[#This Row],[Column2]]</f>
        <v>0.25</v>
      </c>
      <c r="G14" s="2">
        <f>Table_Matrix_Dijkstra[[#This Row],[Column3]]</f>
        <v>0.45939099999999999</v>
      </c>
      <c r="I14" s="2">
        <f t="shared" ca="1" si="16"/>
        <v>150</v>
      </c>
      <c r="J14" s="2">
        <f t="shared" ca="1" si="15"/>
        <v>0.5</v>
      </c>
      <c r="K14" s="2">
        <f t="shared" ca="1" si="15"/>
        <v>0.36582300000000001</v>
      </c>
    </row>
    <row r="15" spans="1:23" x14ac:dyDescent="0.25">
      <c r="A15">
        <v>200</v>
      </c>
      <c r="B15">
        <v>0.5</v>
      </c>
      <c r="C15">
        <v>0.58676300000000003</v>
      </c>
      <c r="E15" s="2">
        <f>Table_Matrix_Dijkstra[[#This Row],[Column1]]</f>
        <v>200</v>
      </c>
      <c r="F15" s="2">
        <f>Table_Matrix_Dijkstra[[#This Row],[Column2]]</f>
        <v>0.5</v>
      </c>
      <c r="G15" s="2">
        <f>Table_Matrix_Dijkstra[[#This Row],[Column3]]</f>
        <v>0.58676300000000003</v>
      </c>
      <c r="I15" s="2">
        <f t="shared" ca="1" si="16"/>
        <v>200</v>
      </c>
      <c r="J15" s="2">
        <f t="shared" ca="1" si="15"/>
        <v>0.5</v>
      </c>
      <c r="K15" s="2">
        <f t="shared" ca="1" si="15"/>
        <v>0.58676300000000003</v>
      </c>
    </row>
    <row r="16" spans="1:23" x14ac:dyDescent="0.25">
      <c r="A16">
        <v>200</v>
      </c>
      <c r="B16">
        <v>0.75</v>
      </c>
      <c r="C16">
        <v>0.50700599999999996</v>
      </c>
      <c r="E16" s="2">
        <f>Table_Matrix_Dijkstra[[#This Row],[Column1]]</f>
        <v>200</v>
      </c>
      <c r="F16" s="2">
        <f>Table_Matrix_Dijkstra[[#This Row],[Column2]]</f>
        <v>0.75</v>
      </c>
      <c r="G16" s="2">
        <f>Table_Matrix_Dijkstra[[#This Row],[Column3]]</f>
        <v>0.50700599999999996</v>
      </c>
      <c r="I16" s="2">
        <f t="shared" ca="1" si="16"/>
        <v>250</v>
      </c>
      <c r="J16" s="2">
        <f t="shared" ca="1" si="15"/>
        <v>0.5</v>
      </c>
      <c r="K16" s="2">
        <f t="shared" ca="1" si="15"/>
        <v>0.92458600000000002</v>
      </c>
    </row>
    <row r="17" spans="1:11" x14ac:dyDescent="0.25">
      <c r="A17">
        <v>200</v>
      </c>
      <c r="B17">
        <v>0.99</v>
      </c>
      <c r="C17">
        <v>0.41461100000000001</v>
      </c>
      <c r="E17" s="2">
        <f>Table_Matrix_Dijkstra[[#This Row],[Column1]]</f>
        <v>200</v>
      </c>
      <c r="F17" s="2">
        <f>Table_Matrix_Dijkstra[[#This Row],[Column2]]</f>
        <v>0.99</v>
      </c>
      <c r="G17" s="2">
        <f>Table_Matrix_Dijkstra[[#This Row],[Column3]]</f>
        <v>0.41461100000000001</v>
      </c>
      <c r="I17" s="2">
        <f t="shared" ca="1" si="16"/>
        <v>300</v>
      </c>
      <c r="J17" s="2">
        <f t="shared" ca="1" si="15"/>
        <v>0.5</v>
      </c>
      <c r="K17" s="2">
        <f t="shared" ca="1" si="15"/>
        <v>1.312713</v>
      </c>
    </row>
    <row r="18" spans="1:11" x14ac:dyDescent="0.25">
      <c r="A18">
        <v>250</v>
      </c>
      <c r="B18">
        <v>0.25</v>
      </c>
      <c r="C18">
        <v>0.70386899999999997</v>
      </c>
      <c r="E18" s="2">
        <f>Table_Matrix_Dijkstra[[#This Row],[Column1]]</f>
        <v>250</v>
      </c>
      <c r="F18" s="2">
        <f>Table_Matrix_Dijkstra[[#This Row],[Column2]]</f>
        <v>0.25</v>
      </c>
      <c r="G18" s="2">
        <f>Table_Matrix_Dijkstra[[#This Row],[Column3]]</f>
        <v>0.70386899999999997</v>
      </c>
      <c r="I18" s="2">
        <f t="shared" ca="1" si="16"/>
        <v>350</v>
      </c>
      <c r="J18" s="2">
        <f t="shared" ca="1" si="15"/>
        <v>0.5</v>
      </c>
      <c r="K18" s="2">
        <f t="shared" ca="1" si="15"/>
        <v>1.736259</v>
      </c>
    </row>
    <row r="19" spans="1:11" x14ac:dyDescent="0.25">
      <c r="A19">
        <v>250</v>
      </c>
      <c r="B19">
        <v>0.5</v>
      </c>
      <c r="C19">
        <v>0.92458600000000002</v>
      </c>
      <c r="E19" s="2">
        <f>Table_Matrix_Dijkstra[[#This Row],[Column1]]</f>
        <v>250</v>
      </c>
      <c r="F19" s="2">
        <f>Table_Matrix_Dijkstra[[#This Row],[Column2]]</f>
        <v>0.5</v>
      </c>
      <c r="G19" s="2">
        <f>Table_Matrix_Dijkstra[[#This Row],[Column3]]</f>
        <v>0.92458600000000002</v>
      </c>
      <c r="I19" s="2">
        <f t="shared" ca="1" si="16"/>
        <v>400</v>
      </c>
      <c r="J19" s="2">
        <f t="shared" ca="1" si="15"/>
        <v>0.5</v>
      </c>
      <c r="K19" s="2">
        <f t="shared" ca="1" si="15"/>
        <v>2.4682539999999999</v>
      </c>
    </row>
    <row r="20" spans="1:11" x14ac:dyDescent="0.25">
      <c r="A20">
        <v>250</v>
      </c>
      <c r="B20">
        <v>0.75</v>
      </c>
      <c r="C20">
        <v>0.76837999999999995</v>
      </c>
      <c r="E20" s="2">
        <f>Table_Matrix_Dijkstra[[#This Row],[Column1]]</f>
        <v>250</v>
      </c>
      <c r="F20" s="2">
        <f>Table_Matrix_Dijkstra[[#This Row],[Column2]]</f>
        <v>0.75</v>
      </c>
      <c r="G20" s="2">
        <f>Table_Matrix_Dijkstra[[#This Row],[Column3]]</f>
        <v>0.76837999999999995</v>
      </c>
      <c r="I20" s="2">
        <f t="shared" ca="1" si="16"/>
        <v>450</v>
      </c>
      <c r="J20" s="2">
        <f t="shared" ca="1" si="15"/>
        <v>0.5</v>
      </c>
      <c r="K20" s="2">
        <f t="shared" ca="1" si="15"/>
        <v>2.8158379999999998</v>
      </c>
    </row>
    <row r="21" spans="1:11" x14ac:dyDescent="0.25">
      <c r="A21">
        <v>250</v>
      </c>
      <c r="B21">
        <v>0.99</v>
      </c>
      <c r="C21">
        <v>0.63171999999999995</v>
      </c>
      <c r="E21" s="2">
        <f>Table_Matrix_Dijkstra[[#This Row],[Column1]]</f>
        <v>250</v>
      </c>
      <c r="F21" s="2">
        <f>Table_Matrix_Dijkstra[[#This Row],[Column2]]</f>
        <v>0.99</v>
      </c>
      <c r="G21" s="2">
        <f>Table_Matrix_Dijkstra[[#This Row],[Column3]]</f>
        <v>0.63171999999999995</v>
      </c>
      <c r="I21" s="2">
        <f ca="1">M11</f>
        <v>500</v>
      </c>
      <c r="J21" s="2">
        <f t="shared" ca="1" si="15"/>
        <v>0.5</v>
      </c>
      <c r="K21" s="2">
        <f t="shared" ca="1" si="15"/>
        <v>3.4792100000000001</v>
      </c>
    </row>
    <row r="22" spans="1:11" x14ac:dyDescent="0.25">
      <c r="A22">
        <v>300</v>
      </c>
      <c r="B22">
        <v>0.25</v>
      </c>
      <c r="C22">
        <v>1.0249509999999999</v>
      </c>
      <c r="E22" s="2">
        <f>Table_Matrix_Dijkstra[[#This Row],[Column1]]</f>
        <v>300</v>
      </c>
      <c r="F22" s="2">
        <f>Table_Matrix_Dijkstra[[#This Row],[Column2]]</f>
        <v>0.25</v>
      </c>
      <c r="G22" s="2">
        <f>Table_Matrix_Dijkstra[[#This Row],[Column3]]</f>
        <v>1.0249509999999999</v>
      </c>
      <c r="I22" s="2">
        <f ca="1">Q2</f>
        <v>50</v>
      </c>
      <c r="J22" s="2">
        <f t="shared" ref="J22:K31" ca="1" si="17">R2</f>
        <v>0.75</v>
      </c>
      <c r="K22" s="2">
        <f t="shared" ca="1" si="17"/>
        <v>4.4260000000000001E-2</v>
      </c>
    </row>
    <row r="23" spans="1:11" x14ac:dyDescent="0.25">
      <c r="A23">
        <v>300</v>
      </c>
      <c r="B23">
        <v>0.5</v>
      </c>
      <c r="C23">
        <v>1.312713</v>
      </c>
      <c r="E23" s="2">
        <f>Table_Matrix_Dijkstra[[#This Row],[Column1]]</f>
        <v>300</v>
      </c>
      <c r="F23" s="2">
        <f>Table_Matrix_Dijkstra[[#This Row],[Column2]]</f>
        <v>0.5</v>
      </c>
      <c r="G23" s="2">
        <f>Table_Matrix_Dijkstra[[#This Row],[Column3]]</f>
        <v>1.312713</v>
      </c>
      <c r="I23" s="2">
        <f t="shared" ref="I23:I31" ca="1" si="18">Q3</f>
        <v>100</v>
      </c>
      <c r="J23" s="2">
        <f t="shared" ca="1" si="17"/>
        <v>0.75</v>
      </c>
      <c r="K23" s="2">
        <f t="shared" ca="1" si="17"/>
        <v>0.14994199999999999</v>
      </c>
    </row>
    <row r="24" spans="1:11" x14ac:dyDescent="0.25">
      <c r="A24">
        <v>300</v>
      </c>
      <c r="B24">
        <v>0.75</v>
      </c>
      <c r="C24">
        <v>1.3811059999999999</v>
      </c>
      <c r="E24" s="2">
        <f>Table_Matrix_Dijkstra[[#This Row],[Column1]]</f>
        <v>300</v>
      </c>
      <c r="F24" s="2">
        <f>Table_Matrix_Dijkstra[[#This Row],[Column2]]</f>
        <v>0.75</v>
      </c>
      <c r="G24" s="2">
        <f>Table_Matrix_Dijkstra[[#This Row],[Column3]]</f>
        <v>1.3811059999999999</v>
      </c>
      <c r="I24" s="2">
        <f t="shared" ca="1" si="18"/>
        <v>150</v>
      </c>
      <c r="J24" s="2">
        <f t="shared" ca="1" si="17"/>
        <v>0.75</v>
      </c>
      <c r="K24" s="2">
        <f t="shared" ca="1" si="17"/>
        <v>0.30146000000000001</v>
      </c>
    </row>
    <row r="25" spans="1:11" x14ac:dyDescent="0.25">
      <c r="A25">
        <v>300</v>
      </c>
      <c r="B25">
        <v>0.99</v>
      </c>
      <c r="C25">
        <v>1.097974</v>
      </c>
      <c r="E25" s="2">
        <f>Table_Matrix_Dijkstra[[#This Row],[Column1]]</f>
        <v>300</v>
      </c>
      <c r="F25" s="2">
        <f>Table_Matrix_Dijkstra[[#This Row],[Column2]]</f>
        <v>0.99</v>
      </c>
      <c r="G25" s="2">
        <f>Table_Matrix_Dijkstra[[#This Row],[Column3]]</f>
        <v>1.097974</v>
      </c>
      <c r="I25" s="2">
        <f t="shared" ca="1" si="18"/>
        <v>200</v>
      </c>
      <c r="J25" s="2">
        <f t="shared" ca="1" si="17"/>
        <v>0.75</v>
      </c>
      <c r="K25" s="2">
        <f t="shared" ca="1" si="17"/>
        <v>0.50700599999999996</v>
      </c>
    </row>
    <row r="26" spans="1:11" x14ac:dyDescent="0.25">
      <c r="A26">
        <v>350</v>
      </c>
      <c r="B26">
        <v>0.25</v>
      </c>
      <c r="C26">
        <v>1.7007460000000001</v>
      </c>
      <c r="E26" s="2">
        <f>Table_Matrix_Dijkstra[[#This Row],[Column1]]</f>
        <v>350</v>
      </c>
      <c r="F26" s="2">
        <f>Table_Matrix_Dijkstra[[#This Row],[Column2]]</f>
        <v>0.25</v>
      </c>
      <c r="G26" s="2">
        <f>Table_Matrix_Dijkstra[[#This Row],[Column3]]</f>
        <v>1.7007460000000001</v>
      </c>
      <c r="I26" s="2">
        <f t="shared" ca="1" si="18"/>
        <v>250</v>
      </c>
      <c r="J26" s="2">
        <f t="shared" ca="1" si="17"/>
        <v>0.75</v>
      </c>
      <c r="K26" s="2">
        <f t="shared" ca="1" si="17"/>
        <v>0.76837999999999995</v>
      </c>
    </row>
    <row r="27" spans="1:11" x14ac:dyDescent="0.25">
      <c r="A27">
        <v>350</v>
      </c>
      <c r="B27">
        <v>0.5</v>
      </c>
      <c r="C27">
        <v>1.736259</v>
      </c>
      <c r="E27" s="2">
        <f>Table_Matrix_Dijkstra[[#This Row],[Column1]]</f>
        <v>350</v>
      </c>
      <c r="F27" s="2">
        <f>Table_Matrix_Dijkstra[[#This Row],[Column2]]</f>
        <v>0.5</v>
      </c>
      <c r="G27" s="2">
        <f>Table_Matrix_Dijkstra[[#This Row],[Column3]]</f>
        <v>1.736259</v>
      </c>
      <c r="I27" s="2">
        <f t="shared" ca="1" si="18"/>
        <v>300</v>
      </c>
      <c r="J27" s="2">
        <f t="shared" ca="1" si="17"/>
        <v>0.75</v>
      </c>
      <c r="K27" s="2">
        <f t="shared" ca="1" si="17"/>
        <v>1.3811059999999999</v>
      </c>
    </row>
    <row r="28" spans="1:11" x14ac:dyDescent="0.25">
      <c r="A28">
        <v>350</v>
      </c>
      <c r="B28">
        <v>0.75</v>
      </c>
      <c r="C28">
        <v>1.4195789999999999</v>
      </c>
      <c r="E28" s="2">
        <f>Table_Matrix_Dijkstra[[#This Row],[Column1]]</f>
        <v>350</v>
      </c>
      <c r="F28" s="2">
        <f>Table_Matrix_Dijkstra[[#This Row],[Column2]]</f>
        <v>0.75</v>
      </c>
      <c r="G28" s="2">
        <f>Table_Matrix_Dijkstra[[#This Row],[Column3]]</f>
        <v>1.4195789999999999</v>
      </c>
      <c r="I28" s="2">
        <f t="shared" ca="1" si="18"/>
        <v>350</v>
      </c>
      <c r="J28" s="2">
        <f t="shared" ca="1" si="17"/>
        <v>0.75</v>
      </c>
      <c r="K28" s="2">
        <f t="shared" ca="1" si="17"/>
        <v>1.4195789999999999</v>
      </c>
    </row>
    <row r="29" spans="1:11" x14ac:dyDescent="0.25">
      <c r="A29">
        <v>350</v>
      </c>
      <c r="B29">
        <v>0.99</v>
      </c>
      <c r="C29">
        <v>1.147681</v>
      </c>
      <c r="E29" s="2">
        <f>Table_Matrix_Dijkstra[[#This Row],[Column1]]</f>
        <v>350</v>
      </c>
      <c r="F29" s="2">
        <f>Table_Matrix_Dijkstra[[#This Row],[Column2]]</f>
        <v>0.99</v>
      </c>
      <c r="G29" s="2">
        <f>Table_Matrix_Dijkstra[[#This Row],[Column3]]</f>
        <v>1.147681</v>
      </c>
      <c r="I29" s="2">
        <f t="shared" ca="1" si="18"/>
        <v>400</v>
      </c>
      <c r="J29" s="2">
        <f t="shared" ca="1" si="17"/>
        <v>0.75</v>
      </c>
      <c r="K29" s="2">
        <f t="shared" ca="1" si="17"/>
        <v>2.3512879999999998</v>
      </c>
    </row>
    <row r="30" spans="1:11" x14ac:dyDescent="0.25">
      <c r="A30">
        <v>400</v>
      </c>
      <c r="B30">
        <v>0.25</v>
      </c>
      <c r="C30">
        <v>1.70936</v>
      </c>
      <c r="E30" s="2">
        <f>Table_Matrix_Dijkstra[[#This Row],[Column1]]</f>
        <v>400</v>
      </c>
      <c r="F30" s="2">
        <f>Table_Matrix_Dijkstra[[#This Row],[Column2]]</f>
        <v>0.25</v>
      </c>
      <c r="G30" s="2">
        <f>Table_Matrix_Dijkstra[[#This Row],[Column3]]</f>
        <v>1.70936</v>
      </c>
      <c r="I30" s="2">
        <f t="shared" ca="1" si="18"/>
        <v>450</v>
      </c>
      <c r="J30" s="2">
        <f t="shared" ca="1" si="17"/>
        <v>0.75</v>
      </c>
      <c r="K30" s="2">
        <f t="shared" ca="1" si="17"/>
        <v>2.4549020000000001</v>
      </c>
    </row>
    <row r="31" spans="1:11" x14ac:dyDescent="0.25">
      <c r="A31">
        <v>400</v>
      </c>
      <c r="B31">
        <v>0.5</v>
      </c>
      <c r="C31">
        <v>2.4682539999999999</v>
      </c>
      <c r="E31" s="2">
        <f>Table_Matrix_Dijkstra[[#This Row],[Column1]]</f>
        <v>400</v>
      </c>
      <c r="F31" s="2">
        <f>Table_Matrix_Dijkstra[[#This Row],[Column2]]</f>
        <v>0.5</v>
      </c>
      <c r="G31" s="2">
        <f>Table_Matrix_Dijkstra[[#This Row],[Column3]]</f>
        <v>2.4682539999999999</v>
      </c>
      <c r="I31" s="2">
        <f t="shared" ca="1" si="18"/>
        <v>500</v>
      </c>
      <c r="J31" s="2">
        <f t="shared" ca="1" si="17"/>
        <v>0.75</v>
      </c>
      <c r="K31" s="2">
        <f t="shared" ca="1" si="17"/>
        <v>3.4270040000000002</v>
      </c>
    </row>
    <row r="32" spans="1:11" x14ac:dyDescent="0.25">
      <c r="A32">
        <v>400</v>
      </c>
      <c r="B32">
        <v>0.75</v>
      </c>
      <c r="C32">
        <v>2.3512879999999998</v>
      </c>
      <c r="E32" s="2">
        <f>Table_Matrix_Dijkstra[[#This Row],[Column1]]</f>
        <v>400</v>
      </c>
      <c r="F32" s="2">
        <f>Table_Matrix_Dijkstra[[#This Row],[Column2]]</f>
        <v>0.75</v>
      </c>
      <c r="G32" s="2">
        <f>Table_Matrix_Dijkstra[[#This Row],[Column3]]</f>
        <v>2.3512879999999998</v>
      </c>
      <c r="I32" s="2">
        <f ca="1">U2</f>
        <v>50</v>
      </c>
      <c r="J32" s="2">
        <f t="shared" ref="J32:K41" ca="1" si="19">V2</f>
        <v>0.99</v>
      </c>
      <c r="K32" s="2">
        <f t="shared" ca="1" si="19"/>
        <v>3.8507E-2</v>
      </c>
    </row>
    <row r="33" spans="1:11" x14ac:dyDescent="0.25">
      <c r="A33">
        <v>400</v>
      </c>
      <c r="B33">
        <v>0.99</v>
      </c>
      <c r="C33">
        <v>1.8553329999999999</v>
      </c>
      <c r="E33" s="2">
        <f>Table_Matrix_Dijkstra[[#This Row],[Column1]]</f>
        <v>400</v>
      </c>
      <c r="F33" s="2">
        <f>Table_Matrix_Dijkstra[[#This Row],[Column2]]</f>
        <v>0.99</v>
      </c>
      <c r="G33" s="2">
        <f>Table_Matrix_Dijkstra[[#This Row],[Column3]]</f>
        <v>1.8553329999999999</v>
      </c>
      <c r="I33" s="2">
        <f t="shared" ref="I33:I41" ca="1" si="20">U3</f>
        <v>100</v>
      </c>
      <c r="J33" s="2">
        <f t="shared" ca="1" si="19"/>
        <v>0.99</v>
      </c>
      <c r="K33" s="2">
        <f t="shared" ca="1" si="19"/>
        <v>0.12393899999999999</v>
      </c>
    </row>
    <row r="34" spans="1:11" x14ac:dyDescent="0.25">
      <c r="A34">
        <v>450</v>
      </c>
      <c r="B34">
        <v>0.25</v>
      </c>
      <c r="C34">
        <v>2.2366709999999999</v>
      </c>
      <c r="E34" s="2">
        <f>Table_Matrix_Dijkstra[[#This Row],[Column1]]</f>
        <v>450</v>
      </c>
      <c r="F34" s="2">
        <f>Table_Matrix_Dijkstra[[#This Row],[Column2]]</f>
        <v>0.25</v>
      </c>
      <c r="G34" s="2">
        <f>Table_Matrix_Dijkstra[[#This Row],[Column3]]</f>
        <v>2.2366709999999999</v>
      </c>
      <c r="I34" s="2">
        <f t="shared" ca="1" si="20"/>
        <v>150</v>
      </c>
      <c r="J34" s="2">
        <f t="shared" ca="1" si="19"/>
        <v>0.99</v>
      </c>
      <c r="K34" s="2">
        <f t="shared" ca="1" si="19"/>
        <v>0.24668999999999999</v>
      </c>
    </row>
    <row r="35" spans="1:11" x14ac:dyDescent="0.25">
      <c r="A35">
        <v>450</v>
      </c>
      <c r="B35">
        <v>0.5</v>
      </c>
      <c r="C35">
        <v>2.8158379999999998</v>
      </c>
      <c r="E35" s="2">
        <f>Table_Matrix_Dijkstra[[#This Row],[Column1]]</f>
        <v>450</v>
      </c>
      <c r="F35" s="2">
        <f>Table_Matrix_Dijkstra[[#This Row],[Column2]]</f>
        <v>0.5</v>
      </c>
      <c r="G35" s="2">
        <f>Table_Matrix_Dijkstra[[#This Row],[Column3]]</f>
        <v>2.8158379999999998</v>
      </c>
      <c r="I35" s="2">
        <f t="shared" ca="1" si="20"/>
        <v>200</v>
      </c>
      <c r="J35" s="2">
        <f t="shared" ca="1" si="19"/>
        <v>0.99</v>
      </c>
      <c r="K35" s="2">
        <f t="shared" ca="1" si="19"/>
        <v>0.41461100000000001</v>
      </c>
    </row>
    <row r="36" spans="1:11" x14ac:dyDescent="0.25">
      <c r="A36">
        <v>450</v>
      </c>
      <c r="B36">
        <v>0.75</v>
      </c>
      <c r="C36">
        <v>2.4549020000000001</v>
      </c>
      <c r="E36" s="2">
        <f>Table_Matrix_Dijkstra[[#This Row],[Column1]]</f>
        <v>450</v>
      </c>
      <c r="F36" s="2">
        <f>Table_Matrix_Dijkstra[[#This Row],[Column2]]</f>
        <v>0.75</v>
      </c>
      <c r="G36" s="2">
        <f>Table_Matrix_Dijkstra[[#This Row],[Column3]]</f>
        <v>2.4549020000000001</v>
      </c>
      <c r="I36" s="2">
        <f t="shared" ca="1" si="20"/>
        <v>250</v>
      </c>
      <c r="J36" s="2">
        <f t="shared" ca="1" si="19"/>
        <v>0.99</v>
      </c>
      <c r="K36" s="2">
        <f t="shared" ca="1" si="19"/>
        <v>0.63171999999999995</v>
      </c>
    </row>
    <row r="37" spans="1:11" x14ac:dyDescent="0.25">
      <c r="A37">
        <v>450</v>
      </c>
      <c r="B37">
        <v>0.99</v>
      </c>
      <c r="C37">
        <v>2.3017349999999999</v>
      </c>
      <c r="E37" s="2">
        <f>Table_Matrix_Dijkstra[[#This Row],[Column1]]</f>
        <v>450</v>
      </c>
      <c r="F37" s="2">
        <f>Table_Matrix_Dijkstra[[#This Row],[Column2]]</f>
        <v>0.99</v>
      </c>
      <c r="G37" s="2">
        <f>Table_Matrix_Dijkstra[[#This Row],[Column3]]</f>
        <v>2.3017349999999999</v>
      </c>
      <c r="I37" s="2">
        <f t="shared" ca="1" si="20"/>
        <v>300</v>
      </c>
      <c r="J37" s="2">
        <f t="shared" ca="1" si="19"/>
        <v>0.99</v>
      </c>
      <c r="K37" s="2">
        <f t="shared" ca="1" si="19"/>
        <v>1.097974</v>
      </c>
    </row>
    <row r="38" spans="1:11" x14ac:dyDescent="0.25">
      <c r="A38">
        <v>500</v>
      </c>
      <c r="B38">
        <v>0.25</v>
      </c>
      <c r="C38">
        <v>2.9678969999999998</v>
      </c>
      <c r="E38" s="2">
        <f>Table_Matrix_Dijkstra[[#This Row],[Column1]]</f>
        <v>500</v>
      </c>
      <c r="F38" s="2">
        <f>Table_Matrix_Dijkstra[[#This Row],[Column2]]</f>
        <v>0.25</v>
      </c>
      <c r="G38" s="2">
        <f>Table_Matrix_Dijkstra[[#This Row],[Column3]]</f>
        <v>2.9678969999999998</v>
      </c>
      <c r="I38" s="2">
        <f t="shared" ca="1" si="20"/>
        <v>350</v>
      </c>
      <c r="J38" s="2">
        <f t="shared" ca="1" si="19"/>
        <v>0.99</v>
      </c>
      <c r="K38" s="2">
        <f t="shared" ca="1" si="19"/>
        <v>1.147681</v>
      </c>
    </row>
    <row r="39" spans="1:11" x14ac:dyDescent="0.25">
      <c r="A39">
        <v>500</v>
      </c>
      <c r="B39">
        <v>0.5</v>
      </c>
      <c r="C39">
        <v>3.4792100000000001</v>
      </c>
      <c r="E39" s="2">
        <f>Table_Matrix_Dijkstra[[#This Row],[Column1]]</f>
        <v>500</v>
      </c>
      <c r="F39" s="2">
        <f>Table_Matrix_Dijkstra[[#This Row],[Column2]]</f>
        <v>0.5</v>
      </c>
      <c r="G39" s="2">
        <f>Table_Matrix_Dijkstra[[#This Row],[Column3]]</f>
        <v>3.4792100000000001</v>
      </c>
      <c r="I39" s="2">
        <f t="shared" ca="1" si="20"/>
        <v>400</v>
      </c>
      <c r="J39" s="2">
        <f t="shared" ca="1" si="19"/>
        <v>0.99</v>
      </c>
      <c r="K39" s="2">
        <f t="shared" ca="1" si="19"/>
        <v>1.8553329999999999</v>
      </c>
    </row>
    <row r="40" spans="1:11" x14ac:dyDescent="0.25">
      <c r="A40">
        <v>500</v>
      </c>
      <c r="B40">
        <v>0.75</v>
      </c>
      <c r="C40">
        <v>3.4270040000000002</v>
      </c>
      <c r="E40" s="2">
        <f>Table_Matrix_Dijkstra[[#This Row],[Column1]]</f>
        <v>500</v>
      </c>
      <c r="F40" s="2">
        <f>Table_Matrix_Dijkstra[[#This Row],[Column2]]</f>
        <v>0.75</v>
      </c>
      <c r="G40" s="2">
        <f>Table_Matrix_Dijkstra[[#This Row],[Column3]]</f>
        <v>3.4270040000000002</v>
      </c>
      <c r="I40" s="2">
        <f t="shared" ca="1" si="20"/>
        <v>450</v>
      </c>
      <c r="J40" s="2">
        <f t="shared" ca="1" si="19"/>
        <v>0.99</v>
      </c>
      <c r="K40" s="2">
        <f t="shared" ca="1" si="19"/>
        <v>2.3017349999999999</v>
      </c>
    </row>
    <row r="41" spans="1:11" x14ac:dyDescent="0.25">
      <c r="A41">
        <v>500</v>
      </c>
      <c r="B41">
        <v>0.99</v>
      </c>
      <c r="C41">
        <v>2.3164850000000001</v>
      </c>
      <c r="E41" s="2">
        <f>Table_Matrix_Dijkstra[[#This Row],[Column1]]</f>
        <v>500</v>
      </c>
      <c r="F41" s="2">
        <f>Table_Matrix_Dijkstra[[#This Row],[Column2]]</f>
        <v>0.99</v>
      </c>
      <c r="G41" s="2">
        <f>Table_Matrix_Dijkstra[[#This Row],[Column3]]</f>
        <v>2.3164850000000001</v>
      </c>
      <c r="I41" s="2">
        <f t="shared" ca="1" si="20"/>
        <v>500</v>
      </c>
      <c r="J41" s="2">
        <f t="shared" ca="1" si="19"/>
        <v>0.99</v>
      </c>
      <c r="K41" s="2">
        <f ca="1">W11</f>
        <v>2.3164850000000001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DFC8-35B5-416E-B2BE-79ED593E21E4}">
  <dimension ref="A1:W41"/>
  <sheetViews>
    <sheetView workbookViewId="0">
      <selection activeCell="I12" sqref="I12:K41"/>
    </sheetView>
  </sheetViews>
  <sheetFormatPr defaultRowHeight="15" x14ac:dyDescent="0.25"/>
  <cols>
    <col min="1" max="2" width="10.7109375" bestFit="1" customWidth="1"/>
    <col min="3" max="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1.364328</v>
      </c>
      <c r="E2" s="2">
        <f>Table_Matrix_BellmanFord[[#This Row],[Column1]]</f>
        <v>50</v>
      </c>
      <c r="F2" s="2">
        <f>Table_Matrix_BellmanFord[[#This Row],[Column2]]</f>
        <v>0.25</v>
      </c>
      <c r="G2" s="2">
        <f>Table_Matrix_BellmanFord[[#This Row],[Column3]]</f>
        <v>1.364328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1.364328</v>
      </c>
      <c r="M2">
        <f ca="1">OFFSET($E$2,ROW(A1)*4-1 -2,0)</f>
        <v>50</v>
      </c>
      <c r="N2">
        <f ca="1">OFFSET($F$2,ROW(A1)*4-1 -2,0)</f>
        <v>0.5</v>
      </c>
      <c r="O2">
        <f ca="1">OFFSET($G$2,ROW(A1)*4-1 -2,0)</f>
        <v>1.8746700000000001</v>
      </c>
      <c r="Q2">
        <f ca="1">OFFSET($E$2,ROW(I1)*4-1 -1,0)</f>
        <v>50</v>
      </c>
      <c r="R2">
        <f ca="1">OFFSET($F$2,ROW(I1)*4-1 -1,0)</f>
        <v>0.75</v>
      </c>
      <c r="S2">
        <f ca="1">OFFSET($G$2,ROW(I1)*4-1 -1,0)</f>
        <v>1.7880750000000001</v>
      </c>
      <c r="U2">
        <f ca="1">OFFSET($E$2,ROW(M1)*4-1,0)</f>
        <v>50</v>
      </c>
      <c r="V2">
        <f ca="1">OFFSET($F$2,ROW(M1)*4-1,0)</f>
        <v>0.99</v>
      </c>
      <c r="W2">
        <f ca="1">OFFSET($G$2,ROW(M1)*4-1,0)</f>
        <v>1.826481</v>
      </c>
    </row>
    <row r="3" spans="1:23" x14ac:dyDescent="0.25">
      <c r="A3">
        <v>50</v>
      </c>
      <c r="B3">
        <v>0.5</v>
      </c>
      <c r="C3">
        <v>1.8746700000000001</v>
      </c>
      <c r="E3" s="2">
        <f>Table_Matrix_BellmanFord[[#This Row],[Column1]]</f>
        <v>50</v>
      </c>
      <c r="F3" s="2">
        <f>Table_Matrix_BellmanFord[[#This Row],[Column2]]</f>
        <v>0.5</v>
      </c>
      <c r="G3" s="2">
        <f>Table_Matrix_BellmanFord[[#This Row],[Column3]]</f>
        <v>1.8746700000000001</v>
      </c>
      <c r="I3">
        <f t="shared" ref="I3:I11" ca="1" si="0">OFFSET($E$2,ROW(A2)*4-1 -3,0)</f>
        <v>100</v>
      </c>
      <c r="J3">
        <f t="shared" ref="J3:J11" ca="1" si="1">OFFSET($F$2,ROW(A2)*4-1 -3,0)</f>
        <v>0.25</v>
      </c>
      <c r="K3">
        <f t="shared" ref="K3:K11" ca="1" si="2">OFFSET($G$2,ROW(A2)*4-1 -3,0)</f>
        <v>12.014201</v>
      </c>
      <c r="M3">
        <f ca="1">OFFSET($E$2,ROW(A2)*4-1 -2,0)</f>
        <v>100</v>
      </c>
      <c r="N3">
        <f ca="1">OFFSET($F$2,ROW(A2)*4-1 -2,0)</f>
        <v>0.5</v>
      </c>
      <c r="O3">
        <f ca="1">OFFSET($G$2,ROW(A2)*4-1 -2,0)</f>
        <v>15.322946</v>
      </c>
      <c r="Q3">
        <f t="shared" ref="Q3:Q11" ca="1" si="3">OFFSET($E$2,ROW(I2)*4-1 -1,0)</f>
        <v>100</v>
      </c>
      <c r="R3">
        <f t="shared" ref="R3:R11" ca="1" si="4">OFFSET($F$2,ROW(I2)*4-1 -1,0)</f>
        <v>0.75</v>
      </c>
      <c r="S3">
        <f t="shared" ref="S3:S11" ca="1" si="5">OFFSET($G$2,ROW(I2)*4-1 -1,0)</f>
        <v>12.838924</v>
      </c>
      <c r="U3">
        <f t="shared" ref="U3:U11" ca="1" si="6">OFFSET($E$2,ROW(M2)*4-1,0)</f>
        <v>100</v>
      </c>
      <c r="V3">
        <f t="shared" ref="V3:V11" ca="1" si="7">OFFSET($F$2,ROW(M2)*4-1,0)</f>
        <v>0.99</v>
      </c>
      <c r="W3">
        <f t="shared" ref="W3:W11" ca="1" si="8">OFFSET($G$2,ROW(M2)*4-1,0)</f>
        <v>12.218119</v>
      </c>
    </row>
    <row r="4" spans="1:23" x14ac:dyDescent="0.25">
      <c r="A4">
        <v>50</v>
      </c>
      <c r="B4">
        <v>0.75</v>
      </c>
      <c r="C4">
        <v>1.7880750000000001</v>
      </c>
      <c r="E4" s="2">
        <f>Table_Matrix_BellmanFord[[#This Row],[Column1]]</f>
        <v>50</v>
      </c>
      <c r="F4" s="2">
        <f>Table_Matrix_BellmanFord[[#This Row],[Column2]]</f>
        <v>0.75</v>
      </c>
      <c r="G4" s="2">
        <f>Table_Matrix_BellmanFord[[#This Row],[Column3]]</f>
        <v>1.7880750000000001</v>
      </c>
      <c r="I4">
        <f t="shared" ca="1" si="0"/>
        <v>150</v>
      </c>
      <c r="J4">
        <f t="shared" ca="1" si="1"/>
        <v>0.25</v>
      </c>
      <c r="K4">
        <f t="shared" ca="1" si="2"/>
        <v>40.326487999999998</v>
      </c>
      <c r="M4">
        <f t="shared" ref="M4:M9" ca="1" si="9">OFFSET($E$2,ROW(A3)*4-1 -2,0)</f>
        <v>150</v>
      </c>
      <c r="N4">
        <f t="shared" ref="N4:N9" ca="1" si="10">OFFSET($F$2,ROW(A3)*4-1 -2,0)</f>
        <v>0.5</v>
      </c>
      <c r="O4">
        <f t="shared" ref="O4:O9" ca="1" si="11">OFFSET($G$2,ROW(A3)*4-1 -2,0)</f>
        <v>58.125953000000003</v>
      </c>
      <c r="Q4">
        <f t="shared" ca="1" si="3"/>
        <v>150</v>
      </c>
      <c r="R4">
        <f t="shared" ca="1" si="4"/>
        <v>0.75</v>
      </c>
      <c r="S4">
        <f t="shared" ca="1" si="5"/>
        <v>51.329405999999999</v>
      </c>
      <c r="U4">
        <f t="shared" ca="1" si="6"/>
        <v>150</v>
      </c>
      <c r="V4">
        <f t="shared" ca="1" si="7"/>
        <v>0.99</v>
      </c>
      <c r="W4">
        <f t="shared" ca="1" si="8"/>
        <v>49.416848999999999</v>
      </c>
    </row>
    <row r="5" spans="1:23" x14ac:dyDescent="0.25">
      <c r="A5">
        <v>50</v>
      </c>
      <c r="B5">
        <v>0.99</v>
      </c>
      <c r="C5">
        <v>1.826481</v>
      </c>
      <c r="E5" s="2">
        <f>Table_Matrix_BellmanFord[[#This Row],[Column1]]</f>
        <v>50</v>
      </c>
      <c r="F5" s="2">
        <f>Table_Matrix_BellmanFord[[#This Row],[Column2]]</f>
        <v>0.99</v>
      </c>
      <c r="G5" s="2">
        <f>Table_Matrix_BellmanFord[[#This Row],[Column3]]</f>
        <v>1.826481</v>
      </c>
      <c r="I5">
        <f t="shared" ca="1" si="0"/>
        <v>200</v>
      </c>
      <c r="J5">
        <f t="shared" ca="1" si="1"/>
        <v>0.25</v>
      </c>
      <c r="K5">
        <f t="shared" ca="1" si="2"/>
        <v>93.855294000000001</v>
      </c>
      <c r="M5">
        <f t="shared" ca="1" si="9"/>
        <v>200</v>
      </c>
      <c r="N5">
        <f t="shared" ca="1" si="10"/>
        <v>0.5</v>
      </c>
      <c r="O5">
        <f t="shared" ca="1" si="11"/>
        <v>133.49798200000001</v>
      </c>
      <c r="Q5">
        <f t="shared" ca="1" si="3"/>
        <v>200</v>
      </c>
      <c r="R5">
        <f t="shared" ca="1" si="4"/>
        <v>0.75</v>
      </c>
      <c r="S5">
        <f t="shared" ca="1" si="5"/>
        <v>115.526071</v>
      </c>
      <c r="U5">
        <f t="shared" ca="1" si="6"/>
        <v>200</v>
      </c>
      <c r="V5">
        <f t="shared" ca="1" si="7"/>
        <v>0.99</v>
      </c>
      <c r="W5">
        <f t="shared" ca="1" si="8"/>
        <v>112.336478</v>
      </c>
    </row>
    <row r="6" spans="1:23" x14ac:dyDescent="0.25">
      <c r="A6">
        <v>100</v>
      </c>
      <c r="B6">
        <v>0.25</v>
      </c>
      <c r="C6">
        <v>12.014201</v>
      </c>
      <c r="E6" s="2">
        <f>Table_Matrix_BellmanFord[[#This Row],[Column1]]</f>
        <v>100</v>
      </c>
      <c r="F6" s="2">
        <f>Table_Matrix_BellmanFord[[#This Row],[Column2]]</f>
        <v>0.25</v>
      </c>
      <c r="G6" s="2">
        <f>Table_Matrix_BellmanFord[[#This Row],[Column3]]</f>
        <v>12.014201</v>
      </c>
      <c r="I6">
        <f t="shared" ca="1" si="0"/>
        <v>250</v>
      </c>
      <c r="J6">
        <f t="shared" ca="1" si="1"/>
        <v>0.25</v>
      </c>
      <c r="K6">
        <f t="shared" ca="1" si="2"/>
        <v>173.12015199999999</v>
      </c>
      <c r="M6">
        <f t="shared" ca="1" si="9"/>
        <v>250</v>
      </c>
      <c r="N6">
        <f t="shared" ca="1" si="10"/>
        <v>0.5</v>
      </c>
      <c r="O6">
        <f t="shared" ca="1" si="11"/>
        <v>322.79584299999999</v>
      </c>
      <c r="Q6">
        <f t="shared" ca="1" si="3"/>
        <v>250</v>
      </c>
      <c r="R6">
        <f t="shared" ca="1" si="4"/>
        <v>0.75</v>
      </c>
      <c r="S6">
        <f t="shared" ca="1" si="5"/>
        <v>321.95959099999999</v>
      </c>
      <c r="U6">
        <f t="shared" ca="1" si="6"/>
        <v>250</v>
      </c>
      <c r="V6">
        <f t="shared" ca="1" si="7"/>
        <v>0.99</v>
      </c>
      <c r="W6">
        <f t="shared" ca="1" si="8"/>
        <v>267.248087</v>
      </c>
    </row>
    <row r="7" spans="1:23" x14ac:dyDescent="0.25">
      <c r="A7">
        <v>100</v>
      </c>
      <c r="B7">
        <v>0.5</v>
      </c>
      <c r="C7">
        <v>15.322946</v>
      </c>
      <c r="E7" s="2">
        <f>Table_Matrix_BellmanFord[[#This Row],[Column1]]</f>
        <v>100</v>
      </c>
      <c r="F7" s="2">
        <f>Table_Matrix_BellmanFord[[#This Row],[Column2]]</f>
        <v>0.5</v>
      </c>
      <c r="G7" s="2">
        <f>Table_Matrix_BellmanFord[[#This Row],[Column3]]</f>
        <v>15.322946</v>
      </c>
      <c r="I7">
        <f t="shared" ca="1" si="0"/>
        <v>300</v>
      </c>
      <c r="J7">
        <f t="shared" ca="1" si="1"/>
        <v>0.25</v>
      </c>
      <c r="K7">
        <f t="shared" ca="1" si="2"/>
        <v>432.904448</v>
      </c>
      <c r="M7">
        <f t="shared" ca="1" si="9"/>
        <v>300</v>
      </c>
      <c r="N7">
        <f t="shared" ca="1" si="10"/>
        <v>0.5</v>
      </c>
      <c r="O7">
        <f t="shared" ca="1" si="11"/>
        <v>610.49661600000002</v>
      </c>
      <c r="Q7">
        <f t="shared" ca="1" si="3"/>
        <v>300</v>
      </c>
      <c r="R7">
        <f t="shared" ca="1" si="4"/>
        <v>0.75</v>
      </c>
      <c r="S7">
        <f t="shared" ca="1" si="5"/>
        <v>635.18454899999995</v>
      </c>
      <c r="U7">
        <f t="shared" ca="1" si="6"/>
        <v>300</v>
      </c>
      <c r="V7">
        <f t="shared" ca="1" si="7"/>
        <v>0.99</v>
      </c>
      <c r="W7">
        <f t="shared" ca="1" si="8"/>
        <v>411.03346599999998</v>
      </c>
    </row>
    <row r="8" spans="1:23" x14ac:dyDescent="0.25">
      <c r="A8">
        <v>100</v>
      </c>
      <c r="B8">
        <v>0.75</v>
      </c>
      <c r="C8">
        <v>12.838924</v>
      </c>
      <c r="E8" s="2">
        <f>Table_Matrix_BellmanFord[[#This Row],[Column1]]</f>
        <v>100</v>
      </c>
      <c r="F8" s="2">
        <f>Table_Matrix_BellmanFord[[#This Row],[Column2]]</f>
        <v>0.75</v>
      </c>
      <c r="G8" s="2">
        <f>Table_Matrix_BellmanFord[[#This Row],[Column3]]</f>
        <v>12.838924</v>
      </c>
      <c r="I8">
        <f t="shared" ca="1" si="0"/>
        <v>350</v>
      </c>
      <c r="J8">
        <f t="shared" ca="1" si="1"/>
        <v>0.25</v>
      </c>
      <c r="K8">
        <f t="shared" ca="1" si="2"/>
        <v>507.20440100000002</v>
      </c>
      <c r="M8">
        <f t="shared" ca="1" si="9"/>
        <v>350</v>
      </c>
      <c r="N8">
        <f t="shared" ca="1" si="10"/>
        <v>0.5</v>
      </c>
      <c r="O8">
        <f t="shared" ca="1" si="11"/>
        <v>756.59833100000003</v>
      </c>
      <c r="Q8">
        <f t="shared" ca="1" si="3"/>
        <v>350</v>
      </c>
      <c r="R8">
        <f t="shared" ca="1" si="4"/>
        <v>0.75</v>
      </c>
      <c r="S8">
        <f t="shared" ca="1" si="5"/>
        <v>669.522109</v>
      </c>
      <c r="U8">
        <f t="shared" ca="1" si="6"/>
        <v>350</v>
      </c>
      <c r="V8">
        <f t="shared" ca="1" si="7"/>
        <v>0.99</v>
      </c>
      <c r="W8">
        <f t="shared" ca="1" si="8"/>
        <v>588.09479999999996</v>
      </c>
    </row>
    <row r="9" spans="1:23" x14ac:dyDescent="0.25">
      <c r="A9">
        <v>100</v>
      </c>
      <c r="B9">
        <v>0.99</v>
      </c>
      <c r="C9">
        <v>12.218119</v>
      </c>
      <c r="E9" s="2">
        <f>Table_Matrix_BellmanFord[[#This Row],[Column1]]</f>
        <v>100</v>
      </c>
      <c r="F9" s="2">
        <f>Table_Matrix_BellmanFord[[#This Row],[Column2]]</f>
        <v>0.99</v>
      </c>
      <c r="G9" s="2">
        <f>Table_Matrix_BellmanFord[[#This Row],[Column3]]</f>
        <v>12.218119</v>
      </c>
      <c r="I9">
        <f t="shared" ca="1" si="0"/>
        <v>400</v>
      </c>
      <c r="J9">
        <f t="shared" ca="1" si="1"/>
        <v>0.25</v>
      </c>
      <c r="K9">
        <f t="shared" ca="1" si="2"/>
        <v>733.87767299999996</v>
      </c>
      <c r="M9">
        <f t="shared" ca="1" si="9"/>
        <v>400</v>
      </c>
      <c r="N9">
        <f t="shared" ca="1" si="10"/>
        <v>0.5</v>
      </c>
      <c r="O9">
        <f t="shared" ca="1" si="11"/>
        <v>1083.603165</v>
      </c>
      <c r="Q9">
        <f t="shared" ca="1" si="3"/>
        <v>400</v>
      </c>
      <c r="R9">
        <f t="shared" ca="1" si="4"/>
        <v>0.75</v>
      </c>
      <c r="S9">
        <f t="shared" ca="1" si="5"/>
        <v>1014.887489</v>
      </c>
      <c r="U9">
        <f t="shared" ca="1" si="6"/>
        <v>400</v>
      </c>
      <c r="V9">
        <f t="shared" ca="1" si="7"/>
        <v>0.99</v>
      </c>
      <c r="W9">
        <f t="shared" ca="1" si="8"/>
        <v>903.75084300000003</v>
      </c>
    </row>
    <row r="10" spans="1:23" x14ac:dyDescent="0.25">
      <c r="A10">
        <v>150</v>
      </c>
      <c r="B10">
        <v>0.25</v>
      </c>
      <c r="C10">
        <v>40.326487999999998</v>
      </c>
      <c r="E10" s="2">
        <f>Table_Matrix_BellmanFord[[#This Row],[Column1]]</f>
        <v>150</v>
      </c>
      <c r="F10" s="2">
        <f>Table_Matrix_BellmanFord[[#This Row],[Column2]]</f>
        <v>0.25</v>
      </c>
      <c r="G10" s="2">
        <f>Table_Matrix_BellmanFord[[#This Row],[Column3]]</f>
        <v>40.326487999999998</v>
      </c>
      <c r="I10">
        <f t="shared" ca="1" si="0"/>
        <v>450</v>
      </c>
      <c r="J10">
        <f t="shared" ca="1" si="1"/>
        <v>0.25</v>
      </c>
      <c r="K10">
        <f t="shared" ca="1" si="2"/>
        <v>1059.969061</v>
      </c>
      <c r="M10">
        <f ca="1">OFFSET($E$2,ROW(A9)*4-1 -2,0)</f>
        <v>450</v>
      </c>
      <c r="N10">
        <f ca="1">OFFSET($F$2,ROW(A9)*4-1 -2,0)</f>
        <v>0.5</v>
      </c>
      <c r="O10">
        <f ca="1">OFFSET($G$2,ROW(A9)*4-1 -2,0)</f>
        <v>1542.7409359999999</v>
      </c>
      <c r="Q10">
        <f t="shared" ca="1" si="3"/>
        <v>450</v>
      </c>
      <c r="R10">
        <f t="shared" ca="1" si="4"/>
        <v>0.75</v>
      </c>
      <c r="S10">
        <f t="shared" ca="1" si="5"/>
        <v>1412.4019800000001</v>
      </c>
      <c r="U10">
        <f t="shared" ca="1" si="6"/>
        <v>450</v>
      </c>
      <c r="V10">
        <f t="shared" ca="1" si="7"/>
        <v>0.99</v>
      </c>
      <c r="W10">
        <f t="shared" ca="1" si="8"/>
        <v>1277.851132</v>
      </c>
    </row>
    <row r="11" spans="1:23" x14ac:dyDescent="0.25">
      <c r="A11">
        <v>150</v>
      </c>
      <c r="B11">
        <v>0.5</v>
      </c>
      <c r="C11">
        <v>58.125953000000003</v>
      </c>
      <c r="E11" s="2">
        <f>Table_Matrix_BellmanFord[[#This Row],[Column1]]</f>
        <v>150</v>
      </c>
      <c r="F11" s="2">
        <f>Table_Matrix_BellmanFord[[#This Row],[Column2]]</f>
        <v>0.5</v>
      </c>
      <c r="G11" s="2">
        <f>Table_Matrix_BellmanFord[[#This Row],[Column3]]</f>
        <v>58.125953000000003</v>
      </c>
      <c r="I11">
        <f t="shared" ca="1" si="0"/>
        <v>500</v>
      </c>
      <c r="J11">
        <f t="shared" ca="1" si="1"/>
        <v>0.25</v>
      </c>
      <c r="K11">
        <f t="shared" ca="1" si="2"/>
        <v>1474.5937160000001</v>
      </c>
      <c r="M11">
        <f t="shared" ref="M11" ca="1" si="12">OFFSET($E$2,ROW(A10)*4-1 -2,0)</f>
        <v>500</v>
      </c>
      <c r="N11">
        <f t="shared" ref="N11" ca="1" si="13">OFFSET($F$2,ROW(A10)*4-1 -2,0)</f>
        <v>0.5</v>
      </c>
      <c r="O11">
        <f t="shared" ref="O11" ca="1" si="14">OFFSET($G$2,ROW(A10)*4-1 -2,0)</f>
        <v>2113.087035</v>
      </c>
      <c r="Q11">
        <f t="shared" ca="1" si="3"/>
        <v>500</v>
      </c>
      <c r="R11">
        <f t="shared" ca="1" si="4"/>
        <v>0.75</v>
      </c>
      <c r="S11">
        <f t="shared" ca="1" si="5"/>
        <v>1936.552625</v>
      </c>
      <c r="U11">
        <f t="shared" ca="1" si="6"/>
        <v>500</v>
      </c>
      <c r="V11">
        <f t="shared" ca="1" si="7"/>
        <v>0.99</v>
      </c>
      <c r="W11">
        <f t="shared" ca="1" si="8"/>
        <v>1712.9728769999999</v>
      </c>
    </row>
    <row r="12" spans="1:23" x14ac:dyDescent="0.25">
      <c r="A12">
        <v>150</v>
      </c>
      <c r="B12">
        <v>0.75</v>
      </c>
      <c r="C12">
        <v>51.329405999999999</v>
      </c>
      <c r="E12" s="2">
        <f>Table_Matrix_BellmanFord[[#This Row],[Column1]]</f>
        <v>150</v>
      </c>
      <c r="F12" s="2">
        <f>Table_Matrix_BellmanFord[[#This Row],[Column2]]</f>
        <v>0.75</v>
      </c>
      <c r="G12" s="2">
        <f>Table_Matrix_BellmanFord[[#This Row],[Column3]]</f>
        <v>51.329405999999999</v>
      </c>
      <c r="I12" s="2">
        <f ca="1">M2</f>
        <v>50</v>
      </c>
      <c r="J12" s="2">
        <f t="shared" ref="J12:K21" ca="1" si="15">N2</f>
        <v>0.5</v>
      </c>
      <c r="K12" s="2">
        <f t="shared" ca="1" si="15"/>
        <v>1.8746700000000001</v>
      </c>
    </row>
    <row r="13" spans="1:23" x14ac:dyDescent="0.25">
      <c r="A13">
        <v>150</v>
      </c>
      <c r="B13">
        <v>0.99</v>
      </c>
      <c r="C13">
        <v>49.416848999999999</v>
      </c>
      <c r="E13" s="2">
        <f>Table_Matrix_BellmanFord[[#This Row],[Column1]]</f>
        <v>150</v>
      </c>
      <c r="F13" s="2">
        <f>Table_Matrix_BellmanFord[[#This Row],[Column2]]</f>
        <v>0.99</v>
      </c>
      <c r="G13" s="2">
        <f>Table_Matrix_BellmanFord[[#This Row],[Column3]]</f>
        <v>49.416848999999999</v>
      </c>
      <c r="I13" s="2">
        <f t="shared" ref="I13:I20" ca="1" si="16">M3</f>
        <v>100</v>
      </c>
      <c r="J13" s="2">
        <f t="shared" ca="1" si="15"/>
        <v>0.5</v>
      </c>
      <c r="K13" s="2">
        <f t="shared" ca="1" si="15"/>
        <v>15.322946</v>
      </c>
    </row>
    <row r="14" spans="1:23" x14ac:dyDescent="0.25">
      <c r="A14">
        <v>200</v>
      </c>
      <c r="B14">
        <v>0.25</v>
      </c>
      <c r="C14">
        <v>93.855294000000001</v>
      </c>
      <c r="E14" s="2">
        <f>Table_Matrix_BellmanFord[[#This Row],[Column1]]</f>
        <v>200</v>
      </c>
      <c r="F14" s="2">
        <f>Table_Matrix_BellmanFord[[#This Row],[Column2]]</f>
        <v>0.25</v>
      </c>
      <c r="G14" s="2">
        <f>Table_Matrix_BellmanFord[[#This Row],[Column3]]</f>
        <v>93.855294000000001</v>
      </c>
      <c r="I14" s="2">
        <f t="shared" ca="1" si="16"/>
        <v>150</v>
      </c>
      <c r="J14" s="2">
        <f t="shared" ca="1" si="15"/>
        <v>0.5</v>
      </c>
      <c r="K14" s="2">
        <f t="shared" ca="1" si="15"/>
        <v>58.125953000000003</v>
      </c>
    </row>
    <row r="15" spans="1:23" x14ac:dyDescent="0.25">
      <c r="A15">
        <v>200</v>
      </c>
      <c r="B15">
        <v>0.5</v>
      </c>
      <c r="C15">
        <v>133.49798200000001</v>
      </c>
      <c r="E15" s="2">
        <f>Table_Matrix_BellmanFord[[#This Row],[Column1]]</f>
        <v>200</v>
      </c>
      <c r="F15" s="2">
        <f>Table_Matrix_BellmanFord[[#This Row],[Column2]]</f>
        <v>0.5</v>
      </c>
      <c r="G15" s="2">
        <f>Table_Matrix_BellmanFord[[#This Row],[Column3]]</f>
        <v>133.49798200000001</v>
      </c>
      <c r="I15" s="2">
        <f t="shared" ca="1" si="16"/>
        <v>200</v>
      </c>
      <c r="J15" s="2">
        <f t="shared" ca="1" si="15"/>
        <v>0.5</v>
      </c>
      <c r="K15" s="2">
        <f t="shared" ca="1" si="15"/>
        <v>133.49798200000001</v>
      </c>
    </row>
    <row r="16" spans="1:23" x14ac:dyDescent="0.25">
      <c r="A16">
        <v>200</v>
      </c>
      <c r="B16">
        <v>0.75</v>
      </c>
      <c r="C16">
        <v>115.526071</v>
      </c>
      <c r="E16" s="2">
        <f>Table_Matrix_BellmanFord[[#This Row],[Column1]]</f>
        <v>200</v>
      </c>
      <c r="F16" s="2">
        <f>Table_Matrix_BellmanFord[[#This Row],[Column2]]</f>
        <v>0.75</v>
      </c>
      <c r="G16" s="2">
        <f>Table_Matrix_BellmanFord[[#This Row],[Column3]]</f>
        <v>115.526071</v>
      </c>
      <c r="I16" s="2">
        <f t="shared" ca="1" si="16"/>
        <v>250</v>
      </c>
      <c r="J16" s="2">
        <f t="shared" ca="1" si="15"/>
        <v>0.5</v>
      </c>
      <c r="K16" s="2">
        <f t="shared" ca="1" si="15"/>
        <v>322.79584299999999</v>
      </c>
    </row>
    <row r="17" spans="1:11" x14ac:dyDescent="0.25">
      <c r="A17">
        <v>200</v>
      </c>
      <c r="B17">
        <v>0.99</v>
      </c>
      <c r="C17">
        <v>112.336478</v>
      </c>
      <c r="E17" s="2">
        <f>Table_Matrix_BellmanFord[[#This Row],[Column1]]</f>
        <v>200</v>
      </c>
      <c r="F17" s="2">
        <f>Table_Matrix_BellmanFord[[#This Row],[Column2]]</f>
        <v>0.99</v>
      </c>
      <c r="G17" s="2">
        <f>Table_Matrix_BellmanFord[[#This Row],[Column3]]</f>
        <v>112.336478</v>
      </c>
      <c r="I17" s="2">
        <f t="shared" ca="1" si="16"/>
        <v>300</v>
      </c>
      <c r="J17" s="2">
        <f t="shared" ca="1" si="15"/>
        <v>0.5</v>
      </c>
      <c r="K17" s="2">
        <f t="shared" ca="1" si="15"/>
        <v>610.49661600000002</v>
      </c>
    </row>
    <row r="18" spans="1:11" x14ac:dyDescent="0.25">
      <c r="A18">
        <v>250</v>
      </c>
      <c r="B18">
        <v>0.25</v>
      </c>
      <c r="C18">
        <v>173.12015199999999</v>
      </c>
      <c r="E18" s="2">
        <f>Table_Matrix_BellmanFord[[#This Row],[Column1]]</f>
        <v>250</v>
      </c>
      <c r="F18" s="2">
        <f>Table_Matrix_BellmanFord[[#This Row],[Column2]]</f>
        <v>0.25</v>
      </c>
      <c r="G18" s="2">
        <f>Table_Matrix_BellmanFord[[#This Row],[Column3]]</f>
        <v>173.12015199999999</v>
      </c>
      <c r="I18" s="2">
        <f t="shared" ca="1" si="16"/>
        <v>350</v>
      </c>
      <c r="J18" s="2">
        <f t="shared" ca="1" si="15"/>
        <v>0.5</v>
      </c>
      <c r="K18" s="2">
        <f t="shared" ca="1" si="15"/>
        <v>756.59833100000003</v>
      </c>
    </row>
    <row r="19" spans="1:11" x14ac:dyDescent="0.25">
      <c r="A19">
        <v>250</v>
      </c>
      <c r="B19">
        <v>0.5</v>
      </c>
      <c r="C19">
        <v>322.79584299999999</v>
      </c>
      <c r="E19" s="2">
        <f>Table_Matrix_BellmanFord[[#This Row],[Column1]]</f>
        <v>250</v>
      </c>
      <c r="F19" s="2">
        <f>Table_Matrix_BellmanFord[[#This Row],[Column2]]</f>
        <v>0.5</v>
      </c>
      <c r="G19" s="2">
        <f>Table_Matrix_BellmanFord[[#This Row],[Column3]]</f>
        <v>322.79584299999999</v>
      </c>
      <c r="I19" s="2">
        <f t="shared" ca="1" si="16"/>
        <v>400</v>
      </c>
      <c r="J19" s="2">
        <f t="shared" ca="1" si="15"/>
        <v>0.5</v>
      </c>
      <c r="K19" s="2">
        <f t="shared" ca="1" si="15"/>
        <v>1083.603165</v>
      </c>
    </row>
    <row r="20" spans="1:11" x14ac:dyDescent="0.25">
      <c r="A20">
        <v>250</v>
      </c>
      <c r="B20">
        <v>0.75</v>
      </c>
      <c r="C20">
        <v>321.95959099999999</v>
      </c>
      <c r="E20" s="2">
        <f>Table_Matrix_BellmanFord[[#This Row],[Column1]]</f>
        <v>250</v>
      </c>
      <c r="F20" s="2">
        <f>Table_Matrix_BellmanFord[[#This Row],[Column2]]</f>
        <v>0.75</v>
      </c>
      <c r="G20" s="2">
        <f>Table_Matrix_BellmanFord[[#This Row],[Column3]]</f>
        <v>321.95959099999999</v>
      </c>
      <c r="I20" s="2">
        <f t="shared" ca="1" si="16"/>
        <v>450</v>
      </c>
      <c r="J20" s="2">
        <f t="shared" ca="1" si="15"/>
        <v>0.5</v>
      </c>
      <c r="K20" s="2">
        <f t="shared" ca="1" si="15"/>
        <v>1542.7409359999999</v>
      </c>
    </row>
    <row r="21" spans="1:11" x14ac:dyDescent="0.25">
      <c r="A21">
        <v>250</v>
      </c>
      <c r="B21">
        <v>0.99</v>
      </c>
      <c r="C21">
        <v>267.248087</v>
      </c>
      <c r="E21" s="2">
        <f>Table_Matrix_BellmanFord[[#This Row],[Column1]]</f>
        <v>250</v>
      </c>
      <c r="F21" s="2">
        <f>Table_Matrix_BellmanFord[[#This Row],[Column2]]</f>
        <v>0.99</v>
      </c>
      <c r="G21" s="2">
        <f>Table_Matrix_BellmanFord[[#This Row],[Column3]]</f>
        <v>267.248087</v>
      </c>
      <c r="I21" s="2">
        <f ca="1">M11</f>
        <v>500</v>
      </c>
      <c r="J21" s="2">
        <f t="shared" ca="1" si="15"/>
        <v>0.5</v>
      </c>
      <c r="K21" s="2">
        <f t="shared" ca="1" si="15"/>
        <v>2113.087035</v>
      </c>
    </row>
    <row r="22" spans="1:11" x14ac:dyDescent="0.25">
      <c r="A22">
        <v>300</v>
      </c>
      <c r="B22">
        <v>0.25</v>
      </c>
      <c r="C22">
        <v>432.904448</v>
      </c>
      <c r="E22" s="2">
        <f>Table_Matrix_BellmanFord[[#This Row],[Column1]]</f>
        <v>300</v>
      </c>
      <c r="F22" s="2">
        <f>Table_Matrix_BellmanFord[[#This Row],[Column2]]</f>
        <v>0.25</v>
      </c>
      <c r="G22" s="2">
        <f>Table_Matrix_BellmanFord[[#This Row],[Column3]]</f>
        <v>432.904448</v>
      </c>
      <c r="I22" s="2">
        <f ca="1">Q2</f>
        <v>50</v>
      </c>
      <c r="J22" s="2">
        <f t="shared" ref="J22:K31" ca="1" si="17">R2</f>
        <v>0.75</v>
      </c>
      <c r="K22" s="2">
        <f t="shared" ca="1" si="17"/>
        <v>1.7880750000000001</v>
      </c>
    </row>
    <row r="23" spans="1:11" x14ac:dyDescent="0.25">
      <c r="A23">
        <v>300</v>
      </c>
      <c r="B23">
        <v>0.5</v>
      </c>
      <c r="C23">
        <v>610.49661600000002</v>
      </c>
      <c r="E23" s="2">
        <f>Table_Matrix_BellmanFord[[#This Row],[Column1]]</f>
        <v>300</v>
      </c>
      <c r="F23" s="2">
        <f>Table_Matrix_BellmanFord[[#This Row],[Column2]]</f>
        <v>0.5</v>
      </c>
      <c r="G23" s="2">
        <f>Table_Matrix_BellmanFord[[#This Row],[Column3]]</f>
        <v>610.49661600000002</v>
      </c>
      <c r="I23" s="2">
        <f t="shared" ref="I23:I31" ca="1" si="18">Q3</f>
        <v>100</v>
      </c>
      <c r="J23" s="2">
        <f t="shared" ca="1" si="17"/>
        <v>0.75</v>
      </c>
      <c r="K23" s="2">
        <f t="shared" ca="1" si="17"/>
        <v>12.838924</v>
      </c>
    </row>
    <row r="24" spans="1:11" x14ac:dyDescent="0.25">
      <c r="A24">
        <v>300</v>
      </c>
      <c r="B24">
        <v>0.75</v>
      </c>
      <c r="C24">
        <v>635.18454899999995</v>
      </c>
      <c r="E24" s="2">
        <f>Table_Matrix_BellmanFord[[#This Row],[Column1]]</f>
        <v>300</v>
      </c>
      <c r="F24" s="2">
        <f>Table_Matrix_BellmanFord[[#This Row],[Column2]]</f>
        <v>0.75</v>
      </c>
      <c r="G24" s="2">
        <f>Table_Matrix_BellmanFord[[#This Row],[Column3]]</f>
        <v>635.18454899999995</v>
      </c>
      <c r="I24" s="2">
        <f t="shared" ca="1" si="18"/>
        <v>150</v>
      </c>
      <c r="J24" s="2">
        <f t="shared" ca="1" si="17"/>
        <v>0.75</v>
      </c>
      <c r="K24" s="2">
        <f t="shared" ca="1" si="17"/>
        <v>51.329405999999999</v>
      </c>
    </row>
    <row r="25" spans="1:11" x14ac:dyDescent="0.25">
      <c r="A25">
        <v>300</v>
      </c>
      <c r="B25">
        <v>0.99</v>
      </c>
      <c r="C25">
        <v>411.03346599999998</v>
      </c>
      <c r="E25" s="2">
        <f>Table_Matrix_BellmanFord[[#This Row],[Column1]]</f>
        <v>300</v>
      </c>
      <c r="F25" s="2">
        <f>Table_Matrix_BellmanFord[[#This Row],[Column2]]</f>
        <v>0.99</v>
      </c>
      <c r="G25" s="2">
        <f>Table_Matrix_BellmanFord[[#This Row],[Column3]]</f>
        <v>411.03346599999998</v>
      </c>
      <c r="I25" s="2">
        <f t="shared" ca="1" si="18"/>
        <v>200</v>
      </c>
      <c r="J25" s="2">
        <f t="shared" ca="1" si="17"/>
        <v>0.75</v>
      </c>
      <c r="K25" s="2">
        <f t="shared" ca="1" si="17"/>
        <v>115.526071</v>
      </c>
    </row>
    <row r="26" spans="1:11" x14ac:dyDescent="0.25">
      <c r="A26">
        <v>350</v>
      </c>
      <c r="B26">
        <v>0.25</v>
      </c>
      <c r="C26">
        <v>507.20440100000002</v>
      </c>
      <c r="E26" s="2">
        <f>Table_Matrix_BellmanFord[[#This Row],[Column1]]</f>
        <v>350</v>
      </c>
      <c r="F26" s="2">
        <f>Table_Matrix_BellmanFord[[#This Row],[Column2]]</f>
        <v>0.25</v>
      </c>
      <c r="G26" s="2">
        <f>Table_Matrix_BellmanFord[[#This Row],[Column3]]</f>
        <v>507.20440100000002</v>
      </c>
      <c r="I26" s="2">
        <f t="shared" ca="1" si="18"/>
        <v>250</v>
      </c>
      <c r="J26" s="2">
        <f t="shared" ca="1" si="17"/>
        <v>0.75</v>
      </c>
      <c r="K26" s="2">
        <f t="shared" ca="1" si="17"/>
        <v>321.95959099999999</v>
      </c>
    </row>
    <row r="27" spans="1:11" x14ac:dyDescent="0.25">
      <c r="A27">
        <v>350</v>
      </c>
      <c r="B27">
        <v>0.5</v>
      </c>
      <c r="C27">
        <v>756.59833100000003</v>
      </c>
      <c r="E27" s="2">
        <f>Table_Matrix_BellmanFord[[#This Row],[Column1]]</f>
        <v>350</v>
      </c>
      <c r="F27" s="2">
        <f>Table_Matrix_BellmanFord[[#This Row],[Column2]]</f>
        <v>0.5</v>
      </c>
      <c r="G27" s="2">
        <f>Table_Matrix_BellmanFord[[#This Row],[Column3]]</f>
        <v>756.59833100000003</v>
      </c>
      <c r="I27" s="2">
        <f t="shared" ca="1" si="18"/>
        <v>300</v>
      </c>
      <c r="J27" s="2">
        <f t="shared" ca="1" si="17"/>
        <v>0.75</v>
      </c>
      <c r="K27" s="2">
        <f t="shared" ca="1" si="17"/>
        <v>635.18454899999995</v>
      </c>
    </row>
    <row r="28" spans="1:11" x14ac:dyDescent="0.25">
      <c r="A28">
        <v>350</v>
      </c>
      <c r="B28">
        <v>0.75</v>
      </c>
      <c r="C28">
        <v>669.522109</v>
      </c>
      <c r="E28" s="2">
        <f>Table_Matrix_BellmanFord[[#This Row],[Column1]]</f>
        <v>350</v>
      </c>
      <c r="F28" s="2">
        <f>Table_Matrix_BellmanFord[[#This Row],[Column2]]</f>
        <v>0.75</v>
      </c>
      <c r="G28" s="2">
        <f>Table_Matrix_BellmanFord[[#This Row],[Column3]]</f>
        <v>669.522109</v>
      </c>
      <c r="I28" s="2">
        <f t="shared" ca="1" si="18"/>
        <v>350</v>
      </c>
      <c r="J28" s="2">
        <f t="shared" ca="1" si="17"/>
        <v>0.75</v>
      </c>
      <c r="K28" s="2">
        <f t="shared" ca="1" si="17"/>
        <v>669.522109</v>
      </c>
    </row>
    <row r="29" spans="1:11" x14ac:dyDescent="0.25">
      <c r="A29">
        <v>350</v>
      </c>
      <c r="B29">
        <v>0.99</v>
      </c>
      <c r="C29">
        <v>588.09479999999996</v>
      </c>
      <c r="E29" s="2">
        <f>Table_Matrix_BellmanFord[[#This Row],[Column1]]</f>
        <v>350</v>
      </c>
      <c r="F29" s="2">
        <f>Table_Matrix_BellmanFord[[#This Row],[Column2]]</f>
        <v>0.99</v>
      </c>
      <c r="G29" s="2">
        <f>Table_Matrix_BellmanFord[[#This Row],[Column3]]</f>
        <v>588.09479999999996</v>
      </c>
      <c r="I29" s="2">
        <f t="shared" ca="1" si="18"/>
        <v>400</v>
      </c>
      <c r="J29" s="2">
        <f t="shared" ca="1" si="17"/>
        <v>0.75</v>
      </c>
      <c r="K29" s="2">
        <f t="shared" ca="1" si="17"/>
        <v>1014.887489</v>
      </c>
    </row>
    <row r="30" spans="1:11" x14ac:dyDescent="0.25">
      <c r="A30">
        <v>400</v>
      </c>
      <c r="B30">
        <v>0.25</v>
      </c>
      <c r="C30">
        <v>733.87767299999996</v>
      </c>
      <c r="E30" s="2">
        <f>Table_Matrix_BellmanFord[[#This Row],[Column1]]</f>
        <v>400</v>
      </c>
      <c r="F30" s="2">
        <f>Table_Matrix_BellmanFord[[#This Row],[Column2]]</f>
        <v>0.25</v>
      </c>
      <c r="G30" s="2">
        <f>Table_Matrix_BellmanFord[[#This Row],[Column3]]</f>
        <v>733.87767299999996</v>
      </c>
      <c r="I30" s="2">
        <f t="shared" ca="1" si="18"/>
        <v>450</v>
      </c>
      <c r="J30" s="2">
        <f t="shared" ca="1" si="17"/>
        <v>0.75</v>
      </c>
      <c r="K30" s="2">
        <f t="shared" ca="1" si="17"/>
        <v>1412.4019800000001</v>
      </c>
    </row>
    <row r="31" spans="1:11" x14ac:dyDescent="0.25">
      <c r="A31">
        <v>400</v>
      </c>
      <c r="B31">
        <v>0.5</v>
      </c>
      <c r="C31">
        <v>1083.603165</v>
      </c>
      <c r="E31" s="2">
        <f>Table_Matrix_BellmanFord[[#This Row],[Column1]]</f>
        <v>400</v>
      </c>
      <c r="F31" s="2">
        <f>Table_Matrix_BellmanFord[[#This Row],[Column2]]</f>
        <v>0.5</v>
      </c>
      <c r="G31" s="2">
        <f>Table_Matrix_BellmanFord[[#This Row],[Column3]]</f>
        <v>1083.603165</v>
      </c>
      <c r="I31" s="2">
        <f t="shared" ca="1" si="18"/>
        <v>500</v>
      </c>
      <c r="J31" s="2">
        <f t="shared" ca="1" si="17"/>
        <v>0.75</v>
      </c>
      <c r="K31" s="2">
        <f t="shared" ca="1" si="17"/>
        <v>1936.552625</v>
      </c>
    </row>
    <row r="32" spans="1:11" x14ac:dyDescent="0.25">
      <c r="A32">
        <v>400</v>
      </c>
      <c r="B32">
        <v>0.75</v>
      </c>
      <c r="C32">
        <v>1014.887489</v>
      </c>
      <c r="E32" s="2">
        <f>Table_Matrix_BellmanFord[[#This Row],[Column1]]</f>
        <v>400</v>
      </c>
      <c r="F32" s="2">
        <f>Table_Matrix_BellmanFord[[#This Row],[Column2]]</f>
        <v>0.75</v>
      </c>
      <c r="G32" s="2">
        <f>Table_Matrix_BellmanFord[[#This Row],[Column3]]</f>
        <v>1014.887489</v>
      </c>
      <c r="I32" s="2">
        <f ca="1">U2</f>
        <v>50</v>
      </c>
      <c r="J32" s="2">
        <f t="shared" ref="J32:K41" ca="1" si="19">V2</f>
        <v>0.99</v>
      </c>
      <c r="K32" s="2">
        <f t="shared" ca="1" si="19"/>
        <v>1.826481</v>
      </c>
    </row>
    <row r="33" spans="1:11" x14ac:dyDescent="0.25">
      <c r="A33">
        <v>400</v>
      </c>
      <c r="B33">
        <v>0.99</v>
      </c>
      <c r="C33">
        <v>903.75084300000003</v>
      </c>
      <c r="E33" s="2">
        <f>Table_Matrix_BellmanFord[[#This Row],[Column1]]</f>
        <v>400</v>
      </c>
      <c r="F33" s="2">
        <f>Table_Matrix_BellmanFord[[#This Row],[Column2]]</f>
        <v>0.99</v>
      </c>
      <c r="G33" s="2">
        <f>Table_Matrix_BellmanFord[[#This Row],[Column3]]</f>
        <v>903.75084300000003</v>
      </c>
      <c r="I33" s="2">
        <f t="shared" ref="I33:I41" ca="1" si="20">U3</f>
        <v>100</v>
      </c>
      <c r="J33" s="2">
        <f t="shared" ca="1" si="19"/>
        <v>0.99</v>
      </c>
      <c r="K33" s="2">
        <f t="shared" ca="1" si="19"/>
        <v>12.218119</v>
      </c>
    </row>
    <row r="34" spans="1:11" x14ac:dyDescent="0.25">
      <c r="A34">
        <v>450</v>
      </c>
      <c r="B34">
        <v>0.25</v>
      </c>
      <c r="C34">
        <v>1059.969061</v>
      </c>
      <c r="E34" s="2">
        <f>Table_Matrix_BellmanFord[[#This Row],[Column1]]</f>
        <v>450</v>
      </c>
      <c r="F34" s="2">
        <f>Table_Matrix_BellmanFord[[#This Row],[Column2]]</f>
        <v>0.25</v>
      </c>
      <c r="G34" s="2">
        <f>Table_Matrix_BellmanFord[[#This Row],[Column3]]</f>
        <v>1059.969061</v>
      </c>
      <c r="I34" s="2">
        <f t="shared" ca="1" si="20"/>
        <v>150</v>
      </c>
      <c r="J34" s="2">
        <f t="shared" ca="1" si="19"/>
        <v>0.99</v>
      </c>
      <c r="K34" s="2">
        <f t="shared" ca="1" si="19"/>
        <v>49.416848999999999</v>
      </c>
    </row>
    <row r="35" spans="1:11" x14ac:dyDescent="0.25">
      <c r="A35">
        <v>450</v>
      </c>
      <c r="B35">
        <v>0.5</v>
      </c>
      <c r="C35">
        <v>1542.7409359999999</v>
      </c>
      <c r="E35" s="2">
        <f>Table_Matrix_BellmanFord[[#This Row],[Column1]]</f>
        <v>450</v>
      </c>
      <c r="F35" s="2">
        <f>Table_Matrix_BellmanFord[[#This Row],[Column2]]</f>
        <v>0.5</v>
      </c>
      <c r="G35" s="2">
        <f>Table_Matrix_BellmanFord[[#This Row],[Column3]]</f>
        <v>1542.7409359999999</v>
      </c>
      <c r="I35" s="2">
        <f t="shared" ca="1" si="20"/>
        <v>200</v>
      </c>
      <c r="J35" s="2">
        <f t="shared" ca="1" si="19"/>
        <v>0.99</v>
      </c>
      <c r="K35" s="2">
        <f t="shared" ca="1" si="19"/>
        <v>112.336478</v>
      </c>
    </row>
    <row r="36" spans="1:11" x14ac:dyDescent="0.25">
      <c r="A36">
        <v>450</v>
      </c>
      <c r="B36">
        <v>0.75</v>
      </c>
      <c r="C36">
        <v>1412.4019800000001</v>
      </c>
      <c r="E36" s="2">
        <f>Table_Matrix_BellmanFord[[#This Row],[Column1]]</f>
        <v>450</v>
      </c>
      <c r="F36" s="2">
        <f>Table_Matrix_BellmanFord[[#This Row],[Column2]]</f>
        <v>0.75</v>
      </c>
      <c r="G36" s="2">
        <f>Table_Matrix_BellmanFord[[#This Row],[Column3]]</f>
        <v>1412.4019800000001</v>
      </c>
      <c r="I36" s="2">
        <f t="shared" ca="1" si="20"/>
        <v>250</v>
      </c>
      <c r="J36" s="2">
        <f t="shared" ca="1" si="19"/>
        <v>0.99</v>
      </c>
      <c r="K36" s="2">
        <f t="shared" ca="1" si="19"/>
        <v>267.248087</v>
      </c>
    </row>
    <row r="37" spans="1:11" x14ac:dyDescent="0.25">
      <c r="A37">
        <v>450</v>
      </c>
      <c r="B37">
        <v>0.99</v>
      </c>
      <c r="C37">
        <v>1277.851132</v>
      </c>
      <c r="E37" s="2">
        <f>Table_Matrix_BellmanFord[[#This Row],[Column1]]</f>
        <v>450</v>
      </c>
      <c r="F37" s="2">
        <f>Table_Matrix_BellmanFord[[#This Row],[Column2]]</f>
        <v>0.99</v>
      </c>
      <c r="G37" s="2">
        <f>Table_Matrix_BellmanFord[[#This Row],[Column3]]</f>
        <v>1277.851132</v>
      </c>
      <c r="I37" s="2">
        <f t="shared" ca="1" si="20"/>
        <v>300</v>
      </c>
      <c r="J37" s="2">
        <f t="shared" ca="1" si="19"/>
        <v>0.99</v>
      </c>
      <c r="K37" s="2">
        <f t="shared" ca="1" si="19"/>
        <v>411.03346599999998</v>
      </c>
    </row>
    <row r="38" spans="1:11" x14ac:dyDescent="0.25">
      <c r="A38">
        <v>500</v>
      </c>
      <c r="B38">
        <v>0.25</v>
      </c>
      <c r="C38">
        <v>1474.5937160000001</v>
      </c>
      <c r="E38" s="2">
        <f>Table_Matrix_BellmanFord[[#This Row],[Column1]]</f>
        <v>500</v>
      </c>
      <c r="F38" s="2">
        <f>Table_Matrix_BellmanFord[[#This Row],[Column2]]</f>
        <v>0.25</v>
      </c>
      <c r="G38" s="2">
        <f>Table_Matrix_BellmanFord[[#This Row],[Column3]]</f>
        <v>1474.5937160000001</v>
      </c>
      <c r="I38" s="2">
        <f t="shared" ca="1" si="20"/>
        <v>350</v>
      </c>
      <c r="J38" s="2">
        <f t="shared" ca="1" si="19"/>
        <v>0.99</v>
      </c>
      <c r="K38" s="2">
        <f t="shared" ca="1" si="19"/>
        <v>588.09479999999996</v>
      </c>
    </row>
    <row r="39" spans="1:11" x14ac:dyDescent="0.25">
      <c r="A39">
        <v>500</v>
      </c>
      <c r="B39">
        <v>0.5</v>
      </c>
      <c r="C39">
        <v>2113.087035</v>
      </c>
      <c r="E39" s="2">
        <f>Table_Matrix_BellmanFord[[#This Row],[Column1]]</f>
        <v>500</v>
      </c>
      <c r="F39" s="2">
        <f>Table_Matrix_BellmanFord[[#This Row],[Column2]]</f>
        <v>0.5</v>
      </c>
      <c r="G39" s="2">
        <f>Table_Matrix_BellmanFord[[#This Row],[Column3]]</f>
        <v>2113.087035</v>
      </c>
      <c r="I39" s="2">
        <f t="shared" ca="1" si="20"/>
        <v>400</v>
      </c>
      <c r="J39" s="2">
        <f t="shared" ca="1" si="19"/>
        <v>0.99</v>
      </c>
      <c r="K39" s="2">
        <f t="shared" ca="1" si="19"/>
        <v>903.75084300000003</v>
      </c>
    </row>
    <row r="40" spans="1:11" x14ac:dyDescent="0.25">
      <c r="A40">
        <v>500</v>
      </c>
      <c r="B40">
        <v>0.75</v>
      </c>
      <c r="C40">
        <v>1936.552625</v>
      </c>
      <c r="E40" s="2">
        <f>Table_Matrix_BellmanFord[[#This Row],[Column1]]</f>
        <v>500</v>
      </c>
      <c r="F40" s="2">
        <f>Table_Matrix_BellmanFord[[#This Row],[Column2]]</f>
        <v>0.75</v>
      </c>
      <c r="G40" s="2">
        <f>Table_Matrix_BellmanFord[[#This Row],[Column3]]</f>
        <v>1936.552625</v>
      </c>
      <c r="I40" s="2">
        <f t="shared" ca="1" si="20"/>
        <v>450</v>
      </c>
      <c r="J40" s="2">
        <f t="shared" ca="1" si="19"/>
        <v>0.99</v>
      </c>
      <c r="K40" s="2">
        <f t="shared" ca="1" si="19"/>
        <v>1277.851132</v>
      </c>
    </row>
    <row r="41" spans="1:11" x14ac:dyDescent="0.25">
      <c r="A41">
        <v>500</v>
      </c>
      <c r="B41">
        <v>0.99</v>
      </c>
      <c r="C41">
        <v>1712.9728769999999</v>
      </c>
      <c r="E41" s="2">
        <f>Table_Matrix_BellmanFord[[#This Row],[Column1]]</f>
        <v>500</v>
      </c>
      <c r="F41" s="2">
        <f>Table_Matrix_BellmanFord[[#This Row],[Column2]]</f>
        <v>0.99</v>
      </c>
      <c r="G41" s="2">
        <f>Table_Matrix_BellmanFord[[#This Row],[Column3]]</f>
        <v>1712.9728769999999</v>
      </c>
      <c r="I41" s="2">
        <f t="shared" ca="1" si="20"/>
        <v>500</v>
      </c>
      <c r="J41" s="2">
        <f t="shared" ca="1" si="19"/>
        <v>0.99</v>
      </c>
      <c r="K41" s="2">
        <f ca="1">W11</f>
        <v>1712.9728769999999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D9C-B3B5-4E8E-864B-D11902C262FD}">
  <dimension ref="A1:W41"/>
  <sheetViews>
    <sheetView workbookViewId="0">
      <selection activeCell="I12" sqref="I12:K41"/>
    </sheetView>
  </sheetViews>
  <sheetFormatPr defaultRowHeight="15" x14ac:dyDescent="0.25"/>
  <cols>
    <col min="1" max="3" width="10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0.156941</v>
      </c>
      <c r="E2" s="2">
        <f>Table_List_Prima[[#This Row],[Column1]]</f>
        <v>50</v>
      </c>
      <c r="F2" s="2">
        <f>Table_List_Prima[[#This Row],[Column2]]</f>
        <v>0.25</v>
      </c>
      <c r="G2" s="2">
        <f>Table_List_Prima[[#This Row],[Column3]]</f>
        <v>0.156941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0.156941</v>
      </c>
      <c r="M2">
        <f ca="1">OFFSET($E$2,ROW(A1)*4-1 -2,0)</f>
        <v>50</v>
      </c>
      <c r="N2">
        <f ca="1">OFFSET($F$2,ROW(A1)*4-1 -2,0)</f>
        <v>0.5</v>
      </c>
      <c r="O2">
        <f ca="1">OFFSET($G$2,ROW(A1)*4-1 -2,0)</f>
        <v>0.25778600000000002</v>
      </c>
      <c r="Q2">
        <f ca="1">OFFSET($E$2,ROW(I1)*4-1 -1,0)</f>
        <v>50</v>
      </c>
      <c r="R2">
        <f ca="1">OFFSET($F$2,ROW(I1)*4-1 -1,0)</f>
        <v>0.75</v>
      </c>
      <c r="S2">
        <f ca="1">OFFSET($G$2,ROW(I1)*4-1 -1,0)</f>
        <v>0.368533</v>
      </c>
      <c r="U2">
        <f ca="1">OFFSET($E$2,ROW(M1)*4-1,0)</f>
        <v>50</v>
      </c>
      <c r="V2">
        <f ca="1">OFFSET($F$2,ROW(M1)*4-1,0)</f>
        <v>0.99</v>
      </c>
      <c r="W2">
        <f ca="1">OFFSET($G$2,ROW(M1)*4-1,0)</f>
        <v>0.46748499999999998</v>
      </c>
    </row>
    <row r="3" spans="1:23" x14ac:dyDescent="0.25">
      <c r="A3">
        <v>50</v>
      </c>
      <c r="B3">
        <v>0.5</v>
      </c>
      <c r="C3">
        <v>0.25778600000000002</v>
      </c>
      <c r="E3" s="2">
        <f>Table_List_Prima[[#This Row],[Column1]]</f>
        <v>50</v>
      </c>
      <c r="F3" s="2">
        <f>Table_List_Prima[[#This Row],[Column2]]</f>
        <v>0.5</v>
      </c>
      <c r="G3" s="2">
        <f>Table_List_Prima[[#This Row],[Column3]]</f>
        <v>0.25778600000000002</v>
      </c>
      <c r="I3">
        <f t="shared" ref="I3:I11" ca="1" si="0">OFFSET($E$2,ROW(A2)*4-1 -3,0)</f>
        <v>100</v>
      </c>
      <c r="J3">
        <f t="shared" ref="J3:J11" ca="1" si="1">OFFSET($F$2,ROW(A2)*4-1 -3,0)</f>
        <v>0.25</v>
      </c>
      <c r="K3">
        <f t="shared" ref="K3:K11" ca="1" si="2">OFFSET($G$2,ROW(A2)*4-1 -3,0)</f>
        <v>0.60619800000000001</v>
      </c>
      <c r="M3">
        <f ca="1">OFFSET($E$2,ROW(A2)*4-1 -2,0)</f>
        <v>100</v>
      </c>
      <c r="N3">
        <f ca="1">OFFSET($F$2,ROW(A2)*4-1 -2,0)</f>
        <v>0.5</v>
      </c>
      <c r="O3">
        <f ca="1">OFFSET($G$2,ROW(A2)*4-1 -2,0)</f>
        <v>1.0459130000000001</v>
      </c>
      <c r="Q3">
        <f t="shared" ref="Q3:Q11" ca="1" si="3">OFFSET($E$2,ROW(I2)*4-1 -1,0)</f>
        <v>100</v>
      </c>
      <c r="R3">
        <f t="shared" ref="R3:R11" ca="1" si="4">OFFSET($F$2,ROW(I2)*4-1 -1,0)</f>
        <v>0.75</v>
      </c>
      <c r="S3">
        <f t="shared" ref="S3:S11" ca="1" si="5">OFFSET($G$2,ROW(I2)*4-1 -1,0)</f>
        <v>1.6009409999999999</v>
      </c>
      <c r="U3">
        <f t="shared" ref="U3:U11" ca="1" si="6">OFFSET($E$2,ROW(M2)*4-1,0)</f>
        <v>100</v>
      </c>
      <c r="V3">
        <f t="shared" ref="V3:V11" ca="1" si="7">OFFSET($F$2,ROW(M2)*4-1,0)</f>
        <v>0.99</v>
      </c>
      <c r="W3">
        <f t="shared" ref="W3:W11" ca="1" si="8">OFFSET($G$2,ROW(M2)*4-1,0)</f>
        <v>1.9230940000000001</v>
      </c>
    </row>
    <row r="4" spans="1:23" x14ac:dyDescent="0.25">
      <c r="A4">
        <v>50</v>
      </c>
      <c r="B4">
        <v>0.75</v>
      </c>
      <c r="C4">
        <v>0.368533</v>
      </c>
      <c r="E4" s="2">
        <f>Table_List_Prima[[#This Row],[Column1]]</f>
        <v>50</v>
      </c>
      <c r="F4" s="2">
        <f>Table_List_Prima[[#This Row],[Column2]]</f>
        <v>0.75</v>
      </c>
      <c r="G4" s="2">
        <f>Table_List_Prima[[#This Row],[Column3]]</f>
        <v>0.368533</v>
      </c>
      <c r="I4">
        <f t="shared" ca="1" si="0"/>
        <v>150</v>
      </c>
      <c r="J4">
        <f t="shared" ca="1" si="1"/>
        <v>0.25</v>
      </c>
      <c r="K4">
        <f t="shared" ca="1" si="2"/>
        <v>1.3791659999999999</v>
      </c>
      <c r="M4">
        <f t="shared" ref="M4:M9" ca="1" si="9">OFFSET($E$2,ROW(A3)*4-1 -2,0)</f>
        <v>150</v>
      </c>
      <c r="N4">
        <f t="shared" ref="N4:N9" ca="1" si="10">OFFSET($F$2,ROW(A3)*4-1 -2,0)</f>
        <v>0.5</v>
      </c>
      <c r="O4">
        <f t="shared" ref="O4:O9" ca="1" si="11">OFFSET($G$2,ROW(A3)*4-1 -2,0)</f>
        <v>2.2762980000000002</v>
      </c>
      <c r="Q4">
        <f t="shared" ca="1" si="3"/>
        <v>150</v>
      </c>
      <c r="R4">
        <f t="shared" ca="1" si="4"/>
        <v>0.75</v>
      </c>
      <c r="S4">
        <f t="shared" ca="1" si="5"/>
        <v>3.3360439999999998</v>
      </c>
      <c r="U4">
        <f t="shared" ca="1" si="6"/>
        <v>150</v>
      </c>
      <c r="V4">
        <f t="shared" ca="1" si="7"/>
        <v>0.99</v>
      </c>
      <c r="W4">
        <f t="shared" ca="1" si="8"/>
        <v>4.3605090000000004</v>
      </c>
    </row>
    <row r="5" spans="1:23" x14ac:dyDescent="0.25">
      <c r="A5">
        <v>50</v>
      </c>
      <c r="B5">
        <v>0.99</v>
      </c>
      <c r="C5">
        <v>0.46748499999999998</v>
      </c>
      <c r="E5" s="2">
        <f>Table_List_Prima[[#This Row],[Column1]]</f>
        <v>50</v>
      </c>
      <c r="F5" s="2">
        <f>Table_List_Prima[[#This Row],[Column2]]</f>
        <v>0.99</v>
      </c>
      <c r="G5" s="2">
        <f>Table_List_Prima[[#This Row],[Column3]]</f>
        <v>0.46748499999999998</v>
      </c>
      <c r="I5">
        <f t="shared" ca="1" si="0"/>
        <v>200</v>
      </c>
      <c r="J5">
        <f t="shared" ca="1" si="1"/>
        <v>0.25</v>
      </c>
      <c r="K5">
        <f t="shared" ca="1" si="2"/>
        <v>2.9222070000000002</v>
      </c>
      <c r="M5">
        <f t="shared" ca="1" si="9"/>
        <v>200</v>
      </c>
      <c r="N5">
        <f t="shared" ca="1" si="10"/>
        <v>0.5</v>
      </c>
      <c r="O5">
        <f t="shared" ca="1" si="11"/>
        <v>5.4009140000000002</v>
      </c>
      <c r="Q5">
        <f t="shared" ca="1" si="3"/>
        <v>200</v>
      </c>
      <c r="R5">
        <f t="shared" ca="1" si="4"/>
        <v>0.75</v>
      </c>
      <c r="S5">
        <f t="shared" ca="1" si="5"/>
        <v>6.6079990000000004</v>
      </c>
      <c r="U5">
        <f t="shared" ca="1" si="6"/>
        <v>200</v>
      </c>
      <c r="V5">
        <f t="shared" ca="1" si="7"/>
        <v>0.99</v>
      </c>
      <c r="W5">
        <f t="shared" ca="1" si="8"/>
        <v>9.3183989999999994</v>
      </c>
    </row>
    <row r="6" spans="1:23" x14ac:dyDescent="0.25">
      <c r="A6">
        <v>100</v>
      </c>
      <c r="B6">
        <v>0.25</v>
      </c>
      <c r="C6">
        <v>0.60619800000000001</v>
      </c>
      <c r="E6" s="2">
        <f>Table_List_Prima[[#This Row],[Column1]]</f>
        <v>100</v>
      </c>
      <c r="F6" s="2">
        <f>Table_List_Prima[[#This Row],[Column2]]</f>
        <v>0.25</v>
      </c>
      <c r="G6" s="2">
        <f>Table_List_Prima[[#This Row],[Column3]]</f>
        <v>0.60619800000000001</v>
      </c>
      <c r="I6">
        <f t="shared" ca="1" si="0"/>
        <v>250</v>
      </c>
      <c r="J6">
        <f t="shared" ca="1" si="1"/>
        <v>0.25</v>
      </c>
      <c r="K6">
        <f t="shared" ca="1" si="2"/>
        <v>3.6262699999999999</v>
      </c>
      <c r="M6">
        <f t="shared" ca="1" si="9"/>
        <v>250</v>
      </c>
      <c r="N6">
        <f t="shared" ca="1" si="10"/>
        <v>0.5</v>
      </c>
      <c r="O6">
        <f t="shared" ca="1" si="11"/>
        <v>6.3930819999999997</v>
      </c>
      <c r="Q6">
        <f t="shared" ca="1" si="3"/>
        <v>250</v>
      </c>
      <c r="R6">
        <f t="shared" ca="1" si="4"/>
        <v>0.75</v>
      </c>
      <c r="S6">
        <f t="shared" ca="1" si="5"/>
        <v>10.775848999999999</v>
      </c>
      <c r="U6">
        <f t="shared" ca="1" si="6"/>
        <v>250</v>
      </c>
      <c r="V6">
        <f t="shared" ca="1" si="7"/>
        <v>0.99</v>
      </c>
      <c r="W6">
        <f t="shared" ca="1" si="8"/>
        <v>15.068256</v>
      </c>
    </row>
    <row r="7" spans="1:23" x14ac:dyDescent="0.25">
      <c r="A7">
        <v>100</v>
      </c>
      <c r="B7">
        <v>0.5</v>
      </c>
      <c r="C7">
        <v>1.0459130000000001</v>
      </c>
      <c r="E7" s="2">
        <f>Table_List_Prima[[#This Row],[Column1]]</f>
        <v>100</v>
      </c>
      <c r="F7" s="2">
        <f>Table_List_Prima[[#This Row],[Column2]]</f>
        <v>0.5</v>
      </c>
      <c r="G7" s="2">
        <f>Table_List_Prima[[#This Row],[Column3]]</f>
        <v>1.0459130000000001</v>
      </c>
      <c r="I7">
        <f t="shared" ca="1" si="0"/>
        <v>300</v>
      </c>
      <c r="J7">
        <f t="shared" ca="1" si="1"/>
        <v>0.25</v>
      </c>
      <c r="K7">
        <f t="shared" ca="1" si="2"/>
        <v>6.5484119999999999</v>
      </c>
      <c r="M7">
        <f t="shared" ca="1" si="9"/>
        <v>300</v>
      </c>
      <c r="N7">
        <f t="shared" ca="1" si="10"/>
        <v>0.5</v>
      </c>
      <c r="O7">
        <f t="shared" ca="1" si="11"/>
        <v>11.568113</v>
      </c>
      <c r="Q7">
        <f t="shared" ca="1" si="3"/>
        <v>300</v>
      </c>
      <c r="R7">
        <f t="shared" ca="1" si="4"/>
        <v>0.75</v>
      </c>
      <c r="S7">
        <f t="shared" ca="1" si="5"/>
        <v>45.353180000000002</v>
      </c>
      <c r="U7">
        <f t="shared" ca="1" si="6"/>
        <v>300</v>
      </c>
      <c r="V7">
        <f t="shared" ca="1" si="7"/>
        <v>0.99</v>
      </c>
      <c r="W7">
        <f t="shared" ca="1" si="8"/>
        <v>34.131315000000001</v>
      </c>
    </row>
    <row r="8" spans="1:23" x14ac:dyDescent="0.25">
      <c r="A8">
        <v>100</v>
      </c>
      <c r="B8">
        <v>0.75</v>
      </c>
      <c r="C8">
        <v>1.6009409999999999</v>
      </c>
      <c r="E8" s="2">
        <f>Table_List_Prima[[#This Row],[Column1]]</f>
        <v>100</v>
      </c>
      <c r="F8" s="2">
        <f>Table_List_Prima[[#This Row],[Column2]]</f>
        <v>0.75</v>
      </c>
      <c r="G8" s="2">
        <f>Table_List_Prima[[#This Row],[Column3]]</f>
        <v>1.6009409999999999</v>
      </c>
      <c r="I8">
        <f t="shared" ca="1" si="0"/>
        <v>350</v>
      </c>
      <c r="J8">
        <f t="shared" ca="1" si="1"/>
        <v>0.25</v>
      </c>
      <c r="K8">
        <f t="shared" ca="1" si="2"/>
        <v>9.3330160000000006</v>
      </c>
      <c r="M8">
        <f t="shared" ca="1" si="9"/>
        <v>350</v>
      </c>
      <c r="N8">
        <f t="shared" ca="1" si="10"/>
        <v>0.5</v>
      </c>
      <c r="O8">
        <f t="shared" ca="1" si="11"/>
        <v>20.843599000000001</v>
      </c>
      <c r="Q8">
        <f t="shared" ca="1" si="3"/>
        <v>350</v>
      </c>
      <c r="R8">
        <f t="shared" ca="1" si="4"/>
        <v>0.75</v>
      </c>
      <c r="S8">
        <f t="shared" ca="1" si="5"/>
        <v>33.070768000000001</v>
      </c>
      <c r="U8">
        <f t="shared" ca="1" si="6"/>
        <v>350</v>
      </c>
      <c r="V8">
        <f t="shared" ca="1" si="7"/>
        <v>0.99</v>
      </c>
      <c r="W8">
        <f t="shared" ca="1" si="8"/>
        <v>42.511575999999998</v>
      </c>
    </row>
    <row r="9" spans="1:23" x14ac:dyDescent="0.25">
      <c r="A9">
        <v>100</v>
      </c>
      <c r="B9">
        <v>0.99</v>
      </c>
      <c r="C9">
        <v>1.9230940000000001</v>
      </c>
      <c r="E9" s="2">
        <f>Table_List_Prima[[#This Row],[Column1]]</f>
        <v>100</v>
      </c>
      <c r="F9" s="2">
        <f>Table_List_Prima[[#This Row],[Column2]]</f>
        <v>0.99</v>
      </c>
      <c r="G9" s="2">
        <f>Table_List_Prima[[#This Row],[Column3]]</f>
        <v>1.9230940000000001</v>
      </c>
      <c r="I9">
        <f t="shared" ca="1" si="0"/>
        <v>400</v>
      </c>
      <c r="J9">
        <f t="shared" ca="1" si="1"/>
        <v>0.25</v>
      </c>
      <c r="K9">
        <f t="shared" ca="1" si="2"/>
        <v>14.562317</v>
      </c>
      <c r="M9">
        <f t="shared" ca="1" si="9"/>
        <v>400</v>
      </c>
      <c r="N9">
        <f t="shared" ca="1" si="10"/>
        <v>0.5</v>
      </c>
      <c r="O9">
        <f t="shared" ca="1" si="11"/>
        <v>29.197952000000001</v>
      </c>
      <c r="Q9">
        <f t="shared" ca="1" si="3"/>
        <v>400</v>
      </c>
      <c r="R9">
        <f t="shared" ca="1" si="4"/>
        <v>0.75</v>
      </c>
      <c r="S9">
        <f t="shared" ca="1" si="5"/>
        <v>43.727784</v>
      </c>
      <c r="U9">
        <f t="shared" ca="1" si="6"/>
        <v>400</v>
      </c>
      <c r="V9">
        <f t="shared" ca="1" si="7"/>
        <v>0.99</v>
      </c>
      <c r="W9">
        <f t="shared" ca="1" si="8"/>
        <v>56.887611999999997</v>
      </c>
    </row>
    <row r="10" spans="1:23" x14ac:dyDescent="0.25">
      <c r="A10">
        <v>150</v>
      </c>
      <c r="B10">
        <v>0.25</v>
      </c>
      <c r="C10">
        <v>1.3791659999999999</v>
      </c>
      <c r="E10" s="2">
        <f>Table_List_Prima[[#This Row],[Column1]]</f>
        <v>150</v>
      </c>
      <c r="F10" s="2">
        <f>Table_List_Prima[[#This Row],[Column2]]</f>
        <v>0.25</v>
      </c>
      <c r="G10" s="2">
        <f>Table_List_Prima[[#This Row],[Column3]]</f>
        <v>1.3791659999999999</v>
      </c>
      <c r="I10">
        <f t="shared" ca="1" si="0"/>
        <v>450</v>
      </c>
      <c r="J10">
        <f t="shared" ca="1" si="1"/>
        <v>0.25</v>
      </c>
      <c r="K10">
        <f t="shared" ca="1" si="2"/>
        <v>19.438358999999998</v>
      </c>
      <c r="M10">
        <f ca="1">OFFSET($E$2,ROW(A9)*4-1 -2,0)</f>
        <v>450</v>
      </c>
      <c r="N10">
        <f ca="1">OFFSET($F$2,ROW(A9)*4-1 -2,0)</f>
        <v>0.5</v>
      </c>
      <c r="O10">
        <f ca="1">OFFSET($G$2,ROW(A9)*4-1 -2,0)</f>
        <v>37.071992000000002</v>
      </c>
      <c r="Q10">
        <f t="shared" ca="1" si="3"/>
        <v>450</v>
      </c>
      <c r="R10">
        <f t="shared" ca="1" si="4"/>
        <v>0.75</v>
      </c>
      <c r="S10">
        <f t="shared" ca="1" si="5"/>
        <v>56.111448000000003</v>
      </c>
      <c r="U10">
        <f t="shared" ca="1" si="6"/>
        <v>450</v>
      </c>
      <c r="V10">
        <f t="shared" ca="1" si="7"/>
        <v>0.99</v>
      </c>
      <c r="W10">
        <f t="shared" ca="1" si="8"/>
        <v>76.871865</v>
      </c>
    </row>
    <row r="11" spans="1:23" x14ac:dyDescent="0.25">
      <c r="A11">
        <v>150</v>
      </c>
      <c r="B11">
        <v>0.5</v>
      </c>
      <c r="C11">
        <v>2.2762980000000002</v>
      </c>
      <c r="E11" s="2">
        <f>Table_List_Prima[[#This Row],[Column1]]</f>
        <v>150</v>
      </c>
      <c r="F11" s="2">
        <f>Table_List_Prima[[#This Row],[Column2]]</f>
        <v>0.5</v>
      </c>
      <c r="G11" s="2">
        <f>Table_List_Prima[[#This Row],[Column3]]</f>
        <v>2.2762980000000002</v>
      </c>
      <c r="I11">
        <f t="shared" ca="1" si="0"/>
        <v>500</v>
      </c>
      <c r="J11">
        <f t="shared" ca="1" si="1"/>
        <v>0.25</v>
      </c>
      <c r="K11">
        <f t="shared" ca="1" si="2"/>
        <v>30.430237999999999</v>
      </c>
      <c r="M11">
        <f t="shared" ref="M11" ca="1" si="12">OFFSET($E$2,ROW(A10)*4-1 -2,0)</f>
        <v>500</v>
      </c>
      <c r="N11">
        <f t="shared" ref="N11" ca="1" si="13">OFFSET($F$2,ROW(A10)*4-1 -2,0)</f>
        <v>0.5</v>
      </c>
      <c r="O11">
        <f t="shared" ref="O11" ca="1" si="14">OFFSET($G$2,ROW(A10)*4-1 -2,0)</f>
        <v>46.319270000000003</v>
      </c>
      <c r="Q11">
        <f t="shared" ca="1" si="3"/>
        <v>500</v>
      </c>
      <c r="R11">
        <f t="shared" ca="1" si="4"/>
        <v>0.75</v>
      </c>
      <c r="S11">
        <f t="shared" ca="1" si="5"/>
        <v>70.187380000000005</v>
      </c>
      <c r="U11">
        <f t="shared" ca="1" si="6"/>
        <v>500</v>
      </c>
      <c r="V11">
        <f t="shared" ca="1" si="7"/>
        <v>0.99</v>
      </c>
      <c r="W11">
        <f t="shared" ca="1" si="8"/>
        <v>82.945406000000006</v>
      </c>
    </row>
    <row r="12" spans="1:23" x14ac:dyDescent="0.25">
      <c r="A12">
        <v>150</v>
      </c>
      <c r="B12">
        <v>0.75</v>
      </c>
      <c r="C12">
        <v>3.3360439999999998</v>
      </c>
      <c r="E12" s="2">
        <f>Table_List_Prima[[#This Row],[Column1]]</f>
        <v>150</v>
      </c>
      <c r="F12" s="2">
        <f>Table_List_Prima[[#This Row],[Column2]]</f>
        <v>0.75</v>
      </c>
      <c r="G12" s="2">
        <f>Table_List_Prima[[#This Row],[Column3]]</f>
        <v>3.3360439999999998</v>
      </c>
      <c r="I12" s="2">
        <f ca="1">M2</f>
        <v>50</v>
      </c>
      <c r="J12" s="2">
        <f t="shared" ref="J12:K21" ca="1" si="15">N2</f>
        <v>0.5</v>
      </c>
      <c r="K12" s="2">
        <f t="shared" ca="1" si="15"/>
        <v>0.25778600000000002</v>
      </c>
    </row>
    <row r="13" spans="1:23" x14ac:dyDescent="0.25">
      <c r="A13">
        <v>150</v>
      </c>
      <c r="B13">
        <v>0.99</v>
      </c>
      <c r="C13">
        <v>4.3605090000000004</v>
      </c>
      <c r="E13" s="2">
        <f>Table_List_Prima[[#This Row],[Column1]]</f>
        <v>150</v>
      </c>
      <c r="F13" s="2">
        <f>Table_List_Prima[[#This Row],[Column2]]</f>
        <v>0.99</v>
      </c>
      <c r="G13" s="2">
        <f>Table_List_Prima[[#This Row],[Column3]]</f>
        <v>4.3605090000000004</v>
      </c>
      <c r="I13" s="2">
        <f t="shared" ref="I13:I20" ca="1" si="16">M3</f>
        <v>100</v>
      </c>
      <c r="J13" s="2">
        <f t="shared" ca="1" si="15"/>
        <v>0.5</v>
      </c>
      <c r="K13" s="2">
        <f t="shared" ca="1" si="15"/>
        <v>1.0459130000000001</v>
      </c>
    </row>
    <row r="14" spans="1:23" x14ac:dyDescent="0.25">
      <c r="A14">
        <v>200</v>
      </c>
      <c r="B14">
        <v>0.25</v>
      </c>
      <c r="C14">
        <v>2.9222070000000002</v>
      </c>
      <c r="E14" s="2">
        <f>Table_List_Prima[[#This Row],[Column1]]</f>
        <v>200</v>
      </c>
      <c r="F14" s="2">
        <f>Table_List_Prima[[#This Row],[Column2]]</f>
        <v>0.25</v>
      </c>
      <c r="G14" s="2">
        <f>Table_List_Prima[[#This Row],[Column3]]</f>
        <v>2.9222070000000002</v>
      </c>
      <c r="I14" s="2">
        <f t="shared" ca="1" si="16"/>
        <v>150</v>
      </c>
      <c r="J14" s="2">
        <f t="shared" ca="1" si="15"/>
        <v>0.5</v>
      </c>
      <c r="K14" s="2">
        <f t="shared" ca="1" si="15"/>
        <v>2.2762980000000002</v>
      </c>
    </row>
    <row r="15" spans="1:23" x14ac:dyDescent="0.25">
      <c r="A15">
        <v>200</v>
      </c>
      <c r="B15">
        <v>0.5</v>
      </c>
      <c r="C15">
        <v>5.4009140000000002</v>
      </c>
      <c r="E15" s="2">
        <f>Table_List_Prima[[#This Row],[Column1]]</f>
        <v>200</v>
      </c>
      <c r="F15" s="2">
        <f>Table_List_Prima[[#This Row],[Column2]]</f>
        <v>0.5</v>
      </c>
      <c r="G15" s="2">
        <f>Table_List_Prima[[#This Row],[Column3]]</f>
        <v>5.4009140000000002</v>
      </c>
      <c r="I15" s="2">
        <f t="shared" ca="1" si="16"/>
        <v>200</v>
      </c>
      <c r="J15" s="2">
        <f t="shared" ca="1" si="15"/>
        <v>0.5</v>
      </c>
      <c r="K15" s="2">
        <f t="shared" ca="1" si="15"/>
        <v>5.4009140000000002</v>
      </c>
    </row>
    <row r="16" spans="1:23" x14ac:dyDescent="0.25">
      <c r="A16">
        <v>200</v>
      </c>
      <c r="B16">
        <v>0.75</v>
      </c>
      <c r="C16">
        <v>6.6079990000000004</v>
      </c>
      <c r="E16" s="2">
        <f>Table_List_Prima[[#This Row],[Column1]]</f>
        <v>200</v>
      </c>
      <c r="F16" s="2">
        <f>Table_List_Prima[[#This Row],[Column2]]</f>
        <v>0.75</v>
      </c>
      <c r="G16" s="2">
        <f>Table_List_Prima[[#This Row],[Column3]]</f>
        <v>6.6079990000000004</v>
      </c>
      <c r="I16" s="2">
        <f t="shared" ca="1" si="16"/>
        <v>250</v>
      </c>
      <c r="J16" s="2">
        <f t="shared" ca="1" si="15"/>
        <v>0.5</v>
      </c>
      <c r="K16" s="2">
        <f t="shared" ca="1" si="15"/>
        <v>6.3930819999999997</v>
      </c>
    </row>
    <row r="17" spans="1:11" x14ac:dyDescent="0.25">
      <c r="A17">
        <v>200</v>
      </c>
      <c r="B17">
        <v>0.99</v>
      </c>
      <c r="C17">
        <v>9.3183989999999994</v>
      </c>
      <c r="E17" s="2">
        <f>Table_List_Prima[[#This Row],[Column1]]</f>
        <v>200</v>
      </c>
      <c r="F17" s="2">
        <f>Table_List_Prima[[#This Row],[Column2]]</f>
        <v>0.99</v>
      </c>
      <c r="G17" s="2">
        <f>Table_List_Prima[[#This Row],[Column3]]</f>
        <v>9.3183989999999994</v>
      </c>
      <c r="I17" s="2">
        <f t="shared" ca="1" si="16"/>
        <v>300</v>
      </c>
      <c r="J17" s="2">
        <f t="shared" ca="1" si="15"/>
        <v>0.5</v>
      </c>
      <c r="K17" s="2">
        <f t="shared" ca="1" si="15"/>
        <v>11.568113</v>
      </c>
    </row>
    <row r="18" spans="1:11" x14ac:dyDescent="0.25">
      <c r="A18">
        <v>250</v>
      </c>
      <c r="B18">
        <v>0.25</v>
      </c>
      <c r="C18">
        <v>3.6262699999999999</v>
      </c>
      <c r="E18" s="2">
        <f>Table_List_Prima[[#This Row],[Column1]]</f>
        <v>250</v>
      </c>
      <c r="F18" s="2">
        <f>Table_List_Prima[[#This Row],[Column2]]</f>
        <v>0.25</v>
      </c>
      <c r="G18" s="2">
        <f>Table_List_Prima[[#This Row],[Column3]]</f>
        <v>3.6262699999999999</v>
      </c>
      <c r="I18" s="2">
        <f t="shared" ca="1" si="16"/>
        <v>350</v>
      </c>
      <c r="J18" s="2">
        <f t="shared" ca="1" si="15"/>
        <v>0.5</v>
      </c>
      <c r="K18" s="2">
        <f t="shared" ca="1" si="15"/>
        <v>20.843599000000001</v>
      </c>
    </row>
    <row r="19" spans="1:11" x14ac:dyDescent="0.25">
      <c r="A19">
        <v>250</v>
      </c>
      <c r="B19">
        <v>0.5</v>
      </c>
      <c r="C19">
        <v>6.3930819999999997</v>
      </c>
      <c r="E19" s="2">
        <f>Table_List_Prima[[#This Row],[Column1]]</f>
        <v>250</v>
      </c>
      <c r="F19" s="2">
        <f>Table_List_Prima[[#This Row],[Column2]]</f>
        <v>0.5</v>
      </c>
      <c r="G19" s="2">
        <f>Table_List_Prima[[#This Row],[Column3]]</f>
        <v>6.3930819999999997</v>
      </c>
      <c r="I19" s="2">
        <f t="shared" ca="1" si="16"/>
        <v>400</v>
      </c>
      <c r="J19" s="2">
        <f t="shared" ca="1" si="15"/>
        <v>0.5</v>
      </c>
      <c r="K19" s="2">
        <f t="shared" ca="1" si="15"/>
        <v>29.197952000000001</v>
      </c>
    </row>
    <row r="20" spans="1:11" x14ac:dyDescent="0.25">
      <c r="A20">
        <v>250</v>
      </c>
      <c r="B20">
        <v>0.75</v>
      </c>
      <c r="C20">
        <v>10.775848999999999</v>
      </c>
      <c r="E20" s="2">
        <f>Table_List_Prima[[#This Row],[Column1]]</f>
        <v>250</v>
      </c>
      <c r="F20" s="2">
        <f>Table_List_Prima[[#This Row],[Column2]]</f>
        <v>0.75</v>
      </c>
      <c r="G20" s="2">
        <f>Table_List_Prima[[#This Row],[Column3]]</f>
        <v>10.775848999999999</v>
      </c>
      <c r="I20" s="2">
        <f t="shared" ca="1" si="16"/>
        <v>450</v>
      </c>
      <c r="J20" s="2">
        <f t="shared" ca="1" si="15"/>
        <v>0.5</v>
      </c>
      <c r="K20" s="2">
        <f t="shared" ca="1" si="15"/>
        <v>37.071992000000002</v>
      </c>
    </row>
    <row r="21" spans="1:11" x14ac:dyDescent="0.25">
      <c r="A21">
        <v>250</v>
      </c>
      <c r="B21">
        <v>0.99</v>
      </c>
      <c r="C21">
        <v>15.068256</v>
      </c>
      <c r="E21" s="2">
        <f>Table_List_Prima[[#This Row],[Column1]]</f>
        <v>250</v>
      </c>
      <c r="F21" s="2">
        <f>Table_List_Prima[[#This Row],[Column2]]</f>
        <v>0.99</v>
      </c>
      <c r="G21" s="2">
        <f>Table_List_Prima[[#This Row],[Column3]]</f>
        <v>15.068256</v>
      </c>
      <c r="I21" s="2">
        <f ca="1">M11</f>
        <v>500</v>
      </c>
      <c r="J21" s="2">
        <f t="shared" ca="1" si="15"/>
        <v>0.5</v>
      </c>
      <c r="K21" s="2">
        <f t="shared" ca="1" si="15"/>
        <v>46.319270000000003</v>
      </c>
    </row>
    <row r="22" spans="1:11" x14ac:dyDescent="0.25">
      <c r="A22">
        <v>300</v>
      </c>
      <c r="B22">
        <v>0.25</v>
      </c>
      <c r="C22">
        <v>6.5484119999999999</v>
      </c>
      <c r="E22" s="2">
        <f>Table_List_Prima[[#This Row],[Column1]]</f>
        <v>300</v>
      </c>
      <c r="F22" s="2">
        <f>Table_List_Prima[[#This Row],[Column2]]</f>
        <v>0.25</v>
      </c>
      <c r="G22" s="2">
        <f>Table_List_Prima[[#This Row],[Column3]]</f>
        <v>6.5484119999999999</v>
      </c>
      <c r="I22" s="2">
        <f ca="1">Q2</f>
        <v>50</v>
      </c>
      <c r="J22" s="2">
        <f t="shared" ref="J22:K31" ca="1" si="17">R2</f>
        <v>0.75</v>
      </c>
      <c r="K22" s="2">
        <f t="shared" ca="1" si="17"/>
        <v>0.368533</v>
      </c>
    </row>
    <row r="23" spans="1:11" x14ac:dyDescent="0.25">
      <c r="A23">
        <v>300</v>
      </c>
      <c r="B23">
        <v>0.5</v>
      </c>
      <c r="C23">
        <v>11.568113</v>
      </c>
      <c r="E23" s="2">
        <f>Table_List_Prima[[#This Row],[Column1]]</f>
        <v>300</v>
      </c>
      <c r="F23" s="2">
        <f>Table_List_Prima[[#This Row],[Column2]]</f>
        <v>0.5</v>
      </c>
      <c r="G23" s="2">
        <f>Table_List_Prima[[#This Row],[Column3]]</f>
        <v>11.568113</v>
      </c>
      <c r="I23" s="2">
        <f t="shared" ref="I23:I31" ca="1" si="18">Q3</f>
        <v>100</v>
      </c>
      <c r="J23" s="2">
        <f t="shared" ca="1" si="17"/>
        <v>0.75</v>
      </c>
      <c r="K23" s="2">
        <f t="shared" ca="1" si="17"/>
        <v>1.6009409999999999</v>
      </c>
    </row>
    <row r="24" spans="1:11" x14ac:dyDescent="0.25">
      <c r="A24">
        <v>300</v>
      </c>
      <c r="B24">
        <v>0.75</v>
      </c>
      <c r="C24">
        <v>45.353180000000002</v>
      </c>
      <c r="E24" s="2">
        <f>Table_List_Prima[[#This Row],[Column1]]</f>
        <v>300</v>
      </c>
      <c r="F24" s="2">
        <f>Table_List_Prima[[#This Row],[Column2]]</f>
        <v>0.75</v>
      </c>
      <c r="G24" s="2">
        <f>Table_List_Prima[[#This Row],[Column3]]</f>
        <v>45.353180000000002</v>
      </c>
      <c r="I24" s="2">
        <f t="shared" ca="1" si="18"/>
        <v>150</v>
      </c>
      <c r="J24" s="2">
        <f t="shared" ca="1" si="17"/>
        <v>0.75</v>
      </c>
      <c r="K24" s="2">
        <f t="shared" ca="1" si="17"/>
        <v>3.3360439999999998</v>
      </c>
    </row>
    <row r="25" spans="1:11" x14ac:dyDescent="0.25">
      <c r="A25">
        <v>300</v>
      </c>
      <c r="B25">
        <v>0.99</v>
      </c>
      <c r="C25">
        <v>34.131315000000001</v>
      </c>
      <c r="E25" s="2">
        <f>Table_List_Prima[[#This Row],[Column1]]</f>
        <v>300</v>
      </c>
      <c r="F25" s="2">
        <f>Table_List_Prima[[#This Row],[Column2]]</f>
        <v>0.99</v>
      </c>
      <c r="G25" s="2">
        <f>Table_List_Prima[[#This Row],[Column3]]</f>
        <v>34.131315000000001</v>
      </c>
      <c r="I25" s="2">
        <f t="shared" ca="1" si="18"/>
        <v>200</v>
      </c>
      <c r="J25" s="2">
        <f t="shared" ca="1" si="17"/>
        <v>0.75</v>
      </c>
      <c r="K25" s="2">
        <f t="shared" ca="1" si="17"/>
        <v>6.6079990000000004</v>
      </c>
    </row>
    <row r="26" spans="1:11" x14ac:dyDescent="0.25">
      <c r="A26">
        <v>350</v>
      </c>
      <c r="B26">
        <v>0.25</v>
      </c>
      <c r="C26">
        <v>9.3330160000000006</v>
      </c>
      <c r="E26" s="2">
        <f>Table_List_Prima[[#This Row],[Column1]]</f>
        <v>350</v>
      </c>
      <c r="F26" s="2">
        <f>Table_List_Prima[[#This Row],[Column2]]</f>
        <v>0.25</v>
      </c>
      <c r="G26" s="2">
        <f>Table_List_Prima[[#This Row],[Column3]]</f>
        <v>9.3330160000000006</v>
      </c>
      <c r="I26" s="2">
        <f t="shared" ca="1" si="18"/>
        <v>250</v>
      </c>
      <c r="J26" s="2">
        <f t="shared" ca="1" si="17"/>
        <v>0.75</v>
      </c>
      <c r="K26" s="2">
        <f t="shared" ca="1" si="17"/>
        <v>10.775848999999999</v>
      </c>
    </row>
    <row r="27" spans="1:11" x14ac:dyDescent="0.25">
      <c r="A27">
        <v>350</v>
      </c>
      <c r="B27">
        <v>0.5</v>
      </c>
      <c r="C27">
        <v>20.843599000000001</v>
      </c>
      <c r="E27" s="2">
        <f>Table_List_Prima[[#This Row],[Column1]]</f>
        <v>350</v>
      </c>
      <c r="F27" s="2">
        <f>Table_List_Prima[[#This Row],[Column2]]</f>
        <v>0.5</v>
      </c>
      <c r="G27" s="2">
        <f>Table_List_Prima[[#This Row],[Column3]]</f>
        <v>20.843599000000001</v>
      </c>
      <c r="I27" s="2">
        <f t="shared" ca="1" si="18"/>
        <v>300</v>
      </c>
      <c r="J27" s="2">
        <f t="shared" ca="1" si="17"/>
        <v>0.75</v>
      </c>
      <c r="K27" s="2">
        <f t="shared" ca="1" si="17"/>
        <v>45.353180000000002</v>
      </c>
    </row>
    <row r="28" spans="1:11" x14ac:dyDescent="0.25">
      <c r="A28">
        <v>350</v>
      </c>
      <c r="B28">
        <v>0.75</v>
      </c>
      <c r="C28">
        <v>33.070768000000001</v>
      </c>
      <c r="E28" s="2">
        <f>Table_List_Prima[[#This Row],[Column1]]</f>
        <v>350</v>
      </c>
      <c r="F28" s="2">
        <f>Table_List_Prima[[#This Row],[Column2]]</f>
        <v>0.75</v>
      </c>
      <c r="G28" s="2">
        <f>Table_List_Prima[[#This Row],[Column3]]</f>
        <v>33.070768000000001</v>
      </c>
      <c r="I28" s="2">
        <f t="shared" ca="1" si="18"/>
        <v>350</v>
      </c>
      <c r="J28" s="2">
        <f t="shared" ca="1" si="17"/>
        <v>0.75</v>
      </c>
      <c r="K28" s="2">
        <f t="shared" ca="1" si="17"/>
        <v>33.070768000000001</v>
      </c>
    </row>
    <row r="29" spans="1:11" x14ac:dyDescent="0.25">
      <c r="A29">
        <v>350</v>
      </c>
      <c r="B29">
        <v>0.99</v>
      </c>
      <c r="C29">
        <v>42.511575999999998</v>
      </c>
      <c r="E29" s="2">
        <f>Table_List_Prima[[#This Row],[Column1]]</f>
        <v>350</v>
      </c>
      <c r="F29" s="2">
        <f>Table_List_Prima[[#This Row],[Column2]]</f>
        <v>0.99</v>
      </c>
      <c r="G29" s="2">
        <f>Table_List_Prima[[#This Row],[Column3]]</f>
        <v>42.511575999999998</v>
      </c>
      <c r="I29" s="2">
        <f t="shared" ca="1" si="18"/>
        <v>400</v>
      </c>
      <c r="J29" s="2">
        <f t="shared" ca="1" si="17"/>
        <v>0.75</v>
      </c>
      <c r="K29" s="2">
        <f t="shared" ca="1" si="17"/>
        <v>43.727784</v>
      </c>
    </row>
    <row r="30" spans="1:11" x14ac:dyDescent="0.25">
      <c r="A30">
        <v>400</v>
      </c>
      <c r="B30">
        <v>0.25</v>
      </c>
      <c r="C30">
        <v>14.562317</v>
      </c>
      <c r="E30" s="2">
        <f>Table_List_Prima[[#This Row],[Column1]]</f>
        <v>400</v>
      </c>
      <c r="F30" s="2">
        <f>Table_List_Prima[[#This Row],[Column2]]</f>
        <v>0.25</v>
      </c>
      <c r="G30" s="2">
        <f>Table_List_Prima[[#This Row],[Column3]]</f>
        <v>14.562317</v>
      </c>
      <c r="I30" s="2">
        <f t="shared" ca="1" si="18"/>
        <v>450</v>
      </c>
      <c r="J30" s="2">
        <f t="shared" ca="1" si="17"/>
        <v>0.75</v>
      </c>
      <c r="K30" s="2">
        <f t="shared" ca="1" si="17"/>
        <v>56.111448000000003</v>
      </c>
    </row>
    <row r="31" spans="1:11" x14ac:dyDescent="0.25">
      <c r="A31">
        <v>400</v>
      </c>
      <c r="B31">
        <v>0.5</v>
      </c>
      <c r="C31">
        <v>29.197952000000001</v>
      </c>
      <c r="E31" s="2">
        <f>Table_List_Prima[[#This Row],[Column1]]</f>
        <v>400</v>
      </c>
      <c r="F31" s="2">
        <f>Table_List_Prima[[#This Row],[Column2]]</f>
        <v>0.5</v>
      </c>
      <c r="G31" s="2">
        <f>Table_List_Prima[[#This Row],[Column3]]</f>
        <v>29.197952000000001</v>
      </c>
      <c r="I31" s="2">
        <f t="shared" ca="1" si="18"/>
        <v>500</v>
      </c>
      <c r="J31" s="2">
        <f t="shared" ca="1" si="17"/>
        <v>0.75</v>
      </c>
      <c r="K31" s="2">
        <f t="shared" ca="1" si="17"/>
        <v>70.187380000000005</v>
      </c>
    </row>
    <row r="32" spans="1:11" x14ac:dyDescent="0.25">
      <c r="A32">
        <v>400</v>
      </c>
      <c r="B32">
        <v>0.75</v>
      </c>
      <c r="C32">
        <v>43.727784</v>
      </c>
      <c r="E32" s="2">
        <f>Table_List_Prima[[#This Row],[Column1]]</f>
        <v>400</v>
      </c>
      <c r="F32" s="2">
        <f>Table_List_Prima[[#This Row],[Column2]]</f>
        <v>0.75</v>
      </c>
      <c r="G32" s="2">
        <f>Table_List_Prima[[#This Row],[Column3]]</f>
        <v>43.727784</v>
      </c>
      <c r="I32" s="2">
        <f ca="1">U2</f>
        <v>50</v>
      </c>
      <c r="J32" s="2">
        <f t="shared" ref="J32:K41" ca="1" si="19">V2</f>
        <v>0.99</v>
      </c>
      <c r="K32" s="2">
        <f t="shared" ca="1" si="19"/>
        <v>0.46748499999999998</v>
      </c>
    </row>
    <row r="33" spans="1:11" x14ac:dyDescent="0.25">
      <c r="A33">
        <v>400</v>
      </c>
      <c r="B33">
        <v>0.99</v>
      </c>
      <c r="C33">
        <v>56.887611999999997</v>
      </c>
      <c r="E33" s="2">
        <f>Table_List_Prima[[#This Row],[Column1]]</f>
        <v>400</v>
      </c>
      <c r="F33" s="2">
        <f>Table_List_Prima[[#This Row],[Column2]]</f>
        <v>0.99</v>
      </c>
      <c r="G33" s="2">
        <f>Table_List_Prima[[#This Row],[Column3]]</f>
        <v>56.887611999999997</v>
      </c>
      <c r="I33" s="2">
        <f t="shared" ref="I33:I41" ca="1" si="20">U3</f>
        <v>100</v>
      </c>
      <c r="J33" s="2">
        <f t="shared" ca="1" si="19"/>
        <v>0.99</v>
      </c>
      <c r="K33" s="2">
        <f t="shared" ca="1" si="19"/>
        <v>1.9230940000000001</v>
      </c>
    </row>
    <row r="34" spans="1:11" x14ac:dyDescent="0.25">
      <c r="A34">
        <v>450</v>
      </c>
      <c r="B34">
        <v>0.25</v>
      </c>
      <c r="C34">
        <v>19.438358999999998</v>
      </c>
      <c r="E34" s="2">
        <f>Table_List_Prima[[#This Row],[Column1]]</f>
        <v>450</v>
      </c>
      <c r="F34" s="2">
        <f>Table_List_Prima[[#This Row],[Column2]]</f>
        <v>0.25</v>
      </c>
      <c r="G34" s="2">
        <f>Table_List_Prima[[#This Row],[Column3]]</f>
        <v>19.438358999999998</v>
      </c>
      <c r="I34" s="2">
        <f t="shared" ca="1" si="20"/>
        <v>150</v>
      </c>
      <c r="J34" s="2">
        <f t="shared" ca="1" si="19"/>
        <v>0.99</v>
      </c>
      <c r="K34" s="2">
        <f t="shared" ca="1" si="19"/>
        <v>4.3605090000000004</v>
      </c>
    </row>
    <row r="35" spans="1:11" x14ac:dyDescent="0.25">
      <c r="A35">
        <v>450</v>
      </c>
      <c r="B35">
        <v>0.5</v>
      </c>
      <c r="C35">
        <v>37.071992000000002</v>
      </c>
      <c r="E35" s="2">
        <f>Table_List_Prima[[#This Row],[Column1]]</f>
        <v>450</v>
      </c>
      <c r="F35" s="2">
        <f>Table_List_Prima[[#This Row],[Column2]]</f>
        <v>0.5</v>
      </c>
      <c r="G35" s="2">
        <f>Table_List_Prima[[#This Row],[Column3]]</f>
        <v>37.071992000000002</v>
      </c>
      <c r="I35" s="2">
        <f t="shared" ca="1" si="20"/>
        <v>200</v>
      </c>
      <c r="J35" s="2">
        <f t="shared" ca="1" si="19"/>
        <v>0.99</v>
      </c>
      <c r="K35" s="2">
        <f t="shared" ca="1" si="19"/>
        <v>9.3183989999999994</v>
      </c>
    </row>
    <row r="36" spans="1:11" x14ac:dyDescent="0.25">
      <c r="A36">
        <v>450</v>
      </c>
      <c r="B36">
        <v>0.75</v>
      </c>
      <c r="C36">
        <v>56.111448000000003</v>
      </c>
      <c r="E36" s="2">
        <f>Table_List_Prima[[#This Row],[Column1]]</f>
        <v>450</v>
      </c>
      <c r="F36" s="2">
        <f>Table_List_Prima[[#This Row],[Column2]]</f>
        <v>0.75</v>
      </c>
      <c r="G36" s="2">
        <f>Table_List_Prima[[#This Row],[Column3]]</f>
        <v>56.111448000000003</v>
      </c>
      <c r="I36" s="2">
        <f t="shared" ca="1" si="20"/>
        <v>250</v>
      </c>
      <c r="J36" s="2">
        <f t="shared" ca="1" si="19"/>
        <v>0.99</v>
      </c>
      <c r="K36" s="2">
        <f t="shared" ca="1" si="19"/>
        <v>15.068256</v>
      </c>
    </row>
    <row r="37" spans="1:11" x14ac:dyDescent="0.25">
      <c r="A37">
        <v>450</v>
      </c>
      <c r="B37">
        <v>0.99</v>
      </c>
      <c r="C37">
        <v>76.871865</v>
      </c>
      <c r="E37" s="2">
        <f>Table_List_Prima[[#This Row],[Column1]]</f>
        <v>450</v>
      </c>
      <c r="F37" s="2">
        <f>Table_List_Prima[[#This Row],[Column2]]</f>
        <v>0.99</v>
      </c>
      <c r="G37" s="2">
        <f>Table_List_Prima[[#This Row],[Column3]]</f>
        <v>76.871865</v>
      </c>
      <c r="I37" s="2">
        <f t="shared" ca="1" si="20"/>
        <v>300</v>
      </c>
      <c r="J37" s="2">
        <f t="shared" ca="1" si="19"/>
        <v>0.99</v>
      </c>
      <c r="K37" s="2">
        <f t="shared" ca="1" si="19"/>
        <v>34.131315000000001</v>
      </c>
    </row>
    <row r="38" spans="1:11" x14ac:dyDescent="0.25">
      <c r="A38">
        <v>500</v>
      </c>
      <c r="B38">
        <v>0.25</v>
      </c>
      <c r="C38">
        <v>30.430237999999999</v>
      </c>
      <c r="E38" s="2">
        <f>Table_List_Prima[[#This Row],[Column1]]</f>
        <v>500</v>
      </c>
      <c r="F38" s="2">
        <f>Table_List_Prima[[#This Row],[Column2]]</f>
        <v>0.25</v>
      </c>
      <c r="G38" s="2">
        <f>Table_List_Prima[[#This Row],[Column3]]</f>
        <v>30.430237999999999</v>
      </c>
      <c r="I38" s="2">
        <f t="shared" ca="1" si="20"/>
        <v>350</v>
      </c>
      <c r="J38" s="2">
        <f t="shared" ca="1" si="19"/>
        <v>0.99</v>
      </c>
      <c r="K38" s="2">
        <f t="shared" ca="1" si="19"/>
        <v>42.511575999999998</v>
      </c>
    </row>
    <row r="39" spans="1:11" x14ac:dyDescent="0.25">
      <c r="A39">
        <v>500</v>
      </c>
      <c r="B39">
        <v>0.5</v>
      </c>
      <c r="C39">
        <v>46.319270000000003</v>
      </c>
      <c r="E39" s="2">
        <f>Table_List_Prima[[#This Row],[Column1]]</f>
        <v>500</v>
      </c>
      <c r="F39" s="2">
        <f>Table_List_Prima[[#This Row],[Column2]]</f>
        <v>0.5</v>
      </c>
      <c r="G39" s="2">
        <f>Table_List_Prima[[#This Row],[Column3]]</f>
        <v>46.319270000000003</v>
      </c>
      <c r="I39" s="2">
        <f t="shared" ca="1" si="20"/>
        <v>400</v>
      </c>
      <c r="J39" s="2">
        <f t="shared" ca="1" si="19"/>
        <v>0.99</v>
      </c>
      <c r="K39" s="2">
        <f t="shared" ca="1" si="19"/>
        <v>56.887611999999997</v>
      </c>
    </row>
    <row r="40" spans="1:11" x14ac:dyDescent="0.25">
      <c r="A40">
        <v>500</v>
      </c>
      <c r="B40">
        <v>0.75</v>
      </c>
      <c r="C40">
        <v>70.187380000000005</v>
      </c>
      <c r="E40" s="2">
        <f>Table_List_Prima[[#This Row],[Column1]]</f>
        <v>500</v>
      </c>
      <c r="F40" s="2">
        <f>Table_List_Prima[[#This Row],[Column2]]</f>
        <v>0.75</v>
      </c>
      <c r="G40" s="2">
        <f>Table_List_Prima[[#This Row],[Column3]]</f>
        <v>70.187380000000005</v>
      </c>
      <c r="I40" s="2">
        <f t="shared" ca="1" si="20"/>
        <v>450</v>
      </c>
      <c r="J40" s="2">
        <f t="shared" ca="1" si="19"/>
        <v>0.99</v>
      </c>
      <c r="K40" s="2">
        <f t="shared" ca="1" si="19"/>
        <v>76.871865</v>
      </c>
    </row>
    <row r="41" spans="1:11" x14ac:dyDescent="0.25">
      <c r="A41">
        <v>500</v>
      </c>
      <c r="B41">
        <v>0.99</v>
      </c>
      <c r="C41">
        <v>82.945406000000006</v>
      </c>
      <c r="E41" s="2">
        <f>Table_List_Prima[[#This Row],[Column1]]</f>
        <v>500</v>
      </c>
      <c r="F41" s="2">
        <f>Table_List_Prima[[#This Row],[Column2]]</f>
        <v>0.99</v>
      </c>
      <c r="G41" s="2">
        <f>Table_List_Prima[[#This Row],[Column3]]</f>
        <v>82.945406000000006</v>
      </c>
      <c r="I41" s="2">
        <f t="shared" ca="1" si="20"/>
        <v>500</v>
      </c>
      <c r="J41" s="2">
        <f t="shared" ca="1" si="19"/>
        <v>0.99</v>
      </c>
      <c r="K41" s="2">
        <f ca="1">W11</f>
        <v>82.945406000000006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8C66-E1E7-4650-AAE9-1701FA932562}">
  <dimension ref="A1:W41"/>
  <sheetViews>
    <sheetView workbookViewId="0">
      <selection activeCell="I12" sqref="I12:K41"/>
    </sheetView>
  </sheetViews>
  <sheetFormatPr defaultRowHeight="15" x14ac:dyDescent="0.25"/>
  <cols>
    <col min="1" max="3" width="10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0.17494899999999999</v>
      </c>
      <c r="E2" s="2">
        <f>Table_List_Kruskal[[#This Row],[Column1]]</f>
        <v>50</v>
      </c>
      <c r="F2" s="2">
        <f>Table_List_Kruskal[[#This Row],[Column2]]</f>
        <v>0.25</v>
      </c>
      <c r="G2" s="2">
        <f>Table_List_Kruskal[[#This Row],[Column3]]</f>
        <v>0.17494899999999999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0.17494899999999999</v>
      </c>
      <c r="M2">
        <f ca="1">OFFSET($E$2,ROW(A1)*4-1 -2,0)</f>
        <v>50</v>
      </c>
      <c r="N2">
        <f ca="1">OFFSET($F$2,ROW(A1)*4-1 -2,0)</f>
        <v>0.5</v>
      </c>
      <c r="O2">
        <f ca="1">OFFSET($G$2,ROW(A1)*4-1 -2,0)</f>
        <v>0.30072300000000002</v>
      </c>
      <c r="Q2">
        <f ca="1">OFFSET($E$2,ROW(I1)*4-1 -1,0)</f>
        <v>50</v>
      </c>
      <c r="R2">
        <f ca="1">OFFSET($F$2,ROW(I1)*4-1 -1,0)</f>
        <v>0.75</v>
      </c>
      <c r="S2">
        <f ca="1">OFFSET($G$2,ROW(I1)*4-1 -1,0)</f>
        <v>0.43420599999999998</v>
      </c>
      <c r="U2">
        <f ca="1">OFFSET($E$2,ROW(M1)*4-1,0)</f>
        <v>50</v>
      </c>
      <c r="V2">
        <f ca="1">OFFSET($F$2,ROW(M1)*4-1,0)</f>
        <v>0.99</v>
      </c>
      <c r="W2">
        <f ca="1">OFFSET($G$2,ROW(M1)*4-1,0)</f>
        <v>0.57131200000000004</v>
      </c>
    </row>
    <row r="3" spans="1:23" x14ac:dyDescent="0.25">
      <c r="A3">
        <v>50</v>
      </c>
      <c r="B3">
        <v>0.5</v>
      </c>
      <c r="C3">
        <v>0.30072300000000002</v>
      </c>
      <c r="E3" s="2">
        <f>Table_List_Kruskal[[#This Row],[Column1]]</f>
        <v>50</v>
      </c>
      <c r="F3" s="2">
        <f>Table_List_Kruskal[[#This Row],[Column2]]</f>
        <v>0.5</v>
      </c>
      <c r="G3" s="2">
        <f>Table_List_Kruskal[[#This Row],[Column3]]</f>
        <v>0.30072300000000002</v>
      </c>
      <c r="I3">
        <f t="shared" ref="I3:I11" ca="1" si="0">OFFSET($E$2,ROW(A2)*4-1 -3,0)</f>
        <v>100</v>
      </c>
      <c r="J3">
        <f t="shared" ref="J3:J11" ca="1" si="1">OFFSET($F$2,ROW(A2)*4-1 -3,0)</f>
        <v>0.25</v>
      </c>
      <c r="K3">
        <f t="shared" ref="K3:K11" ca="1" si="2">OFFSET($G$2,ROW(A2)*4-1 -3,0)</f>
        <v>0.66657200000000005</v>
      </c>
      <c r="M3">
        <f ca="1">OFFSET($E$2,ROW(A2)*4-1 -2,0)</f>
        <v>100</v>
      </c>
      <c r="N3">
        <f ca="1">OFFSET($F$2,ROW(A2)*4-1 -2,0)</f>
        <v>0.5</v>
      </c>
      <c r="O3">
        <f ca="1">OFFSET($G$2,ROW(A2)*4-1 -2,0)</f>
        <v>1.211527</v>
      </c>
      <c r="Q3">
        <f t="shared" ref="Q3:Q11" ca="1" si="3">OFFSET($E$2,ROW(I2)*4-1 -1,0)</f>
        <v>100</v>
      </c>
      <c r="R3">
        <f t="shared" ref="R3:R11" ca="1" si="4">OFFSET($F$2,ROW(I2)*4-1 -1,0)</f>
        <v>0.75</v>
      </c>
      <c r="S3">
        <f t="shared" ref="S3:S11" ca="1" si="5">OFFSET($G$2,ROW(I2)*4-1 -1,0)</f>
        <v>1.801261</v>
      </c>
      <c r="U3">
        <f t="shared" ref="U3:U11" ca="1" si="6">OFFSET($E$2,ROW(M2)*4-1,0)</f>
        <v>100</v>
      </c>
      <c r="V3">
        <f t="shared" ref="V3:V11" ca="1" si="7">OFFSET($F$2,ROW(M2)*4-1,0)</f>
        <v>0.99</v>
      </c>
      <c r="W3">
        <f t="shared" ref="W3:W11" ca="1" si="8">OFFSET($G$2,ROW(M2)*4-1,0)</f>
        <v>2.1068959999999999</v>
      </c>
    </row>
    <row r="4" spans="1:23" x14ac:dyDescent="0.25">
      <c r="A4">
        <v>50</v>
      </c>
      <c r="B4">
        <v>0.75</v>
      </c>
      <c r="C4">
        <v>0.43420599999999998</v>
      </c>
      <c r="E4" s="2">
        <f>Table_List_Kruskal[[#This Row],[Column1]]</f>
        <v>50</v>
      </c>
      <c r="F4" s="2">
        <f>Table_List_Kruskal[[#This Row],[Column2]]</f>
        <v>0.75</v>
      </c>
      <c r="G4" s="2">
        <f>Table_List_Kruskal[[#This Row],[Column3]]</f>
        <v>0.43420599999999998</v>
      </c>
      <c r="I4">
        <f t="shared" ca="1" si="0"/>
        <v>150</v>
      </c>
      <c r="J4">
        <f t="shared" ca="1" si="1"/>
        <v>0.25</v>
      </c>
      <c r="K4">
        <f t="shared" ca="1" si="2"/>
        <v>1.200869</v>
      </c>
      <c r="M4">
        <f t="shared" ref="M4:M9" ca="1" si="9">OFFSET($E$2,ROW(A3)*4-1 -2,0)</f>
        <v>150</v>
      </c>
      <c r="N4">
        <f t="shared" ref="N4:N9" ca="1" si="10">OFFSET($F$2,ROW(A3)*4-1 -2,0)</f>
        <v>0.5</v>
      </c>
      <c r="O4">
        <f t="shared" ref="O4:O9" ca="1" si="11">OFFSET($G$2,ROW(A3)*4-1 -2,0)</f>
        <v>2.214547</v>
      </c>
      <c r="Q4">
        <f t="shared" ca="1" si="3"/>
        <v>150</v>
      </c>
      <c r="R4">
        <f t="shared" ca="1" si="4"/>
        <v>0.75</v>
      </c>
      <c r="S4">
        <f t="shared" ca="1" si="5"/>
        <v>3.242499</v>
      </c>
      <c r="U4">
        <f t="shared" ca="1" si="6"/>
        <v>150</v>
      </c>
      <c r="V4">
        <f t="shared" ca="1" si="7"/>
        <v>0.99</v>
      </c>
      <c r="W4">
        <f t="shared" ca="1" si="8"/>
        <v>4.1999849999999999</v>
      </c>
    </row>
    <row r="5" spans="1:23" x14ac:dyDescent="0.25">
      <c r="A5">
        <v>50</v>
      </c>
      <c r="B5">
        <v>0.99</v>
      </c>
      <c r="C5">
        <v>0.57131200000000004</v>
      </c>
      <c r="E5" s="2">
        <f>Table_List_Kruskal[[#This Row],[Column1]]</f>
        <v>50</v>
      </c>
      <c r="F5" s="2">
        <f>Table_List_Kruskal[[#This Row],[Column2]]</f>
        <v>0.99</v>
      </c>
      <c r="G5" s="2">
        <f>Table_List_Kruskal[[#This Row],[Column3]]</f>
        <v>0.57131200000000004</v>
      </c>
      <c r="I5">
        <f t="shared" ca="1" si="0"/>
        <v>200</v>
      </c>
      <c r="J5">
        <f t="shared" ca="1" si="1"/>
        <v>0.25</v>
      </c>
      <c r="K5">
        <f t="shared" ca="1" si="2"/>
        <v>2.0816409999999999</v>
      </c>
      <c r="M5">
        <f t="shared" ca="1" si="9"/>
        <v>200</v>
      </c>
      <c r="N5">
        <f t="shared" ca="1" si="10"/>
        <v>0.5</v>
      </c>
      <c r="O5">
        <f t="shared" ca="1" si="11"/>
        <v>4.3252470000000001</v>
      </c>
      <c r="Q5">
        <f t="shared" ca="1" si="3"/>
        <v>200</v>
      </c>
      <c r="R5">
        <f t="shared" ca="1" si="4"/>
        <v>0.75</v>
      </c>
      <c r="S5">
        <f t="shared" ca="1" si="5"/>
        <v>5.8899809999999997</v>
      </c>
      <c r="U5">
        <f t="shared" ca="1" si="6"/>
        <v>200</v>
      </c>
      <c r="V5">
        <f t="shared" ca="1" si="7"/>
        <v>0.99</v>
      </c>
      <c r="W5">
        <f t="shared" ca="1" si="8"/>
        <v>7.9219569999999999</v>
      </c>
    </row>
    <row r="6" spans="1:23" x14ac:dyDescent="0.25">
      <c r="A6">
        <v>100</v>
      </c>
      <c r="B6">
        <v>0.25</v>
      </c>
      <c r="C6">
        <v>0.66657200000000005</v>
      </c>
      <c r="E6" s="2">
        <f>Table_List_Kruskal[[#This Row],[Column1]]</f>
        <v>100</v>
      </c>
      <c r="F6" s="2">
        <f>Table_List_Kruskal[[#This Row],[Column2]]</f>
        <v>0.25</v>
      </c>
      <c r="G6" s="2">
        <f>Table_List_Kruskal[[#This Row],[Column3]]</f>
        <v>0.66657200000000005</v>
      </c>
      <c r="I6">
        <f t="shared" ca="1" si="0"/>
        <v>250</v>
      </c>
      <c r="J6">
        <f t="shared" ca="1" si="1"/>
        <v>0.25</v>
      </c>
      <c r="K6">
        <f t="shared" ca="1" si="2"/>
        <v>3.2721399999999998</v>
      </c>
      <c r="M6">
        <f t="shared" ca="1" si="9"/>
        <v>250</v>
      </c>
      <c r="N6">
        <f t="shared" ca="1" si="10"/>
        <v>0.5</v>
      </c>
      <c r="O6">
        <f t="shared" ca="1" si="11"/>
        <v>6.2017759999999997</v>
      </c>
      <c r="Q6">
        <f t="shared" ca="1" si="3"/>
        <v>250</v>
      </c>
      <c r="R6">
        <f t="shared" ca="1" si="4"/>
        <v>0.75</v>
      </c>
      <c r="S6">
        <f t="shared" ca="1" si="5"/>
        <v>9.8764679999999991</v>
      </c>
      <c r="U6">
        <f t="shared" ca="1" si="6"/>
        <v>250</v>
      </c>
      <c r="V6">
        <f t="shared" ca="1" si="7"/>
        <v>0.99</v>
      </c>
      <c r="W6">
        <f t="shared" ca="1" si="8"/>
        <v>13.550604999999999</v>
      </c>
    </row>
    <row r="7" spans="1:23" x14ac:dyDescent="0.25">
      <c r="A7">
        <v>100</v>
      </c>
      <c r="B7">
        <v>0.5</v>
      </c>
      <c r="C7">
        <v>1.211527</v>
      </c>
      <c r="E7" s="2">
        <f>Table_List_Kruskal[[#This Row],[Column1]]</f>
        <v>100</v>
      </c>
      <c r="F7" s="2">
        <f>Table_List_Kruskal[[#This Row],[Column2]]</f>
        <v>0.5</v>
      </c>
      <c r="G7" s="2">
        <f>Table_List_Kruskal[[#This Row],[Column3]]</f>
        <v>1.211527</v>
      </c>
      <c r="I7">
        <f t="shared" ca="1" si="0"/>
        <v>300</v>
      </c>
      <c r="J7">
        <f t="shared" ca="1" si="1"/>
        <v>0.25</v>
      </c>
      <c r="K7">
        <f t="shared" ca="1" si="2"/>
        <v>5.8762879999999997</v>
      </c>
      <c r="M7">
        <f t="shared" ca="1" si="9"/>
        <v>300</v>
      </c>
      <c r="N7">
        <f t="shared" ca="1" si="10"/>
        <v>0.5</v>
      </c>
      <c r="O7">
        <f t="shared" ca="1" si="11"/>
        <v>10.127750000000001</v>
      </c>
      <c r="Q7">
        <f t="shared" ca="1" si="3"/>
        <v>300</v>
      </c>
      <c r="R7">
        <f t="shared" ca="1" si="4"/>
        <v>0.75</v>
      </c>
      <c r="S7">
        <f t="shared" ca="1" si="5"/>
        <v>16.097142000000002</v>
      </c>
      <c r="U7">
        <f t="shared" ca="1" si="6"/>
        <v>300</v>
      </c>
      <c r="V7">
        <f t="shared" ca="1" si="7"/>
        <v>0.99</v>
      </c>
      <c r="W7">
        <f t="shared" ca="1" si="8"/>
        <v>21.109248999999998</v>
      </c>
    </row>
    <row r="8" spans="1:23" x14ac:dyDescent="0.25">
      <c r="A8">
        <v>100</v>
      </c>
      <c r="B8">
        <v>0.75</v>
      </c>
      <c r="C8">
        <v>1.801261</v>
      </c>
      <c r="E8" s="2">
        <f>Table_List_Kruskal[[#This Row],[Column1]]</f>
        <v>100</v>
      </c>
      <c r="F8" s="2">
        <f>Table_List_Kruskal[[#This Row],[Column2]]</f>
        <v>0.75</v>
      </c>
      <c r="G8" s="2">
        <f>Table_List_Kruskal[[#This Row],[Column3]]</f>
        <v>1.801261</v>
      </c>
      <c r="I8">
        <f t="shared" ca="1" si="0"/>
        <v>350</v>
      </c>
      <c r="J8">
        <f t="shared" ca="1" si="1"/>
        <v>0.25</v>
      </c>
      <c r="K8">
        <f t="shared" ca="1" si="2"/>
        <v>7.2449570000000003</v>
      </c>
      <c r="M8">
        <f t="shared" ca="1" si="9"/>
        <v>350</v>
      </c>
      <c r="N8">
        <f t="shared" ca="1" si="10"/>
        <v>0.5</v>
      </c>
      <c r="O8">
        <f t="shared" ca="1" si="11"/>
        <v>15.078331</v>
      </c>
      <c r="Q8">
        <f t="shared" ca="1" si="3"/>
        <v>350</v>
      </c>
      <c r="R8">
        <f t="shared" ca="1" si="4"/>
        <v>0.75</v>
      </c>
      <c r="S8">
        <f t="shared" ca="1" si="5"/>
        <v>22.933416000000001</v>
      </c>
      <c r="U8">
        <f t="shared" ca="1" si="6"/>
        <v>350</v>
      </c>
      <c r="V8">
        <f t="shared" ca="1" si="7"/>
        <v>0.99</v>
      </c>
      <c r="W8">
        <f t="shared" ca="1" si="8"/>
        <v>29.698924999999999</v>
      </c>
    </row>
    <row r="9" spans="1:23" x14ac:dyDescent="0.25">
      <c r="A9">
        <v>100</v>
      </c>
      <c r="B9">
        <v>0.99</v>
      </c>
      <c r="C9">
        <v>2.1068959999999999</v>
      </c>
      <c r="E9" s="2">
        <f>Table_List_Kruskal[[#This Row],[Column1]]</f>
        <v>100</v>
      </c>
      <c r="F9" s="2">
        <f>Table_List_Kruskal[[#This Row],[Column2]]</f>
        <v>0.99</v>
      </c>
      <c r="G9" s="2">
        <f>Table_List_Kruskal[[#This Row],[Column3]]</f>
        <v>2.1068959999999999</v>
      </c>
      <c r="I9">
        <f t="shared" ca="1" si="0"/>
        <v>400</v>
      </c>
      <c r="J9">
        <f t="shared" ca="1" si="1"/>
        <v>0.25</v>
      </c>
      <c r="K9">
        <f t="shared" ca="1" si="2"/>
        <v>10.197248999999999</v>
      </c>
      <c r="M9">
        <f t="shared" ca="1" si="9"/>
        <v>400</v>
      </c>
      <c r="N9">
        <f t="shared" ca="1" si="10"/>
        <v>0.5</v>
      </c>
      <c r="O9">
        <f t="shared" ca="1" si="11"/>
        <v>20.287461</v>
      </c>
      <c r="Q9">
        <f t="shared" ca="1" si="3"/>
        <v>400</v>
      </c>
      <c r="R9">
        <f t="shared" ca="1" si="4"/>
        <v>0.75</v>
      </c>
      <c r="S9">
        <f t="shared" ca="1" si="5"/>
        <v>30.602796000000001</v>
      </c>
      <c r="U9">
        <f t="shared" ca="1" si="6"/>
        <v>400</v>
      </c>
      <c r="V9">
        <f t="shared" ca="1" si="7"/>
        <v>0.99</v>
      </c>
      <c r="W9">
        <f t="shared" ca="1" si="8"/>
        <v>40.395955999999998</v>
      </c>
    </row>
    <row r="10" spans="1:23" x14ac:dyDescent="0.25">
      <c r="A10">
        <v>150</v>
      </c>
      <c r="B10">
        <v>0.25</v>
      </c>
      <c r="C10">
        <v>1.200869</v>
      </c>
      <c r="E10" s="2">
        <f>Table_List_Kruskal[[#This Row],[Column1]]</f>
        <v>150</v>
      </c>
      <c r="F10" s="2">
        <f>Table_List_Kruskal[[#This Row],[Column2]]</f>
        <v>0.25</v>
      </c>
      <c r="G10" s="2">
        <f>Table_List_Kruskal[[#This Row],[Column3]]</f>
        <v>1.200869</v>
      </c>
      <c r="I10">
        <f t="shared" ca="1" si="0"/>
        <v>450</v>
      </c>
      <c r="J10">
        <f t="shared" ca="1" si="1"/>
        <v>0.25</v>
      </c>
      <c r="K10">
        <f t="shared" ca="1" si="2"/>
        <v>13.448449</v>
      </c>
      <c r="M10">
        <f ca="1">OFFSET($E$2,ROW(A9)*4-1 -2,0)</f>
        <v>450</v>
      </c>
      <c r="N10">
        <f ca="1">OFFSET($F$2,ROW(A9)*4-1 -2,0)</f>
        <v>0.5</v>
      </c>
      <c r="O10">
        <f ca="1">OFFSET($G$2,ROW(A9)*4-1 -2,0)</f>
        <v>28.389261999999999</v>
      </c>
      <c r="Q10">
        <f t="shared" ca="1" si="3"/>
        <v>450</v>
      </c>
      <c r="R10">
        <f t="shared" ca="1" si="4"/>
        <v>0.75</v>
      </c>
      <c r="S10">
        <f t="shared" ca="1" si="5"/>
        <v>38.761766000000001</v>
      </c>
      <c r="U10">
        <f t="shared" ca="1" si="6"/>
        <v>450</v>
      </c>
      <c r="V10">
        <f t="shared" ca="1" si="7"/>
        <v>0.99</v>
      </c>
      <c r="W10">
        <f t="shared" ca="1" si="8"/>
        <v>50.918678999999997</v>
      </c>
    </row>
    <row r="11" spans="1:23" x14ac:dyDescent="0.25">
      <c r="A11">
        <v>150</v>
      </c>
      <c r="B11">
        <v>0.5</v>
      </c>
      <c r="C11">
        <v>2.214547</v>
      </c>
      <c r="E11" s="2">
        <f>Table_List_Kruskal[[#This Row],[Column1]]</f>
        <v>150</v>
      </c>
      <c r="F11" s="2">
        <f>Table_List_Kruskal[[#This Row],[Column2]]</f>
        <v>0.5</v>
      </c>
      <c r="G11" s="2">
        <f>Table_List_Kruskal[[#This Row],[Column3]]</f>
        <v>2.214547</v>
      </c>
      <c r="I11">
        <f t="shared" ca="1" si="0"/>
        <v>500</v>
      </c>
      <c r="J11">
        <f t="shared" ca="1" si="1"/>
        <v>0.25</v>
      </c>
      <c r="K11">
        <f t="shared" ca="1" si="2"/>
        <v>15.671779000000001</v>
      </c>
      <c r="M11">
        <f t="shared" ref="M11" ca="1" si="12">OFFSET($E$2,ROW(A10)*4-1 -2,0)</f>
        <v>500</v>
      </c>
      <c r="N11">
        <f t="shared" ref="N11" ca="1" si="13">OFFSET($F$2,ROW(A10)*4-1 -2,0)</f>
        <v>0.5</v>
      </c>
      <c r="O11">
        <f t="shared" ref="O11" ca="1" si="14">OFFSET($G$2,ROW(A10)*4-1 -2,0)</f>
        <v>34.591203999999998</v>
      </c>
      <c r="Q11">
        <f t="shared" ca="1" si="3"/>
        <v>500</v>
      </c>
      <c r="R11">
        <f t="shared" ca="1" si="4"/>
        <v>0.75</v>
      </c>
      <c r="S11">
        <f t="shared" ca="1" si="5"/>
        <v>48.842685000000003</v>
      </c>
      <c r="U11">
        <f t="shared" ca="1" si="6"/>
        <v>500</v>
      </c>
      <c r="V11">
        <f t="shared" ca="1" si="7"/>
        <v>0.99</v>
      </c>
      <c r="W11">
        <f t="shared" ca="1" si="8"/>
        <v>65.437668000000002</v>
      </c>
    </row>
    <row r="12" spans="1:23" x14ac:dyDescent="0.25">
      <c r="A12">
        <v>150</v>
      </c>
      <c r="B12">
        <v>0.75</v>
      </c>
      <c r="C12">
        <v>3.242499</v>
      </c>
      <c r="E12" s="2">
        <f>Table_List_Kruskal[[#This Row],[Column1]]</f>
        <v>150</v>
      </c>
      <c r="F12" s="2">
        <f>Table_List_Kruskal[[#This Row],[Column2]]</f>
        <v>0.75</v>
      </c>
      <c r="G12" s="2">
        <f>Table_List_Kruskal[[#This Row],[Column3]]</f>
        <v>3.242499</v>
      </c>
      <c r="I12" s="2">
        <f ca="1">M2</f>
        <v>50</v>
      </c>
      <c r="J12" s="2">
        <f t="shared" ref="J12:K21" ca="1" si="15">N2</f>
        <v>0.5</v>
      </c>
      <c r="K12" s="2">
        <f t="shared" ca="1" si="15"/>
        <v>0.30072300000000002</v>
      </c>
    </row>
    <row r="13" spans="1:23" x14ac:dyDescent="0.25">
      <c r="A13">
        <v>150</v>
      </c>
      <c r="B13">
        <v>0.99</v>
      </c>
      <c r="C13">
        <v>4.1999849999999999</v>
      </c>
      <c r="E13" s="2">
        <f>Table_List_Kruskal[[#This Row],[Column1]]</f>
        <v>150</v>
      </c>
      <c r="F13" s="2">
        <f>Table_List_Kruskal[[#This Row],[Column2]]</f>
        <v>0.99</v>
      </c>
      <c r="G13" s="2">
        <f>Table_List_Kruskal[[#This Row],[Column3]]</f>
        <v>4.1999849999999999</v>
      </c>
      <c r="I13" s="2">
        <f t="shared" ref="I13:I20" ca="1" si="16">M3</f>
        <v>100</v>
      </c>
      <c r="J13" s="2">
        <f t="shared" ca="1" si="15"/>
        <v>0.5</v>
      </c>
      <c r="K13" s="2">
        <f t="shared" ca="1" si="15"/>
        <v>1.211527</v>
      </c>
    </row>
    <row r="14" spans="1:23" x14ac:dyDescent="0.25">
      <c r="A14">
        <v>200</v>
      </c>
      <c r="B14">
        <v>0.25</v>
      </c>
      <c r="C14">
        <v>2.0816409999999999</v>
      </c>
      <c r="E14" s="2">
        <f>Table_List_Kruskal[[#This Row],[Column1]]</f>
        <v>200</v>
      </c>
      <c r="F14" s="2">
        <f>Table_List_Kruskal[[#This Row],[Column2]]</f>
        <v>0.25</v>
      </c>
      <c r="G14" s="2">
        <f>Table_List_Kruskal[[#This Row],[Column3]]</f>
        <v>2.0816409999999999</v>
      </c>
      <c r="I14" s="2">
        <f t="shared" ca="1" si="16"/>
        <v>150</v>
      </c>
      <c r="J14" s="2">
        <f t="shared" ca="1" si="15"/>
        <v>0.5</v>
      </c>
      <c r="K14" s="2">
        <f t="shared" ca="1" si="15"/>
        <v>2.214547</v>
      </c>
    </row>
    <row r="15" spans="1:23" x14ac:dyDescent="0.25">
      <c r="A15">
        <v>200</v>
      </c>
      <c r="B15">
        <v>0.5</v>
      </c>
      <c r="C15">
        <v>4.3252470000000001</v>
      </c>
      <c r="E15" s="2">
        <f>Table_List_Kruskal[[#This Row],[Column1]]</f>
        <v>200</v>
      </c>
      <c r="F15" s="2">
        <f>Table_List_Kruskal[[#This Row],[Column2]]</f>
        <v>0.5</v>
      </c>
      <c r="G15" s="2">
        <f>Table_List_Kruskal[[#This Row],[Column3]]</f>
        <v>4.3252470000000001</v>
      </c>
      <c r="I15" s="2">
        <f t="shared" ca="1" si="16"/>
        <v>200</v>
      </c>
      <c r="J15" s="2">
        <f t="shared" ca="1" si="15"/>
        <v>0.5</v>
      </c>
      <c r="K15" s="2">
        <f t="shared" ca="1" si="15"/>
        <v>4.3252470000000001</v>
      </c>
    </row>
    <row r="16" spans="1:23" x14ac:dyDescent="0.25">
      <c r="A16">
        <v>200</v>
      </c>
      <c r="B16">
        <v>0.75</v>
      </c>
      <c r="C16">
        <v>5.8899809999999997</v>
      </c>
      <c r="E16" s="2">
        <f>Table_List_Kruskal[[#This Row],[Column1]]</f>
        <v>200</v>
      </c>
      <c r="F16" s="2">
        <f>Table_List_Kruskal[[#This Row],[Column2]]</f>
        <v>0.75</v>
      </c>
      <c r="G16" s="2">
        <f>Table_List_Kruskal[[#This Row],[Column3]]</f>
        <v>5.8899809999999997</v>
      </c>
      <c r="I16" s="2">
        <f t="shared" ca="1" si="16"/>
        <v>250</v>
      </c>
      <c r="J16" s="2">
        <f t="shared" ca="1" si="15"/>
        <v>0.5</v>
      </c>
      <c r="K16" s="2">
        <f t="shared" ca="1" si="15"/>
        <v>6.2017759999999997</v>
      </c>
    </row>
    <row r="17" spans="1:11" x14ac:dyDescent="0.25">
      <c r="A17">
        <v>200</v>
      </c>
      <c r="B17">
        <v>0.99</v>
      </c>
      <c r="C17">
        <v>7.9219569999999999</v>
      </c>
      <c r="E17" s="2">
        <f>Table_List_Kruskal[[#This Row],[Column1]]</f>
        <v>200</v>
      </c>
      <c r="F17" s="2">
        <f>Table_List_Kruskal[[#This Row],[Column2]]</f>
        <v>0.99</v>
      </c>
      <c r="G17" s="2">
        <f>Table_List_Kruskal[[#This Row],[Column3]]</f>
        <v>7.9219569999999999</v>
      </c>
      <c r="I17" s="2">
        <f t="shared" ca="1" si="16"/>
        <v>300</v>
      </c>
      <c r="J17" s="2">
        <f t="shared" ca="1" si="15"/>
        <v>0.5</v>
      </c>
      <c r="K17" s="2">
        <f t="shared" ca="1" si="15"/>
        <v>10.127750000000001</v>
      </c>
    </row>
    <row r="18" spans="1:11" x14ac:dyDescent="0.25">
      <c r="A18">
        <v>250</v>
      </c>
      <c r="B18">
        <v>0.25</v>
      </c>
      <c r="C18">
        <v>3.2721399999999998</v>
      </c>
      <c r="E18" s="2">
        <f>Table_List_Kruskal[[#This Row],[Column1]]</f>
        <v>250</v>
      </c>
      <c r="F18" s="2">
        <f>Table_List_Kruskal[[#This Row],[Column2]]</f>
        <v>0.25</v>
      </c>
      <c r="G18" s="2">
        <f>Table_List_Kruskal[[#This Row],[Column3]]</f>
        <v>3.2721399999999998</v>
      </c>
      <c r="I18" s="2">
        <f t="shared" ca="1" si="16"/>
        <v>350</v>
      </c>
      <c r="J18" s="2">
        <f t="shared" ca="1" si="15"/>
        <v>0.5</v>
      </c>
      <c r="K18" s="2">
        <f t="shared" ca="1" si="15"/>
        <v>15.078331</v>
      </c>
    </row>
    <row r="19" spans="1:11" x14ac:dyDescent="0.25">
      <c r="A19">
        <v>250</v>
      </c>
      <c r="B19">
        <v>0.5</v>
      </c>
      <c r="C19">
        <v>6.2017759999999997</v>
      </c>
      <c r="E19" s="2">
        <f>Table_List_Kruskal[[#This Row],[Column1]]</f>
        <v>250</v>
      </c>
      <c r="F19" s="2">
        <f>Table_List_Kruskal[[#This Row],[Column2]]</f>
        <v>0.5</v>
      </c>
      <c r="G19" s="2">
        <f>Table_List_Kruskal[[#This Row],[Column3]]</f>
        <v>6.2017759999999997</v>
      </c>
      <c r="I19" s="2">
        <f t="shared" ca="1" si="16"/>
        <v>400</v>
      </c>
      <c r="J19" s="2">
        <f t="shared" ca="1" si="15"/>
        <v>0.5</v>
      </c>
      <c r="K19" s="2">
        <f t="shared" ca="1" si="15"/>
        <v>20.287461</v>
      </c>
    </row>
    <row r="20" spans="1:11" x14ac:dyDescent="0.25">
      <c r="A20">
        <v>250</v>
      </c>
      <c r="B20">
        <v>0.75</v>
      </c>
      <c r="C20">
        <v>9.8764679999999991</v>
      </c>
      <c r="E20" s="2">
        <f>Table_List_Kruskal[[#This Row],[Column1]]</f>
        <v>250</v>
      </c>
      <c r="F20" s="2">
        <f>Table_List_Kruskal[[#This Row],[Column2]]</f>
        <v>0.75</v>
      </c>
      <c r="G20" s="2">
        <f>Table_List_Kruskal[[#This Row],[Column3]]</f>
        <v>9.8764679999999991</v>
      </c>
      <c r="I20" s="2">
        <f t="shared" ca="1" si="16"/>
        <v>450</v>
      </c>
      <c r="J20" s="2">
        <f t="shared" ca="1" si="15"/>
        <v>0.5</v>
      </c>
      <c r="K20" s="2">
        <f t="shared" ca="1" si="15"/>
        <v>28.389261999999999</v>
      </c>
    </row>
    <row r="21" spans="1:11" x14ac:dyDescent="0.25">
      <c r="A21">
        <v>250</v>
      </c>
      <c r="B21">
        <v>0.99</v>
      </c>
      <c r="C21">
        <v>13.550604999999999</v>
      </c>
      <c r="E21" s="2">
        <f>Table_List_Kruskal[[#This Row],[Column1]]</f>
        <v>250</v>
      </c>
      <c r="F21" s="2">
        <f>Table_List_Kruskal[[#This Row],[Column2]]</f>
        <v>0.99</v>
      </c>
      <c r="G21" s="2">
        <f>Table_List_Kruskal[[#This Row],[Column3]]</f>
        <v>13.550604999999999</v>
      </c>
      <c r="I21" s="2">
        <f ca="1">M11</f>
        <v>500</v>
      </c>
      <c r="J21" s="2">
        <f t="shared" ca="1" si="15"/>
        <v>0.5</v>
      </c>
      <c r="K21" s="2">
        <f t="shared" ca="1" si="15"/>
        <v>34.591203999999998</v>
      </c>
    </row>
    <row r="22" spans="1:11" x14ac:dyDescent="0.25">
      <c r="A22">
        <v>300</v>
      </c>
      <c r="B22">
        <v>0.25</v>
      </c>
      <c r="C22">
        <v>5.8762879999999997</v>
      </c>
      <c r="E22" s="2">
        <f>Table_List_Kruskal[[#This Row],[Column1]]</f>
        <v>300</v>
      </c>
      <c r="F22" s="2">
        <f>Table_List_Kruskal[[#This Row],[Column2]]</f>
        <v>0.25</v>
      </c>
      <c r="G22" s="2">
        <f>Table_List_Kruskal[[#This Row],[Column3]]</f>
        <v>5.8762879999999997</v>
      </c>
      <c r="I22" s="2">
        <f ca="1">Q2</f>
        <v>50</v>
      </c>
      <c r="J22" s="2">
        <f t="shared" ref="J22:K31" ca="1" si="17">R2</f>
        <v>0.75</v>
      </c>
      <c r="K22" s="2">
        <f t="shared" ca="1" si="17"/>
        <v>0.43420599999999998</v>
      </c>
    </row>
    <row r="23" spans="1:11" x14ac:dyDescent="0.25">
      <c r="A23">
        <v>300</v>
      </c>
      <c r="B23">
        <v>0.5</v>
      </c>
      <c r="C23">
        <v>10.127750000000001</v>
      </c>
      <c r="E23" s="2">
        <f>Table_List_Kruskal[[#This Row],[Column1]]</f>
        <v>300</v>
      </c>
      <c r="F23" s="2">
        <f>Table_List_Kruskal[[#This Row],[Column2]]</f>
        <v>0.5</v>
      </c>
      <c r="G23" s="2">
        <f>Table_List_Kruskal[[#This Row],[Column3]]</f>
        <v>10.127750000000001</v>
      </c>
      <c r="I23" s="2">
        <f t="shared" ref="I23:I31" ca="1" si="18">Q3</f>
        <v>100</v>
      </c>
      <c r="J23" s="2">
        <f t="shared" ca="1" si="17"/>
        <v>0.75</v>
      </c>
      <c r="K23" s="2">
        <f t="shared" ca="1" si="17"/>
        <v>1.801261</v>
      </c>
    </row>
    <row r="24" spans="1:11" x14ac:dyDescent="0.25">
      <c r="A24">
        <v>300</v>
      </c>
      <c r="B24">
        <v>0.75</v>
      </c>
      <c r="C24">
        <v>16.097142000000002</v>
      </c>
      <c r="E24" s="2">
        <f>Table_List_Kruskal[[#This Row],[Column1]]</f>
        <v>300</v>
      </c>
      <c r="F24" s="2">
        <f>Table_List_Kruskal[[#This Row],[Column2]]</f>
        <v>0.75</v>
      </c>
      <c r="G24" s="2">
        <f>Table_List_Kruskal[[#This Row],[Column3]]</f>
        <v>16.097142000000002</v>
      </c>
      <c r="I24" s="2">
        <f t="shared" ca="1" si="18"/>
        <v>150</v>
      </c>
      <c r="J24" s="2">
        <f t="shared" ca="1" si="17"/>
        <v>0.75</v>
      </c>
      <c r="K24" s="2">
        <f t="shared" ca="1" si="17"/>
        <v>3.242499</v>
      </c>
    </row>
    <row r="25" spans="1:11" x14ac:dyDescent="0.25">
      <c r="A25">
        <v>300</v>
      </c>
      <c r="B25">
        <v>0.99</v>
      </c>
      <c r="C25">
        <v>21.109248999999998</v>
      </c>
      <c r="E25" s="2">
        <f>Table_List_Kruskal[[#This Row],[Column1]]</f>
        <v>300</v>
      </c>
      <c r="F25" s="2">
        <f>Table_List_Kruskal[[#This Row],[Column2]]</f>
        <v>0.99</v>
      </c>
      <c r="G25" s="2">
        <f>Table_List_Kruskal[[#This Row],[Column3]]</f>
        <v>21.109248999999998</v>
      </c>
      <c r="I25" s="2">
        <f t="shared" ca="1" si="18"/>
        <v>200</v>
      </c>
      <c r="J25" s="2">
        <f t="shared" ca="1" si="17"/>
        <v>0.75</v>
      </c>
      <c r="K25" s="2">
        <f t="shared" ca="1" si="17"/>
        <v>5.8899809999999997</v>
      </c>
    </row>
    <row r="26" spans="1:11" x14ac:dyDescent="0.25">
      <c r="A26">
        <v>350</v>
      </c>
      <c r="B26">
        <v>0.25</v>
      </c>
      <c r="C26">
        <v>7.2449570000000003</v>
      </c>
      <c r="E26" s="2">
        <f>Table_List_Kruskal[[#This Row],[Column1]]</f>
        <v>350</v>
      </c>
      <c r="F26" s="2">
        <f>Table_List_Kruskal[[#This Row],[Column2]]</f>
        <v>0.25</v>
      </c>
      <c r="G26" s="2">
        <f>Table_List_Kruskal[[#This Row],[Column3]]</f>
        <v>7.2449570000000003</v>
      </c>
      <c r="I26" s="2">
        <f t="shared" ca="1" si="18"/>
        <v>250</v>
      </c>
      <c r="J26" s="2">
        <f t="shared" ca="1" si="17"/>
        <v>0.75</v>
      </c>
      <c r="K26" s="2">
        <f t="shared" ca="1" si="17"/>
        <v>9.8764679999999991</v>
      </c>
    </row>
    <row r="27" spans="1:11" x14ac:dyDescent="0.25">
      <c r="A27">
        <v>350</v>
      </c>
      <c r="B27">
        <v>0.5</v>
      </c>
      <c r="C27">
        <v>15.078331</v>
      </c>
      <c r="E27" s="2">
        <f>Table_List_Kruskal[[#This Row],[Column1]]</f>
        <v>350</v>
      </c>
      <c r="F27" s="2">
        <f>Table_List_Kruskal[[#This Row],[Column2]]</f>
        <v>0.5</v>
      </c>
      <c r="G27" s="2">
        <f>Table_List_Kruskal[[#This Row],[Column3]]</f>
        <v>15.078331</v>
      </c>
      <c r="I27" s="2">
        <f t="shared" ca="1" si="18"/>
        <v>300</v>
      </c>
      <c r="J27" s="2">
        <f t="shared" ca="1" si="17"/>
        <v>0.75</v>
      </c>
      <c r="K27" s="2">
        <f t="shared" ca="1" si="17"/>
        <v>16.097142000000002</v>
      </c>
    </row>
    <row r="28" spans="1:11" x14ac:dyDescent="0.25">
      <c r="A28">
        <v>350</v>
      </c>
      <c r="B28">
        <v>0.75</v>
      </c>
      <c r="C28">
        <v>22.933416000000001</v>
      </c>
      <c r="E28" s="2">
        <f>Table_List_Kruskal[[#This Row],[Column1]]</f>
        <v>350</v>
      </c>
      <c r="F28" s="2">
        <f>Table_List_Kruskal[[#This Row],[Column2]]</f>
        <v>0.75</v>
      </c>
      <c r="G28" s="2">
        <f>Table_List_Kruskal[[#This Row],[Column3]]</f>
        <v>22.933416000000001</v>
      </c>
      <c r="I28" s="2">
        <f t="shared" ca="1" si="18"/>
        <v>350</v>
      </c>
      <c r="J28" s="2">
        <f t="shared" ca="1" si="17"/>
        <v>0.75</v>
      </c>
      <c r="K28" s="2">
        <f t="shared" ca="1" si="17"/>
        <v>22.933416000000001</v>
      </c>
    </row>
    <row r="29" spans="1:11" x14ac:dyDescent="0.25">
      <c r="A29">
        <v>350</v>
      </c>
      <c r="B29">
        <v>0.99</v>
      </c>
      <c r="C29">
        <v>29.698924999999999</v>
      </c>
      <c r="E29" s="2">
        <f>Table_List_Kruskal[[#This Row],[Column1]]</f>
        <v>350</v>
      </c>
      <c r="F29" s="2">
        <f>Table_List_Kruskal[[#This Row],[Column2]]</f>
        <v>0.99</v>
      </c>
      <c r="G29" s="2">
        <f>Table_List_Kruskal[[#This Row],[Column3]]</f>
        <v>29.698924999999999</v>
      </c>
      <c r="I29" s="2">
        <f t="shared" ca="1" si="18"/>
        <v>400</v>
      </c>
      <c r="J29" s="2">
        <f t="shared" ca="1" si="17"/>
        <v>0.75</v>
      </c>
      <c r="K29" s="2">
        <f t="shared" ca="1" si="17"/>
        <v>30.602796000000001</v>
      </c>
    </row>
    <row r="30" spans="1:11" x14ac:dyDescent="0.25">
      <c r="A30">
        <v>400</v>
      </c>
      <c r="B30">
        <v>0.25</v>
      </c>
      <c r="C30">
        <v>10.197248999999999</v>
      </c>
      <c r="E30" s="2">
        <f>Table_List_Kruskal[[#This Row],[Column1]]</f>
        <v>400</v>
      </c>
      <c r="F30" s="2">
        <f>Table_List_Kruskal[[#This Row],[Column2]]</f>
        <v>0.25</v>
      </c>
      <c r="G30" s="2">
        <f>Table_List_Kruskal[[#This Row],[Column3]]</f>
        <v>10.197248999999999</v>
      </c>
      <c r="I30" s="2">
        <f t="shared" ca="1" si="18"/>
        <v>450</v>
      </c>
      <c r="J30" s="2">
        <f t="shared" ca="1" si="17"/>
        <v>0.75</v>
      </c>
      <c r="K30" s="2">
        <f t="shared" ca="1" si="17"/>
        <v>38.761766000000001</v>
      </c>
    </row>
    <row r="31" spans="1:11" x14ac:dyDescent="0.25">
      <c r="A31">
        <v>400</v>
      </c>
      <c r="B31">
        <v>0.5</v>
      </c>
      <c r="C31">
        <v>20.287461</v>
      </c>
      <c r="E31" s="2">
        <f>Table_List_Kruskal[[#This Row],[Column1]]</f>
        <v>400</v>
      </c>
      <c r="F31" s="2">
        <f>Table_List_Kruskal[[#This Row],[Column2]]</f>
        <v>0.5</v>
      </c>
      <c r="G31" s="2">
        <f>Table_List_Kruskal[[#This Row],[Column3]]</f>
        <v>20.287461</v>
      </c>
      <c r="I31" s="2">
        <f t="shared" ca="1" si="18"/>
        <v>500</v>
      </c>
      <c r="J31" s="2">
        <f t="shared" ca="1" si="17"/>
        <v>0.75</v>
      </c>
      <c r="K31" s="2">
        <f t="shared" ca="1" si="17"/>
        <v>48.842685000000003</v>
      </c>
    </row>
    <row r="32" spans="1:11" x14ac:dyDescent="0.25">
      <c r="A32">
        <v>400</v>
      </c>
      <c r="B32">
        <v>0.75</v>
      </c>
      <c r="C32">
        <v>30.602796000000001</v>
      </c>
      <c r="E32" s="2">
        <f>Table_List_Kruskal[[#This Row],[Column1]]</f>
        <v>400</v>
      </c>
      <c r="F32" s="2">
        <f>Table_List_Kruskal[[#This Row],[Column2]]</f>
        <v>0.75</v>
      </c>
      <c r="G32" s="2">
        <f>Table_List_Kruskal[[#This Row],[Column3]]</f>
        <v>30.602796000000001</v>
      </c>
      <c r="I32" s="2">
        <f ca="1">U2</f>
        <v>50</v>
      </c>
      <c r="J32" s="2">
        <f t="shared" ref="J32:K41" ca="1" si="19">V2</f>
        <v>0.99</v>
      </c>
      <c r="K32" s="2">
        <f t="shared" ca="1" si="19"/>
        <v>0.57131200000000004</v>
      </c>
    </row>
    <row r="33" spans="1:11" x14ac:dyDescent="0.25">
      <c r="A33">
        <v>400</v>
      </c>
      <c r="B33">
        <v>0.99</v>
      </c>
      <c r="C33">
        <v>40.395955999999998</v>
      </c>
      <c r="E33" s="2">
        <f>Table_List_Kruskal[[#This Row],[Column1]]</f>
        <v>400</v>
      </c>
      <c r="F33" s="2">
        <f>Table_List_Kruskal[[#This Row],[Column2]]</f>
        <v>0.99</v>
      </c>
      <c r="G33" s="2">
        <f>Table_List_Kruskal[[#This Row],[Column3]]</f>
        <v>40.395955999999998</v>
      </c>
      <c r="I33" s="2">
        <f t="shared" ref="I33:I41" ca="1" si="20">U3</f>
        <v>100</v>
      </c>
      <c r="J33" s="2">
        <f t="shared" ca="1" si="19"/>
        <v>0.99</v>
      </c>
      <c r="K33" s="2">
        <f t="shared" ca="1" si="19"/>
        <v>2.1068959999999999</v>
      </c>
    </row>
    <row r="34" spans="1:11" x14ac:dyDescent="0.25">
      <c r="A34">
        <v>450</v>
      </c>
      <c r="B34">
        <v>0.25</v>
      </c>
      <c r="C34">
        <v>13.448449</v>
      </c>
      <c r="E34" s="2">
        <f>Table_List_Kruskal[[#This Row],[Column1]]</f>
        <v>450</v>
      </c>
      <c r="F34" s="2">
        <f>Table_List_Kruskal[[#This Row],[Column2]]</f>
        <v>0.25</v>
      </c>
      <c r="G34" s="2">
        <f>Table_List_Kruskal[[#This Row],[Column3]]</f>
        <v>13.448449</v>
      </c>
      <c r="I34" s="2">
        <f t="shared" ca="1" si="20"/>
        <v>150</v>
      </c>
      <c r="J34" s="2">
        <f t="shared" ca="1" si="19"/>
        <v>0.99</v>
      </c>
      <c r="K34" s="2">
        <f t="shared" ca="1" si="19"/>
        <v>4.1999849999999999</v>
      </c>
    </row>
    <row r="35" spans="1:11" x14ac:dyDescent="0.25">
      <c r="A35">
        <v>450</v>
      </c>
      <c r="B35">
        <v>0.5</v>
      </c>
      <c r="C35">
        <v>28.389261999999999</v>
      </c>
      <c r="E35" s="2">
        <f>Table_List_Kruskal[[#This Row],[Column1]]</f>
        <v>450</v>
      </c>
      <c r="F35" s="2">
        <f>Table_List_Kruskal[[#This Row],[Column2]]</f>
        <v>0.5</v>
      </c>
      <c r="G35" s="2">
        <f>Table_List_Kruskal[[#This Row],[Column3]]</f>
        <v>28.389261999999999</v>
      </c>
      <c r="I35" s="2">
        <f t="shared" ca="1" si="20"/>
        <v>200</v>
      </c>
      <c r="J35" s="2">
        <f t="shared" ca="1" si="19"/>
        <v>0.99</v>
      </c>
      <c r="K35" s="2">
        <f t="shared" ca="1" si="19"/>
        <v>7.9219569999999999</v>
      </c>
    </row>
    <row r="36" spans="1:11" x14ac:dyDescent="0.25">
      <c r="A36">
        <v>450</v>
      </c>
      <c r="B36">
        <v>0.75</v>
      </c>
      <c r="C36">
        <v>38.761766000000001</v>
      </c>
      <c r="E36" s="2">
        <f>Table_List_Kruskal[[#This Row],[Column1]]</f>
        <v>450</v>
      </c>
      <c r="F36" s="2">
        <f>Table_List_Kruskal[[#This Row],[Column2]]</f>
        <v>0.75</v>
      </c>
      <c r="G36" s="2">
        <f>Table_List_Kruskal[[#This Row],[Column3]]</f>
        <v>38.761766000000001</v>
      </c>
      <c r="I36" s="2">
        <f t="shared" ca="1" si="20"/>
        <v>250</v>
      </c>
      <c r="J36" s="2">
        <f t="shared" ca="1" si="19"/>
        <v>0.99</v>
      </c>
      <c r="K36" s="2">
        <f t="shared" ca="1" si="19"/>
        <v>13.550604999999999</v>
      </c>
    </row>
    <row r="37" spans="1:11" x14ac:dyDescent="0.25">
      <c r="A37">
        <v>450</v>
      </c>
      <c r="B37">
        <v>0.99</v>
      </c>
      <c r="C37">
        <v>50.918678999999997</v>
      </c>
      <c r="E37" s="2">
        <f>Table_List_Kruskal[[#This Row],[Column1]]</f>
        <v>450</v>
      </c>
      <c r="F37" s="2">
        <f>Table_List_Kruskal[[#This Row],[Column2]]</f>
        <v>0.99</v>
      </c>
      <c r="G37" s="2">
        <f>Table_List_Kruskal[[#This Row],[Column3]]</f>
        <v>50.918678999999997</v>
      </c>
      <c r="I37" s="2">
        <f t="shared" ca="1" si="20"/>
        <v>300</v>
      </c>
      <c r="J37" s="2">
        <f t="shared" ca="1" si="19"/>
        <v>0.99</v>
      </c>
      <c r="K37" s="2">
        <f t="shared" ca="1" si="19"/>
        <v>21.109248999999998</v>
      </c>
    </row>
    <row r="38" spans="1:11" x14ac:dyDescent="0.25">
      <c r="A38">
        <v>500</v>
      </c>
      <c r="B38">
        <v>0.25</v>
      </c>
      <c r="C38">
        <v>15.671779000000001</v>
      </c>
      <c r="E38" s="2">
        <f>Table_List_Kruskal[[#This Row],[Column1]]</f>
        <v>500</v>
      </c>
      <c r="F38" s="2">
        <f>Table_List_Kruskal[[#This Row],[Column2]]</f>
        <v>0.25</v>
      </c>
      <c r="G38" s="2">
        <f>Table_List_Kruskal[[#This Row],[Column3]]</f>
        <v>15.671779000000001</v>
      </c>
      <c r="I38" s="2">
        <f t="shared" ca="1" si="20"/>
        <v>350</v>
      </c>
      <c r="J38" s="2">
        <f t="shared" ca="1" si="19"/>
        <v>0.99</v>
      </c>
      <c r="K38" s="2">
        <f t="shared" ca="1" si="19"/>
        <v>29.698924999999999</v>
      </c>
    </row>
    <row r="39" spans="1:11" x14ac:dyDescent="0.25">
      <c r="A39">
        <v>500</v>
      </c>
      <c r="B39">
        <v>0.5</v>
      </c>
      <c r="C39">
        <v>34.591203999999998</v>
      </c>
      <c r="E39" s="2">
        <f>Table_List_Kruskal[[#This Row],[Column1]]</f>
        <v>500</v>
      </c>
      <c r="F39" s="2">
        <f>Table_List_Kruskal[[#This Row],[Column2]]</f>
        <v>0.5</v>
      </c>
      <c r="G39" s="2">
        <f>Table_List_Kruskal[[#This Row],[Column3]]</f>
        <v>34.591203999999998</v>
      </c>
      <c r="I39" s="2">
        <f t="shared" ca="1" si="20"/>
        <v>400</v>
      </c>
      <c r="J39" s="2">
        <f t="shared" ca="1" si="19"/>
        <v>0.99</v>
      </c>
      <c r="K39" s="2">
        <f t="shared" ca="1" si="19"/>
        <v>40.395955999999998</v>
      </c>
    </row>
    <row r="40" spans="1:11" x14ac:dyDescent="0.25">
      <c r="A40">
        <v>500</v>
      </c>
      <c r="B40">
        <v>0.75</v>
      </c>
      <c r="C40">
        <v>48.842685000000003</v>
      </c>
      <c r="E40" s="2">
        <f>Table_List_Kruskal[[#This Row],[Column1]]</f>
        <v>500</v>
      </c>
      <c r="F40" s="2">
        <f>Table_List_Kruskal[[#This Row],[Column2]]</f>
        <v>0.75</v>
      </c>
      <c r="G40" s="2">
        <f>Table_List_Kruskal[[#This Row],[Column3]]</f>
        <v>48.842685000000003</v>
      </c>
      <c r="I40" s="2">
        <f t="shared" ca="1" si="20"/>
        <v>450</v>
      </c>
      <c r="J40" s="2">
        <f t="shared" ca="1" si="19"/>
        <v>0.99</v>
      </c>
      <c r="K40" s="2">
        <f t="shared" ca="1" si="19"/>
        <v>50.918678999999997</v>
      </c>
    </row>
    <row r="41" spans="1:11" x14ac:dyDescent="0.25">
      <c r="A41">
        <v>500</v>
      </c>
      <c r="B41">
        <v>0.99</v>
      </c>
      <c r="C41">
        <v>65.437668000000002</v>
      </c>
      <c r="E41" s="2">
        <f>Table_List_Kruskal[[#This Row],[Column1]]</f>
        <v>500</v>
      </c>
      <c r="F41" s="2">
        <f>Table_List_Kruskal[[#This Row],[Column2]]</f>
        <v>0.99</v>
      </c>
      <c r="G41" s="2">
        <f>Table_List_Kruskal[[#This Row],[Column3]]</f>
        <v>65.437668000000002</v>
      </c>
      <c r="I41" s="2">
        <f t="shared" ca="1" si="20"/>
        <v>500</v>
      </c>
      <c r="J41" s="2">
        <f t="shared" ca="1" si="19"/>
        <v>0.99</v>
      </c>
      <c r="K41" s="2">
        <f ca="1">W11</f>
        <v>65.437668000000002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0FD5-F5AD-44EA-A4C0-7CAD2D57172E}">
  <dimension ref="A1:W41"/>
  <sheetViews>
    <sheetView workbookViewId="0">
      <selection activeCell="I12" sqref="I12:K41"/>
    </sheetView>
  </sheetViews>
  <sheetFormatPr defaultRowHeight="15" x14ac:dyDescent="0.25"/>
  <cols>
    <col min="1" max="3" width="10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1.9137999999999999E-2</v>
      </c>
      <c r="E2" s="2">
        <f>Table_List_Dijkstra[[#This Row],[Column1]]</f>
        <v>50</v>
      </c>
      <c r="F2" s="2">
        <f>Table_List_Dijkstra[[#This Row],[Column2]]</f>
        <v>0.25</v>
      </c>
      <c r="G2" s="2">
        <f>Table_List_Dijkstra[[#This Row],[Column3]]</f>
        <v>1.9137999999999999E-2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1.9137999999999999E-2</v>
      </c>
      <c r="M2">
        <f ca="1">OFFSET($E$2,ROW(A1)*4-1 -2,0)</f>
        <v>50</v>
      </c>
      <c r="N2">
        <f ca="1">OFFSET($F$2,ROW(A1)*4-1 -2,0)</f>
        <v>0.5</v>
      </c>
      <c r="O2">
        <f ca="1">OFFSET($G$2,ROW(A1)*4-1 -2,0)</f>
        <v>2.9328E-2</v>
      </c>
      <c r="Q2">
        <f ca="1">OFFSET($E$2,ROW(I1)*4-1 -1,0)</f>
        <v>50</v>
      </c>
      <c r="R2">
        <f ca="1">OFFSET($F$2,ROW(I1)*4-1 -1,0)</f>
        <v>0.75</v>
      </c>
      <c r="S2">
        <f ca="1">OFFSET($G$2,ROW(I1)*4-1 -1,0)</f>
        <v>3.6269000000000003E-2</v>
      </c>
      <c r="U2">
        <f ca="1">OFFSET($E$2,ROW(M1)*4-1,0)</f>
        <v>50</v>
      </c>
      <c r="V2">
        <f ca="1">OFFSET($F$2,ROW(M1)*4-1,0)</f>
        <v>0.99</v>
      </c>
      <c r="W2">
        <f ca="1">OFFSET($G$2,ROW(M1)*4-1,0)</f>
        <v>4.0039999999999999E-2</v>
      </c>
    </row>
    <row r="3" spans="1:23" x14ac:dyDescent="0.25">
      <c r="A3">
        <v>50</v>
      </c>
      <c r="B3">
        <v>0.5</v>
      </c>
      <c r="C3">
        <v>2.9328E-2</v>
      </c>
      <c r="E3" s="2">
        <f>Table_List_Dijkstra[[#This Row],[Column1]]</f>
        <v>50</v>
      </c>
      <c r="F3" s="2">
        <f>Table_List_Dijkstra[[#This Row],[Column2]]</f>
        <v>0.5</v>
      </c>
      <c r="G3" s="2">
        <f>Table_List_Dijkstra[[#This Row],[Column3]]</f>
        <v>2.9328E-2</v>
      </c>
      <c r="I3">
        <f t="shared" ref="I3:I11" ca="1" si="0">OFFSET($E$2,ROW(A2)*4-1 -3,0)</f>
        <v>100</v>
      </c>
      <c r="J3">
        <f t="shared" ref="J3:J11" ca="1" si="1">OFFSET($F$2,ROW(A2)*4-1 -3,0)</f>
        <v>0.25</v>
      </c>
      <c r="K3">
        <f t="shared" ref="K3:K11" ca="1" si="2">OFFSET($G$2,ROW(A2)*4-1 -3,0)</f>
        <v>6.2149999999999997E-2</v>
      </c>
      <c r="M3">
        <f ca="1">OFFSET($E$2,ROW(A2)*4-1 -2,0)</f>
        <v>100</v>
      </c>
      <c r="N3">
        <f ca="1">OFFSET($F$2,ROW(A2)*4-1 -2,0)</f>
        <v>0.5</v>
      </c>
      <c r="O3">
        <f ca="1">OFFSET($G$2,ROW(A2)*4-1 -2,0)</f>
        <v>8.6849999999999997E-2</v>
      </c>
      <c r="Q3">
        <f t="shared" ref="Q3:Q11" ca="1" si="3">OFFSET($E$2,ROW(I2)*4-1 -1,0)</f>
        <v>100</v>
      </c>
      <c r="R3">
        <f t="shared" ref="R3:R11" ca="1" si="4">OFFSET($F$2,ROW(I2)*4-1 -1,0)</f>
        <v>0.75</v>
      </c>
      <c r="S3">
        <f t="shared" ref="S3:S11" ca="1" si="5">OFFSET($G$2,ROW(I2)*4-1 -1,0)</f>
        <v>0.107739</v>
      </c>
      <c r="U3">
        <f t="shared" ref="U3:U11" ca="1" si="6">OFFSET($E$2,ROW(M2)*4-1,0)</f>
        <v>100</v>
      </c>
      <c r="V3">
        <f t="shared" ref="V3:V11" ca="1" si="7">OFFSET($F$2,ROW(M2)*4-1,0)</f>
        <v>0.99</v>
      </c>
      <c r="W3">
        <f t="shared" ref="W3:W11" ca="1" si="8">OFFSET($G$2,ROW(M2)*4-1,0)</f>
        <v>0.136985</v>
      </c>
    </row>
    <row r="4" spans="1:23" x14ac:dyDescent="0.25">
      <c r="A4">
        <v>50</v>
      </c>
      <c r="B4">
        <v>0.75</v>
      </c>
      <c r="C4">
        <v>3.6269000000000003E-2</v>
      </c>
      <c r="E4" s="2">
        <f>Table_List_Dijkstra[[#This Row],[Column1]]</f>
        <v>50</v>
      </c>
      <c r="F4" s="2">
        <f>Table_List_Dijkstra[[#This Row],[Column2]]</f>
        <v>0.75</v>
      </c>
      <c r="G4" s="2">
        <f>Table_List_Dijkstra[[#This Row],[Column3]]</f>
        <v>3.6269000000000003E-2</v>
      </c>
      <c r="I4">
        <f t="shared" ca="1" si="0"/>
        <v>150</v>
      </c>
      <c r="J4">
        <f t="shared" ca="1" si="1"/>
        <v>0.25</v>
      </c>
      <c r="K4">
        <f t="shared" ca="1" si="2"/>
        <v>0.117788</v>
      </c>
      <c r="M4">
        <f t="shared" ref="M4:M9" ca="1" si="9">OFFSET($E$2,ROW(A3)*4-1 -2,0)</f>
        <v>150</v>
      </c>
      <c r="N4">
        <f t="shared" ref="N4:N9" ca="1" si="10">OFFSET($F$2,ROW(A3)*4-1 -2,0)</f>
        <v>0.5</v>
      </c>
      <c r="O4">
        <f t="shared" ref="O4:O9" ca="1" si="11">OFFSET($G$2,ROW(A3)*4-1 -2,0)</f>
        <v>0.17655299999999999</v>
      </c>
      <c r="Q4">
        <f t="shared" ca="1" si="3"/>
        <v>150</v>
      </c>
      <c r="R4">
        <f t="shared" ca="1" si="4"/>
        <v>0.75</v>
      </c>
      <c r="S4">
        <f t="shared" ca="1" si="5"/>
        <v>0.24456700000000001</v>
      </c>
      <c r="U4">
        <f t="shared" ca="1" si="6"/>
        <v>150</v>
      </c>
      <c r="V4">
        <f t="shared" ca="1" si="7"/>
        <v>0.99</v>
      </c>
      <c r="W4">
        <f t="shared" ca="1" si="8"/>
        <v>0.28333999999999998</v>
      </c>
    </row>
    <row r="5" spans="1:23" x14ac:dyDescent="0.25">
      <c r="A5">
        <v>50</v>
      </c>
      <c r="B5">
        <v>0.99</v>
      </c>
      <c r="C5">
        <v>4.0039999999999999E-2</v>
      </c>
      <c r="E5" s="2">
        <f>Table_List_Dijkstra[[#This Row],[Column1]]</f>
        <v>50</v>
      </c>
      <c r="F5" s="2">
        <f>Table_List_Dijkstra[[#This Row],[Column2]]</f>
        <v>0.99</v>
      </c>
      <c r="G5" s="2">
        <f>Table_List_Dijkstra[[#This Row],[Column3]]</f>
        <v>4.0039999999999999E-2</v>
      </c>
      <c r="I5">
        <f t="shared" ca="1" si="0"/>
        <v>200</v>
      </c>
      <c r="J5">
        <f t="shared" ca="1" si="1"/>
        <v>0.25</v>
      </c>
      <c r="K5">
        <f t="shared" ca="1" si="2"/>
        <v>0.16195100000000001</v>
      </c>
      <c r="M5">
        <f t="shared" ca="1" si="9"/>
        <v>200</v>
      </c>
      <c r="N5">
        <f t="shared" ca="1" si="10"/>
        <v>0.5</v>
      </c>
      <c r="O5">
        <f t="shared" ca="1" si="11"/>
        <v>0.27288499999999999</v>
      </c>
      <c r="Q5">
        <f t="shared" ca="1" si="3"/>
        <v>200</v>
      </c>
      <c r="R5">
        <f t="shared" ca="1" si="4"/>
        <v>0.75</v>
      </c>
      <c r="S5">
        <f t="shared" ca="1" si="5"/>
        <v>0.416856</v>
      </c>
      <c r="U5">
        <f t="shared" ca="1" si="6"/>
        <v>200</v>
      </c>
      <c r="V5">
        <f t="shared" ca="1" si="7"/>
        <v>0.99</v>
      </c>
      <c r="W5">
        <f t="shared" ca="1" si="8"/>
        <v>0.65722999999999998</v>
      </c>
    </row>
    <row r="6" spans="1:23" x14ac:dyDescent="0.25">
      <c r="A6">
        <v>100</v>
      </c>
      <c r="B6">
        <v>0.25</v>
      </c>
      <c r="C6">
        <v>6.2149999999999997E-2</v>
      </c>
      <c r="E6" s="2">
        <f>Table_List_Dijkstra[[#This Row],[Column1]]</f>
        <v>100</v>
      </c>
      <c r="F6" s="2">
        <f>Table_List_Dijkstra[[#This Row],[Column2]]</f>
        <v>0.25</v>
      </c>
      <c r="G6" s="2">
        <f>Table_List_Dijkstra[[#This Row],[Column3]]</f>
        <v>6.2149999999999997E-2</v>
      </c>
      <c r="I6">
        <f t="shared" ca="1" si="0"/>
        <v>250</v>
      </c>
      <c r="J6">
        <f t="shared" ca="1" si="1"/>
        <v>0.25</v>
      </c>
      <c r="K6">
        <f t="shared" ca="1" si="2"/>
        <v>0.30285000000000001</v>
      </c>
      <c r="M6">
        <f t="shared" ca="1" si="9"/>
        <v>250</v>
      </c>
      <c r="N6">
        <f t="shared" ca="1" si="10"/>
        <v>0.5</v>
      </c>
      <c r="O6">
        <f t="shared" ca="1" si="11"/>
        <v>0.62578599999999995</v>
      </c>
      <c r="Q6">
        <f t="shared" ca="1" si="3"/>
        <v>250</v>
      </c>
      <c r="R6">
        <f t="shared" ca="1" si="4"/>
        <v>0.75</v>
      </c>
      <c r="S6">
        <f t="shared" ca="1" si="5"/>
        <v>0.87538000000000005</v>
      </c>
      <c r="U6">
        <f t="shared" ca="1" si="6"/>
        <v>250</v>
      </c>
      <c r="V6">
        <f t="shared" ca="1" si="7"/>
        <v>0.99</v>
      </c>
      <c r="W6">
        <f t="shared" ca="1" si="8"/>
        <v>1.1370309999999999</v>
      </c>
    </row>
    <row r="7" spans="1:23" x14ac:dyDescent="0.25">
      <c r="A7">
        <v>100</v>
      </c>
      <c r="B7">
        <v>0.5</v>
      </c>
      <c r="C7">
        <v>8.6849999999999997E-2</v>
      </c>
      <c r="E7" s="2">
        <f>Table_List_Dijkstra[[#This Row],[Column1]]</f>
        <v>100</v>
      </c>
      <c r="F7" s="2">
        <f>Table_List_Dijkstra[[#This Row],[Column2]]</f>
        <v>0.5</v>
      </c>
      <c r="G7" s="2">
        <f>Table_List_Dijkstra[[#This Row],[Column3]]</f>
        <v>8.6849999999999997E-2</v>
      </c>
      <c r="I7">
        <f t="shared" ca="1" si="0"/>
        <v>300</v>
      </c>
      <c r="J7">
        <f t="shared" ca="1" si="1"/>
        <v>0.25</v>
      </c>
      <c r="K7">
        <f t="shared" ca="1" si="2"/>
        <v>0.47189199999999998</v>
      </c>
      <c r="M7">
        <f t="shared" ca="1" si="9"/>
        <v>300</v>
      </c>
      <c r="N7">
        <f t="shared" ca="1" si="10"/>
        <v>0.5</v>
      </c>
      <c r="O7">
        <f t="shared" ca="1" si="11"/>
        <v>0.72411499999999995</v>
      </c>
      <c r="Q7">
        <f t="shared" ca="1" si="3"/>
        <v>300</v>
      </c>
      <c r="R7">
        <f t="shared" ca="1" si="4"/>
        <v>0.75</v>
      </c>
      <c r="S7">
        <f t="shared" ca="1" si="5"/>
        <v>0.91585000000000005</v>
      </c>
      <c r="U7">
        <f t="shared" ca="1" si="6"/>
        <v>300</v>
      </c>
      <c r="V7">
        <f t="shared" ca="1" si="7"/>
        <v>0.99</v>
      </c>
      <c r="W7">
        <f t="shared" ca="1" si="8"/>
        <v>1.1693880000000001</v>
      </c>
    </row>
    <row r="8" spans="1:23" x14ac:dyDescent="0.25">
      <c r="A8">
        <v>100</v>
      </c>
      <c r="B8">
        <v>0.75</v>
      </c>
      <c r="C8">
        <v>0.107739</v>
      </c>
      <c r="E8" s="2">
        <f>Table_List_Dijkstra[[#This Row],[Column1]]</f>
        <v>100</v>
      </c>
      <c r="F8" s="2">
        <f>Table_List_Dijkstra[[#This Row],[Column2]]</f>
        <v>0.75</v>
      </c>
      <c r="G8" s="2">
        <f>Table_List_Dijkstra[[#This Row],[Column3]]</f>
        <v>0.107739</v>
      </c>
      <c r="I8">
        <f t="shared" ca="1" si="0"/>
        <v>350</v>
      </c>
      <c r="J8">
        <f t="shared" ca="1" si="1"/>
        <v>0.25</v>
      </c>
      <c r="K8">
        <f t="shared" ca="1" si="2"/>
        <v>0.63454699999999997</v>
      </c>
      <c r="M8">
        <f t="shared" ca="1" si="9"/>
        <v>350</v>
      </c>
      <c r="N8">
        <f t="shared" ca="1" si="10"/>
        <v>0.5</v>
      </c>
      <c r="O8">
        <f t="shared" ca="1" si="11"/>
        <v>1.0757209999999999</v>
      </c>
      <c r="Q8">
        <f t="shared" ca="1" si="3"/>
        <v>350</v>
      </c>
      <c r="R8">
        <f t="shared" ca="1" si="4"/>
        <v>0.75</v>
      </c>
      <c r="S8">
        <f t="shared" ca="1" si="5"/>
        <v>1.5753410000000001</v>
      </c>
      <c r="U8">
        <f t="shared" ca="1" si="6"/>
        <v>350</v>
      </c>
      <c r="V8">
        <f t="shared" ca="1" si="7"/>
        <v>0.99</v>
      </c>
      <c r="W8">
        <f t="shared" ca="1" si="8"/>
        <v>1.5854680000000001</v>
      </c>
    </row>
    <row r="9" spans="1:23" x14ac:dyDescent="0.25">
      <c r="A9">
        <v>100</v>
      </c>
      <c r="B9">
        <v>0.99</v>
      </c>
      <c r="C9">
        <v>0.136985</v>
      </c>
      <c r="E9" s="2">
        <f>Table_List_Dijkstra[[#This Row],[Column1]]</f>
        <v>100</v>
      </c>
      <c r="F9" s="2">
        <f>Table_List_Dijkstra[[#This Row],[Column2]]</f>
        <v>0.99</v>
      </c>
      <c r="G9" s="2">
        <f>Table_List_Dijkstra[[#This Row],[Column3]]</f>
        <v>0.136985</v>
      </c>
      <c r="I9">
        <f t="shared" ca="1" si="0"/>
        <v>400</v>
      </c>
      <c r="J9">
        <f t="shared" ca="1" si="1"/>
        <v>0.25</v>
      </c>
      <c r="K9">
        <f t="shared" ca="1" si="2"/>
        <v>0.50770800000000005</v>
      </c>
      <c r="M9">
        <f t="shared" ca="1" si="9"/>
        <v>400</v>
      </c>
      <c r="N9">
        <f t="shared" ca="1" si="10"/>
        <v>0.5</v>
      </c>
      <c r="O9">
        <f t="shared" ca="1" si="11"/>
        <v>1.269795</v>
      </c>
      <c r="Q9">
        <f t="shared" ca="1" si="3"/>
        <v>400</v>
      </c>
      <c r="R9">
        <f t="shared" ca="1" si="4"/>
        <v>0.75</v>
      </c>
      <c r="S9">
        <f t="shared" ca="1" si="5"/>
        <v>1.9161870000000001</v>
      </c>
      <c r="U9">
        <f t="shared" ca="1" si="6"/>
        <v>400</v>
      </c>
      <c r="V9">
        <f t="shared" ca="1" si="7"/>
        <v>0.99</v>
      </c>
      <c r="W9">
        <f t="shared" ca="1" si="8"/>
        <v>2.2944010000000001</v>
      </c>
    </row>
    <row r="10" spans="1:23" x14ac:dyDescent="0.25">
      <c r="A10">
        <v>150</v>
      </c>
      <c r="B10">
        <v>0.25</v>
      </c>
      <c r="C10">
        <v>0.117788</v>
      </c>
      <c r="E10" s="2">
        <f>Table_List_Dijkstra[[#This Row],[Column1]]</f>
        <v>150</v>
      </c>
      <c r="F10" s="2">
        <f>Table_List_Dijkstra[[#This Row],[Column2]]</f>
        <v>0.25</v>
      </c>
      <c r="G10" s="2">
        <f>Table_List_Dijkstra[[#This Row],[Column3]]</f>
        <v>0.117788</v>
      </c>
      <c r="I10">
        <f t="shared" ca="1" si="0"/>
        <v>450</v>
      </c>
      <c r="J10">
        <f t="shared" ca="1" si="1"/>
        <v>0.25</v>
      </c>
      <c r="K10">
        <f t="shared" ca="1" si="2"/>
        <v>0.79521799999999998</v>
      </c>
      <c r="M10">
        <f ca="1">OFFSET($E$2,ROW(A9)*4-1 -2,0)</f>
        <v>450</v>
      </c>
      <c r="N10">
        <f ca="1">OFFSET($F$2,ROW(A9)*4-1 -2,0)</f>
        <v>0.5</v>
      </c>
      <c r="O10">
        <f ca="1">OFFSET($G$2,ROW(A9)*4-1 -2,0)</f>
        <v>1.4463239999999999</v>
      </c>
      <c r="Q10">
        <f t="shared" ca="1" si="3"/>
        <v>450</v>
      </c>
      <c r="R10">
        <f t="shared" ca="1" si="4"/>
        <v>0.75</v>
      </c>
      <c r="S10">
        <f t="shared" ca="1" si="5"/>
        <v>2.1707510000000001</v>
      </c>
      <c r="U10">
        <f t="shared" ca="1" si="6"/>
        <v>450</v>
      </c>
      <c r="V10">
        <f t="shared" ca="1" si="7"/>
        <v>0.99</v>
      </c>
      <c r="W10">
        <f t="shared" ca="1" si="8"/>
        <v>2.6895220000000002</v>
      </c>
    </row>
    <row r="11" spans="1:23" x14ac:dyDescent="0.25">
      <c r="A11">
        <v>150</v>
      </c>
      <c r="B11">
        <v>0.5</v>
      </c>
      <c r="C11">
        <v>0.17655299999999999</v>
      </c>
      <c r="E11" s="2">
        <f>Table_List_Dijkstra[[#This Row],[Column1]]</f>
        <v>150</v>
      </c>
      <c r="F11" s="2">
        <f>Table_List_Dijkstra[[#This Row],[Column2]]</f>
        <v>0.5</v>
      </c>
      <c r="G11" s="2">
        <f>Table_List_Dijkstra[[#This Row],[Column3]]</f>
        <v>0.17655299999999999</v>
      </c>
      <c r="I11">
        <f t="shared" ca="1" si="0"/>
        <v>500</v>
      </c>
      <c r="J11">
        <f t="shared" ca="1" si="1"/>
        <v>0.25</v>
      </c>
      <c r="K11">
        <f t="shared" ca="1" si="2"/>
        <v>0.82427499999999998</v>
      </c>
      <c r="M11">
        <f t="shared" ref="M11" ca="1" si="12">OFFSET($E$2,ROW(A10)*4-1 -2,0)</f>
        <v>500</v>
      </c>
      <c r="N11">
        <f t="shared" ref="N11" ca="1" si="13">OFFSET($F$2,ROW(A10)*4-1 -2,0)</f>
        <v>0.5</v>
      </c>
      <c r="O11">
        <f t="shared" ref="O11" ca="1" si="14">OFFSET($G$2,ROW(A10)*4-1 -2,0)</f>
        <v>1.610873</v>
      </c>
      <c r="Q11">
        <f t="shared" ca="1" si="3"/>
        <v>500</v>
      </c>
      <c r="R11">
        <f t="shared" ca="1" si="4"/>
        <v>0.75</v>
      </c>
      <c r="S11">
        <f t="shared" ca="1" si="5"/>
        <v>2.4495230000000001</v>
      </c>
      <c r="U11">
        <f t="shared" ca="1" si="6"/>
        <v>500</v>
      </c>
      <c r="V11">
        <f t="shared" ca="1" si="7"/>
        <v>0.99</v>
      </c>
      <c r="W11">
        <f t="shared" ca="1" si="8"/>
        <v>3.2028029999999998</v>
      </c>
    </row>
    <row r="12" spans="1:23" x14ac:dyDescent="0.25">
      <c r="A12">
        <v>150</v>
      </c>
      <c r="B12">
        <v>0.75</v>
      </c>
      <c r="C12">
        <v>0.24456700000000001</v>
      </c>
      <c r="E12" s="2">
        <f>Table_List_Dijkstra[[#This Row],[Column1]]</f>
        <v>150</v>
      </c>
      <c r="F12" s="2">
        <f>Table_List_Dijkstra[[#This Row],[Column2]]</f>
        <v>0.75</v>
      </c>
      <c r="G12" s="2">
        <f>Table_List_Dijkstra[[#This Row],[Column3]]</f>
        <v>0.24456700000000001</v>
      </c>
      <c r="I12" s="2">
        <f ca="1">M2</f>
        <v>50</v>
      </c>
      <c r="J12" s="2">
        <f t="shared" ref="J12:K21" ca="1" si="15">N2</f>
        <v>0.5</v>
      </c>
      <c r="K12" s="2">
        <f t="shared" ca="1" si="15"/>
        <v>2.9328E-2</v>
      </c>
    </row>
    <row r="13" spans="1:23" x14ac:dyDescent="0.25">
      <c r="A13">
        <v>150</v>
      </c>
      <c r="B13">
        <v>0.99</v>
      </c>
      <c r="C13">
        <v>0.28333999999999998</v>
      </c>
      <c r="E13" s="2">
        <f>Table_List_Dijkstra[[#This Row],[Column1]]</f>
        <v>150</v>
      </c>
      <c r="F13" s="2">
        <f>Table_List_Dijkstra[[#This Row],[Column2]]</f>
        <v>0.99</v>
      </c>
      <c r="G13" s="2">
        <f>Table_List_Dijkstra[[#This Row],[Column3]]</f>
        <v>0.28333999999999998</v>
      </c>
      <c r="I13" s="2">
        <f t="shared" ref="I13:I20" ca="1" si="16">M3</f>
        <v>100</v>
      </c>
      <c r="J13" s="2">
        <f t="shared" ca="1" si="15"/>
        <v>0.5</v>
      </c>
      <c r="K13" s="2">
        <f t="shared" ca="1" si="15"/>
        <v>8.6849999999999997E-2</v>
      </c>
    </row>
    <row r="14" spans="1:23" x14ac:dyDescent="0.25">
      <c r="A14">
        <v>200</v>
      </c>
      <c r="B14">
        <v>0.25</v>
      </c>
      <c r="C14">
        <v>0.16195100000000001</v>
      </c>
      <c r="E14" s="2">
        <f>Table_List_Dijkstra[[#This Row],[Column1]]</f>
        <v>200</v>
      </c>
      <c r="F14" s="2">
        <f>Table_List_Dijkstra[[#This Row],[Column2]]</f>
        <v>0.25</v>
      </c>
      <c r="G14" s="2">
        <f>Table_List_Dijkstra[[#This Row],[Column3]]</f>
        <v>0.16195100000000001</v>
      </c>
      <c r="I14" s="2">
        <f t="shared" ca="1" si="16"/>
        <v>150</v>
      </c>
      <c r="J14" s="2">
        <f t="shared" ca="1" si="15"/>
        <v>0.5</v>
      </c>
      <c r="K14" s="2">
        <f t="shared" ca="1" si="15"/>
        <v>0.17655299999999999</v>
      </c>
    </row>
    <row r="15" spans="1:23" x14ac:dyDescent="0.25">
      <c r="A15">
        <v>200</v>
      </c>
      <c r="B15">
        <v>0.5</v>
      </c>
      <c r="C15">
        <v>0.27288499999999999</v>
      </c>
      <c r="E15" s="2">
        <f>Table_List_Dijkstra[[#This Row],[Column1]]</f>
        <v>200</v>
      </c>
      <c r="F15" s="2">
        <f>Table_List_Dijkstra[[#This Row],[Column2]]</f>
        <v>0.5</v>
      </c>
      <c r="G15" s="2">
        <f>Table_List_Dijkstra[[#This Row],[Column3]]</f>
        <v>0.27288499999999999</v>
      </c>
      <c r="I15" s="2">
        <f t="shared" ca="1" si="16"/>
        <v>200</v>
      </c>
      <c r="J15" s="2">
        <f t="shared" ca="1" si="15"/>
        <v>0.5</v>
      </c>
      <c r="K15" s="2">
        <f t="shared" ca="1" si="15"/>
        <v>0.27288499999999999</v>
      </c>
    </row>
    <row r="16" spans="1:23" x14ac:dyDescent="0.25">
      <c r="A16">
        <v>200</v>
      </c>
      <c r="B16">
        <v>0.75</v>
      </c>
      <c r="C16">
        <v>0.416856</v>
      </c>
      <c r="E16" s="2">
        <f>Table_List_Dijkstra[[#This Row],[Column1]]</f>
        <v>200</v>
      </c>
      <c r="F16" s="2">
        <f>Table_List_Dijkstra[[#This Row],[Column2]]</f>
        <v>0.75</v>
      </c>
      <c r="G16" s="2">
        <f>Table_List_Dijkstra[[#This Row],[Column3]]</f>
        <v>0.416856</v>
      </c>
      <c r="I16" s="2">
        <f t="shared" ca="1" si="16"/>
        <v>250</v>
      </c>
      <c r="J16" s="2">
        <f t="shared" ca="1" si="15"/>
        <v>0.5</v>
      </c>
      <c r="K16" s="2">
        <f t="shared" ca="1" si="15"/>
        <v>0.62578599999999995</v>
      </c>
    </row>
    <row r="17" spans="1:11" x14ac:dyDescent="0.25">
      <c r="A17">
        <v>200</v>
      </c>
      <c r="B17">
        <v>0.99</v>
      </c>
      <c r="C17">
        <v>0.65722999999999998</v>
      </c>
      <c r="E17" s="2">
        <f>Table_List_Dijkstra[[#This Row],[Column1]]</f>
        <v>200</v>
      </c>
      <c r="F17" s="2">
        <f>Table_List_Dijkstra[[#This Row],[Column2]]</f>
        <v>0.99</v>
      </c>
      <c r="G17" s="2">
        <f>Table_List_Dijkstra[[#This Row],[Column3]]</f>
        <v>0.65722999999999998</v>
      </c>
      <c r="I17" s="2">
        <f t="shared" ca="1" si="16"/>
        <v>300</v>
      </c>
      <c r="J17" s="2">
        <f t="shared" ca="1" si="15"/>
        <v>0.5</v>
      </c>
      <c r="K17" s="2">
        <f t="shared" ca="1" si="15"/>
        <v>0.72411499999999995</v>
      </c>
    </row>
    <row r="18" spans="1:11" x14ac:dyDescent="0.25">
      <c r="A18">
        <v>250</v>
      </c>
      <c r="B18">
        <v>0.25</v>
      </c>
      <c r="C18">
        <v>0.30285000000000001</v>
      </c>
      <c r="E18" s="2">
        <f>Table_List_Dijkstra[[#This Row],[Column1]]</f>
        <v>250</v>
      </c>
      <c r="F18" s="2">
        <f>Table_List_Dijkstra[[#This Row],[Column2]]</f>
        <v>0.25</v>
      </c>
      <c r="G18" s="2">
        <f>Table_List_Dijkstra[[#This Row],[Column3]]</f>
        <v>0.30285000000000001</v>
      </c>
      <c r="I18" s="2">
        <f t="shared" ca="1" si="16"/>
        <v>350</v>
      </c>
      <c r="J18" s="2">
        <f t="shared" ca="1" si="15"/>
        <v>0.5</v>
      </c>
      <c r="K18" s="2">
        <f t="shared" ca="1" si="15"/>
        <v>1.0757209999999999</v>
      </c>
    </row>
    <row r="19" spans="1:11" x14ac:dyDescent="0.25">
      <c r="A19">
        <v>250</v>
      </c>
      <c r="B19">
        <v>0.5</v>
      </c>
      <c r="C19">
        <v>0.62578599999999995</v>
      </c>
      <c r="E19" s="2">
        <f>Table_List_Dijkstra[[#This Row],[Column1]]</f>
        <v>250</v>
      </c>
      <c r="F19" s="2">
        <f>Table_List_Dijkstra[[#This Row],[Column2]]</f>
        <v>0.5</v>
      </c>
      <c r="G19" s="2">
        <f>Table_List_Dijkstra[[#This Row],[Column3]]</f>
        <v>0.62578599999999995</v>
      </c>
      <c r="I19" s="2">
        <f t="shared" ca="1" si="16"/>
        <v>400</v>
      </c>
      <c r="J19" s="2">
        <f t="shared" ca="1" si="15"/>
        <v>0.5</v>
      </c>
      <c r="K19" s="2">
        <f t="shared" ca="1" si="15"/>
        <v>1.269795</v>
      </c>
    </row>
    <row r="20" spans="1:11" x14ac:dyDescent="0.25">
      <c r="A20">
        <v>250</v>
      </c>
      <c r="B20">
        <v>0.75</v>
      </c>
      <c r="C20">
        <v>0.87538000000000005</v>
      </c>
      <c r="E20" s="2">
        <f>Table_List_Dijkstra[[#This Row],[Column1]]</f>
        <v>250</v>
      </c>
      <c r="F20" s="2">
        <f>Table_List_Dijkstra[[#This Row],[Column2]]</f>
        <v>0.75</v>
      </c>
      <c r="G20" s="2">
        <f>Table_List_Dijkstra[[#This Row],[Column3]]</f>
        <v>0.87538000000000005</v>
      </c>
      <c r="I20" s="2">
        <f t="shared" ca="1" si="16"/>
        <v>450</v>
      </c>
      <c r="J20" s="2">
        <f t="shared" ca="1" si="15"/>
        <v>0.5</v>
      </c>
      <c r="K20" s="2">
        <f t="shared" ca="1" si="15"/>
        <v>1.4463239999999999</v>
      </c>
    </row>
    <row r="21" spans="1:11" x14ac:dyDescent="0.25">
      <c r="A21">
        <v>250</v>
      </c>
      <c r="B21">
        <v>0.99</v>
      </c>
      <c r="C21">
        <v>1.1370309999999999</v>
      </c>
      <c r="E21" s="2">
        <f>Table_List_Dijkstra[[#This Row],[Column1]]</f>
        <v>250</v>
      </c>
      <c r="F21" s="2">
        <f>Table_List_Dijkstra[[#This Row],[Column2]]</f>
        <v>0.99</v>
      </c>
      <c r="G21" s="2">
        <f>Table_List_Dijkstra[[#This Row],[Column3]]</f>
        <v>1.1370309999999999</v>
      </c>
      <c r="I21" s="2">
        <f ca="1">M11</f>
        <v>500</v>
      </c>
      <c r="J21" s="2">
        <f t="shared" ca="1" si="15"/>
        <v>0.5</v>
      </c>
      <c r="K21" s="2">
        <f t="shared" ca="1" si="15"/>
        <v>1.610873</v>
      </c>
    </row>
    <row r="22" spans="1:11" x14ac:dyDescent="0.25">
      <c r="A22">
        <v>300</v>
      </c>
      <c r="B22">
        <v>0.25</v>
      </c>
      <c r="C22">
        <v>0.47189199999999998</v>
      </c>
      <c r="E22" s="2">
        <f>Table_List_Dijkstra[[#This Row],[Column1]]</f>
        <v>300</v>
      </c>
      <c r="F22" s="2">
        <f>Table_List_Dijkstra[[#This Row],[Column2]]</f>
        <v>0.25</v>
      </c>
      <c r="G22" s="2">
        <f>Table_List_Dijkstra[[#This Row],[Column3]]</f>
        <v>0.47189199999999998</v>
      </c>
      <c r="I22" s="2">
        <f ca="1">Q2</f>
        <v>50</v>
      </c>
      <c r="J22" s="2">
        <f t="shared" ref="J22:K31" ca="1" si="17">R2</f>
        <v>0.75</v>
      </c>
      <c r="K22" s="2">
        <f t="shared" ca="1" si="17"/>
        <v>3.6269000000000003E-2</v>
      </c>
    </row>
    <row r="23" spans="1:11" x14ac:dyDescent="0.25">
      <c r="A23">
        <v>300</v>
      </c>
      <c r="B23">
        <v>0.5</v>
      </c>
      <c r="C23">
        <v>0.72411499999999995</v>
      </c>
      <c r="E23" s="2">
        <f>Table_List_Dijkstra[[#This Row],[Column1]]</f>
        <v>300</v>
      </c>
      <c r="F23" s="2">
        <f>Table_List_Dijkstra[[#This Row],[Column2]]</f>
        <v>0.5</v>
      </c>
      <c r="G23" s="2">
        <f>Table_List_Dijkstra[[#This Row],[Column3]]</f>
        <v>0.72411499999999995</v>
      </c>
      <c r="I23" s="2">
        <f t="shared" ref="I23:I31" ca="1" si="18">Q3</f>
        <v>100</v>
      </c>
      <c r="J23" s="2">
        <f t="shared" ca="1" si="17"/>
        <v>0.75</v>
      </c>
      <c r="K23" s="2">
        <f t="shared" ca="1" si="17"/>
        <v>0.107739</v>
      </c>
    </row>
    <row r="24" spans="1:11" x14ac:dyDescent="0.25">
      <c r="A24">
        <v>300</v>
      </c>
      <c r="B24">
        <v>0.75</v>
      </c>
      <c r="C24">
        <v>0.91585000000000005</v>
      </c>
      <c r="E24" s="2">
        <f>Table_List_Dijkstra[[#This Row],[Column1]]</f>
        <v>300</v>
      </c>
      <c r="F24" s="2">
        <f>Table_List_Dijkstra[[#This Row],[Column2]]</f>
        <v>0.75</v>
      </c>
      <c r="G24" s="2">
        <f>Table_List_Dijkstra[[#This Row],[Column3]]</f>
        <v>0.91585000000000005</v>
      </c>
      <c r="I24" s="2">
        <f t="shared" ca="1" si="18"/>
        <v>150</v>
      </c>
      <c r="J24" s="2">
        <f t="shared" ca="1" si="17"/>
        <v>0.75</v>
      </c>
      <c r="K24" s="2">
        <f t="shared" ca="1" si="17"/>
        <v>0.24456700000000001</v>
      </c>
    </row>
    <row r="25" spans="1:11" x14ac:dyDescent="0.25">
      <c r="A25">
        <v>300</v>
      </c>
      <c r="B25">
        <v>0.99</v>
      </c>
      <c r="C25">
        <v>1.1693880000000001</v>
      </c>
      <c r="E25" s="2">
        <f>Table_List_Dijkstra[[#This Row],[Column1]]</f>
        <v>300</v>
      </c>
      <c r="F25" s="2">
        <f>Table_List_Dijkstra[[#This Row],[Column2]]</f>
        <v>0.99</v>
      </c>
      <c r="G25" s="2">
        <f>Table_List_Dijkstra[[#This Row],[Column3]]</f>
        <v>1.1693880000000001</v>
      </c>
      <c r="I25" s="2">
        <f t="shared" ca="1" si="18"/>
        <v>200</v>
      </c>
      <c r="J25" s="2">
        <f t="shared" ca="1" si="17"/>
        <v>0.75</v>
      </c>
      <c r="K25" s="2">
        <f t="shared" ca="1" si="17"/>
        <v>0.416856</v>
      </c>
    </row>
    <row r="26" spans="1:11" x14ac:dyDescent="0.25">
      <c r="A26">
        <v>350</v>
      </c>
      <c r="B26">
        <v>0.25</v>
      </c>
      <c r="C26">
        <v>0.63454699999999997</v>
      </c>
      <c r="E26" s="2">
        <f>Table_List_Dijkstra[[#This Row],[Column1]]</f>
        <v>350</v>
      </c>
      <c r="F26" s="2">
        <f>Table_List_Dijkstra[[#This Row],[Column2]]</f>
        <v>0.25</v>
      </c>
      <c r="G26" s="2">
        <f>Table_List_Dijkstra[[#This Row],[Column3]]</f>
        <v>0.63454699999999997</v>
      </c>
      <c r="I26" s="2">
        <f t="shared" ca="1" si="18"/>
        <v>250</v>
      </c>
      <c r="J26" s="2">
        <f t="shared" ca="1" si="17"/>
        <v>0.75</v>
      </c>
      <c r="K26" s="2">
        <f t="shared" ca="1" si="17"/>
        <v>0.87538000000000005</v>
      </c>
    </row>
    <row r="27" spans="1:11" x14ac:dyDescent="0.25">
      <c r="A27">
        <v>350</v>
      </c>
      <c r="B27">
        <v>0.5</v>
      </c>
      <c r="C27">
        <v>1.0757209999999999</v>
      </c>
      <c r="E27" s="2">
        <f>Table_List_Dijkstra[[#This Row],[Column1]]</f>
        <v>350</v>
      </c>
      <c r="F27" s="2">
        <f>Table_List_Dijkstra[[#This Row],[Column2]]</f>
        <v>0.5</v>
      </c>
      <c r="G27" s="2">
        <f>Table_List_Dijkstra[[#This Row],[Column3]]</f>
        <v>1.0757209999999999</v>
      </c>
      <c r="I27" s="2">
        <f t="shared" ca="1" si="18"/>
        <v>300</v>
      </c>
      <c r="J27" s="2">
        <f t="shared" ca="1" si="17"/>
        <v>0.75</v>
      </c>
      <c r="K27" s="2">
        <f t="shared" ca="1" si="17"/>
        <v>0.91585000000000005</v>
      </c>
    </row>
    <row r="28" spans="1:11" x14ac:dyDescent="0.25">
      <c r="A28">
        <v>350</v>
      </c>
      <c r="B28">
        <v>0.75</v>
      </c>
      <c r="C28">
        <v>1.5753410000000001</v>
      </c>
      <c r="E28" s="2">
        <f>Table_List_Dijkstra[[#This Row],[Column1]]</f>
        <v>350</v>
      </c>
      <c r="F28" s="2">
        <f>Table_List_Dijkstra[[#This Row],[Column2]]</f>
        <v>0.75</v>
      </c>
      <c r="G28" s="2">
        <f>Table_List_Dijkstra[[#This Row],[Column3]]</f>
        <v>1.5753410000000001</v>
      </c>
      <c r="I28" s="2">
        <f t="shared" ca="1" si="18"/>
        <v>350</v>
      </c>
      <c r="J28" s="2">
        <f t="shared" ca="1" si="17"/>
        <v>0.75</v>
      </c>
      <c r="K28" s="2">
        <f t="shared" ca="1" si="17"/>
        <v>1.5753410000000001</v>
      </c>
    </row>
    <row r="29" spans="1:11" x14ac:dyDescent="0.25">
      <c r="A29">
        <v>350</v>
      </c>
      <c r="B29">
        <v>0.99</v>
      </c>
      <c r="C29">
        <v>1.5854680000000001</v>
      </c>
      <c r="E29" s="2">
        <f>Table_List_Dijkstra[[#This Row],[Column1]]</f>
        <v>350</v>
      </c>
      <c r="F29" s="2">
        <f>Table_List_Dijkstra[[#This Row],[Column2]]</f>
        <v>0.99</v>
      </c>
      <c r="G29" s="2">
        <f>Table_List_Dijkstra[[#This Row],[Column3]]</f>
        <v>1.5854680000000001</v>
      </c>
      <c r="I29" s="2">
        <f t="shared" ca="1" si="18"/>
        <v>400</v>
      </c>
      <c r="J29" s="2">
        <f t="shared" ca="1" si="17"/>
        <v>0.75</v>
      </c>
      <c r="K29" s="2">
        <f t="shared" ca="1" si="17"/>
        <v>1.9161870000000001</v>
      </c>
    </row>
    <row r="30" spans="1:11" x14ac:dyDescent="0.25">
      <c r="A30">
        <v>400</v>
      </c>
      <c r="B30">
        <v>0.25</v>
      </c>
      <c r="C30">
        <v>0.50770800000000005</v>
      </c>
      <c r="E30" s="2">
        <f>Table_List_Dijkstra[[#This Row],[Column1]]</f>
        <v>400</v>
      </c>
      <c r="F30" s="2">
        <f>Table_List_Dijkstra[[#This Row],[Column2]]</f>
        <v>0.25</v>
      </c>
      <c r="G30" s="2">
        <f>Table_List_Dijkstra[[#This Row],[Column3]]</f>
        <v>0.50770800000000005</v>
      </c>
      <c r="I30" s="2">
        <f t="shared" ca="1" si="18"/>
        <v>450</v>
      </c>
      <c r="J30" s="2">
        <f t="shared" ca="1" si="17"/>
        <v>0.75</v>
      </c>
      <c r="K30" s="2">
        <f t="shared" ca="1" si="17"/>
        <v>2.1707510000000001</v>
      </c>
    </row>
    <row r="31" spans="1:11" x14ac:dyDescent="0.25">
      <c r="A31">
        <v>400</v>
      </c>
      <c r="B31">
        <v>0.5</v>
      </c>
      <c r="C31">
        <v>1.269795</v>
      </c>
      <c r="E31" s="2">
        <f>Table_List_Dijkstra[[#This Row],[Column1]]</f>
        <v>400</v>
      </c>
      <c r="F31" s="2">
        <f>Table_List_Dijkstra[[#This Row],[Column2]]</f>
        <v>0.5</v>
      </c>
      <c r="G31" s="2">
        <f>Table_List_Dijkstra[[#This Row],[Column3]]</f>
        <v>1.269795</v>
      </c>
      <c r="I31" s="2">
        <f t="shared" ca="1" si="18"/>
        <v>500</v>
      </c>
      <c r="J31" s="2">
        <f t="shared" ca="1" si="17"/>
        <v>0.75</v>
      </c>
      <c r="K31" s="2">
        <f t="shared" ca="1" si="17"/>
        <v>2.4495230000000001</v>
      </c>
    </row>
    <row r="32" spans="1:11" x14ac:dyDescent="0.25">
      <c r="A32">
        <v>400</v>
      </c>
      <c r="B32">
        <v>0.75</v>
      </c>
      <c r="C32">
        <v>1.9161870000000001</v>
      </c>
      <c r="E32" s="2">
        <f>Table_List_Dijkstra[[#This Row],[Column1]]</f>
        <v>400</v>
      </c>
      <c r="F32" s="2">
        <f>Table_List_Dijkstra[[#This Row],[Column2]]</f>
        <v>0.75</v>
      </c>
      <c r="G32" s="2">
        <f>Table_List_Dijkstra[[#This Row],[Column3]]</f>
        <v>1.9161870000000001</v>
      </c>
      <c r="I32" s="2">
        <f ca="1">U2</f>
        <v>50</v>
      </c>
      <c r="J32" s="2">
        <f t="shared" ref="J32:K41" ca="1" si="19">V2</f>
        <v>0.99</v>
      </c>
      <c r="K32" s="2">
        <f t="shared" ca="1" si="19"/>
        <v>4.0039999999999999E-2</v>
      </c>
    </row>
    <row r="33" spans="1:11" x14ac:dyDescent="0.25">
      <c r="A33">
        <v>400</v>
      </c>
      <c r="B33">
        <v>0.99</v>
      </c>
      <c r="C33">
        <v>2.2944010000000001</v>
      </c>
      <c r="E33" s="2">
        <f>Table_List_Dijkstra[[#This Row],[Column1]]</f>
        <v>400</v>
      </c>
      <c r="F33" s="2">
        <f>Table_List_Dijkstra[[#This Row],[Column2]]</f>
        <v>0.99</v>
      </c>
      <c r="G33" s="2">
        <f>Table_List_Dijkstra[[#This Row],[Column3]]</f>
        <v>2.2944010000000001</v>
      </c>
      <c r="I33" s="2">
        <f t="shared" ref="I33:I41" ca="1" si="20">U3</f>
        <v>100</v>
      </c>
      <c r="J33" s="2">
        <f t="shared" ca="1" si="19"/>
        <v>0.99</v>
      </c>
      <c r="K33" s="2">
        <f t="shared" ca="1" si="19"/>
        <v>0.136985</v>
      </c>
    </row>
    <row r="34" spans="1:11" x14ac:dyDescent="0.25">
      <c r="A34">
        <v>450</v>
      </c>
      <c r="B34">
        <v>0.25</v>
      </c>
      <c r="C34">
        <v>0.79521799999999998</v>
      </c>
      <c r="E34" s="2">
        <f>Table_List_Dijkstra[[#This Row],[Column1]]</f>
        <v>450</v>
      </c>
      <c r="F34" s="2">
        <f>Table_List_Dijkstra[[#This Row],[Column2]]</f>
        <v>0.25</v>
      </c>
      <c r="G34" s="2">
        <f>Table_List_Dijkstra[[#This Row],[Column3]]</f>
        <v>0.79521799999999998</v>
      </c>
      <c r="I34" s="2">
        <f t="shared" ca="1" si="20"/>
        <v>150</v>
      </c>
      <c r="J34" s="2">
        <f t="shared" ca="1" si="19"/>
        <v>0.99</v>
      </c>
      <c r="K34" s="2">
        <f t="shared" ca="1" si="19"/>
        <v>0.28333999999999998</v>
      </c>
    </row>
    <row r="35" spans="1:11" x14ac:dyDescent="0.25">
      <c r="A35">
        <v>450</v>
      </c>
      <c r="B35">
        <v>0.5</v>
      </c>
      <c r="C35">
        <v>1.4463239999999999</v>
      </c>
      <c r="E35" s="2">
        <f>Table_List_Dijkstra[[#This Row],[Column1]]</f>
        <v>450</v>
      </c>
      <c r="F35" s="2">
        <f>Table_List_Dijkstra[[#This Row],[Column2]]</f>
        <v>0.5</v>
      </c>
      <c r="G35" s="2">
        <f>Table_List_Dijkstra[[#This Row],[Column3]]</f>
        <v>1.4463239999999999</v>
      </c>
      <c r="I35" s="2">
        <f t="shared" ca="1" si="20"/>
        <v>200</v>
      </c>
      <c r="J35" s="2">
        <f t="shared" ca="1" si="19"/>
        <v>0.99</v>
      </c>
      <c r="K35" s="2">
        <f t="shared" ca="1" si="19"/>
        <v>0.65722999999999998</v>
      </c>
    </row>
    <row r="36" spans="1:11" x14ac:dyDescent="0.25">
      <c r="A36">
        <v>450</v>
      </c>
      <c r="B36">
        <v>0.75</v>
      </c>
      <c r="C36">
        <v>2.1707510000000001</v>
      </c>
      <c r="E36" s="2">
        <f>Table_List_Dijkstra[[#This Row],[Column1]]</f>
        <v>450</v>
      </c>
      <c r="F36" s="2">
        <f>Table_List_Dijkstra[[#This Row],[Column2]]</f>
        <v>0.75</v>
      </c>
      <c r="G36" s="2">
        <f>Table_List_Dijkstra[[#This Row],[Column3]]</f>
        <v>2.1707510000000001</v>
      </c>
      <c r="I36" s="2">
        <f t="shared" ca="1" si="20"/>
        <v>250</v>
      </c>
      <c r="J36" s="2">
        <f t="shared" ca="1" si="19"/>
        <v>0.99</v>
      </c>
      <c r="K36" s="2">
        <f t="shared" ca="1" si="19"/>
        <v>1.1370309999999999</v>
      </c>
    </row>
    <row r="37" spans="1:11" x14ac:dyDescent="0.25">
      <c r="A37">
        <v>450</v>
      </c>
      <c r="B37">
        <v>0.99</v>
      </c>
      <c r="C37">
        <v>2.6895220000000002</v>
      </c>
      <c r="E37" s="2">
        <f>Table_List_Dijkstra[[#This Row],[Column1]]</f>
        <v>450</v>
      </c>
      <c r="F37" s="2">
        <f>Table_List_Dijkstra[[#This Row],[Column2]]</f>
        <v>0.99</v>
      </c>
      <c r="G37" s="2">
        <f>Table_List_Dijkstra[[#This Row],[Column3]]</f>
        <v>2.6895220000000002</v>
      </c>
      <c r="I37" s="2">
        <f t="shared" ca="1" si="20"/>
        <v>300</v>
      </c>
      <c r="J37" s="2">
        <f t="shared" ca="1" si="19"/>
        <v>0.99</v>
      </c>
      <c r="K37" s="2">
        <f t="shared" ca="1" si="19"/>
        <v>1.1693880000000001</v>
      </c>
    </row>
    <row r="38" spans="1:11" x14ac:dyDescent="0.25">
      <c r="A38">
        <v>500</v>
      </c>
      <c r="B38">
        <v>0.25</v>
      </c>
      <c r="C38">
        <v>0.82427499999999998</v>
      </c>
      <c r="E38" s="2">
        <f>Table_List_Dijkstra[[#This Row],[Column1]]</f>
        <v>500</v>
      </c>
      <c r="F38" s="2">
        <f>Table_List_Dijkstra[[#This Row],[Column2]]</f>
        <v>0.25</v>
      </c>
      <c r="G38" s="2">
        <f>Table_List_Dijkstra[[#This Row],[Column3]]</f>
        <v>0.82427499999999998</v>
      </c>
      <c r="I38" s="2">
        <f t="shared" ca="1" si="20"/>
        <v>350</v>
      </c>
      <c r="J38" s="2">
        <f t="shared" ca="1" si="19"/>
        <v>0.99</v>
      </c>
      <c r="K38" s="2">
        <f t="shared" ca="1" si="19"/>
        <v>1.5854680000000001</v>
      </c>
    </row>
    <row r="39" spans="1:11" x14ac:dyDescent="0.25">
      <c r="A39">
        <v>500</v>
      </c>
      <c r="B39">
        <v>0.5</v>
      </c>
      <c r="C39">
        <v>1.610873</v>
      </c>
      <c r="E39" s="2">
        <f>Table_List_Dijkstra[[#This Row],[Column1]]</f>
        <v>500</v>
      </c>
      <c r="F39" s="2">
        <f>Table_List_Dijkstra[[#This Row],[Column2]]</f>
        <v>0.5</v>
      </c>
      <c r="G39" s="2">
        <f>Table_List_Dijkstra[[#This Row],[Column3]]</f>
        <v>1.610873</v>
      </c>
      <c r="I39" s="2">
        <f t="shared" ca="1" si="20"/>
        <v>400</v>
      </c>
      <c r="J39" s="2">
        <f t="shared" ca="1" si="19"/>
        <v>0.99</v>
      </c>
      <c r="K39" s="2">
        <f t="shared" ca="1" si="19"/>
        <v>2.2944010000000001</v>
      </c>
    </row>
    <row r="40" spans="1:11" x14ac:dyDescent="0.25">
      <c r="A40">
        <v>500</v>
      </c>
      <c r="B40">
        <v>0.75</v>
      </c>
      <c r="C40">
        <v>2.4495230000000001</v>
      </c>
      <c r="E40" s="2">
        <f>Table_List_Dijkstra[[#This Row],[Column1]]</f>
        <v>500</v>
      </c>
      <c r="F40" s="2">
        <f>Table_List_Dijkstra[[#This Row],[Column2]]</f>
        <v>0.75</v>
      </c>
      <c r="G40" s="2">
        <f>Table_List_Dijkstra[[#This Row],[Column3]]</f>
        <v>2.4495230000000001</v>
      </c>
      <c r="I40" s="2">
        <f t="shared" ca="1" si="20"/>
        <v>450</v>
      </c>
      <c r="J40" s="2">
        <f t="shared" ca="1" si="19"/>
        <v>0.99</v>
      </c>
      <c r="K40" s="2">
        <f t="shared" ca="1" si="19"/>
        <v>2.6895220000000002</v>
      </c>
    </row>
    <row r="41" spans="1:11" x14ac:dyDescent="0.25">
      <c r="A41">
        <v>500</v>
      </c>
      <c r="B41">
        <v>0.99</v>
      </c>
      <c r="C41">
        <v>3.2028029999999998</v>
      </c>
      <c r="E41" s="2">
        <f>Table_List_Dijkstra[[#This Row],[Column1]]</f>
        <v>500</v>
      </c>
      <c r="F41" s="2">
        <f>Table_List_Dijkstra[[#This Row],[Column2]]</f>
        <v>0.99</v>
      </c>
      <c r="G41" s="2">
        <f>Table_List_Dijkstra[[#This Row],[Column3]]</f>
        <v>3.2028029999999998</v>
      </c>
      <c r="I41" s="2">
        <f t="shared" ca="1" si="20"/>
        <v>500</v>
      </c>
      <c r="J41" s="2">
        <f t="shared" ca="1" si="19"/>
        <v>0.99</v>
      </c>
      <c r="K41" s="2">
        <f ca="1">W11</f>
        <v>3.2028029999999998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9AB-6141-4907-B7F0-08F573DDC025}">
  <dimension ref="A1:W41"/>
  <sheetViews>
    <sheetView workbookViewId="0">
      <selection activeCell="I12" sqref="I12:K41"/>
    </sheetView>
  </sheetViews>
  <sheetFormatPr defaultRowHeight="15" x14ac:dyDescent="0.25"/>
  <cols>
    <col min="1" max="2" width="10.7109375" bestFit="1" customWidth="1"/>
    <col min="3" max="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I1">
        <v>25</v>
      </c>
      <c r="M1">
        <v>50</v>
      </c>
      <c r="Q1">
        <v>75</v>
      </c>
      <c r="U1">
        <v>99</v>
      </c>
    </row>
    <row r="2" spans="1:23" x14ac:dyDescent="0.25">
      <c r="A2">
        <v>50</v>
      </c>
      <c r="B2">
        <v>0.25</v>
      </c>
      <c r="C2">
        <v>0.29525600000000002</v>
      </c>
      <c r="E2" s="2">
        <f>Table_List_BellmanFord[[#This Row],[Column1]]</f>
        <v>50</v>
      </c>
      <c r="F2" s="2">
        <f>Table_List_BellmanFord[[#This Row],[Column2]]</f>
        <v>0.25</v>
      </c>
      <c r="G2" s="2">
        <f>Table_List_BellmanFord[[#This Row],[Column3]]</f>
        <v>0.29525600000000002</v>
      </c>
      <c r="I2">
        <f ca="1">OFFSET($E$2,ROW(A1)*4-1 -3,0)</f>
        <v>50</v>
      </c>
      <c r="J2">
        <f ca="1">OFFSET($F$2,ROW(A1)*4-1 -3,0)</f>
        <v>0.25</v>
      </c>
      <c r="K2">
        <f ca="1">OFFSET($G$2,ROW(A1)*4-1 -3,0)</f>
        <v>0.29525600000000002</v>
      </c>
      <c r="M2">
        <f ca="1">OFFSET($E$2,ROW(A1)*4-1 -2,0)</f>
        <v>50</v>
      </c>
      <c r="N2">
        <f ca="1">OFFSET($F$2,ROW(A1)*4-1 -2,0)</f>
        <v>0.5</v>
      </c>
      <c r="O2">
        <f ca="1">OFFSET($G$2,ROW(A1)*4-1 -2,0)</f>
        <v>0.55755500000000002</v>
      </c>
      <c r="Q2">
        <f ca="1">OFFSET($E$2,ROW(I1)*4-1 -1,0)</f>
        <v>50</v>
      </c>
      <c r="R2">
        <f ca="1">OFFSET($F$2,ROW(I1)*4-1 -1,0)</f>
        <v>0.75</v>
      </c>
      <c r="S2">
        <f ca="1">OFFSET($G$2,ROW(I1)*4-1 -1,0)</f>
        <v>0.72769399999999995</v>
      </c>
      <c r="U2">
        <f ca="1">OFFSET($E$2,ROW(M1)*4-1,0)</f>
        <v>50</v>
      </c>
      <c r="V2">
        <f ca="1">OFFSET($F$2,ROW(M1)*4-1,0)</f>
        <v>0.99</v>
      </c>
      <c r="W2">
        <f ca="1">OFFSET($G$2,ROW(M1)*4-1,0)</f>
        <v>0.92101100000000002</v>
      </c>
    </row>
    <row r="3" spans="1:23" x14ac:dyDescent="0.25">
      <c r="A3">
        <v>50</v>
      </c>
      <c r="B3">
        <v>0.5</v>
      </c>
      <c r="C3">
        <v>0.55755500000000002</v>
      </c>
      <c r="E3" s="2">
        <f>Table_List_BellmanFord[[#This Row],[Column1]]</f>
        <v>50</v>
      </c>
      <c r="F3" s="2">
        <f>Table_List_BellmanFord[[#This Row],[Column2]]</f>
        <v>0.5</v>
      </c>
      <c r="G3" s="2">
        <f>Table_List_BellmanFord[[#This Row],[Column3]]</f>
        <v>0.55755500000000002</v>
      </c>
      <c r="I3">
        <f t="shared" ref="I3:I11" ca="1" si="0">OFFSET($E$2,ROW(A2)*4-1 -3,0)</f>
        <v>100</v>
      </c>
      <c r="J3">
        <f t="shared" ref="J3:J11" ca="1" si="1">OFFSET($F$2,ROW(A2)*4-1 -3,0)</f>
        <v>0.25</v>
      </c>
      <c r="K3">
        <f t="shared" ref="K3:K11" ca="1" si="2">OFFSET($G$2,ROW(A2)*4-1 -3,0)</f>
        <v>1.813399</v>
      </c>
      <c r="M3">
        <f ca="1">OFFSET($E$2,ROW(A2)*4-1 -2,0)</f>
        <v>100</v>
      </c>
      <c r="N3">
        <f ca="1">OFFSET($F$2,ROW(A2)*4-1 -2,0)</f>
        <v>0.5</v>
      </c>
      <c r="O3">
        <f ca="1">OFFSET($G$2,ROW(A2)*4-1 -2,0)</f>
        <v>4.0404609999999996</v>
      </c>
      <c r="Q3">
        <f t="shared" ref="Q3:Q11" ca="1" si="3">OFFSET($E$2,ROW(I2)*4-1 -1,0)</f>
        <v>100</v>
      </c>
      <c r="R3">
        <f t="shared" ref="R3:R11" ca="1" si="4">OFFSET($F$2,ROW(I2)*4-1 -1,0)</f>
        <v>0.75</v>
      </c>
      <c r="S3">
        <f t="shared" ref="S3:S11" ca="1" si="5">OFFSET($G$2,ROW(I2)*4-1 -1,0)</f>
        <v>6.5606840000000002</v>
      </c>
      <c r="U3">
        <f t="shared" ref="U3:U11" ca="1" si="6">OFFSET($E$2,ROW(M2)*4-1,0)</f>
        <v>100</v>
      </c>
      <c r="V3">
        <f t="shared" ref="V3:V11" ca="1" si="7">OFFSET($F$2,ROW(M2)*4-1,0)</f>
        <v>0.99</v>
      </c>
      <c r="W3">
        <f t="shared" ref="W3:W11" ca="1" si="8">OFFSET($G$2,ROW(M2)*4-1,0)</f>
        <v>9.2048459999999999</v>
      </c>
    </row>
    <row r="4" spans="1:23" x14ac:dyDescent="0.25">
      <c r="A4">
        <v>50</v>
      </c>
      <c r="B4">
        <v>0.75</v>
      </c>
      <c r="C4">
        <v>0.72769399999999995</v>
      </c>
      <c r="E4" s="2">
        <f>Table_List_BellmanFord[[#This Row],[Column1]]</f>
        <v>50</v>
      </c>
      <c r="F4" s="2">
        <f>Table_List_BellmanFord[[#This Row],[Column2]]</f>
        <v>0.75</v>
      </c>
      <c r="G4" s="2">
        <f>Table_List_BellmanFord[[#This Row],[Column3]]</f>
        <v>0.72769399999999995</v>
      </c>
      <c r="I4">
        <f t="shared" ca="1" si="0"/>
        <v>150</v>
      </c>
      <c r="J4">
        <f t="shared" ca="1" si="1"/>
        <v>0.25</v>
      </c>
      <c r="K4">
        <f t="shared" ca="1" si="2"/>
        <v>6.9759000000000002</v>
      </c>
      <c r="M4">
        <f t="shared" ref="M4:M9" ca="1" si="9">OFFSET($E$2,ROW(A3)*4-1 -2,0)</f>
        <v>150</v>
      </c>
      <c r="N4">
        <f t="shared" ref="N4:N9" ca="1" si="10">OFFSET($F$2,ROW(A3)*4-1 -2,0)</f>
        <v>0.5</v>
      </c>
      <c r="O4">
        <f t="shared" ref="O4:O9" ca="1" si="11">OFFSET($G$2,ROW(A3)*4-1 -2,0)</f>
        <v>16.146445</v>
      </c>
      <c r="Q4">
        <f t="shared" ca="1" si="3"/>
        <v>150</v>
      </c>
      <c r="R4">
        <f t="shared" ca="1" si="4"/>
        <v>0.75</v>
      </c>
      <c r="S4">
        <f t="shared" ca="1" si="5"/>
        <v>28.208296000000001</v>
      </c>
      <c r="U4">
        <f t="shared" ca="1" si="6"/>
        <v>150</v>
      </c>
      <c r="V4">
        <f t="shared" ca="1" si="7"/>
        <v>0.99</v>
      </c>
      <c r="W4">
        <f t="shared" ca="1" si="8"/>
        <v>37.435485999999997</v>
      </c>
    </row>
    <row r="5" spans="1:23" x14ac:dyDescent="0.25">
      <c r="A5">
        <v>50</v>
      </c>
      <c r="B5">
        <v>0.99</v>
      </c>
      <c r="C5">
        <v>0.92101100000000002</v>
      </c>
      <c r="E5" s="2">
        <f>Table_List_BellmanFord[[#This Row],[Column1]]</f>
        <v>50</v>
      </c>
      <c r="F5" s="2">
        <f>Table_List_BellmanFord[[#This Row],[Column2]]</f>
        <v>0.99</v>
      </c>
      <c r="G5" s="2">
        <f>Table_List_BellmanFord[[#This Row],[Column3]]</f>
        <v>0.92101100000000002</v>
      </c>
      <c r="I5">
        <f t="shared" ca="1" si="0"/>
        <v>200</v>
      </c>
      <c r="J5">
        <f t="shared" ca="1" si="1"/>
        <v>0.25</v>
      </c>
      <c r="K5">
        <f t="shared" ca="1" si="2"/>
        <v>19.906129</v>
      </c>
      <c r="M5">
        <f t="shared" ca="1" si="9"/>
        <v>200</v>
      </c>
      <c r="N5">
        <f t="shared" ca="1" si="10"/>
        <v>0.5</v>
      </c>
      <c r="O5">
        <f t="shared" ca="1" si="11"/>
        <v>42.176963000000001</v>
      </c>
      <c r="Q5">
        <f t="shared" ca="1" si="3"/>
        <v>200</v>
      </c>
      <c r="R5">
        <f t="shared" ca="1" si="4"/>
        <v>0.75</v>
      </c>
      <c r="S5">
        <f t="shared" ca="1" si="5"/>
        <v>70.390731000000002</v>
      </c>
      <c r="U5">
        <f t="shared" ca="1" si="6"/>
        <v>200</v>
      </c>
      <c r="V5">
        <f t="shared" ca="1" si="7"/>
        <v>0.99</v>
      </c>
      <c r="W5">
        <f t="shared" ca="1" si="8"/>
        <v>90.969151999999994</v>
      </c>
    </row>
    <row r="6" spans="1:23" x14ac:dyDescent="0.25">
      <c r="A6">
        <v>100</v>
      </c>
      <c r="B6">
        <v>0.25</v>
      </c>
      <c r="C6">
        <v>1.813399</v>
      </c>
      <c r="E6" s="2">
        <f>Table_List_BellmanFord[[#This Row],[Column1]]</f>
        <v>100</v>
      </c>
      <c r="F6" s="2">
        <f>Table_List_BellmanFord[[#This Row],[Column2]]</f>
        <v>0.25</v>
      </c>
      <c r="G6" s="2">
        <f>Table_List_BellmanFord[[#This Row],[Column3]]</f>
        <v>1.813399</v>
      </c>
      <c r="I6">
        <f t="shared" ca="1" si="0"/>
        <v>250</v>
      </c>
      <c r="J6">
        <f t="shared" ca="1" si="1"/>
        <v>0.25</v>
      </c>
      <c r="K6">
        <f t="shared" ca="1" si="2"/>
        <v>42.201847999999998</v>
      </c>
      <c r="M6">
        <f t="shared" ca="1" si="9"/>
        <v>250</v>
      </c>
      <c r="N6">
        <f t="shared" ca="1" si="10"/>
        <v>0.5</v>
      </c>
      <c r="O6">
        <f t="shared" ca="1" si="11"/>
        <v>82.780494000000004</v>
      </c>
      <c r="Q6">
        <f t="shared" ca="1" si="3"/>
        <v>250</v>
      </c>
      <c r="R6">
        <f t="shared" ca="1" si="4"/>
        <v>0.75</v>
      </c>
      <c r="S6">
        <f t="shared" ca="1" si="5"/>
        <v>134.77959200000001</v>
      </c>
      <c r="U6">
        <f t="shared" ca="1" si="6"/>
        <v>250</v>
      </c>
      <c r="V6">
        <f t="shared" ca="1" si="7"/>
        <v>0.99</v>
      </c>
      <c r="W6">
        <f t="shared" ca="1" si="8"/>
        <v>175.65966599999999</v>
      </c>
    </row>
    <row r="7" spans="1:23" x14ac:dyDescent="0.25">
      <c r="A7">
        <v>100</v>
      </c>
      <c r="B7">
        <v>0.5</v>
      </c>
      <c r="C7">
        <v>4.0404609999999996</v>
      </c>
      <c r="E7" s="2">
        <f>Table_List_BellmanFord[[#This Row],[Column1]]</f>
        <v>100</v>
      </c>
      <c r="F7" s="2">
        <f>Table_List_BellmanFord[[#This Row],[Column2]]</f>
        <v>0.5</v>
      </c>
      <c r="G7" s="2">
        <f>Table_List_BellmanFord[[#This Row],[Column3]]</f>
        <v>4.0404609999999996</v>
      </c>
      <c r="I7">
        <f t="shared" ca="1" si="0"/>
        <v>300</v>
      </c>
      <c r="J7">
        <f t="shared" ca="1" si="1"/>
        <v>0.25</v>
      </c>
      <c r="K7">
        <f t="shared" ca="1" si="2"/>
        <v>73.661505000000005</v>
      </c>
      <c r="M7">
        <f t="shared" ca="1" si="9"/>
        <v>300</v>
      </c>
      <c r="N7">
        <f t="shared" ca="1" si="10"/>
        <v>0.5</v>
      </c>
      <c r="O7">
        <f t="shared" ca="1" si="11"/>
        <v>144.72232600000001</v>
      </c>
      <c r="Q7">
        <f t="shared" ca="1" si="3"/>
        <v>300</v>
      </c>
      <c r="R7">
        <f t="shared" ca="1" si="4"/>
        <v>0.75</v>
      </c>
      <c r="S7">
        <f t="shared" ca="1" si="5"/>
        <v>223.68653900000001</v>
      </c>
      <c r="U7">
        <f t="shared" ca="1" si="6"/>
        <v>300</v>
      </c>
      <c r="V7">
        <f t="shared" ca="1" si="7"/>
        <v>0.99</v>
      </c>
      <c r="W7">
        <f t="shared" ca="1" si="8"/>
        <v>302.09252400000003</v>
      </c>
    </row>
    <row r="8" spans="1:23" x14ac:dyDescent="0.25">
      <c r="A8">
        <v>100</v>
      </c>
      <c r="B8">
        <v>0.75</v>
      </c>
      <c r="C8">
        <v>6.5606840000000002</v>
      </c>
      <c r="E8" s="2">
        <f>Table_List_BellmanFord[[#This Row],[Column1]]</f>
        <v>100</v>
      </c>
      <c r="F8" s="2">
        <f>Table_List_BellmanFord[[#This Row],[Column2]]</f>
        <v>0.75</v>
      </c>
      <c r="G8" s="2">
        <f>Table_List_BellmanFord[[#This Row],[Column3]]</f>
        <v>6.5606840000000002</v>
      </c>
      <c r="I8">
        <f t="shared" ca="1" si="0"/>
        <v>350</v>
      </c>
      <c r="J8">
        <f t="shared" ca="1" si="1"/>
        <v>0.25</v>
      </c>
      <c r="K8">
        <f t="shared" ca="1" si="2"/>
        <v>116.090112</v>
      </c>
      <c r="M8">
        <f t="shared" ca="1" si="9"/>
        <v>350</v>
      </c>
      <c r="N8">
        <f t="shared" ca="1" si="10"/>
        <v>0.5</v>
      </c>
      <c r="O8">
        <f t="shared" ca="1" si="11"/>
        <v>237.738</v>
      </c>
      <c r="Q8">
        <f t="shared" ca="1" si="3"/>
        <v>350</v>
      </c>
      <c r="R8">
        <f t="shared" ca="1" si="4"/>
        <v>0.75</v>
      </c>
      <c r="S8">
        <f t="shared" ca="1" si="5"/>
        <v>358.78057200000001</v>
      </c>
      <c r="U8">
        <f t="shared" ca="1" si="6"/>
        <v>350</v>
      </c>
      <c r="V8">
        <f t="shared" ca="1" si="7"/>
        <v>0.99</v>
      </c>
      <c r="W8">
        <f t="shared" ca="1" si="8"/>
        <v>491.71677399999999</v>
      </c>
    </row>
    <row r="9" spans="1:23" x14ac:dyDescent="0.25">
      <c r="A9">
        <v>100</v>
      </c>
      <c r="B9">
        <v>0.99</v>
      </c>
      <c r="C9">
        <v>9.2048459999999999</v>
      </c>
      <c r="E9" s="2">
        <f>Table_List_BellmanFord[[#This Row],[Column1]]</f>
        <v>100</v>
      </c>
      <c r="F9" s="2">
        <f>Table_List_BellmanFord[[#This Row],[Column2]]</f>
        <v>0.99</v>
      </c>
      <c r="G9" s="2">
        <f>Table_List_BellmanFord[[#This Row],[Column3]]</f>
        <v>9.2048459999999999</v>
      </c>
      <c r="I9">
        <f t="shared" ca="1" si="0"/>
        <v>400</v>
      </c>
      <c r="J9">
        <f t="shared" ca="1" si="1"/>
        <v>0.25</v>
      </c>
      <c r="K9">
        <f t="shared" ca="1" si="2"/>
        <v>171.90141199999999</v>
      </c>
      <c r="M9">
        <f t="shared" ca="1" si="9"/>
        <v>400</v>
      </c>
      <c r="N9">
        <f t="shared" ca="1" si="10"/>
        <v>0.5</v>
      </c>
      <c r="O9">
        <f t="shared" ca="1" si="11"/>
        <v>358.59847000000002</v>
      </c>
      <c r="Q9">
        <f t="shared" ca="1" si="3"/>
        <v>400</v>
      </c>
      <c r="R9">
        <f t="shared" ca="1" si="4"/>
        <v>0.75</v>
      </c>
      <c r="S9">
        <f t="shared" ca="1" si="5"/>
        <v>542.73573299999998</v>
      </c>
      <c r="U9">
        <f t="shared" ca="1" si="6"/>
        <v>400</v>
      </c>
      <c r="V9">
        <f t="shared" ca="1" si="7"/>
        <v>0.99</v>
      </c>
      <c r="W9">
        <f t="shared" ca="1" si="8"/>
        <v>769.730502</v>
      </c>
    </row>
    <row r="10" spans="1:23" x14ac:dyDescent="0.25">
      <c r="A10">
        <v>150</v>
      </c>
      <c r="B10">
        <v>0.25</v>
      </c>
      <c r="C10">
        <v>6.9759000000000002</v>
      </c>
      <c r="E10" s="2">
        <f>Table_List_BellmanFord[[#This Row],[Column1]]</f>
        <v>150</v>
      </c>
      <c r="F10" s="2">
        <f>Table_List_BellmanFord[[#This Row],[Column2]]</f>
        <v>0.25</v>
      </c>
      <c r="G10" s="2">
        <f>Table_List_BellmanFord[[#This Row],[Column3]]</f>
        <v>6.9759000000000002</v>
      </c>
      <c r="I10">
        <f t="shared" ca="1" si="0"/>
        <v>450</v>
      </c>
      <c r="J10">
        <f t="shared" ca="1" si="1"/>
        <v>0.25</v>
      </c>
      <c r="K10">
        <f t="shared" ca="1" si="2"/>
        <v>245.497919</v>
      </c>
      <c r="M10">
        <f ca="1">OFFSET($E$2,ROW(A9)*4-1 -2,0)</f>
        <v>450</v>
      </c>
      <c r="N10">
        <f ca="1">OFFSET($F$2,ROW(A9)*4-1 -2,0)</f>
        <v>0.5</v>
      </c>
      <c r="O10">
        <f ca="1">OFFSET($G$2,ROW(A9)*4-1 -2,0)</f>
        <v>511.18201199999999</v>
      </c>
      <c r="Q10">
        <f t="shared" ca="1" si="3"/>
        <v>450</v>
      </c>
      <c r="R10">
        <f t="shared" ca="1" si="4"/>
        <v>0.75</v>
      </c>
      <c r="S10">
        <f t="shared" ca="1" si="5"/>
        <v>830.81159100000002</v>
      </c>
      <c r="U10">
        <f t="shared" ca="1" si="6"/>
        <v>450</v>
      </c>
      <c r="V10">
        <f t="shared" ca="1" si="7"/>
        <v>0.99</v>
      </c>
      <c r="W10">
        <f t="shared" ca="1" si="8"/>
        <v>1149.8163870000001</v>
      </c>
    </row>
    <row r="11" spans="1:23" x14ac:dyDescent="0.25">
      <c r="A11">
        <v>150</v>
      </c>
      <c r="B11">
        <v>0.5</v>
      </c>
      <c r="C11">
        <v>16.146445</v>
      </c>
      <c r="E11" s="2">
        <f>Table_List_BellmanFord[[#This Row],[Column1]]</f>
        <v>150</v>
      </c>
      <c r="F11" s="2">
        <f>Table_List_BellmanFord[[#This Row],[Column2]]</f>
        <v>0.5</v>
      </c>
      <c r="G11" s="2">
        <f>Table_List_BellmanFord[[#This Row],[Column3]]</f>
        <v>16.146445</v>
      </c>
      <c r="I11">
        <f t="shared" ca="1" si="0"/>
        <v>500</v>
      </c>
      <c r="J11">
        <f t="shared" ca="1" si="1"/>
        <v>0.25</v>
      </c>
      <c r="K11">
        <f t="shared" ca="1" si="2"/>
        <v>337.64584200000002</v>
      </c>
      <c r="M11">
        <f t="shared" ref="M11" ca="1" si="12">OFFSET($E$2,ROW(A10)*4-1 -2,0)</f>
        <v>500</v>
      </c>
      <c r="N11">
        <f t="shared" ref="N11" ca="1" si="13">OFFSET($F$2,ROW(A10)*4-1 -2,0)</f>
        <v>0.5</v>
      </c>
      <c r="O11">
        <f t="shared" ref="O11" ca="1" si="14">OFFSET($G$2,ROW(A10)*4-1 -2,0)</f>
        <v>778.18831499999999</v>
      </c>
      <c r="Q11">
        <f t="shared" ca="1" si="3"/>
        <v>500</v>
      </c>
      <c r="R11">
        <f t="shared" ca="1" si="4"/>
        <v>0.75</v>
      </c>
      <c r="S11">
        <f t="shared" ca="1" si="5"/>
        <v>1201.4776959999999</v>
      </c>
      <c r="U11">
        <f t="shared" ca="1" si="6"/>
        <v>500</v>
      </c>
      <c r="V11">
        <f t="shared" ca="1" si="7"/>
        <v>0.99</v>
      </c>
      <c r="W11">
        <f t="shared" ca="1" si="8"/>
        <v>1600.392871</v>
      </c>
    </row>
    <row r="12" spans="1:23" x14ac:dyDescent="0.25">
      <c r="A12">
        <v>150</v>
      </c>
      <c r="B12">
        <v>0.75</v>
      </c>
      <c r="C12">
        <v>28.208296000000001</v>
      </c>
      <c r="E12" s="2">
        <f>Table_List_BellmanFord[[#This Row],[Column1]]</f>
        <v>150</v>
      </c>
      <c r="F12" s="2">
        <f>Table_List_BellmanFord[[#This Row],[Column2]]</f>
        <v>0.75</v>
      </c>
      <c r="G12" s="2">
        <f>Table_List_BellmanFord[[#This Row],[Column3]]</f>
        <v>28.208296000000001</v>
      </c>
      <c r="I12" s="2">
        <f ca="1">M2</f>
        <v>50</v>
      </c>
      <c r="J12" s="2">
        <f t="shared" ref="J12:K21" ca="1" si="15">N2</f>
        <v>0.5</v>
      </c>
      <c r="K12" s="2">
        <f t="shared" ca="1" si="15"/>
        <v>0.55755500000000002</v>
      </c>
    </row>
    <row r="13" spans="1:23" x14ac:dyDescent="0.25">
      <c r="A13">
        <v>150</v>
      </c>
      <c r="B13">
        <v>0.99</v>
      </c>
      <c r="C13">
        <v>37.435485999999997</v>
      </c>
      <c r="E13" s="2">
        <f>Table_List_BellmanFord[[#This Row],[Column1]]</f>
        <v>150</v>
      </c>
      <c r="F13" s="2">
        <f>Table_List_BellmanFord[[#This Row],[Column2]]</f>
        <v>0.99</v>
      </c>
      <c r="G13" s="2">
        <f>Table_List_BellmanFord[[#This Row],[Column3]]</f>
        <v>37.435485999999997</v>
      </c>
      <c r="I13" s="2">
        <f t="shared" ref="I13:I20" ca="1" si="16">M3</f>
        <v>100</v>
      </c>
      <c r="J13" s="2">
        <f t="shared" ca="1" si="15"/>
        <v>0.5</v>
      </c>
      <c r="K13" s="2">
        <f t="shared" ca="1" si="15"/>
        <v>4.0404609999999996</v>
      </c>
    </row>
    <row r="14" spans="1:23" x14ac:dyDescent="0.25">
      <c r="A14">
        <v>200</v>
      </c>
      <c r="B14">
        <v>0.25</v>
      </c>
      <c r="C14">
        <v>19.906129</v>
      </c>
      <c r="E14" s="2">
        <f>Table_List_BellmanFord[[#This Row],[Column1]]</f>
        <v>200</v>
      </c>
      <c r="F14" s="2">
        <f>Table_List_BellmanFord[[#This Row],[Column2]]</f>
        <v>0.25</v>
      </c>
      <c r="G14" s="2">
        <f>Table_List_BellmanFord[[#This Row],[Column3]]</f>
        <v>19.906129</v>
      </c>
      <c r="I14" s="2">
        <f t="shared" ca="1" si="16"/>
        <v>150</v>
      </c>
      <c r="J14" s="2">
        <f t="shared" ca="1" si="15"/>
        <v>0.5</v>
      </c>
      <c r="K14" s="2">
        <f t="shared" ca="1" si="15"/>
        <v>16.146445</v>
      </c>
    </row>
    <row r="15" spans="1:23" x14ac:dyDescent="0.25">
      <c r="A15">
        <v>200</v>
      </c>
      <c r="B15">
        <v>0.5</v>
      </c>
      <c r="C15">
        <v>42.176963000000001</v>
      </c>
      <c r="E15" s="2">
        <f>Table_List_BellmanFord[[#This Row],[Column1]]</f>
        <v>200</v>
      </c>
      <c r="F15" s="2">
        <f>Table_List_BellmanFord[[#This Row],[Column2]]</f>
        <v>0.5</v>
      </c>
      <c r="G15" s="2">
        <f>Table_List_BellmanFord[[#This Row],[Column3]]</f>
        <v>42.176963000000001</v>
      </c>
      <c r="I15" s="2">
        <f t="shared" ca="1" si="16"/>
        <v>200</v>
      </c>
      <c r="J15" s="2">
        <f t="shared" ca="1" si="15"/>
        <v>0.5</v>
      </c>
      <c r="K15" s="2">
        <f t="shared" ca="1" si="15"/>
        <v>42.176963000000001</v>
      </c>
    </row>
    <row r="16" spans="1:23" x14ac:dyDescent="0.25">
      <c r="A16">
        <v>200</v>
      </c>
      <c r="B16">
        <v>0.75</v>
      </c>
      <c r="C16">
        <v>70.390731000000002</v>
      </c>
      <c r="E16" s="2">
        <f>Table_List_BellmanFord[[#This Row],[Column1]]</f>
        <v>200</v>
      </c>
      <c r="F16" s="2">
        <f>Table_List_BellmanFord[[#This Row],[Column2]]</f>
        <v>0.75</v>
      </c>
      <c r="G16" s="2">
        <f>Table_List_BellmanFord[[#This Row],[Column3]]</f>
        <v>70.390731000000002</v>
      </c>
      <c r="I16" s="2">
        <f t="shared" ca="1" si="16"/>
        <v>250</v>
      </c>
      <c r="J16" s="2">
        <f t="shared" ca="1" si="15"/>
        <v>0.5</v>
      </c>
      <c r="K16" s="2">
        <f t="shared" ca="1" si="15"/>
        <v>82.780494000000004</v>
      </c>
    </row>
    <row r="17" spans="1:11" x14ac:dyDescent="0.25">
      <c r="A17">
        <v>200</v>
      </c>
      <c r="B17">
        <v>0.99</v>
      </c>
      <c r="C17">
        <v>90.969151999999994</v>
      </c>
      <c r="E17" s="2">
        <f>Table_List_BellmanFord[[#This Row],[Column1]]</f>
        <v>200</v>
      </c>
      <c r="F17" s="2">
        <f>Table_List_BellmanFord[[#This Row],[Column2]]</f>
        <v>0.99</v>
      </c>
      <c r="G17" s="2">
        <f>Table_List_BellmanFord[[#This Row],[Column3]]</f>
        <v>90.969151999999994</v>
      </c>
      <c r="I17" s="2">
        <f t="shared" ca="1" si="16"/>
        <v>300</v>
      </c>
      <c r="J17" s="2">
        <f t="shared" ca="1" si="15"/>
        <v>0.5</v>
      </c>
      <c r="K17" s="2">
        <f t="shared" ca="1" si="15"/>
        <v>144.72232600000001</v>
      </c>
    </row>
    <row r="18" spans="1:11" x14ac:dyDescent="0.25">
      <c r="A18">
        <v>250</v>
      </c>
      <c r="B18">
        <v>0.25</v>
      </c>
      <c r="C18">
        <v>42.201847999999998</v>
      </c>
      <c r="E18" s="2">
        <f>Table_List_BellmanFord[[#This Row],[Column1]]</f>
        <v>250</v>
      </c>
      <c r="F18" s="2">
        <f>Table_List_BellmanFord[[#This Row],[Column2]]</f>
        <v>0.25</v>
      </c>
      <c r="G18" s="2">
        <f>Table_List_BellmanFord[[#This Row],[Column3]]</f>
        <v>42.201847999999998</v>
      </c>
      <c r="I18" s="2">
        <f t="shared" ca="1" si="16"/>
        <v>350</v>
      </c>
      <c r="J18" s="2">
        <f t="shared" ca="1" si="15"/>
        <v>0.5</v>
      </c>
      <c r="K18" s="2">
        <f t="shared" ca="1" si="15"/>
        <v>237.738</v>
      </c>
    </row>
    <row r="19" spans="1:11" x14ac:dyDescent="0.25">
      <c r="A19">
        <v>250</v>
      </c>
      <c r="B19">
        <v>0.5</v>
      </c>
      <c r="C19">
        <v>82.780494000000004</v>
      </c>
      <c r="E19" s="2">
        <f>Table_List_BellmanFord[[#This Row],[Column1]]</f>
        <v>250</v>
      </c>
      <c r="F19" s="2">
        <f>Table_List_BellmanFord[[#This Row],[Column2]]</f>
        <v>0.5</v>
      </c>
      <c r="G19" s="2">
        <f>Table_List_BellmanFord[[#This Row],[Column3]]</f>
        <v>82.780494000000004</v>
      </c>
      <c r="I19" s="2">
        <f t="shared" ca="1" si="16"/>
        <v>400</v>
      </c>
      <c r="J19" s="2">
        <f t="shared" ca="1" si="15"/>
        <v>0.5</v>
      </c>
      <c r="K19" s="2">
        <f t="shared" ca="1" si="15"/>
        <v>358.59847000000002</v>
      </c>
    </row>
    <row r="20" spans="1:11" x14ac:dyDescent="0.25">
      <c r="A20">
        <v>250</v>
      </c>
      <c r="B20">
        <v>0.75</v>
      </c>
      <c r="C20">
        <v>134.77959200000001</v>
      </c>
      <c r="E20" s="2">
        <f>Table_List_BellmanFord[[#This Row],[Column1]]</f>
        <v>250</v>
      </c>
      <c r="F20" s="2">
        <f>Table_List_BellmanFord[[#This Row],[Column2]]</f>
        <v>0.75</v>
      </c>
      <c r="G20" s="2">
        <f>Table_List_BellmanFord[[#This Row],[Column3]]</f>
        <v>134.77959200000001</v>
      </c>
      <c r="I20" s="2">
        <f t="shared" ca="1" si="16"/>
        <v>450</v>
      </c>
      <c r="J20" s="2">
        <f t="shared" ca="1" si="15"/>
        <v>0.5</v>
      </c>
      <c r="K20" s="2">
        <f t="shared" ca="1" si="15"/>
        <v>511.18201199999999</v>
      </c>
    </row>
    <row r="21" spans="1:11" x14ac:dyDescent="0.25">
      <c r="A21">
        <v>250</v>
      </c>
      <c r="B21">
        <v>0.99</v>
      </c>
      <c r="C21">
        <v>175.65966599999999</v>
      </c>
      <c r="E21" s="2">
        <f>Table_List_BellmanFord[[#This Row],[Column1]]</f>
        <v>250</v>
      </c>
      <c r="F21" s="2">
        <f>Table_List_BellmanFord[[#This Row],[Column2]]</f>
        <v>0.99</v>
      </c>
      <c r="G21" s="2">
        <f>Table_List_BellmanFord[[#This Row],[Column3]]</f>
        <v>175.65966599999999</v>
      </c>
      <c r="I21" s="2">
        <f ca="1">M11</f>
        <v>500</v>
      </c>
      <c r="J21" s="2">
        <f t="shared" ca="1" si="15"/>
        <v>0.5</v>
      </c>
      <c r="K21" s="2">
        <f t="shared" ca="1" si="15"/>
        <v>778.18831499999999</v>
      </c>
    </row>
    <row r="22" spans="1:11" x14ac:dyDescent="0.25">
      <c r="A22">
        <v>300</v>
      </c>
      <c r="B22">
        <v>0.25</v>
      </c>
      <c r="C22">
        <v>73.661505000000005</v>
      </c>
      <c r="E22" s="2">
        <f>Table_List_BellmanFord[[#This Row],[Column1]]</f>
        <v>300</v>
      </c>
      <c r="F22" s="2">
        <f>Table_List_BellmanFord[[#This Row],[Column2]]</f>
        <v>0.25</v>
      </c>
      <c r="G22" s="2">
        <f>Table_List_BellmanFord[[#This Row],[Column3]]</f>
        <v>73.661505000000005</v>
      </c>
      <c r="I22" s="2">
        <f ca="1">Q2</f>
        <v>50</v>
      </c>
      <c r="J22" s="2">
        <f t="shared" ref="J22:K31" ca="1" si="17">R2</f>
        <v>0.75</v>
      </c>
      <c r="K22" s="2">
        <f t="shared" ca="1" si="17"/>
        <v>0.72769399999999995</v>
      </c>
    </row>
    <row r="23" spans="1:11" x14ac:dyDescent="0.25">
      <c r="A23">
        <v>300</v>
      </c>
      <c r="B23">
        <v>0.5</v>
      </c>
      <c r="C23">
        <v>144.72232600000001</v>
      </c>
      <c r="E23" s="2">
        <f>Table_List_BellmanFord[[#This Row],[Column1]]</f>
        <v>300</v>
      </c>
      <c r="F23" s="2">
        <f>Table_List_BellmanFord[[#This Row],[Column2]]</f>
        <v>0.5</v>
      </c>
      <c r="G23" s="2">
        <f>Table_List_BellmanFord[[#This Row],[Column3]]</f>
        <v>144.72232600000001</v>
      </c>
      <c r="I23" s="2">
        <f t="shared" ref="I23:I31" ca="1" si="18">Q3</f>
        <v>100</v>
      </c>
      <c r="J23" s="2">
        <f t="shared" ca="1" si="17"/>
        <v>0.75</v>
      </c>
      <c r="K23" s="2">
        <f t="shared" ca="1" si="17"/>
        <v>6.5606840000000002</v>
      </c>
    </row>
    <row r="24" spans="1:11" x14ac:dyDescent="0.25">
      <c r="A24">
        <v>300</v>
      </c>
      <c r="B24">
        <v>0.75</v>
      </c>
      <c r="C24">
        <v>223.68653900000001</v>
      </c>
      <c r="E24" s="2">
        <f>Table_List_BellmanFord[[#This Row],[Column1]]</f>
        <v>300</v>
      </c>
      <c r="F24" s="2">
        <f>Table_List_BellmanFord[[#This Row],[Column2]]</f>
        <v>0.75</v>
      </c>
      <c r="G24" s="2">
        <f>Table_List_BellmanFord[[#This Row],[Column3]]</f>
        <v>223.68653900000001</v>
      </c>
      <c r="I24" s="2">
        <f t="shared" ca="1" si="18"/>
        <v>150</v>
      </c>
      <c r="J24" s="2">
        <f t="shared" ca="1" si="17"/>
        <v>0.75</v>
      </c>
      <c r="K24" s="2">
        <f t="shared" ca="1" si="17"/>
        <v>28.208296000000001</v>
      </c>
    </row>
    <row r="25" spans="1:11" x14ac:dyDescent="0.25">
      <c r="A25">
        <v>300</v>
      </c>
      <c r="B25">
        <v>0.99</v>
      </c>
      <c r="C25">
        <v>302.09252400000003</v>
      </c>
      <c r="E25" s="2">
        <f>Table_List_BellmanFord[[#This Row],[Column1]]</f>
        <v>300</v>
      </c>
      <c r="F25" s="2">
        <f>Table_List_BellmanFord[[#This Row],[Column2]]</f>
        <v>0.99</v>
      </c>
      <c r="G25" s="2">
        <f>Table_List_BellmanFord[[#This Row],[Column3]]</f>
        <v>302.09252400000003</v>
      </c>
      <c r="I25" s="2">
        <f t="shared" ca="1" si="18"/>
        <v>200</v>
      </c>
      <c r="J25" s="2">
        <f t="shared" ca="1" si="17"/>
        <v>0.75</v>
      </c>
      <c r="K25" s="2">
        <f t="shared" ca="1" si="17"/>
        <v>70.390731000000002</v>
      </c>
    </row>
    <row r="26" spans="1:11" x14ac:dyDescent="0.25">
      <c r="A26">
        <v>350</v>
      </c>
      <c r="B26">
        <v>0.25</v>
      </c>
      <c r="C26">
        <v>116.090112</v>
      </c>
      <c r="E26" s="2">
        <f>Table_List_BellmanFord[[#This Row],[Column1]]</f>
        <v>350</v>
      </c>
      <c r="F26" s="2">
        <f>Table_List_BellmanFord[[#This Row],[Column2]]</f>
        <v>0.25</v>
      </c>
      <c r="G26" s="2">
        <f>Table_List_BellmanFord[[#This Row],[Column3]]</f>
        <v>116.090112</v>
      </c>
      <c r="I26" s="2">
        <f t="shared" ca="1" si="18"/>
        <v>250</v>
      </c>
      <c r="J26" s="2">
        <f t="shared" ca="1" si="17"/>
        <v>0.75</v>
      </c>
      <c r="K26" s="2">
        <f t="shared" ca="1" si="17"/>
        <v>134.77959200000001</v>
      </c>
    </row>
    <row r="27" spans="1:11" x14ac:dyDescent="0.25">
      <c r="A27">
        <v>350</v>
      </c>
      <c r="B27">
        <v>0.5</v>
      </c>
      <c r="C27">
        <v>237.738</v>
      </c>
      <c r="E27" s="2">
        <f>Table_List_BellmanFord[[#This Row],[Column1]]</f>
        <v>350</v>
      </c>
      <c r="F27" s="2">
        <f>Table_List_BellmanFord[[#This Row],[Column2]]</f>
        <v>0.5</v>
      </c>
      <c r="G27" s="2">
        <f>Table_List_BellmanFord[[#This Row],[Column3]]</f>
        <v>237.738</v>
      </c>
      <c r="I27" s="2">
        <f t="shared" ca="1" si="18"/>
        <v>300</v>
      </c>
      <c r="J27" s="2">
        <f t="shared" ca="1" si="17"/>
        <v>0.75</v>
      </c>
      <c r="K27" s="2">
        <f t="shared" ca="1" si="17"/>
        <v>223.68653900000001</v>
      </c>
    </row>
    <row r="28" spans="1:11" x14ac:dyDescent="0.25">
      <c r="A28">
        <v>350</v>
      </c>
      <c r="B28">
        <v>0.75</v>
      </c>
      <c r="C28">
        <v>358.78057200000001</v>
      </c>
      <c r="E28" s="2">
        <f>Table_List_BellmanFord[[#This Row],[Column1]]</f>
        <v>350</v>
      </c>
      <c r="F28" s="2">
        <f>Table_List_BellmanFord[[#This Row],[Column2]]</f>
        <v>0.75</v>
      </c>
      <c r="G28" s="2">
        <f>Table_List_BellmanFord[[#This Row],[Column3]]</f>
        <v>358.78057200000001</v>
      </c>
      <c r="I28" s="2">
        <f t="shared" ca="1" si="18"/>
        <v>350</v>
      </c>
      <c r="J28" s="2">
        <f t="shared" ca="1" si="17"/>
        <v>0.75</v>
      </c>
      <c r="K28" s="2">
        <f t="shared" ca="1" si="17"/>
        <v>358.78057200000001</v>
      </c>
    </row>
    <row r="29" spans="1:11" x14ac:dyDescent="0.25">
      <c r="A29">
        <v>350</v>
      </c>
      <c r="B29">
        <v>0.99</v>
      </c>
      <c r="C29">
        <v>491.71677399999999</v>
      </c>
      <c r="E29" s="2">
        <f>Table_List_BellmanFord[[#This Row],[Column1]]</f>
        <v>350</v>
      </c>
      <c r="F29" s="2">
        <f>Table_List_BellmanFord[[#This Row],[Column2]]</f>
        <v>0.99</v>
      </c>
      <c r="G29" s="2">
        <f>Table_List_BellmanFord[[#This Row],[Column3]]</f>
        <v>491.71677399999999</v>
      </c>
      <c r="I29" s="2">
        <f t="shared" ca="1" si="18"/>
        <v>400</v>
      </c>
      <c r="J29" s="2">
        <f t="shared" ca="1" si="17"/>
        <v>0.75</v>
      </c>
      <c r="K29" s="2">
        <f t="shared" ca="1" si="17"/>
        <v>542.73573299999998</v>
      </c>
    </row>
    <row r="30" spans="1:11" x14ac:dyDescent="0.25">
      <c r="A30">
        <v>400</v>
      </c>
      <c r="B30">
        <v>0.25</v>
      </c>
      <c r="C30">
        <v>171.90141199999999</v>
      </c>
      <c r="E30" s="2">
        <f>Table_List_BellmanFord[[#This Row],[Column1]]</f>
        <v>400</v>
      </c>
      <c r="F30" s="2">
        <f>Table_List_BellmanFord[[#This Row],[Column2]]</f>
        <v>0.25</v>
      </c>
      <c r="G30" s="2">
        <f>Table_List_BellmanFord[[#This Row],[Column3]]</f>
        <v>171.90141199999999</v>
      </c>
      <c r="I30" s="2">
        <f t="shared" ca="1" si="18"/>
        <v>450</v>
      </c>
      <c r="J30" s="2">
        <f t="shared" ca="1" si="17"/>
        <v>0.75</v>
      </c>
      <c r="K30" s="2">
        <f t="shared" ca="1" si="17"/>
        <v>830.81159100000002</v>
      </c>
    </row>
    <row r="31" spans="1:11" x14ac:dyDescent="0.25">
      <c r="A31">
        <v>400</v>
      </c>
      <c r="B31">
        <v>0.5</v>
      </c>
      <c r="C31">
        <v>358.59847000000002</v>
      </c>
      <c r="E31" s="2">
        <f>Table_List_BellmanFord[[#This Row],[Column1]]</f>
        <v>400</v>
      </c>
      <c r="F31" s="2">
        <f>Table_List_BellmanFord[[#This Row],[Column2]]</f>
        <v>0.5</v>
      </c>
      <c r="G31" s="2">
        <f>Table_List_BellmanFord[[#This Row],[Column3]]</f>
        <v>358.59847000000002</v>
      </c>
      <c r="I31" s="2">
        <f t="shared" ca="1" si="18"/>
        <v>500</v>
      </c>
      <c r="J31" s="2">
        <f t="shared" ca="1" si="17"/>
        <v>0.75</v>
      </c>
      <c r="K31" s="2">
        <f t="shared" ca="1" si="17"/>
        <v>1201.4776959999999</v>
      </c>
    </row>
    <row r="32" spans="1:11" x14ac:dyDescent="0.25">
      <c r="A32">
        <v>400</v>
      </c>
      <c r="B32">
        <v>0.75</v>
      </c>
      <c r="C32">
        <v>542.73573299999998</v>
      </c>
      <c r="E32" s="2">
        <f>Table_List_BellmanFord[[#This Row],[Column1]]</f>
        <v>400</v>
      </c>
      <c r="F32" s="2">
        <f>Table_List_BellmanFord[[#This Row],[Column2]]</f>
        <v>0.75</v>
      </c>
      <c r="G32" s="2">
        <f>Table_List_BellmanFord[[#This Row],[Column3]]</f>
        <v>542.73573299999998</v>
      </c>
      <c r="I32" s="2">
        <f ca="1">U2</f>
        <v>50</v>
      </c>
      <c r="J32" s="2">
        <f t="shared" ref="J32:K41" ca="1" si="19">V2</f>
        <v>0.99</v>
      </c>
      <c r="K32" s="2">
        <f t="shared" ca="1" si="19"/>
        <v>0.92101100000000002</v>
      </c>
    </row>
    <row r="33" spans="1:11" x14ac:dyDescent="0.25">
      <c r="A33">
        <v>400</v>
      </c>
      <c r="B33">
        <v>0.99</v>
      </c>
      <c r="C33">
        <v>769.730502</v>
      </c>
      <c r="E33" s="2">
        <f>Table_List_BellmanFord[[#This Row],[Column1]]</f>
        <v>400</v>
      </c>
      <c r="F33" s="2">
        <f>Table_List_BellmanFord[[#This Row],[Column2]]</f>
        <v>0.99</v>
      </c>
      <c r="G33" s="2">
        <f>Table_List_BellmanFord[[#This Row],[Column3]]</f>
        <v>769.730502</v>
      </c>
      <c r="I33" s="2">
        <f t="shared" ref="I33:I41" ca="1" si="20">U3</f>
        <v>100</v>
      </c>
      <c r="J33" s="2">
        <f t="shared" ca="1" si="19"/>
        <v>0.99</v>
      </c>
      <c r="K33" s="2">
        <f t="shared" ca="1" si="19"/>
        <v>9.2048459999999999</v>
      </c>
    </row>
    <row r="34" spans="1:11" x14ac:dyDescent="0.25">
      <c r="A34">
        <v>450</v>
      </c>
      <c r="B34">
        <v>0.25</v>
      </c>
      <c r="C34">
        <v>245.497919</v>
      </c>
      <c r="E34" s="2">
        <f>Table_List_BellmanFord[[#This Row],[Column1]]</f>
        <v>450</v>
      </c>
      <c r="F34" s="2">
        <f>Table_List_BellmanFord[[#This Row],[Column2]]</f>
        <v>0.25</v>
      </c>
      <c r="G34" s="2">
        <f>Table_List_BellmanFord[[#This Row],[Column3]]</f>
        <v>245.497919</v>
      </c>
      <c r="I34" s="2">
        <f t="shared" ca="1" si="20"/>
        <v>150</v>
      </c>
      <c r="J34" s="2">
        <f t="shared" ca="1" si="19"/>
        <v>0.99</v>
      </c>
      <c r="K34" s="2">
        <f t="shared" ca="1" si="19"/>
        <v>37.435485999999997</v>
      </c>
    </row>
    <row r="35" spans="1:11" x14ac:dyDescent="0.25">
      <c r="A35">
        <v>450</v>
      </c>
      <c r="B35">
        <v>0.5</v>
      </c>
      <c r="C35">
        <v>511.18201199999999</v>
      </c>
      <c r="E35" s="2">
        <f>Table_List_BellmanFord[[#This Row],[Column1]]</f>
        <v>450</v>
      </c>
      <c r="F35" s="2">
        <f>Table_List_BellmanFord[[#This Row],[Column2]]</f>
        <v>0.5</v>
      </c>
      <c r="G35" s="2">
        <f>Table_List_BellmanFord[[#This Row],[Column3]]</f>
        <v>511.18201199999999</v>
      </c>
      <c r="I35" s="2">
        <f t="shared" ca="1" si="20"/>
        <v>200</v>
      </c>
      <c r="J35" s="2">
        <f t="shared" ca="1" si="19"/>
        <v>0.99</v>
      </c>
      <c r="K35" s="2">
        <f t="shared" ca="1" si="19"/>
        <v>90.969151999999994</v>
      </c>
    </row>
    <row r="36" spans="1:11" x14ac:dyDescent="0.25">
      <c r="A36">
        <v>450</v>
      </c>
      <c r="B36">
        <v>0.75</v>
      </c>
      <c r="C36">
        <v>830.81159100000002</v>
      </c>
      <c r="E36" s="2">
        <f>Table_List_BellmanFord[[#This Row],[Column1]]</f>
        <v>450</v>
      </c>
      <c r="F36" s="2">
        <f>Table_List_BellmanFord[[#This Row],[Column2]]</f>
        <v>0.75</v>
      </c>
      <c r="G36" s="2">
        <f>Table_List_BellmanFord[[#This Row],[Column3]]</f>
        <v>830.81159100000002</v>
      </c>
      <c r="I36" s="2">
        <f t="shared" ca="1" si="20"/>
        <v>250</v>
      </c>
      <c r="J36" s="2">
        <f t="shared" ca="1" si="19"/>
        <v>0.99</v>
      </c>
      <c r="K36" s="2">
        <f t="shared" ca="1" si="19"/>
        <v>175.65966599999999</v>
      </c>
    </row>
    <row r="37" spans="1:11" x14ac:dyDescent="0.25">
      <c r="A37">
        <v>450</v>
      </c>
      <c r="B37">
        <v>0.99</v>
      </c>
      <c r="C37">
        <v>1149.8163870000001</v>
      </c>
      <c r="E37" s="2">
        <f>Table_List_BellmanFord[[#This Row],[Column1]]</f>
        <v>450</v>
      </c>
      <c r="F37" s="2">
        <f>Table_List_BellmanFord[[#This Row],[Column2]]</f>
        <v>0.99</v>
      </c>
      <c r="G37" s="2">
        <f>Table_List_BellmanFord[[#This Row],[Column3]]</f>
        <v>1149.8163870000001</v>
      </c>
      <c r="I37" s="2">
        <f t="shared" ca="1" si="20"/>
        <v>300</v>
      </c>
      <c r="J37" s="2">
        <f t="shared" ca="1" si="19"/>
        <v>0.99</v>
      </c>
      <c r="K37" s="2">
        <f t="shared" ca="1" si="19"/>
        <v>302.09252400000003</v>
      </c>
    </row>
    <row r="38" spans="1:11" x14ac:dyDescent="0.25">
      <c r="A38">
        <v>500</v>
      </c>
      <c r="B38">
        <v>0.25</v>
      </c>
      <c r="C38">
        <v>337.64584200000002</v>
      </c>
      <c r="E38" s="2">
        <f>Table_List_BellmanFord[[#This Row],[Column1]]</f>
        <v>500</v>
      </c>
      <c r="F38" s="2">
        <f>Table_List_BellmanFord[[#This Row],[Column2]]</f>
        <v>0.25</v>
      </c>
      <c r="G38" s="2">
        <f>Table_List_BellmanFord[[#This Row],[Column3]]</f>
        <v>337.64584200000002</v>
      </c>
      <c r="I38" s="2">
        <f t="shared" ca="1" si="20"/>
        <v>350</v>
      </c>
      <c r="J38" s="2">
        <f t="shared" ca="1" si="19"/>
        <v>0.99</v>
      </c>
      <c r="K38" s="2">
        <f t="shared" ca="1" si="19"/>
        <v>491.71677399999999</v>
      </c>
    </row>
    <row r="39" spans="1:11" x14ac:dyDescent="0.25">
      <c r="A39">
        <v>500</v>
      </c>
      <c r="B39">
        <v>0.5</v>
      </c>
      <c r="C39">
        <v>778.18831499999999</v>
      </c>
      <c r="E39" s="2">
        <f>Table_List_BellmanFord[[#This Row],[Column1]]</f>
        <v>500</v>
      </c>
      <c r="F39" s="2">
        <f>Table_List_BellmanFord[[#This Row],[Column2]]</f>
        <v>0.5</v>
      </c>
      <c r="G39" s="2">
        <f>Table_List_BellmanFord[[#This Row],[Column3]]</f>
        <v>778.18831499999999</v>
      </c>
      <c r="I39" s="2">
        <f t="shared" ca="1" si="20"/>
        <v>400</v>
      </c>
      <c r="J39" s="2">
        <f t="shared" ca="1" si="19"/>
        <v>0.99</v>
      </c>
      <c r="K39" s="2">
        <f t="shared" ca="1" si="19"/>
        <v>769.730502</v>
      </c>
    </row>
    <row r="40" spans="1:11" x14ac:dyDescent="0.25">
      <c r="A40">
        <v>500</v>
      </c>
      <c r="B40">
        <v>0.75</v>
      </c>
      <c r="C40">
        <v>1201.4776959999999</v>
      </c>
      <c r="E40" s="2">
        <f>Table_List_BellmanFord[[#This Row],[Column1]]</f>
        <v>500</v>
      </c>
      <c r="F40" s="2">
        <f>Table_List_BellmanFord[[#This Row],[Column2]]</f>
        <v>0.75</v>
      </c>
      <c r="G40" s="2">
        <f>Table_List_BellmanFord[[#This Row],[Column3]]</f>
        <v>1201.4776959999999</v>
      </c>
      <c r="I40" s="2">
        <f t="shared" ca="1" si="20"/>
        <v>450</v>
      </c>
      <c r="J40" s="2">
        <f t="shared" ca="1" si="19"/>
        <v>0.99</v>
      </c>
      <c r="K40" s="2">
        <f t="shared" ca="1" si="19"/>
        <v>1149.8163870000001</v>
      </c>
    </row>
    <row r="41" spans="1:11" x14ac:dyDescent="0.25">
      <c r="A41">
        <v>500</v>
      </c>
      <c r="B41">
        <v>0.99</v>
      </c>
      <c r="C41">
        <v>1600.392871</v>
      </c>
      <c r="E41" s="2">
        <f>Table_List_BellmanFord[[#This Row],[Column1]]</f>
        <v>500</v>
      </c>
      <c r="F41" s="2">
        <f>Table_List_BellmanFord[[#This Row],[Column2]]</f>
        <v>0.99</v>
      </c>
      <c r="G41" s="2">
        <f>Table_List_BellmanFord[[#This Row],[Column3]]</f>
        <v>1600.392871</v>
      </c>
      <c r="I41" s="2">
        <f t="shared" ca="1" si="20"/>
        <v>500</v>
      </c>
      <c r="J41" s="2">
        <f t="shared" ca="1" si="19"/>
        <v>0.99</v>
      </c>
      <c r="K41" s="2">
        <f ca="1">W11</f>
        <v>1600.392871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6711-5455-47B5-8AF5-6A52CD9F9FAC}">
  <dimension ref="A1:O43"/>
  <sheetViews>
    <sheetView tabSelected="1" workbookViewId="0">
      <selection activeCell="T32" sqref="T32"/>
    </sheetView>
  </sheetViews>
  <sheetFormatPr defaultRowHeight="15" x14ac:dyDescent="0.25"/>
  <cols>
    <col min="1" max="1" width="12.140625" customWidth="1"/>
    <col min="5" max="5" width="11.28515625" customWidth="1"/>
    <col min="9" max="9" width="11.28515625" customWidth="1"/>
    <col min="13" max="13" width="11.5703125" customWidth="1"/>
  </cols>
  <sheetData>
    <row r="1" spans="1:15" x14ac:dyDescent="0.25">
      <c r="A1" s="23" t="s">
        <v>3</v>
      </c>
      <c r="B1" s="24"/>
      <c r="C1" s="25"/>
      <c r="D1" s="3"/>
      <c r="E1" s="23" t="s">
        <v>8</v>
      </c>
      <c r="F1" s="24"/>
      <c r="G1" s="25"/>
      <c r="H1" s="3"/>
      <c r="I1" s="23" t="s">
        <v>7</v>
      </c>
      <c r="J1" s="24"/>
      <c r="K1" s="25"/>
      <c r="L1" s="3"/>
      <c r="M1" s="23" t="s">
        <v>9</v>
      </c>
      <c r="N1" s="24"/>
      <c r="O1" s="25"/>
    </row>
    <row r="2" spans="1:15" ht="15.75" thickBot="1" x14ac:dyDescent="0.3">
      <c r="A2" s="14" t="s">
        <v>4</v>
      </c>
      <c r="B2" s="15" t="s">
        <v>6</v>
      </c>
      <c r="C2" s="16" t="s">
        <v>5</v>
      </c>
      <c r="D2" s="3"/>
      <c r="E2" s="14" t="s">
        <v>4</v>
      </c>
      <c r="F2" s="15" t="s">
        <v>6</v>
      </c>
      <c r="G2" s="16" t="s">
        <v>5</v>
      </c>
      <c r="H2" s="3"/>
      <c r="I2" s="14" t="s">
        <v>4</v>
      </c>
      <c r="J2" s="15" t="s">
        <v>6</v>
      </c>
      <c r="K2" s="16" t="s">
        <v>5</v>
      </c>
      <c r="L2" s="3"/>
      <c r="M2" s="14" t="s">
        <v>4</v>
      </c>
      <c r="N2" s="15" t="s">
        <v>6</v>
      </c>
      <c r="O2" s="16" t="s">
        <v>5</v>
      </c>
    </row>
    <row r="3" spans="1:15" x14ac:dyDescent="0.25">
      <c r="A3" s="4">
        <f ca="1">Matrix_Prima!I2</f>
        <v>50</v>
      </c>
      <c r="B3" s="5">
        <f ca="1">Matrix_Prima!K2</f>
        <v>0.233373</v>
      </c>
      <c r="C3" s="17">
        <f ca="1">Matrix_Prima!J2</f>
        <v>0.25</v>
      </c>
      <c r="D3" s="6"/>
      <c r="E3" s="4">
        <f ca="1">Matrix_Kruskal!I2</f>
        <v>50</v>
      </c>
      <c r="F3" s="5">
        <f ca="1">Matrix_Kruskal!K2</f>
        <v>0.191692</v>
      </c>
      <c r="G3" s="17">
        <f ca="1">Matrix_Kruskal!J2</f>
        <v>0.25</v>
      </c>
      <c r="H3" s="6"/>
      <c r="I3" s="20">
        <f ca="1">List_Prima!I2</f>
        <v>50</v>
      </c>
      <c r="J3" s="6">
        <f ca="1">List_Prima!K2</f>
        <v>0.156941</v>
      </c>
      <c r="K3" s="7">
        <f ca="1">List_Prima!J2</f>
        <v>0.25</v>
      </c>
      <c r="L3" s="6"/>
      <c r="M3" s="20">
        <f ca="1">List_Kruskal!I2</f>
        <v>50</v>
      </c>
      <c r="N3" s="6">
        <f ca="1">List_Kruskal!K2</f>
        <v>0.17494899999999999</v>
      </c>
      <c r="O3" s="7">
        <f ca="1">List_Kruskal!J2</f>
        <v>0.25</v>
      </c>
    </row>
    <row r="4" spans="1:15" x14ac:dyDescent="0.25">
      <c r="A4" s="8">
        <f ca="1">Matrix_Prima!I3</f>
        <v>100</v>
      </c>
      <c r="B4" s="1">
        <f ca="1">Matrix_Prima!K3</f>
        <v>0.75835600000000003</v>
      </c>
      <c r="C4" s="18">
        <f ca="1">Matrix_Prima!J3</f>
        <v>0.25</v>
      </c>
      <c r="E4" s="8">
        <f ca="1">Matrix_Kruskal!I3</f>
        <v>100</v>
      </c>
      <c r="F4" s="1">
        <f ca="1">Matrix_Kruskal!K3</f>
        <v>0.603217</v>
      </c>
      <c r="G4" s="18">
        <f ca="1">Matrix_Kruskal!J3</f>
        <v>0.25</v>
      </c>
      <c r="I4" s="21">
        <f ca="1">List_Prima!I3</f>
        <v>100</v>
      </c>
      <c r="J4">
        <f ca="1">List_Prima!K3</f>
        <v>0.60619800000000001</v>
      </c>
      <c r="K4" s="9">
        <f ca="1">List_Prima!J3</f>
        <v>0.25</v>
      </c>
      <c r="M4" s="21">
        <f ca="1">List_Kruskal!I3</f>
        <v>100</v>
      </c>
      <c r="N4">
        <f ca="1">List_Kruskal!K3</f>
        <v>0.66657200000000005</v>
      </c>
      <c r="O4" s="9">
        <f ca="1">List_Kruskal!J3</f>
        <v>0.25</v>
      </c>
    </row>
    <row r="5" spans="1:15" x14ac:dyDescent="0.25">
      <c r="A5" s="8">
        <f ca="1">Matrix_Prima!I4</f>
        <v>150</v>
      </c>
      <c r="B5" s="1">
        <f ca="1">Matrix_Prima!K4</f>
        <v>1.920544</v>
      </c>
      <c r="C5" s="18">
        <f ca="1">Matrix_Prima!J4</f>
        <v>0.25</v>
      </c>
      <c r="E5" s="8">
        <f ca="1">Matrix_Kruskal!I4</f>
        <v>150</v>
      </c>
      <c r="F5" s="1">
        <f ca="1">Matrix_Kruskal!K4</f>
        <v>1.4049830000000001</v>
      </c>
      <c r="G5" s="18">
        <f ca="1">Matrix_Kruskal!J4</f>
        <v>0.25</v>
      </c>
      <c r="I5" s="21">
        <f ca="1">List_Prima!I4</f>
        <v>150</v>
      </c>
      <c r="J5">
        <f ca="1">List_Prima!K4</f>
        <v>1.3791659999999999</v>
      </c>
      <c r="K5" s="9">
        <f ca="1">List_Prima!J4</f>
        <v>0.25</v>
      </c>
      <c r="M5" s="21">
        <f ca="1">List_Kruskal!I4</f>
        <v>150</v>
      </c>
      <c r="N5">
        <f ca="1">List_Kruskal!K4</f>
        <v>1.200869</v>
      </c>
      <c r="O5" s="9">
        <f ca="1">List_Kruskal!J4</f>
        <v>0.25</v>
      </c>
    </row>
    <row r="6" spans="1:15" x14ac:dyDescent="0.25">
      <c r="A6" s="8">
        <f ca="1">Matrix_Prima!I5</f>
        <v>200</v>
      </c>
      <c r="B6" s="1">
        <f ca="1">Matrix_Prima!K5</f>
        <v>2.688177</v>
      </c>
      <c r="C6" s="18">
        <f ca="1">Matrix_Prima!J5</f>
        <v>0.25</v>
      </c>
      <c r="E6" s="8">
        <f ca="1">Matrix_Kruskal!I5</f>
        <v>200</v>
      </c>
      <c r="F6" s="1">
        <f ca="1">Matrix_Kruskal!K5</f>
        <v>2.5324779999999998</v>
      </c>
      <c r="G6" s="18">
        <f ca="1">Matrix_Kruskal!J5</f>
        <v>0.25</v>
      </c>
      <c r="I6" s="21">
        <f ca="1">List_Prima!I5</f>
        <v>200</v>
      </c>
      <c r="J6">
        <f ca="1">List_Prima!K5</f>
        <v>2.9222070000000002</v>
      </c>
      <c r="K6" s="9">
        <f ca="1">List_Prima!J5</f>
        <v>0.25</v>
      </c>
      <c r="M6" s="21">
        <f ca="1">List_Kruskal!I5</f>
        <v>200</v>
      </c>
      <c r="N6">
        <f ca="1">List_Kruskal!K5</f>
        <v>2.0816409999999999</v>
      </c>
      <c r="O6" s="9">
        <f ca="1">List_Kruskal!J5</f>
        <v>0.25</v>
      </c>
    </row>
    <row r="7" spans="1:15" x14ac:dyDescent="0.25">
      <c r="A7" s="8">
        <f ca="1">Matrix_Prima!I6</f>
        <v>250</v>
      </c>
      <c r="B7" s="1">
        <f ca="1">Matrix_Prima!K6</f>
        <v>4.1426860000000003</v>
      </c>
      <c r="C7" s="18">
        <f ca="1">Matrix_Prima!J6</f>
        <v>0.25</v>
      </c>
      <c r="E7" s="8">
        <f ca="1">Matrix_Kruskal!I6</f>
        <v>250</v>
      </c>
      <c r="F7" s="1">
        <f ca="1">Matrix_Kruskal!K6</f>
        <v>5.7670079999999997</v>
      </c>
      <c r="G7" s="18">
        <f ca="1">Matrix_Kruskal!J6</f>
        <v>0.25</v>
      </c>
      <c r="I7" s="21">
        <f ca="1">List_Prima!I6</f>
        <v>250</v>
      </c>
      <c r="J7">
        <f ca="1">List_Prima!K6</f>
        <v>3.6262699999999999</v>
      </c>
      <c r="K7" s="9">
        <f ca="1">List_Prima!J6</f>
        <v>0.25</v>
      </c>
      <c r="M7" s="21">
        <f ca="1">List_Kruskal!I6</f>
        <v>250</v>
      </c>
      <c r="N7">
        <f ca="1">List_Kruskal!K6</f>
        <v>3.2721399999999998</v>
      </c>
      <c r="O7" s="9">
        <f ca="1">List_Kruskal!J6</f>
        <v>0.25</v>
      </c>
    </row>
    <row r="8" spans="1:15" x14ac:dyDescent="0.25">
      <c r="A8" s="8">
        <f ca="1">Matrix_Prima!I7</f>
        <v>300</v>
      </c>
      <c r="B8" s="1">
        <f ca="1">Matrix_Prima!K7</f>
        <v>6.7717159999999996</v>
      </c>
      <c r="C8" s="18">
        <f ca="1">Matrix_Prima!J7</f>
        <v>0.25</v>
      </c>
      <c r="E8" s="8">
        <f ca="1">Matrix_Kruskal!I7</f>
        <v>300</v>
      </c>
      <c r="F8" s="1">
        <f ca="1">Matrix_Kruskal!K7</f>
        <v>5.2845940000000002</v>
      </c>
      <c r="G8" s="18">
        <f ca="1">Matrix_Kruskal!J7</f>
        <v>0.25</v>
      </c>
      <c r="I8" s="21">
        <f ca="1">List_Prima!I7</f>
        <v>300</v>
      </c>
      <c r="J8">
        <f ca="1">List_Prima!K7</f>
        <v>6.5484119999999999</v>
      </c>
      <c r="K8" s="9">
        <f ca="1">List_Prima!J7</f>
        <v>0.25</v>
      </c>
      <c r="M8" s="21">
        <f ca="1">List_Kruskal!I7</f>
        <v>300</v>
      </c>
      <c r="N8">
        <f ca="1">List_Kruskal!K7</f>
        <v>5.8762879999999997</v>
      </c>
      <c r="O8" s="9">
        <f ca="1">List_Kruskal!J7</f>
        <v>0.25</v>
      </c>
    </row>
    <row r="9" spans="1:15" x14ac:dyDescent="0.25">
      <c r="A9" s="8">
        <f ca="1">Matrix_Prima!I8</f>
        <v>350</v>
      </c>
      <c r="B9" s="1">
        <f ca="1">Matrix_Prima!K8</f>
        <v>8.2508189999999999</v>
      </c>
      <c r="C9" s="18">
        <f ca="1">Matrix_Prima!J8</f>
        <v>0.25</v>
      </c>
      <c r="E9" s="8">
        <f ca="1">Matrix_Kruskal!I8</f>
        <v>350</v>
      </c>
      <c r="F9" s="1">
        <f ca="1">Matrix_Kruskal!K8</f>
        <v>9.2642679999999995</v>
      </c>
      <c r="G9" s="18">
        <f ca="1">Matrix_Kruskal!J8</f>
        <v>0.25</v>
      </c>
      <c r="I9" s="21">
        <f ca="1">List_Prima!I8</f>
        <v>350</v>
      </c>
      <c r="J9">
        <f ca="1">List_Prima!K8</f>
        <v>9.3330160000000006</v>
      </c>
      <c r="K9" s="9">
        <f ca="1">List_Prima!J8</f>
        <v>0.25</v>
      </c>
      <c r="M9" s="21">
        <f ca="1">List_Kruskal!I8</f>
        <v>350</v>
      </c>
      <c r="N9">
        <f ca="1">List_Kruskal!K8</f>
        <v>7.2449570000000003</v>
      </c>
      <c r="O9" s="9">
        <f ca="1">List_Kruskal!J8</f>
        <v>0.25</v>
      </c>
    </row>
    <row r="10" spans="1:15" x14ac:dyDescent="0.25">
      <c r="A10" s="8">
        <f ca="1">Matrix_Prima!I9</f>
        <v>400</v>
      </c>
      <c r="B10" s="1">
        <f ca="1">Matrix_Prima!K9</f>
        <v>12.179869999999999</v>
      </c>
      <c r="C10" s="18">
        <f ca="1">Matrix_Prima!J9</f>
        <v>0.25</v>
      </c>
      <c r="E10" s="8">
        <f ca="1">Matrix_Kruskal!I9</f>
        <v>400</v>
      </c>
      <c r="F10" s="1">
        <f ca="1">Matrix_Kruskal!K9</f>
        <v>9.8851549999999992</v>
      </c>
      <c r="G10" s="18">
        <f ca="1">Matrix_Kruskal!J9</f>
        <v>0.25</v>
      </c>
      <c r="I10" s="21">
        <f ca="1">List_Prima!I9</f>
        <v>400</v>
      </c>
      <c r="J10">
        <f ca="1">List_Prima!K9</f>
        <v>14.562317</v>
      </c>
      <c r="K10" s="9">
        <f ca="1">List_Prima!J9</f>
        <v>0.25</v>
      </c>
      <c r="M10" s="21">
        <f ca="1">List_Kruskal!I9</f>
        <v>400</v>
      </c>
      <c r="N10">
        <f ca="1">List_Kruskal!K9</f>
        <v>10.197248999999999</v>
      </c>
      <c r="O10" s="9">
        <f ca="1">List_Kruskal!J9</f>
        <v>0.25</v>
      </c>
    </row>
    <row r="11" spans="1:15" x14ac:dyDescent="0.25">
      <c r="A11" s="8">
        <f ca="1">Matrix_Prima!I10</f>
        <v>450</v>
      </c>
      <c r="B11" s="1">
        <f ca="1">Matrix_Prima!K10</f>
        <v>17.468599000000001</v>
      </c>
      <c r="C11" s="18">
        <f ca="1">Matrix_Prima!J10</f>
        <v>0.25</v>
      </c>
      <c r="E11" s="8">
        <f ca="1">Matrix_Kruskal!I10</f>
        <v>450</v>
      </c>
      <c r="F11" s="1">
        <f ca="1">Matrix_Kruskal!K10</f>
        <v>11.205335</v>
      </c>
      <c r="G11" s="18">
        <f ca="1">Matrix_Kruskal!J10</f>
        <v>0.25</v>
      </c>
      <c r="I11" s="21">
        <f ca="1">List_Prima!I10</f>
        <v>450</v>
      </c>
      <c r="J11">
        <f ca="1">List_Prima!K10</f>
        <v>19.438358999999998</v>
      </c>
      <c r="K11" s="9">
        <f ca="1">List_Prima!J10</f>
        <v>0.25</v>
      </c>
      <c r="M11" s="21">
        <f ca="1">List_Kruskal!I10</f>
        <v>450</v>
      </c>
      <c r="N11">
        <f ca="1">List_Kruskal!K10</f>
        <v>13.448449</v>
      </c>
      <c r="O11" s="9">
        <f ca="1">List_Kruskal!J10</f>
        <v>0.25</v>
      </c>
    </row>
    <row r="12" spans="1:15" ht="15.75" thickBot="1" x14ac:dyDescent="0.3">
      <c r="A12" s="10">
        <f ca="1">Matrix_Prima!I11</f>
        <v>500</v>
      </c>
      <c r="B12" s="11">
        <f ca="1">Matrix_Prima!K11</f>
        <v>21.477893000000002</v>
      </c>
      <c r="C12" s="19">
        <f ca="1">Matrix_Prima!J11</f>
        <v>0.25</v>
      </c>
      <c r="D12" s="12"/>
      <c r="E12" s="10">
        <f ca="1">Matrix_Kruskal!I11</f>
        <v>500</v>
      </c>
      <c r="F12" s="11">
        <f ca="1">Matrix_Kruskal!K11</f>
        <v>16.034102000000001</v>
      </c>
      <c r="G12" s="19">
        <f ca="1">Matrix_Kruskal!J11</f>
        <v>0.25</v>
      </c>
      <c r="H12" s="12"/>
      <c r="I12" s="22">
        <f ca="1">List_Prima!I11</f>
        <v>500</v>
      </c>
      <c r="J12" s="12">
        <f ca="1">List_Prima!K11</f>
        <v>30.430237999999999</v>
      </c>
      <c r="K12" s="13">
        <f ca="1">List_Prima!J11</f>
        <v>0.25</v>
      </c>
      <c r="L12" s="12"/>
      <c r="M12" s="22">
        <f ca="1">List_Kruskal!I11</f>
        <v>500</v>
      </c>
      <c r="N12" s="12">
        <f ca="1">List_Kruskal!K11</f>
        <v>15.671779000000001</v>
      </c>
      <c r="O12" s="13">
        <f ca="1">List_Kruskal!J11</f>
        <v>0.25</v>
      </c>
    </row>
    <row r="13" spans="1:15" x14ac:dyDescent="0.25">
      <c r="A13" s="4">
        <f ca="1">Matrix_Prima!I12</f>
        <v>50</v>
      </c>
      <c r="B13" s="5">
        <f ca="1">Matrix_Prima!K12</f>
        <v>0.30328100000000002</v>
      </c>
      <c r="C13" s="17">
        <f ca="1">Matrix_Prima!J12</f>
        <v>0.5</v>
      </c>
      <c r="D13" s="6"/>
      <c r="E13" s="4">
        <f ca="1">Matrix_Kruskal!I12</f>
        <v>50</v>
      </c>
      <c r="F13" s="5">
        <f ca="1">Matrix_Kruskal!K12</f>
        <v>0.22165099999999999</v>
      </c>
      <c r="G13" s="17">
        <f ca="1">Matrix_Kruskal!J12</f>
        <v>0.5</v>
      </c>
      <c r="H13" s="6"/>
      <c r="I13" s="20">
        <f ca="1">List_Prima!I12</f>
        <v>50</v>
      </c>
      <c r="J13" s="6">
        <f ca="1">List_Prima!K12</f>
        <v>0.25778600000000002</v>
      </c>
      <c r="K13" s="7">
        <f ca="1">List_Prima!J12</f>
        <v>0.5</v>
      </c>
      <c r="L13" s="6"/>
      <c r="M13" s="20">
        <f ca="1">List_Kruskal!I12</f>
        <v>50</v>
      </c>
      <c r="N13" s="6">
        <f ca="1">List_Kruskal!K12</f>
        <v>0.30072300000000002</v>
      </c>
      <c r="O13" s="7">
        <f ca="1">List_Kruskal!J12</f>
        <v>0.5</v>
      </c>
    </row>
    <row r="14" spans="1:15" x14ac:dyDescent="0.25">
      <c r="A14" s="8">
        <f ca="1">Matrix_Prima!I13</f>
        <v>100</v>
      </c>
      <c r="B14" s="1">
        <f ca="1">Matrix_Prima!K13</f>
        <v>1.268732</v>
      </c>
      <c r="C14" s="18">
        <f ca="1">Matrix_Prima!J13</f>
        <v>0.5</v>
      </c>
      <c r="E14" s="8">
        <f ca="1">Matrix_Kruskal!I13</f>
        <v>100</v>
      </c>
      <c r="F14" s="1">
        <f ca="1">Matrix_Kruskal!K13</f>
        <v>0.88965300000000003</v>
      </c>
      <c r="G14" s="18">
        <f ca="1">Matrix_Kruskal!J13</f>
        <v>0.5</v>
      </c>
      <c r="I14" s="21">
        <f ca="1">List_Prima!I13</f>
        <v>100</v>
      </c>
      <c r="J14">
        <f ca="1">List_Prima!K13</f>
        <v>1.0459130000000001</v>
      </c>
      <c r="K14" s="9">
        <f ca="1">List_Prima!J13</f>
        <v>0.5</v>
      </c>
      <c r="M14" s="21">
        <f ca="1">List_Kruskal!I13</f>
        <v>100</v>
      </c>
      <c r="N14">
        <f ca="1">List_Kruskal!K13</f>
        <v>1.211527</v>
      </c>
      <c r="O14" s="9">
        <f ca="1">List_Kruskal!J13</f>
        <v>0.5</v>
      </c>
    </row>
    <row r="15" spans="1:15" x14ac:dyDescent="0.25">
      <c r="A15" s="8">
        <f ca="1">Matrix_Prima!I14</f>
        <v>150</v>
      </c>
      <c r="B15" s="1">
        <f ca="1">Matrix_Prima!K14</f>
        <v>3.140806</v>
      </c>
      <c r="C15" s="18">
        <f ca="1">Matrix_Prima!J14</f>
        <v>0.5</v>
      </c>
      <c r="E15" s="8">
        <f ca="1">Matrix_Kruskal!I14</f>
        <v>150</v>
      </c>
      <c r="F15" s="1">
        <f ca="1">Matrix_Kruskal!K14</f>
        <v>1.9323490000000001</v>
      </c>
      <c r="G15" s="18">
        <f ca="1">Matrix_Kruskal!J14</f>
        <v>0.5</v>
      </c>
      <c r="I15" s="21">
        <f ca="1">List_Prima!I14</f>
        <v>150</v>
      </c>
      <c r="J15">
        <f ca="1">List_Prima!K14</f>
        <v>2.2762980000000002</v>
      </c>
      <c r="K15" s="9">
        <f ca="1">List_Prima!J14</f>
        <v>0.5</v>
      </c>
      <c r="M15" s="21">
        <f ca="1">List_Kruskal!I14</f>
        <v>150</v>
      </c>
      <c r="N15">
        <f ca="1">List_Kruskal!K14</f>
        <v>2.214547</v>
      </c>
      <c r="O15" s="9">
        <f ca="1">List_Kruskal!J14</f>
        <v>0.5</v>
      </c>
    </row>
    <row r="16" spans="1:15" x14ac:dyDescent="0.25">
      <c r="A16" s="8">
        <f ca="1">Matrix_Prima!I15</f>
        <v>200</v>
      </c>
      <c r="B16" s="1">
        <f ca="1">Matrix_Prima!K15</f>
        <v>4.4213149999999999</v>
      </c>
      <c r="C16" s="18">
        <f ca="1">Matrix_Prima!J15</f>
        <v>0.5</v>
      </c>
      <c r="E16" s="8">
        <f ca="1">Matrix_Kruskal!I15</f>
        <v>200</v>
      </c>
      <c r="F16" s="1">
        <f ca="1">Matrix_Kruskal!K15</f>
        <v>3.5702590000000001</v>
      </c>
      <c r="G16" s="18">
        <f ca="1">Matrix_Kruskal!J15</f>
        <v>0.5</v>
      </c>
      <c r="I16" s="21">
        <f ca="1">List_Prima!I15</f>
        <v>200</v>
      </c>
      <c r="J16">
        <f ca="1">List_Prima!K15</f>
        <v>5.4009140000000002</v>
      </c>
      <c r="K16" s="9">
        <f ca="1">List_Prima!J15</f>
        <v>0.5</v>
      </c>
      <c r="M16" s="21">
        <f ca="1">List_Kruskal!I15</f>
        <v>200</v>
      </c>
      <c r="N16">
        <f ca="1">List_Kruskal!K15</f>
        <v>4.3252470000000001</v>
      </c>
      <c r="O16" s="9">
        <f ca="1">List_Kruskal!J15</f>
        <v>0.5</v>
      </c>
    </row>
    <row r="17" spans="1:15" x14ac:dyDescent="0.25">
      <c r="A17" s="8">
        <f ca="1">Matrix_Prima!I16</f>
        <v>250</v>
      </c>
      <c r="B17" s="1">
        <f ca="1">Matrix_Prima!K16</f>
        <v>8.9372059999999998</v>
      </c>
      <c r="C17" s="18">
        <f ca="1">Matrix_Prima!J16</f>
        <v>0.5</v>
      </c>
      <c r="E17" s="8">
        <f ca="1">Matrix_Kruskal!I16</f>
        <v>250</v>
      </c>
      <c r="F17" s="1">
        <f ca="1">Matrix_Kruskal!K16</f>
        <v>7.1430559999999996</v>
      </c>
      <c r="G17" s="18">
        <f ca="1">Matrix_Kruskal!J16</f>
        <v>0.5</v>
      </c>
      <c r="I17" s="21">
        <f ca="1">List_Prima!I16</f>
        <v>250</v>
      </c>
      <c r="J17">
        <f ca="1">List_Prima!K16</f>
        <v>6.3930819999999997</v>
      </c>
      <c r="K17" s="9">
        <f ca="1">List_Prima!J16</f>
        <v>0.5</v>
      </c>
      <c r="M17" s="21">
        <f ca="1">List_Kruskal!I16</f>
        <v>250</v>
      </c>
      <c r="N17">
        <f ca="1">List_Kruskal!K16</f>
        <v>6.2017759999999997</v>
      </c>
      <c r="O17" s="9">
        <f ca="1">List_Kruskal!J16</f>
        <v>0.5</v>
      </c>
    </row>
    <row r="18" spans="1:15" x14ac:dyDescent="0.25">
      <c r="A18" s="8">
        <f ca="1">Matrix_Prima!I17</f>
        <v>300</v>
      </c>
      <c r="B18" s="1">
        <f ca="1">Matrix_Prima!K17</f>
        <v>10.155652</v>
      </c>
      <c r="C18" s="18">
        <f ca="1">Matrix_Prima!J17</f>
        <v>0.5</v>
      </c>
      <c r="E18" s="8">
        <f ca="1">Matrix_Kruskal!I17</f>
        <v>300</v>
      </c>
      <c r="F18" s="1">
        <f ca="1">Matrix_Kruskal!K17</f>
        <v>7.3721740000000002</v>
      </c>
      <c r="G18" s="18">
        <f ca="1">Matrix_Kruskal!J17</f>
        <v>0.5</v>
      </c>
      <c r="I18" s="21">
        <f ca="1">List_Prima!I17</f>
        <v>300</v>
      </c>
      <c r="J18">
        <f ca="1">List_Prima!K17</f>
        <v>11.568113</v>
      </c>
      <c r="K18" s="9">
        <f ca="1">List_Prima!J17</f>
        <v>0.5</v>
      </c>
      <c r="M18" s="21">
        <f ca="1">List_Kruskal!I17</f>
        <v>300</v>
      </c>
      <c r="N18">
        <f ca="1">List_Kruskal!K17</f>
        <v>10.127750000000001</v>
      </c>
      <c r="O18" s="9">
        <f ca="1">List_Kruskal!J17</f>
        <v>0.5</v>
      </c>
    </row>
    <row r="19" spans="1:15" x14ac:dyDescent="0.25">
      <c r="A19" s="8">
        <f ca="1">Matrix_Prima!I18</f>
        <v>350</v>
      </c>
      <c r="B19" s="1">
        <f ca="1">Matrix_Prima!K18</f>
        <v>16.226921000000001</v>
      </c>
      <c r="C19" s="18">
        <f ca="1">Matrix_Prima!J18</f>
        <v>0.5</v>
      </c>
      <c r="E19" s="8">
        <f ca="1">Matrix_Kruskal!I18</f>
        <v>350</v>
      </c>
      <c r="F19" s="1">
        <f ca="1">Matrix_Kruskal!K18</f>
        <v>13.994538</v>
      </c>
      <c r="G19" s="18">
        <f ca="1">Matrix_Kruskal!J18</f>
        <v>0.5</v>
      </c>
      <c r="I19" s="21">
        <f ca="1">List_Prima!I18</f>
        <v>350</v>
      </c>
      <c r="J19">
        <f ca="1">List_Prima!K18</f>
        <v>20.843599000000001</v>
      </c>
      <c r="K19" s="9">
        <f ca="1">List_Prima!J18</f>
        <v>0.5</v>
      </c>
      <c r="M19" s="21">
        <f ca="1">List_Kruskal!I18</f>
        <v>350</v>
      </c>
      <c r="N19">
        <f ca="1">List_Kruskal!K18</f>
        <v>15.078331</v>
      </c>
      <c r="O19" s="9">
        <f ca="1">List_Kruskal!J18</f>
        <v>0.5</v>
      </c>
    </row>
    <row r="20" spans="1:15" x14ac:dyDescent="0.25">
      <c r="A20" s="8">
        <f ca="1">Matrix_Prima!I19</f>
        <v>400</v>
      </c>
      <c r="B20" s="1">
        <f ca="1">Matrix_Prima!K19</f>
        <v>20.330404999999999</v>
      </c>
      <c r="C20" s="18">
        <f ca="1">Matrix_Prima!J19</f>
        <v>0.5</v>
      </c>
      <c r="E20" s="8">
        <f ca="1">Matrix_Kruskal!I19</f>
        <v>400</v>
      </c>
      <c r="F20" s="1">
        <f ca="1">Matrix_Kruskal!K19</f>
        <v>13.844131000000001</v>
      </c>
      <c r="G20" s="18">
        <f ca="1">Matrix_Kruskal!J19</f>
        <v>0.5</v>
      </c>
      <c r="I20" s="21">
        <f ca="1">List_Prima!I19</f>
        <v>400</v>
      </c>
      <c r="J20">
        <f ca="1">List_Prima!K19</f>
        <v>29.197952000000001</v>
      </c>
      <c r="K20" s="9">
        <f ca="1">List_Prima!J19</f>
        <v>0.5</v>
      </c>
      <c r="M20" s="21">
        <f ca="1">List_Kruskal!I19</f>
        <v>400</v>
      </c>
      <c r="N20">
        <f ca="1">List_Kruskal!K19</f>
        <v>20.287461</v>
      </c>
      <c r="O20" s="9">
        <f ca="1">List_Kruskal!J19</f>
        <v>0.5</v>
      </c>
    </row>
    <row r="21" spans="1:15" x14ac:dyDescent="0.25">
      <c r="A21" s="8">
        <f ca="1">Matrix_Prima!I20</f>
        <v>450</v>
      </c>
      <c r="B21" s="1">
        <f ca="1">Matrix_Prima!K20</f>
        <v>31.035094000000001</v>
      </c>
      <c r="C21" s="18">
        <f ca="1">Matrix_Prima!J20</f>
        <v>0.5</v>
      </c>
      <c r="E21" s="8">
        <f ca="1">Matrix_Kruskal!I20</f>
        <v>450</v>
      </c>
      <c r="F21" s="1">
        <f ca="1">Matrix_Kruskal!K20</f>
        <v>16.287721000000001</v>
      </c>
      <c r="G21" s="18">
        <f ca="1">Matrix_Kruskal!J20</f>
        <v>0.5</v>
      </c>
      <c r="I21" s="21">
        <f ca="1">List_Prima!I20</f>
        <v>450</v>
      </c>
      <c r="J21">
        <f ca="1">List_Prima!K20</f>
        <v>37.071992000000002</v>
      </c>
      <c r="K21" s="9">
        <f ca="1">List_Prima!J20</f>
        <v>0.5</v>
      </c>
      <c r="M21" s="21">
        <f ca="1">List_Kruskal!I20</f>
        <v>450</v>
      </c>
      <c r="N21">
        <f ca="1">List_Kruskal!K20</f>
        <v>28.389261999999999</v>
      </c>
      <c r="O21" s="9">
        <f ca="1">List_Kruskal!J20</f>
        <v>0.5</v>
      </c>
    </row>
    <row r="22" spans="1:15" ht="15.75" thickBot="1" x14ac:dyDescent="0.3">
      <c r="A22" s="10">
        <f ca="1">Matrix_Prima!I21</f>
        <v>500</v>
      </c>
      <c r="B22" s="11">
        <f ca="1">Matrix_Prima!K21</f>
        <v>36.477334999999997</v>
      </c>
      <c r="C22" s="19">
        <f ca="1">Matrix_Prima!J21</f>
        <v>0.5</v>
      </c>
      <c r="D22" s="12"/>
      <c r="E22" s="10">
        <f ca="1">Matrix_Kruskal!I21</f>
        <v>500</v>
      </c>
      <c r="F22" s="11">
        <f ca="1">Matrix_Kruskal!K21</f>
        <v>22.998906999999999</v>
      </c>
      <c r="G22" s="19">
        <f ca="1">Matrix_Kruskal!J21</f>
        <v>0.5</v>
      </c>
      <c r="H22" s="12"/>
      <c r="I22" s="22">
        <f ca="1">List_Prima!I21</f>
        <v>500</v>
      </c>
      <c r="J22" s="12">
        <f ca="1">List_Prima!K21</f>
        <v>46.319270000000003</v>
      </c>
      <c r="K22" s="13">
        <f ca="1">List_Prima!J21</f>
        <v>0.5</v>
      </c>
      <c r="L22" s="12"/>
      <c r="M22" s="22">
        <f ca="1">List_Kruskal!I21</f>
        <v>500</v>
      </c>
      <c r="N22" s="12">
        <f ca="1">List_Kruskal!K21</f>
        <v>34.591203999999998</v>
      </c>
      <c r="O22" s="13">
        <f ca="1">List_Kruskal!J21</f>
        <v>0.5</v>
      </c>
    </row>
    <row r="23" spans="1:15" x14ac:dyDescent="0.25">
      <c r="A23" s="4">
        <f ca="1">Matrix_Prima!I22</f>
        <v>50</v>
      </c>
      <c r="B23" s="5">
        <f ca="1">Matrix_Prima!K22</f>
        <v>0.40214499999999997</v>
      </c>
      <c r="C23" s="17">
        <f ca="1">Matrix_Prima!J22</f>
        <v>0.75</v>
      </c>
      <c r="D23" s="6"/>
      <c r="E23" s="4">
        <f ca="1">Matrix_Kruskal!I22</f>
        <v>50</v>
      </c>
      <c r="F23" s="5">
        <f ca="1">Matrix_Kruskal!K22</f>
        <v>0.27300999999999997</v>
      </c>
      <c r="G23" s="17">
        <f ca="1">Matrix_Kruskal!J22</f>
        <v>0.75</v>
      </c>
      <c r="H23" s="6"/>
      <c r="I23" s="20">
        <f ca="1">List_Prima!I22</f>
        <v>50</v>
      </c>
      <c r="J23" s="6">
        <f ca="1">List_Prima!K22</f>
        <v>0.368533</v>
      </c>
      <c r="K23" s="7">
        <f ca="1">List_Prima!J22</f>
        <v>0.75</v>
      </c>
      <c r="L23" s="6"/>
      <c r="M23" s="20">
        <f ca="1">List_Kruskal!I22</f>
        <v>50</v>
      </c>
      <c r="N23" s="6">
        <f ca="1">List_Kruskal!K22</f>
        <v>0.43420599999999998</v>
      </c>
      <c r="O23" s="7">
        <f ca="1">List_Kruskal!J22</f>
        <v>0.75</v>
      </c>
    </row>
    <row r="24" spans="1:15" x14ac:dyDescent="0.25">
      <c r="A24" s="8">
        <f ca="1">Matrix_Prima!I23</f>
        <v>100</v>
      </c>
      <c r="B24" s="1">
        <f ca="1">Matrix_Prima!K23</f>
        <v>1.9377489999999999</v>
      </c>
      <c r="C24" s="18">
        <f ca="1">Matrix_Prima!J23</f>
        <v>0.75</v>
      </c>
      <c r="E24" s="8">
        <f ca="1">Matrix_Kruskal!I23</f>
        <v>100</v>
      </c>
      <c r="F24" s="1">
        <f ca="1">Matrix_Kruskal!K23</f>
        <v>1.1553089999999999</v>
      </c>
      <c r="G24" s="18">
        <f ca="1">Matrix_Kruskal!J23</f>
        <v>0.75</v>
      </c>
      <c r="I24" s="21">
        <f ca="1">List_Prima!I23</f>
        <v>100</v>
      </c>
      <c r="J24">
        <f ca="1">List_Prima!K23</f>
        <v>1.6009409999999999</v>
      </c>
      <c r="K24" s="9">
        <f ca="1">List_Prima!J23</f>
        <v>0.75</v>
      </c>
      <c r="M24" s="21">
        <f ca="1">List_Kruskal!I23</f>
        <v>100</v>
      </c>
      <c r="N24">
        <f ca="1">List_Kruskal!K23</f>
        <v>1.801261</v>
      </c>
      <c r="O24" s="9">
        <f ca="1">List_Kruskal!J23</f>
        <v>0.75</v>
      </c>
    </row>
    <row r="25" spans="1:15" x14ac:dyDescent="0.25">
      <c r="A25" s="8">
        <f ca="1">Matrix_Prima!I24</f>
        <v>150</v>
      </c>
      <c r="B25" s="1">
        <f ca="1">Matrix_Prima!K24</f>
        <v>4.3151159999999997</v>
      </c>
      <c r="C25" s="18">
        <f ca="1">Matrix_Prima!J24</f>
        <v>0.75</v>
      </c>
      <c r="E25" s="8">
        <f ca="1">Matrix_Kruskal!I24</f>
        <v>150</v>
      </c>
      <c r="F25" s="1">
        <f ca="1">Matrix_Kruskal!K24</f>
        <v>2.3225699999999998</v>
      </c>
      <c r="G25" s="18">
        <f ca="1">Matrix_Kruskal!J24</f>
        <v>0.75</v>
      </c>
      <c r="I25" s="21">
        <f ca="1">List_Prima!I24</f>
        <v>150</v>
      </c>
      <c r="J25">
        <f ca="1">List_Prima!K24</f>
        <v>3.3360439999999998</v>
      </c>
      <c r="K25" s="9">
        <f ca="1">List_Prima!J24</f>
        <v>0.75</v>
      </c>
      <c r="M25" s="21">
        <f ca="1">List_Kruskal!I24</f>
        <v>150</v>
      </c>
      <c r="N25">
        <f ca="1">List_Kruskal!K24</f>
        <v>3.242499</v>
      </c>
      <c r="O25" s="9">
        <f ca="1">List_Kruskal!J24</f>
        <v>0.75</v>
      </c>
    </row>
    <row r="26" spans="1:15" x14ac:dyDescent="0.25">
      <c r="A26" s="8">
        <f ca="1">Matrix_Prima!I25</f>
        <v>200</v>
      </c>
      <c r="B26" s="1">
        <f ca="1">Matrix_Prima!K25</f>
        <v>6.163672</v>
      </c>
      <c r="C26" s="18">
        <f ca="1">Matrix_Prima!J25</f>
        <v>0.75</v>
      </c>
      <c r="E26" s="8">
        <f ca="1">Matrix_Kruskal!I25</f>
        <v>200</v>
      </c>
      <c r="F26" s="1">
        <f ca="1">Matrix_Kruskal!K25</f>
        <v>4.4281160000000002</v>
      </c>
      <c r="G26" s="18">
        <f ca="1">Matrix_Kruskal!J25</f>
        <v>0.75</v>
      </c>
      <c r="I26" s="21">
        <f ca="1">List_Prima!I25</f>
        <v>200</v>
      </c>
      <c r="J26">
        <f ca="1">List_Prima!K25</f>
        <v>6.6079990000000004</v>
      </c>
      <c r="K26" s="9">
        <f ca="1">List_Prima!J25</f>
        <v>0.75</v>
      </c>
      <c r="M26" s="21">
        <f ca="1">List_Kruskal!I25</f>
        <v>200</v>
      </c>
      <c r="N26">
        <f ca="1">List_Kruskal!K25</f>
        <v>5.8899809999999997</v>
      </c>
      <c r="O26" s="9">
        <f ca="1">List_Kruskal!J25</f>
        <v>0.75</v>
      </c>
    </row>
    <row r="27" spans="1:15" x14ac:dyDescent="0.25">
      <c r="A27" s="8">
        <f ca="1">Matrix_Prima!I26</f>
        <v>250</v>
      </c>
      <c r="B27" s="1">
        <f ca="1">Matrix_Prima!K26</f>
        <v>19.52309</v>
      </c>
      <c r="C27" s="18">
        <f ca="1">Matrix_Prima!J26</f>
        <v>0.75</v>
      </c>
      <c r="E27" s="8">
        <f ca="1">Matrix_Kruskal!I26</f>
        <v>250</v>
      </c>
      <c r="F27" s="1">
        <f ca="1">Matrix_Kruskal!K26</f>
        <v>7.4919599999999997</v>
      </c>
      <c r="G27" s="18">
        <f ca="1">Matrix_Kruskal!J26</f>
        <v>0.75</v>
      </c>
      <c r="I27" s="21">
        <f ca="1">List_Prima!I26</f>
        <v>250</v>
      </c>
      <c r="J27">
        <f ca="1">List_Prima!K26</f>
        <v>10.775848999999999</v>
      </c>
      <c r="K27" s="9">
        <f ca="1">List_Prima!J26</f>
        <v>0.75</v>
      </c>
      <c r="M27" s="21">
        <f ca="1">List_Kruskal!I26</f>
        <v>250</v>
      </c>
      <c r="N27">
        <f ca="1">List_Kruskal!K26</f>
        <v>9.8764679999999991</v>
      </c>
      <c r="O27" s="9">
        <f ca="1">List_Kruskal!J26</f>
        <v>0.75</v>
      </c>
    </row>
    <row r="28" spans="1:15" x14ac:dyDescent="0.25">
      <c r="A28" s="8">
        <f ca="1">Matrix_Prima!I27</f>
        <v>300</v>
      </c>
      <c r="B28" s="1">
        <f ca="1">Matrix_Prima!K27</f>
        <v>15.480223000000001</v>
      </c>
      <c r="C28" s="18">
        <f ca="1">Matrix_Prima!J27</f>
        <v>0.75</v>
      </c>
      <c r="E28" s="8">
        <f ca="1">Matrix_Kruskal!I27</f>
        <v>300</v>
      </c>
      <c r="F28" s="1">
        <f ca="1">Matrix_Kruskal!K27</f>
        <v>7.9506610000000002</v>
      </c>
      <c r="G28" s="18">
        <f ca="1">Matrix_Kruskal!J27</f>
        <v>0.75</v>
      </c>
      <c r="I28" s="21">
        <f ca="1">List_Prima!I27</f>
        <v>300</v>
      </c>
      <c r="J28">
        <f ca="1">List_Prima!K27</f>
        <v>45.353180000000002</v>
      </c>
      <c r="K28" s="9">
        <f ca="1">List_Prima!J27</f>
        <v>0.75</v>
      </c>
      <c r="M28" s="21">
        <f ca="1">List_Kruskal!I27</f>
        <v>300</v>
      </c>
      <c r="N28">
        <f ca="1">List_Kruskal!K27</f>
        <v>16.097142000000002</v>
      </c>
      <c r="O28" s="9">
        <f ca="1">List_Kruskal!J27</f>
        <v>0.75</v>
      </c>
    </row>
    <row r="29" spans="1:15" x14ac:dyDescent="0.25">
      <c r="A29" s="8">
        <f ca="1">Matrix_Prima!I28</f>
        <v>350</v>
      </c>
      <c r="B29" s="1">
        <f ca="1">Matrix_Prima!K28</f>
        <v>23.091856</v>
      </c>
      <c r="C29" s="18">
        <f ca="1">Matrix_Prima!J28</f>
        <v>0.75</v>
      </c>
      <c r="E29" s="8">
        <f ca="1">Matrix_Kruskal!I28</f>
        <v>350</v>
      </c>
      <c r="F29" s="1">
        <f ca="1">Matrix_Kruskal!K28</f>
        <v>15.508082999999999</v>
      </c>
      <c r="G29" s="18">
        <f ca="1">Matrix_Kruskal!J28</f>
        <v>0.75</v>
      </c>
      <c r="I29" s="21">
        <f ca="1">List_Prima!I28</f>
        <v>350</v>
      </c>
      <c r="J29">
        <f ca="1">List_Prima!K28</f>
        <v>33.070768000000001</v>
      </c>
      <c r="K29" s="9">
        <f ca="1">List_Prima!J28</f>
        <v>0.75</v>
      </c>
      <c r="M29" s="21">
        <f ca="1">List_Kruskal!I28</f>
        <v>350</v>
      </c>
      <c r="N29">
        <f ca="1">List_Kruskal!K28</f>
        <v>22.933416000000001</v>
      </c>
      <c r="O29" s="9">
        <f ca="1">List_Kruskal!J28</f>
        <v>0.75</v>
      </c>
    </row>
    <row r="30" spans="1:15" x14ac:dyDescent="0.25">
      <c r="A30" s="8">
        <f ca="1">Matrix_Prima!I29</f>
        <v>400</v>
      </c>
      <c r="B30" s="1">
        <f ca="1">Matrix_Prima!K29</f>
        <v>33.550595000000001</v>
      </c>
      <c r="C30" s="18">
        <f ca="1">Matrix_Prima!J29</f>
        <v>0.75</v>
      </c>
      <c r="E30" s="8">
        <f ca="1">Matrix_Kruskal!I29</f>
        <v>400</v>
      </c>
      <c r="F30" s="1">
        <f ca="1">Matrix_Kruskal!K29</f>
        <v>15.855708999999999</v>
      </c>
      <c r="G30" s="18">
        <f ca="1">Matrix_Kruskal!J29</f>
        <v>0.75</v>
      </c>
      <c r="I30" s="21">
        <f ca="1">List_Prima!I29</f>
        <v>400</v>
      </c>
      <c r="J30">
        <f ca="1">List_Prima!K29</f>
        <v>43.727784</v>
      </c>
      <c r="K30" s="9">
        <f ca="1">List_Prima!J29</f>
        <v>0.75</v>
      </c>
      <c r="M30" s="21">
        <f ca="1">List_Kruskal!I29</f>
        <v>400</v>
      </c>
      <c r="N30">
        <f ca="1">List_Kruskal!K29</f>
        <v>30.602796000000001</v>
      </c>
      <c r="O30" s="9">
        <f ca="1">List_Kruskal!J29</f>
        <v>0.75</v>
      </c>
    </row>
    <row r="31" spans="1:15" x14ac:dyDescent="0.25">
      <c r="A31" s="8">
        <f ca="1">Matrix_Prima!I30</f>
        <v>450</v>
      </c>
      <c r="B31" s="1">
        <f ca="1">Matrix_Prima!K30</f>
        <v>43.067905000000003</v>
      </c>
      <c r="C31" s="18">
        <f ca="1">Matrix_Prima!J30</f>
        <v>0.75</v>
      </c>
      <c r="E31" s="8">
        <f ca="1">Matrix_Kruskal!I30</f>
        <v>450</v>
      </c>
      <c r="F31" s="1">
        <f ca="1">Matrix_Kruskal!K30</f>
        <v>21.388701000000001</v>
      </c>
      <c r="G31" s="18">
        <f ca="1">Matrix_Kruskal!J30</f>
        <v>0.75</v>
      </c>
      <c r="I31" s="21">
        <f ca="1">List_Prima!I30</f>
        <v>450</v>
      </c>
      <c r="J31">
        <f ca="1">List_Prima!K30</f>
        <v>56.111448000000003</v>
      </c>
      <c r="K31" s="9">
        <f ca="1">List_Prima!J30</f>
        <v>0.75</v>
      </c>
      <c r="M31" s="21">
        <f ca="1">List_Kruskal!I30</f>
        <v>450</v>
      </c>
      <c r="N31">
        <f ca="1">List_Kruskal!K30</f>
        <v>38.761766000000001</v>
      </c>
      <c r="O31" s="9">
        <f ca="1">List_Kruskal!J30</f>
        <v>0.75</v>
      </c>
    </row>
    <row r="32" spans="1:15" ht="15.75" thickBot="1" x14ac:dyDescent="0.3">
      <c r="A32" s="10">
        <f ca="1">Matrix_Prima!I31</f>
        <v>500</v>
      </c>
      <c r="B32" s="11">
        <f ca="1">Matrix_Prima!K31</f>
        <v>51.247518999999997</v>
      </c>
      <c r="C32" s="19">
        <f ca="1">Matrix_Prima!J31</f>
        <v>0.75</v>
      </c>
      <c r="D32" s="12"/>
      <c r="E32" s="10">
        <f ca="1">Matrix_Kruskal!I31</f>
        <v>500</v>
      </c>
      <c r="F32" s="11">
        <f ca="1">Matrix_Kruskal!K31</f>
        <v>26.305869000000001</v>
      </c>
      <c r="G32" s="19">
        <f ca="1">Matrix_Kruskal!J31</f>
        <v>0.75</v>
      </c>
      <c r="H32" s="12"/>
      <c r="I32" s="22">
        <f ca="1">List_Prima!I31</f>
        <v>500</v>
      </c>
      <c r="J32" s="12">
        <f ca="1">List_Prima!K31</f>
        <v>70.187380000000005</v>
      </c>
      <c r="K32" s="13">
        <f ca="1">List_Prima!J31</f>
        <v>0.75</v>
      </c>
      <c r="L32" s="12"/>
      <c r="M32" s="22">
        <f ca="1">List_Kruskal!I31</f>
        <v>500</v>
      </c>
      <c r="N32" s="12">
        <f ca="1">List_Kruskal!K31</f>
        <v>48.842685000000003</v>
      </c>
      <c r="O32" s="13">
        <f ca="1">List_Kruskal!J31</f>
        <v>0.75</v>
      </c>
    </row>
    <row r="33" spans="1:15" x14ac:dyDescent="0.25">
      <c r="A33" s="4">
        <f ca="1">Matrix_Prima!I32</f>
        <v>50</v>
      </c>
      <c r="B33" s="5">
        <f ca="1">Matrix_Prima!K32</f>
        <v>0.47032099999999999</v>
      </c>
      <c r="C33" s="17">
        <f ca="1">Matrix_Prima!J32</f>
        <v>0.99</v>
      </c>
      <c r="D33" s="6"/>
      <c r="E33" s="4">
        <f ca="1">Matrix_Kruskal!I32</f>
        <v>50</v>
      </c>
      <c r="F33" s="5">
        <f ca="1">Matrix_Kruskal!K32</f>
        <v>0.30280699999999999</v>
      </c>
      <c r="G33" s="17">
        <f ca="1">Matrix_Kruskal!J32</f>
        <v>0.99</v>
      </c>
      <c r="H33" s="6"/>
      <c r="I33" s="20">
        <f ca="1">List_Prima!I32</f>
        <v>50</v>
      </c>
      <c r="J33" s="6">
        <f ca="1">List_Prima!K32</f>
        <v>0.46748499999999998</v>
      </c>
      <c r="K33" s="7">
        <f ca="1">List_Prima!J32</f>
        <v>0.99</v>
      </c>
      <c r="L33" s="6"/>
      <c r="M33" s="20">
        <f ca="1">List_Kruskal!I32</f>
        <v>50</v>
      </c>
      <c r="N33" s="6">
        <f ca="1">List_Kruskal!K32</f>
        <v>0.57131200000000004</v>
      </c>
      <c r="O33" s="7">
        <f ca="1">List_Kruskal!J32</f>
        <v>0.99</v>
      </c>
    </row>
    <row r="34" spans="1:15" x14ac:dyDescent="0.25">
      <c r="A34" s="8">
        <f ca="1">Matrix_Prima!I33</f>
        <v>100</v>
      </c>
      <c r="B34" s="1">
        <f ca="1">Matrix_Prima!K33</f>
        <v>2.4329329999999998</v>
      </c>
      <c r="C34" s="18">
        <f ca="1">Matrix_Prima!J33</f>
        <v>0.99</v>
      </c>
      <c r="E34" s="8">
        <f ca="1">Matrix_Kruskal!I33</f>
        <v>100</v>
      </c>
      <c r="F34" s="1">
        <f ca="1">Matrix_Kruskal!K33</f>
        <v>1.2985580000000001</v>
      </c>
      <c r="G34" s="18">
        <f ca="1">Matrix_Kruskal!J33</f>
        <v>0.99</v>
      </c>
      <c r="I34" s="21">
        <f ca="1">List_Prima!I33</f>
        <v>100</v>
      </c>
      <c r="J34">
        <f ca="1">List_Prima!K33</f>
        <v>1.9230940000000001</v>
      </c>
      <c r="K34" s="9">
        <f ca="1">List_Prima!J33</f>
        <v>0.99</v>
      </c>
      <c r="M34" s="21">
        <f ca="1">List_Kruskal!I33</f>
        <v>100</v>
      </c>
      <c r="N34">
        <f ca="1">List_Kruskal!K33</f>
        <v>2.1068959999999999</v>
      </c>
      <c r="O34" s="9">
        <f ca="1">List_Kruskal!J33</f>
        <v>0.99</v>
      </c>
    </row>
    <row r="35" spans="1:15" x14ac:dyDescent="0.25">
      <c r="A35" s="8">
        <f ca="1">Matrix_Prima!I34</f>
        <v>150</v>
      </c>
      <c r="B35" s="1">
        <f ca="1">Matrix_Prima!K34</f>
        <v>5.3661539999999999</v>
      </c>
      <c r="C35" s="18">
        <f ca="1">Matrix_Prima!J34</f>
        <v>0.99</v>
      </c>
      <c r="E35" s="8">
        <f ca="1">Matrix_Kruskal!I34</f>
        <v>150</v>
      </c>
      <c r="F35" s="1">
        <f ca="1">Matrix_Kruskal!K34</f>
        <v>2.8226789999999999</v>
      </c>
      <c r="G35" s="18">
        <f ca="1">Matrix_Kruskal!J34</f>
        <v>0.99</v>
      </c>
      <c r="I35" s="21">
        <f ca="1">List_Prima!I34</f>
        <v>150</v>
      </c>
      <c r="J35">
        <f ca="1">List_Prima!K34</f>
        <v>4.3605090000000004</v>
      </c>
      <c r="K35" s="9">
        <f ca="1">List_Prima!J34</f>
        <v>0.99</v>
      </c>
      <c r="M35" s="21">
        <f ca="1">List_Kruskal!I34</f>
        <v>150</v>
      </c>
      <c r="N35">
        <f ca="1">List_Kruskal!K34</f>
        <v>4.1999849999999999</v>
      </c>
      <c r="O35" s="9">
        <f ca="1">List_Kruskal!J34</f>
        <v>0.99</v>
      </c>
    </row>
    <row r="36" spans="1:15" x14ac:dyDescent="0.25">
      <c r="A36" s="8">
        <f ca="1">Matrix_Prima!I35</f>
        <v>200</v>
      </c>
      <c r="B36" s="1">
        <f ca="1">Matrix_Prima!K35</f>
        <v>7.8664230000000002</v>
      </c>
      <c r="C36" s="18">
        <f ca="1">Matrix_Prima!J35</f>
        <v>0.99</v>
      </c>
      <c r="E36" s="8">
        <f ca="1">Matrix_Kruskal!I35</f>
        <v>200</v>
      </c>
      <c r="F36" s="1">
        <f ca="1">Matrix_Kruskal!K35</f>
        <v>5.2318420000000003</v>
      </c>
      <c r="G36" s="18">
        <f ca="1">Matrix_Kruskal!J35</f>
        <v>0.99</v>
      </c>
      <c r="I36" s="21">
        <f ca="1">List_Prima!I35</f>
        <v>200</v>
      </c>
      <c r="J36">
        <f ca="1">List_Prima!K35</f>
        <v>9.3183989999999994</v>
      </c>
      <c r="K36" s="9">
        <f ca="1">List_Prima!J35</f>
        <v>0.99</v>
      </c>
      <c r="M36" s="21">
        <f ca="1">List_Kruskal!I35</f>
        <v>200</v>
      </c>
      <c r="N36">
        <f ca="1">List_Kruskal!K35</f>
        <v>7.9219569999999999</v>
      </c>
      <c r="O36" s="9">
        <f ca="1">List_Kruskal!J35</f>
        <v>0.99</v>
      </c>
    </row>
    <row r="37" spans="1:15" x14ac:dyDescent="0.25">
      <c r="A37" s="8">
        <f ca="1">Matrix_Prima!I36</f>
        <v>250</v>
      </c>
      <c r="B37" s="1">
        <f ca="1">Matrix_Prima!K36</f>
        <v>15.169886999999999</v>
      </c>
      <c r="C37" s="18">
        <f ca="1">Matrix_Prima!J36</f>
        <v>0.99</v>
      </c>
      <c r="E37" s="8">
        <f ca="1">Matrix_Kruskal!I36</f>
        <v>250</v>
      </c>
      <c r="F37" s="1">
        <f ca="1">Matrix_Kruskal!K36</f>
        <v>10.828563000000001</v>
      </c>
      <c r="G37" s="18">
        <f ca="1">Matrix_Kruskal!J36</f>
        <v>0.99</v>
      </c>
      <c r="I37" s="21">
        <f ca="1">List_Prima!I36</f>
        <v>250</v>
      </c>
      <c r="J37">
        <f ca="1">List_Prima!K36</f>
        <v>15.068256</v>
      </c>
      <c r="K37" s="9">
        <f ca="1">List_Prima!J36</f>
        <v>0.99</v>
      </c>
      <c r="M37" s="21">
        <f ca="1">List_Kruskal!I36</f>
        <v>250</v>
      </c>
      <c r="N37">
        <f ca="1">List_Kruskal!K36</f>
        <v>13.550604999999999</v>
      </c>
      <c r="O37" s="9">
        <f ca="1">List_Kruskal!J36</f>
        <v>0.99</v>
      </c>
    </row>
    <row r="38" spans="1:15" x14ac:dyDescent="0.25">
      <c r="A38" s="8">
        <f ca="1">Matrix_Prima!I37</f>
        <v>300</v>
      </c>
      <c r="B38" s="1">
        <f ca="1">Matrix_Prima!K37</f>
        <v>23.588072</v>
      </c>
      <c r="C38" s="18">
        <f ca="1">Matrix_Prima!J37</f>
        <v>0.99</v>
      </c>
      <c r="E38" s="8">
        <f ca="1">Matrix_Kruskal!I37</f>
        <v>300</v>
      </c>
      <c r="F38" s="1">
        <f ca="1">Matrix_Kruskal!K37</f>
        <v>10.300609</v>
      </c>
      <c r="G38" s="18">
        <f ca="1">Matrix_Kruskal!J37</f>
        <v>0.99</v>
      </c>
      <c r="I38" s="21">
        <f ca="1">List_Prima!I37</f>
        <v>300</v>
      </c>
      <c r="J38">
        <f ca="1">List_Prima!K37</f>
        <v>34.131315000000001</v>
      </c>
      <c r="K38" s="9">
        <f ca="1">List_Prima!J37</f>
        <v>0.99</v>
      </c>
      <c r="M38" s="21">
        <f ca="1">List_Kruskal!I37</f>
        <v>300</v>
      </c>
      <c r="N38">
        <f ca="1">List_Kruskal!K37</f>
        <v>21.109248999999998</v>
      </c>
      <c r="O38" s="9">
        <f ca="1">List_Kruskal!J37</f>
        <v>0.99</v>
      </c>
    </row>
    <row r="39" spans="1:15" x14ac:dyDescent="0.25">
      <c r="A39" s="8">
        <f ca="1">Matrix_Prima!I38</f>
        <v>350</v>
      </c>
      <c r="B39" s="1">
        <f ca="1">Matrix_Prima!K38</f>
        <v>31.765903000000002</v>
      </c>
      <c r="C39" s="18">
        <f ca="1">Matrix_Prima!J38</f>
        <v>0.99</v>
      </c>
      <c r="E39" s="8">
        <f ca="1">Matrix_Kruskal!I38</f>
        <v>350</v>
      </c>
      <c r="F39" s="1">
        <f ca="1">Matrix_Kruskal!K38</f>
        <v>15.924039</v>
      </c>
      <c r="G39" s="18">
        <f ca="1">Matrix_Kruskal!J38</f>
        <v>0.99</v>
      </c>
      <c r="I39" s="21">
        <f ca="1">List_Prima!I38</f>
        <v>350</v>
      </c>
      <c r="J39">
        <f ca="1">List_Prima!K38</f>
        <v>42.511575999999998</v>
      </c>
      <c r="K39" s="9">
        <f ca="1">List_Prima!J38</f>
        <v>0.99</v>
      </c>
      <c r="M39" s="21">
        <f ca="1">List_Kruskal!I38</f>
        <v>350</v>
      </c>
      <c r="N39">
        <f ca="1">List_Kruskal!K38</f>
        <v>29.698924999999999</v>
      </c>
      <c r="O39" s="9">
        <f ca="1">List_Kruskal!J38</f>
        <v>0.99</v>
      </c>
    </row>
    <row r="40" spans="1:15" x14ac:dyDescent="0.25">
      <c r="A40" s="8">
        <f ca="1">Matrix_Prima!I39</f>
        <v>400</v>
      </c>
      <c r="B40" s="1">
        <f ca="1">Matrix_Prima!K39</f>
        <v>40.603692000000002</v>
      </c>
      <c r="C40" s="18">
        <f ca="1">Matrix_Prima!J39</f>
        <v>0.99</v>
      </c>
      <c r="E40" s="8">
        <f ca="1">Matrix_Kruskal!I39</f>
        <v>400</v>
      </c>
      <c r="F40" s="1">
        <f ca="1">Matrix_Kruskal!K39</f>
        <v>20.524412000000002</v>
      </c>
      <c r="G40" s="18">
        <f ca="1">Matrix_Kruskal!J39</f>
        <v>0.99</v>
      </c>
      <c r="I40" s="21">
        <f ca="1">List_Prima!I39</f>
        <v>400</v>
      </c>
      <c r="J40">
        <f ca="1">List_Prima!K39</f>
        <v>56.887611999999997</v>
      </c>
      <c r="K40" s="9">
        <f ca="1">List_Prima!J39</f>
        <v>0.99</v>
      </c>
      <c r="M40" s="21">
        <f ca="1">List_Kruskal!I39</f>
        <v>400</v>
      </c>
      <c r="N40">
        <f ca="1">List_Kruskal!K39</f>
        <v>40.395955999999998</v>
      </c>
      <c r="O40" s="9">
        <f ca="1">List_Kruskal!J39</f>
        <v>0.99</v>
      </c>
    </row>
    <row r="41" spans="1:15" x14ac:dyDescent="0.25">
      <c r="A41" s="8">
        <f ca="1">Matrix_Prima!I40</f>
        <v>450</v>
      </c>
      <c r="B41" s="1">
        <f ca="1">Matrix_Prima!K40</f>
        <v>53.132711999999998</v>
      </c>
      <c r="C41" s="18">
        <f ca="1">Matrix_Prima!J40</f>
        <v>0.99</v>
      </c>
      <c r="E41" s="8">
        <f ca="1">Matrix_Kruskal!I40</f>
        <v>450</v>
      </c>
      <c r="F41" s="1">
        <f ca="1">Matrix_Kruskal!K40</f>
        <v>26.052395000000001</v>
      </c>
      <c r="G41" s="18">
        <f ca="1">Matrix_Kruskal!J40</f>
        <v>0.99</v>
      </c>
      <c r="I41" s="21">
        <f ca="1">List_Prima!I40</f>
        <v>450</v>
      </c>
      <c r="J41">
        <f ca="1">List_Prima!K40</f>
        <v>76.871865</v>
      </c>
      <c r="K41" s="9">
        <f ca="1">List_Prima!J40</f>
        <v>0.99</v>
      </c>
      <c r="M41" s="21">
        <f ca="1">List_Kruskal!I40</f>
        <v>450</v>
      </c>
      <c r="N41">
        <f ca="1">List_Kruskal!K40</f>
        <v>50.918678999999997</v>
      </c>
      <c r="O41" s="9">
        <f ca="1">List_Kruskal!J40</f>
        <v>0.99</v>
      </c>
    </row>
    <row r="42" spans="1:15" ht="15.75" thickBot="1" x14ac:dyDescent="0.3">
      <c r="A42" s="10">
        <f ca="1">Matrix_Prima!I41</f>
        <v>500</v>
      </c>
      <c r="B42" s="11">
        <f ca="1">Matrix_Prima!K41</f>
        <v>66.563586999999998</v>
      </c>
      <c r="C42" s="19">
        <f ca="1">Matrix_Prima!J41</f>
        <v>0.99</v>
      </c>
      <c r="D42" s="12"/>
      <c r="E42" s="10">
        <f ca="1">Matrix_Kruskal!I41</f>
        <v>500</v>
      </c>
      <c r="F42" s="11">
        <f ca="1">Matrix_Kruskal!K41</f>
        <v>33.972631</v>
      </c>
      <c r="G42" s="19">
        <f ca="1">Matrix_Kruskal!J41</f>
        <v>0.99</v>
      </c>
      <c r="H42" s="12"/>
      <c r="I42" s="22">
        <f ca="1">List_Prima!I41</f>
        <v>500</v>
      </c>
      <c r="J42" s="12">
        <f ca="1">List_Prima!K41</f>
        <v>82.945406000000006</v>
      </c>
      <c r="K42" s="13">
        <f ca="1">List_Prima!J41</f>
        <v>0.99</v>
      </c>
      <c r="L42" s="12"/>
      <c r="M42" s="22">
        <f ca="1">List_Kruskal!I41</f>
        <v>500</v>
      </c>
      <c r="N42" s="12">
        <f ca="1">List_Kruskal!K41</f>
        <v>65.437668000000002</v>
      </c>
      <c r="O42" s="13">
        <f ca="1">List_Kruskal!J41</f>
        <v>0.99</v>
      </c>
    </row>
    <row r="43" spans="1:15" x14ac:dyDescent="0.25">
      <c r="A43" s="1"/>
      <c r="B43" s="1"/>
      <c r="C43" s="1"/>
    </row>
  </sheetData>
  <mergeCells count="4">
    <mergeCell ref="A1:C1"/>
    <mergeCell ref="E1:G1"/>
    <mergeCell ref="I1:K1"/>
    <mergeCell ref="M1:O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I o a r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o a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G q 1 Z Z G V + j a A E A A J 0 M A A A T A B w A R m 9 y b X V s Y X M v U 2 V j d G l v b j E u b S C i G A A o o B Q A A A A A A A A A A A A A A A A A A A A A A A A A A A D t l U F P w j A U x + 9 L 9 h 2 a e Y G k W c J A D 5 p d 3 M Q Y R T H b S W d I 2 Z 5 Q W F v S d i g S v r v F Q U T w P p K x y 9 v e f + l + L 7 8 s T 0 G q q e A o K m v r y r Z s S 4 2 J h A w 9 U K U H 1 5 D n j P C u k B n y U Q 7 a t p C 5 I l H I F E w n U H M 3 F G n B g O t G l + b g B o J r 8 6 A a z u 1 l 0 l u g U N I 5 J J E u M k o 2 Z a C A D T p J F N K X p 2 Q m x Q S m O u m X 1 U u i m S Q f 4 i s j n E I S g 9 I q 2 U d x U z V 3 m v g 1 h J w y q k H 6 D n Y w C k R e M K 7 8 N k Y 3 P B U Z 5 S O / 5 Z 1 7 G D 0 X Q k O k F z n 4 v 7 f u o + D w 1 s T l S G d O M C Z 8 Z A a P F z N w z G w x G Z q X Y k m 4 e h e S l a e v Q 9 U o 5 8 f L p V N 2 W + b r d 1 x f d N x 1 v s J o G 3 g m 0 K a F e M G G I H e S 9 l 6 y a t o W 5 f + y H F g J 6 W S q t C R V K 9 l y 1 N 3 H v S z U l O R V 6 9 h g 1 N 1 G X 1 J W + a / x A 1 F j E z 2 i J f 0 8 k v 1 x C H M y c w Q 7 Z I / k 5 K T 6 P f I X 5 G S k 6 l 2 y i 1 E 3 G 9 9 Q S w E C L Q A U A A I A C A A i h q t W O L I Z 3 a Q A A A D 2 A A A A E g A A A A A A A A A A A A A A A A A A A A A A Q 2 9 u Z m l n L 1 B h Y 2 t h Z 2 U u e G 1 s U E s B A i 0 A F A A C A A g A I o a r V g / K 6 a u k A A A A 6 Q A A A B M A A A A A A A A A A A A A A A A A 8 A A A A F t D b 2 5 0 Z W 5 0 X 1 R 5 c G V z X S 5 4 b W x Q S w E C L Q A U A A I A C A A i h q t W W R l f o 2 g B A A C d D A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P w A A A A A A A E M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9 C Z W x s b W F u R m 9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x p c 3 R f Q m V s b G 1 h b k Z v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T Q 6 N D c 6 N T I u M z Q y O T Y 3 N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F 9 C Z W x s b W F u R m 9 y Z C 9 B d X R v U m V t b 3 Z l Z E N v b H V t b n M x L n t D b 2 x 1 b W 4 x L D B 9 J n F 1 b 3 Q 7 L C Z x d W 9 0 O 1 N l Y 3 R p b 2 4 x L 0 x p c 3 R f Q m V s b G 1 h b k Z v c m Q v Q X V 0 b 1 J l b W 9 2 Z W R D b 2 x 1 b W 5 z M S 5 7 Q 2 9 s d W 1 u M i w x f S Z x d W 9 0 O y w m c X V v d D t T Z W N 0 a W 9 u M S 9 M a X N 0 X 0 J l b G x t Y W 5 G b 3 J k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z d F 9 C Z W x s b W F u R m 9 y Z C 9 B d X R v U m V t b 3 Z l Z E N v b H V t b n M x L n t D b 2 x 1 b W 4 x L D B 9 J n F 1 b 3 Q 7 L C Z x d W 9 0 O 1 N l Y 3 R p b 2 4 x L 0 x p c 3 R f Q m V s b G 1 h b k Z v c m Q v Q X V 0 b 1 J l b W 9 2 Z W R D b 2 x 1 b W 5 z M S 5 7 Q 2 9 s d W 1 u M i w x f S Z x d W 9 0 O y w m c X V v d D t T Z W N 0 a W 9 u M S 9 M a X N 0 X 0 J l b G x t Y W 5 G b 3 J k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f Q m V s b G 1 h b k Z v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9 C Z W x s b W F u R m 9 y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R G l q a 3 N 0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a X N 0 X 0 R p a m t z d H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E 0 O j Q 4 O j A 0 L j g z M j E 0 M z B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f R G l q a 3 N 0 c m E v Q X V 0 b 1 J l b W 9 2 Z W R D b 2 x 1 b W 5 z M S 5 7 Q 2 9 s d W 1 u M S w w f S Z x d W 9 0 O y w m c X V v d D t T Z W N 0 a W 9 u M S 9 M a X N 0 X 0 R p a m t z d H J h L 0 F 1 d G 9 S Z W 1 v d m V k Q 2 9 s d W 1 u c z E u e 0 N v b H V t b j I s M X 0 m c X V v d D s s J n F 1 b 3 Q 7 U 2 V j d G l v b j E v T G l z d F 9 E a W p r c 3 R y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c 3 R f R G l q a 3 N 0 c m E v Q X V 0 b 1 J l b W 9 2 Z W R D b 2 x 1 b W 5 z M S 5 7 Q 2 9 s d W 1 u M S w w f S Z x d W 9 0 O y w m c X V v d D t T Z W N 0 a W 9 u M S 9 M a X N 0 X 0 R p a m t z d H J h L 0 F 1 d G 9 S Z W 1 v d m V k Q 2 9 s d W 1 u c z E u e 0 N v b H V t b j I s M X 0 m c X V v d D s s J n F 1 b 3 Q 7 U 2 V j d G l v b j E v T G l z d F 9 E a W p r c 3 R y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X 0 R p a m t z d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f R G l q a 3 N 0 c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0 t y d X N r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a X N 0 X 0 t y d X N r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T Q 6 N D g 6 M T U u M j g y N T E y M 1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F 9 L c n V z a 2 F s L 0 F 1 d G 9 S Z W 1 v d m V k Q 2 9 s d W 1 u c z E u e 0 N v b H V t b j E s M H 0 m c X V v d D s s J n F 1 b 3 Q 7 U 2 V j d G l v b j E v T G l z d F 9 L c n V z a 2 F s L 0 F 1 d G 9 S Z W 1 v d m V k Q 2 9 s d W 1 u c z E u e 0 N v b H V t b j I s M X 0 m c X V v d D s s J n F 1 b 3 Q 7 U 2 V j d G l v b j E v T G l z d F 9 L c n V z a 2 F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z d F 9 L c n V z a 2 F s L 0 F 1 d G 9 S Z W 1 v d m V k Q 2 9 s d W 1 u c z E u e 0 N v b H V t b j E s M H 0 m c X V v d D s s J n F 1 b 3 Q 7 U 2 V j d G l v b j E v T G l z d F 9 L c n V z a 2 F s L 0 F 1 d G 9 S Z W 1 v d m V k Q 2 9 s d W 1 u c z E u e 0 N v b H V t b j I s M X 0 m c X V v d D s s J n F 1 b 3 Q 7 U 2 V j d G l v b j E v T G l z d F 9 L c n V z a 2 F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f S 3 J 1 c 2 t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0 t y d X N r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1 B y a W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G l z d F 9 Q c m l t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V Q x N D o 0 O D o y N C 4 3 M z I 4 N T U z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X 1 B y a W 1 h L 0 F 1 d G 9 S Z W 1 v d m V k Q 2 9 s d W 1 u c z E u e 0 N v b H V t b j E s M H 0 m c X V v d D s s J n F 1 b 3 Q 7 U 2 V j d G l v b j E v T G l z d F 9 Q c m l t Y S 9 B d X R v U m V t b 3 Z l Z E N v b H V t b n M x L n t D b 2 x 1 b W 4 y L D F 9 J n F 1 b 3 Q 7 L C Z x d W 9 0 O 1 N l Y 3 R p b 2 4 x L 0 x p c 3 R f U H J p b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0 X 1 B y a W 1 h L 0 F 1 d G 9 S Z W 1 v d m V k Q 2 9 s d W 1 u c z E u e 0 N v b H V t b j E s M H 0 m c X V v d D s s J n F 1 b 3 Q 7 U 2 V j d G l v b j E v T G l z d F 9 Q c m l t Y S 9 B d X R v U m V t b 3 Z l Z E N v b H V t b n M x L n t D b 2 x 1 b W 4 y L D F 9 J n F 1 b 3 Q 7 L C Z x d W 9 0 O 1 N l Y 3 R p b 2 4 x L 0 x p c 3 R f U H J p b W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F 9 Q c m l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X 1 B y a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4 X 0 J l b G x t Y W 5 G b 3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W F 0 c m l 4 X 0 J l b G x t Y W 5 G b 3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E 0 O j Q 4 O j M 0 L j M z M j g z N D d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H J p e F 9 C Z W x s b W F u R m 9 y Z C 9 B d X R v U m V t b 3 Z l Z E N v b H V t b n M x L n t D b 2 x 1 b W 4 x L D B 9 J n F 1 b 3 Q 7 L C Z x d W 9 0 O 1 N l Y 3 R p b 2 4 x L 0 1 h d H J p e F 9 C Z W x s b W F u R m 9 y Z C 9 B d X R v U m V t b 3 Z l Z E N v b H V t b n M x L n t D b 2 x 1 b W 4 y L D F 9 J n F 1 b 3 Q 7 L C Z x d W 9 0 O 1 N l Y 3 R p b 2 4 x L 0 1 h d H J p e F 9 C Z W x s b W F u R m 9 y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d H J p e F 9 C Z W x s b W F u R m 9 y Z C 9 B d X R v U m V t b 3 Z l Z E N v b H V t b n M x L n t D b 2 x 1 b W 4 x L D B 9 J n F 1 b 3 Q 7 L C Z x d W 9 0 O 1 N l Y 3 R p b 2 4 x L 0 1 h d H J p e F 9 C Z W x s b W F u R m 9 y Z C 9 B d X R v U m V t b 3 Z l Z E N v b H V t b n M x L n t D b 2 x 1 b W 4 y L D F 9 J n F 1 b 3 Q 7 L C Z x d W 9 0 O 1 N l Y 3 R p b 2 4 x L 0 1 h d H J p e F 9 C Z W x s b W F u R m 9 y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y a X h f Q m V s b G 1 h b k Z v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4 X 0 J l b G x t Y W 5 G b 3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4 X 0 R p a m t z d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W F 0 c m l 4 X 0 R p a m t z d H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E 0 O j Q 4 O j Q 2 L j A 3 M D E 4 M D Z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H J p e F 9 E a W p r c 3 R y Y S 9 B d X R v U m V t b 3 Z l Z E N v b H V t b n M x L n t D b 2 x 1 b W 4 x L D B 9 J n F 1 b 3 Q 7 L C Z x d W 9 0 O 1 N l Y 3 R p b 2 4 x L 0 1 h d H J p e F 9 E a W p r c 3 R y Y S 9 B d X R v U m V t b 3 Z l Z E N v b H V t b n M x L n t D b 2 x 1 b W 4 y L D F 9 J n F 1 b 3 Q 7 L C Z x d W 9 0 O 1 N l Y 3 R p b 2 4 x L 0 1 h d H J p e F 9 E a W p r c 3 R y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d H J p e F 9 E a W p r c 3 R y Y S 9 B d X R v U m V t b 3 Z l Z E N v b H V t b n M x L n t D b 2 x 1 b W 4 x L D B 9 J n F 1 b 3 Q 7 L C Z x d W 9 0 O 1 N l Y 3 R p b 2 4 x L 0 1 h d H J p e F 9 E a W p r c 3 R y Y S 9 B d X R v U m V t b 3 Z l Z E N v b H V t b n M x L n t D b 2 x 1 b W 4 y L D F 9 J n F 1 b 3 Q 7 L C Z x d W 9 0 O 1 N l Y 3 R p b 2 4 x L 0 1 h d H J p e F 9 E a W p r c 3 R y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y a X h f R G l q a 3 N 0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4 X 0 R p a m t z d H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4 X 0 t y d X N r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N Y X R y a X h f S 3 J 1 c 2 t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V Q x N D o 0 O D o 1 N i 4 0 O D k y O T c y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y a X h f S 3 J 1 c 2 t h b C 9 B d X R v U m V t b 3 Z l Z E N v b H V t b n M x L n t D b 2 x 1 b W 4 x L D B 9 J n F 1 b 3 Q 7 L C Z x d W 9 0 O 1 N l Y 3 R p b 2 4 x L 0 1 h d H J p e F 9 L c n V z a 2 F s L 0 F 1 d G 9 S Z W 1 v d m V k Q 2 9 s d W 1 u c z E u e 0 N v b H V t b j I s M X 0 m c X V v d D s s J n F 1 b 3 Q 7 U 2 V j d G l v b j E v T W F 0 c m l 4 X 0 t y d X N r Y W w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X R y a X h f S 3 J 1 c 2 t h b C 9 B d X R v U m V t b 3 Z l Z E N v b H V t b n M x L n t D b 2 x 1 b W 4 x L D B 9 J n F 1 b 3 Q 7 L C Z x d W 9 0 O 1 N l Y 3 R p b 2 4 x L 0 1 h d H J p e F 9 L c n V z a 2 F s L 0 F 1 d G 9 S Z W 1 v d m V k Q 2 9 s d W 1 u c z E u e 0 N v b H V t b j I s M X 0 m c X V v d D s s J n F 1 b 3 Q 7 U 2 V j d G l v b j E v T W F 0 c m l 4 X 0 t y d X N r Y W w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0 c m l 4 X 0 t y d X N r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l 4 X 0 t y d X N r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y a X h f U H J p b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N Y X R y a X h f U H J p b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T Q 6 N D k 6 M D U u N D A 3 O T k w N F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c m l 4 X 1 B y a W 1 h L 0 F 1 d G 9 S Z W 1 v d m V k Q 2 9 s d W 1 u c z E u e 0 N v b H V t b j E s M H 0 m c X V v d D s s J n F 1 b 3 Q 7 U 2 V j d G l v b j E v T W F 0 c m l 4 X 1 B y a W 1 h L 0 F 1 d G 9 S Z W 1 v d m V k Q 2 9 s d W 1 u c z E u e 0 N v b H V t b j I s M X 0 m c X V v d D s s J n F 1 b 3 Q 7 U 2 V j d G l v b j E v T W F 0 c m l 4 X 1 B y a W 1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F 0 c m l 4 X 1 B y a W 1 h L 0 F 1 d G 9 S Z W 1 v d m V k Q 2 9 s d W 1 u c z E u e 0 N v b H V t b j E s M H 0 m c X V v d D s s J n F 1 b 3 Q 7 U 2 V j d G l v b j E v T W F 0 c m l 4 X 1 B y a W 1 h L 0 F 1 d G 9 S Z W 1 v d m V k Q 2 9 s d W 1 u c z E u e 0 N v b H V t b j I s M X 0 m c X V v d D s s J n F 1 b 3 Q 7 U 2 V j d G l v b j E v T W F 0 c m l 4 X 1 B y a W 1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H J p e F 9 Q c m l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y a X h f U H J p b W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8 + I N z 6 z 0 0 K 0 J N 7 i L D s k J g A A A A A C A A A A A A A Q Z g A A A A E A A C A A A A B X / j s E i Q y g D Y y D 9 P N k W 1 b 3 p N / N w k / w Z V l U z p H / V / 7 9 K A A A A A A O g A A A A A I A A C A A A A A 1 J c e c w N u W z v A J k V m E u 2 V E W 1 Z I 6 B D 9 W J o i 9 p u 0 c 7 4 Z 0 V A A A A D u j 2 r 7 6 8 g m F A f H h q t W g B g 7 w W i i 9 R / G K 2 r R I V 9 D l + p L t E e W 2 M N E 2 z o Z H + z U O F E Z 4 O 5 U s N k g t H w E s 0 M v Q 9 Q v t f 7 L r N f u I Q f o T d + X 6 H Q j k N T I 3 k A A A A B D W 9 Q a L Q E T J / H S m b e f l / u k W v h F 7 o r 7 U j u R E n U I j e 8 H + 6 O 5 0 v Z i v t 5 U B P D v T q D V Y W / K 4 t g B L x o I x f d f o A P O a O Q 7 < / D a t a M a s h u p > 
</file>

<file path=customXml/itemProps1.xml><?xml version="1.0" encoding="utf-8"?>
<ds:datastoreItem xmlns:ds="http://schemas.openxmlformats.org/officeDocument/2006/customXml" ds:itemID="{DDCC4703-D9F2-4F17-8F8F-930FB9F4A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Matrix_Prima</vt:lpstr>
      <vt:lpstr>Matrix_Kruskal</vt:lpstr>
      <vt:lpstr>Matrix_Dijkstra</vt:lpstr>
      <vt:lpstr>Matrix_BellmanFord</vt:lpstr>
      <vt:lpstr>List_Prima</vt:lpstr>
      <vt:lpstr>List_Kruskal</vt:lpstr>
      <vt:lpstr>List_Dijkstra</vt:lpstr>
      <vt:lpstr>List_BellmanFord</vt:lpstr>
      <vt:lpstr>MST</vt:lpstr>
      <vt:lpstr>GSP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Dziedziak</dc:creator>
  <cp:lastModifiedBy>Michał Dziedziak</cp:lastModifiedBy>
  <dcterms:created xsi:type="dcterms:W3CDTF">2023-05-10T11:26:37Z</dcterms:created>
  <dcterms:modified xsi:type="dcterms:W3CDTF">2023-05-12T06:13:06Z</dcterms:modified>
</cp:coreProperties>
</file>