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restore\Cryptographi\Evidencias de actividades en clase\"/>
    </mc:Choice>
  </mc:AlternateContent>
  <xr:revisionPtr revIDLastSave="0" documentId="8_{9B4C1C05-1E64-4058-9DC7-786171572D13}" xr6:coauthVersionLast="47" xr6:coauthVersionMax="47" xr10:uidLastSave="{00000000-0000-0000-0000-000000000000}"/>
  <bookViews>
    <workbookView xWindow="-120" yWindow="-120" windowWidth="29040" windowHeight="15720" activeTab="2" xr2:uid="{F344A77F-E91C-49AA-A6E2-35C5C507A97F}"/>
  </bookViews>
  <sheets>
    <sheet name="CESAR" sheetId="10" r:id="rId1"/>
    <sheet name="Vigenère" sheetId="6" r:id="rId2"/>
    <sheet name="Hill" sheetId="3" r:id="rId3"/>
    <sheet name="A" sheetId="11" r:id="rId4"/>
    <sheet name="RSA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9" l="1"/>
  <c r="O41" i="6"/>
  <c r="I41" i="6"/>
  <c r="I43" i="6" s="1"/>
  <c r="J41" i="6"/>
  <c r="K41" i="6"/>
  <c r="L41" i="6"/>
  <c r="M41" i="6"/>
  <c r="M43" i="6" s="1"/>
  <c r="N41" i="6"/>
  <c r="P41" i="6"/>
  <c r="Q41" i="6"/>
  <c r="R41" i="6"/>
  <c r="H41" i="6"/>
  <c r="L43" i="6"/>
  <c r="Q43" i="6"/>
  <c r="R43" i="6"/>
  <c r="P43" i="6"/>
  <c r="O43" i="6"/>
  <c r="N43" i="6"/>
  <c r="H43" i="6"/>
  <c r="K43" i="6"/>
  <c r="J43" i="6"/>
  <c r="I29" i="6"/>
  <c r="J29" i="6"/>
  <c r="K29" i="6"/>
  <c r="L29" i="6"/>
  <c r="M29" i="6"/>
  <c r="N29" i="6"/>
  <c r="O29" i="6"/>
  <c r="P29" i="6"/>
  <c r="Q29" i="6"/>
  <c r="R29" i="6"/>
  <c r="I27" i="6"/>
  <c r="J27" i="6"/>
  <c r="K27" i="6"/>
  <c r="L27" i="6"/>
  <c r="M27" i="6"/>
  <c r="N27" i="6"/>
  <c r="O27" i="6"/>
  <c r="P27" i="6"/>
  <c r="Q27" i="6"/>
  <c r="R27" i="6"/>
  <c r="H29" i="6"/>
  <c r="H27" i="6"/>
  <c r="J24" i="3" a="1"/>
  <c r="J24" i="3" s="1"/>
  <c r="E26" i="3"/>
  <c r="C26" i="3"/>
  <c r="K13" i="3" a="1"/>
  <c r="K13" i="3" s="1"/>
  <c r="C13" i="3" a="1"/>
  <c r="C13" i="3" s="1"/>
  <c r="E27" i="3"/>
  <c r="E28" i="3"/>
  <c r="E29" i="3"/>
  <c r="D29" i="3"/>
  <c r="C29" i="3"/>
  <c r="D26" i="3"/>
  <c r="I14" i="9"/>
  <c r="I16" i="9" s="1"/>
  <c r="F13" i="10"/>
  <c r="G13" i="10"/>
  <c r="H13" i="10"/>
  <c r="I13" i="10"/>
  <c r="J13" i="10"/>
  <c r="K13" i="10"/>
  <c r="L13" i="10"/>
  <c r="M13" i="10"/>
  <c r="N13" i="10"/>
  <c r="O13" i="10"/>
  <c r="E13" i="10"/>
  <c r="F10" i="10"/>
  <c r="G10" i="10"/>
  <c r="H10" i="10"/>
  <c r="I10" i="10"/>
  <c r="J10" i="10"/>
  <c r="K10" i="10"/>
  <c r="L10" i="10"/>
  <c r="M10" i="10"/>
  <c r="N10" i="10"/>
  <c r="O10" i="10"/>
  <c r="E10" i="10"/>
  <c r="E16" i="6"/>
  <c r="F16" i="6"/>
  <c r="G16" i="6"/>
  <c r="H16" i="6"/>
  <c r="I16" i="6"/>
  <c r="J16" i="6"/>
  <c r="K16" i="6"/>
  <c r="L16" i="6"/>
  <c r="M16" i="6"/>
  <c r="N16" i="6"/>
  <c r="D16" i="6"/>
  <c r="E14" i="6"/>
  <c r="F14" i="6"/>
  <c r="G14" i="6"/>
  <c r="H14" i="6"/>
  <c r="I14" i="6"/>
  <c r="J14" i="6"/>
  <c r="K14" i="6"/>
  <c r="L14" i="6"/>
  <c r="M14" i="6"/>
  <c r="N14" i="6"/>
  <c r="D14" i="6"/>
  <c r="G4" i="9"/>
  <c r="F25" i="9" s="1"/>
  <c r="E4" i="9"/>
  <c r="K10" i="9" s="1"/>
  <c r="U13" i="3" a="1"/>
  <c r="U13" i="3" s="1"/>
  <c r="I6" i="3" a="1"/>
  <c r="I6" i="3" s="1"/>
  <c r="C9" i="9" l="1"/>
  <c r="H10" i="9"/>
  <c r="F18" i="9"/>
  <c r="F19" i="9"/>
  <c r="F14" i="9"/>
  <c r="C10" i="9"/>
  <c r="C25" i="9"/>
  <c r="C26" i="9"/>
  <c r="F20" i="9"/>
  <c r="F21" i="9"/>
  <c r="F10" i="9"/>
  <c r="C17" i="9"/>
  <c r="F11" i="9"/>
  <c r="F23" i="9"/>
  <c r="C19" i="9"/>
  <c r="F12" i="9"/>
  <c r="F24" i="9"/>
  <c r="C20" i="9"/>
  <c r="F26" i="9"/>
  <c r="C21" i="9"/>
  <c r="F15" i="9"/>
  <c r="C22" i="9"/>
  <c r="F16" i="9"/>
  <c r="C11" i="9"/>
  <c r="C23" i="9"/>
  <c r="F17" i="9"/>
  <c r="C12" i="9"/>
  <c r="C24" i="9"/>
  <c r="C13" i="9"/>
  <c r="C14" i="9"/>
  <c r="C15" i="9"/>
  <c r="C16" i="9"/>
  <c r="F22" i="9"/>
  <c r="C18" i="9"/>
  <c r="F13" i="9"/>
  <c r="D28" i="3" l="1"/>
  <c r="C28" i="3"/>
  <c r="C27" i="3"/>
  <c r="D27" i="3"/>
  <c r="P13" i="3" l="1" a="1"/>
  <c r="W12" i="3" s="1"/>
  <c r="P17" i="3" a="1"/>
  <c r="P17" i="3" s="1"/>
  <c r="Z12" i="3" l="1"/>
  <c r="X12" i="3"/>
  <c r="V12" i="3"/>
  <c r="P13" i="3"/>
  <c r="U12" i="3" s="1"/>
  <c r="Y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<sst xmlns="http://schemas.openxmlformats.org/spreadsheetml/2006/main" count="301" uniqueCount="60">
  <si>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</si>
  <si>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</si>
  <si>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</si>
  <si>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</si>
  <si>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</si>
  <si>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</si>
  <si>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</si>
  <si>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</si>
  <si>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</si>
  <si>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</si>
  <si>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</si>
  <si>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</si>
  <si>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</si>
  <si>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</si>
  <si>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</si>
  <si>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</si>
  <si>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</si>
  <si>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</si>
  <si>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</si>
  <si>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</si>
  <si>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</si>
  <si>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</si>
  <si>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</si>
  <si>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</si>
  <si>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</si>
  <si>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</si>
  <si>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CLAVE</t>
  </si>
  <si>
    <t>Ñ</t>
  </si>
  <si>
    <t>A=</t>
  </si>
  <si>
    <t>MATRIZ INVERSA</t>
  </si>
  <si>
    <t>MENSAJE ENCRIPTADO</t>
  </si>
  <si>
    <t>MENSAJE DESCIFRADO</t>
  </si>
  <si>
    <t>B*A</t>
  </si>
  <si>
    <t>=</t>
  </si>
  <si>
    <t>N=P*Q</t>
  </si>
  <si>
    <t>(PHI)N</t>
  </si>
  <si>
    <t>e</t>
  </si>
  <si>
    <t>mcd</t>
  </si>
  <si>
    <t>k</t>
  </si>
  <si>
    <t>d</t>
  </si>
  <si>
    <t>K Publica</t>
  </si>
  <si>
    <t>K Privada</t>
  </si>
  <si>
    <t>Cifrar</t>
  </si>
  <si>
    <t>n</t>
  </si>
  <si>
    <t>Cifrado</t>
  </si>
  <si>
    <t>Descifrado</t>
  </si>
  <si>
    <t>p</t>
  </si>
  <si>
    <t>a</t>
  </si>
  <si>
    <t>t</t>
  </si>
  <si>
    <t>o</t>
  </si>
  <si>
    <t>j</t>
  </si>
  <si>
    <t>CIFRADO</t>
  </si>
  <si>
    <t>DESCIFRADO</t>
  </si>
  <si>
    <t>clave</t>
  </si>
  <si>
    <t>cesar 18 rot 18</t>
  </si>
  <si>
    <t>MENSAJE:</t>
  </si>
  <si>
    <t>z</t>
  </si>
  <si>
    <t>TEXTO PLANO</t>
  </si>
  <si>
    <t>mod 26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</si>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</sst>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6" borderId="0" xfId="0" applyFont="1" applyFill="1"/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3" borderId="1" xfId="0" applyFont="1" applyFill="1" applyBorder="1"/>
    <xf numFmtId="0" fontId="3" fillId="3" borderId="0" xfId="0" applyFont="1" applyFill="1"/>
    <xf numFmtId="0" fontId="3" fillId="3" borderId="1" xfId="0" applyFont="1" applyFill="1" applyBorder="1"/>
    <xf numFmtId="0" fontId="1" fillId="4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4" fillId="8" borderId="0" xfId="0" applyFont="1" applyFill="1"/>
    <xf numFmtId="0" fontId="4" fillId="8" borderId="0" xfId="0" applyFont="1" applyFill="1" applyAlignment="1">
      <alignment horizontal="center" vertical="center"/>
    </xf>
    <xf numFmtId="0" fontId="0" fillId="3" borderId="0" xfId="0" applyFill="1"/>
    <xf numFmtId="0" fontId="4" fillId="11" borderId="0" xfId="0" applyFont="1" applyFill="1" applyAlignment="1">
      <alignment horizontal="center" vertical="center"/>
    </xf>
    <xf numFmtId="0" fontId="0" fillId="12" borderId="0" xfId="0" applyFill="1"/>
    <xf numFmtId="0" fontId="5" fillId="12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4" fillId="13" borderId="1" xfId="0" applyFont="1" applyFill="1" applyBorder="1" applyAlignment="1">
      <alignment horizontal="center"/>
    </xf>
    <xf numFmtId="0" fontId="4" fillId="13" borderId="1" xfId="0" applyFont="1" applyFill="1" applyBorder="1"/>
    <xf numFmtId="0" fontId="4" fillId="13" borderId="0" xfId="0" applyFont="1" applyFill="1"/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F2C8-1268-403D-A476-00D168387623}">
  <sheetPr codeName="Hoja4"/>
  <dimension ref="A1:AB13"/>
  <sheetViews>
    <sheetView workbookViewId="0">
      <selection activeCell="F11" sqref="F11"/>
    </sheetView>
  </sheetViews>
  <sheetFormatPr defaultColWidth="11.42578125" defaultRowHeight="15" x14ac:dyDescent="0.25"/>
  <cols>
    <col min="2" max="2" width="14.140625" customWidth="1"/>
    <col min="3" max="28" width="4.85546875" customWidth="1"/>
  </cols>
  <sheetData>
    <row r="1" spans="1:28" x14ac:dyDescent="0.25">
      <c r="A1" t="s">
        <v>54</v>
      </c>
    </row>
    <row r="2" spans="1:28" x14ac:dyDescent="0.25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</row>
    <row r="3" spans="1:28" x14ac:dyDescent="0.25">
      <c r="C3" s="4">
        <v>0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4">
        <v>13</v>
      </c>
      <c r="Q3" s="4">
        <v>14</v>
      </c>
      <c r="R3" s="4">
        <v>15</v>
      </c>
      <c r="S3" s="4">
        <v>16</v>
      </c>
      <c r="T3" s="4">
        <v>17</v>
      </c>
      <c r="U3" s="4">
        <v>18</v>
      </c>
      <c r="V3" s="4">
        <v>19</v>
      </c>
      <c r="W3" s="4">
        <v>20</v>
      </c>
      <c r="X3" s="4">
        <v>21</v>
      </c>
      <c r="Y3" s="4">
        <v>22</v>
      </c>
      <c r="Z3" s="4">
        <v>23</v>
      </c>
      <c r="AA3" s="4">
        <v>24</v>
      </c>
      <c r="AB3" s="4">
        <v>25</v>
      </c>
    </row>
    <row r="6" spans="1:28" x14ac:dyDescent="0.25">
      <c r="C6" t="s">
        <v>55</v>
      </c>
      <c r="E6" s="23" t="s">
        <v>8</v>
      </c>
      <c r="F6" s="23" t="s">
        <v>21</v>
      </c>
      <c r="G6" s="23" t="s">
        <v>0</v>
      </c>
      <c r="H6" s="23" t="s">
        <v>13</v>
      </c>
      <c r="I6" s="23" t="s">
        <v>18</v>
      </c>
      <c r="J6" s="23" t="s">
        <v>0</v>
      </c>
      <c r="K6" s="23" t="s">
        <v>13</v>
      </c>
      <c r="L6" s="23" t="s">
        <v>2</v>
      </c>
      <c r="M6" s="23" t="s">
        <v>7</v>
      </c>
      <c r="N6" s="23" t="s">
        <v>4</v>
      </c>
      <c r="O6" s="23" t="s">
        <v>25</v>
      </c>
    </row>
    <row r="7" spans="1:28" x14ac:dyDescent="0.25">
      <c r="C7" s="41"/>
      <c r="D7" s="41"/>
      <c r="E7" s="22">
        <v>8</v>
      </c>
      <c r="F7" s="22">
        <v>21</v>
      </c>
      <c r="G7" s="22">
        <v>0</v>
      </c>
      <c r="H7" s="22">
        <v>13</v>
      </c>
      <c r="I7" s="22">
        <v>18</v>
      </c>
      <c r="J7" s="22">
        <v>0</v>
      </c>
      <c r="K7" s="22">
        <v>13</v>
      </c>
      <c r="L7" s="22">
        <v>2</v>
      </c>
      <c r="M7" s="22">
        <v>7</v>
      </c>
      <c r="N7" s="22">
        <v>4</v>
      </c>
      <c r="O7" s="22">
        <v>25</v>
      </c>
      <c r="P7" s="22"/>
    </row>
    <row r="10" spans="1:28" x14ac:dyDescent="0.25">
      <c r="C10" t="s">
        <v>51</v>
      </c>
      <c r="E10" s="22">
        <f>MOD(E7+18,26)</f>
        <v>0</v>
      </c>
      <c r="F10" s="22">
        <f t="shared" ref="F10:O10" si="0">MOD(F7+18,26)</f>
        <v>13</v>
      </c>
      <c r="G10" s="22">
        <f t="shared" si="0"/>
        <v>18</v>
      </c>
      <c r="H10" s="22">
        <f t="shared" si="0"/>
        <v>5</v>
      </c>
      <c r="I10" s="22">
        <f t="shared" si="0"/>
        <v>10</v>
      </c>
      <c r="J10" s="22">
        <f t="shared" si="0"/>
        <v>18</v>
      </c>
      <c r="K10" s="22">
        <f t="shared" si="0"/>
        <v>5</v>
      </c>
      <c r="L10" s="22">
        <f t="shared" si="0"/>
        <v>20</v>
      </c>
      <c r="M10" s="22">
        <f t="shared" si="0"/>
        <v>25</v>
      </c>
      <c r="N10" s="22">
        <f t="shared" si="0"/>
        <v>22</v>
      </c>
      <c r="O10" s="22">
        <f t="shared" si="0"/>
        <v>17</v>
      </c>
    </row>
    <row r="13" spans="1:28" x14ac:dyDescent="0.25">
      <c r="C13" t="s">
        <v>52</v>
      </c>
      <c r="E13">
        <f>MOD(E10-18,26)</f>
        <v>8</v>
      </c>
      <c r="F13">
        <f t="shared" ref="F13:O13" si="1">MOD(F10-18,26)</f>
        <v>21</v>
      </c>
      <c r="G13">
        <f t="shared" si="1"/>
        <v>0</v>
      </c>
      <c r="H13">
        <f t="shared" si="1"/>
        <v>13</v>
      </c>
      <c r="I13">
        <f t="shared" si="1"/>
        <v>18</v>
      </c>
      <c r="J13">
        <f t="shared" si="1"/>
        <v>0</v>
      </c>
      <c r="K13">
        <f t="shared" si="1"/>
        <v>13</v>
      </c>
      <c r="L13">
        <f t="shared" si="1"/>
        <v>2</v>
      </c>
      <c r="M13">
        <f t="shared" si="1"/>
        <v>7</v>
      </c>
      <c r="N13">
        <f t="shared" si="1"/>
        <v>4</v>
      </c>
      <c r="O13">
        <f t="shared" si="1"/>
        <v>25</v>
      </c>
    </row>
  </sheetData>
  <mergeCells count="1"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E9FE-E7E2-4FD2-A23B-76C2593F046E}">
  <sheetPr codeName="Hoja1"/>
  <dimension ref="B1:AC45"/>
  <sheetViews>
    <sheetView topLeftCell="A33" zoomScale="107" zoomScaleNormal="180" workbookViewId="0">
      <selection activeCell="Q55" sqref="Q55"/>
    </sheetView>
  </sheetViews>
  <sheetFormatPr defaultColWidth="11.42578125" defaultRowHeight="15" x14ac:dyDescent="0.25"/>
  <cols>
    <col min="3" max="3" width="2.28515625" bestFit="1" customWidth="1"/>
    <col min="4" max="5" width="3" bestFit="1" customWidth="1"/>
    <col min="6" max="6" width="3.140625" bestFit="1" customWidth="1"/>
    <col min="7" max="7" width="3" bestFit="1" customWidth="1"/>
    <col min="8" max="18" width="4.140625" customWidth="1"/>
    <col min="19" max="28" width="3" bestFit="1" customWidth="1"/>
    <col min="29" max="29" width="6" customWidth="1"/>
  </cols>
  <sheetData>
    <row r="1" spans="2:28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x14ac:dyDescent="0.25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</row>
    <row r="3" spans="2:28" x14ac:dyDescent="0.25">
      <c r="C3" s="4">
        <v>0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4">
        <v>13</v>
      </c>
      <c r="Q3" s="4">
        <v>14</v>
      </c>
      <c r="R3" s="4">
        <v>15</v>
      </c>
      <c r="S3" s="4">
        <v>16</v>
      </c>
      <c r="T3" s="4">
        <v>17</v>
      </c>
      <c r="U3" s="4">
        <v>18</v>
      </c>
      <c r="V3" s="4">
        <v>19</v>
      </c>
      <c r="W3" s="4">
        <v>20</v>
      </c>
      <c r="X3" s="4">
        <v>21</v>
      </c>
      <c r="Y3" s="4">
        <v>22</v>
      </c>
      <c r="Z3" s="4">
        <v>23</v>
      </c>
      <c r="AA3" s="4">
        <v>24</v>
      </c>
      <c r="AB3" s="4">
        <v>25</v>
      </c>
    </row>
    <row r="5" spans="2:28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7" spans="2:28" x14ac:dyDescent="0.25">
      <c r="B7" t="s">
        <v>26</v>
      </c>
      <c r="D7" s="7" t="s">
        <v>46</v>
      </c>
      <c r="E7" s="7" t="s">
        <v>47</v>
      </c>
      <c r="F7" s="7" t="s">
        <v>43</v>
      </c>
      <c r="G7" s="7" t="s">
        <v>48</v>
      </c>
      <c r="H7" s="7" t="s">
        <v>49</v>
      </c>
      <c r="I7" s="7" t="s">
        <v>50</v>
      </c>
      <c r="J7" s="7" t="s">
        <v>47</v>
      </c>
      <c r="K7" s="7" t="s">
        <v>46</v>
      </c>
      <c r="L7" s="7" t="s">
        <v>47</v>
      </c>
      <c r="M7" s="7" t="s">
        <v>43</v>
      </c>
      <c r="N7" s="7" t="s">
        <v>48</v>
      </c>
      <c r="O7" s="7"/>
    </row>
    <row r="8" spans="2:28" x14ac:dyDescent="0.25">
      <c r="D8">
        <v>15</v>
      </c>
      <c r="E8">
        <v>0</v>
      </c>
      <c r="F8">
        <v>13</v>
      </c>
      <c r="G8">
        <v>19</v>
      </c>
      <c r="H8">
        <v>14</v>
      </c>
      <c r="I8">
        <v>9</v>
      </c>
      <c r="J8">
        <v>0</v>
      </c>
      <c r="K8">
        <v>15</v>
      </c>
      <c r="L8">
        <v>0</v>
      </c>
      <c r="M8">
        <v>13</v>
      </c>
      <c r="N8">
        <v>19</v>
      </c>
    </row>
    <row r="10" spans="2:28" x14ac:dyDescent="0.25">
      <c r="D10" s="41" t="s">
        <v>57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</row>
    <row r="11" spans="2:28" x14ac:dyDescent="0.25">
      <c r="D11" s="13" t="s">
        <v>8</v>
      </c>
      <c r="E11" s="13" t="s">
        <v>21</v>
      </c>
      <c r="F11" s="13" t="s">
        <v>0</v>
      </c>
      <c r="G11" s="13" t="s">
        <v>13</v>
      </c>
      <c r="H11" s="13" t="s">
        <v>18</v>
      </c>
      <c r="I11" s="13" t="s">
        <v>0</v>
      </c>
      <c r="J11" s="13" t="s">
        <v>13</v>
      </c>
      <c r="K11" s="13" t="s">
        <v>2</v>
      </c>
      <c r="L11" s="13" t="s">
        <v>7</v>
      </c>
      <c r="M11" s="13" t="s">
        <v>4</v>
      </c>
      <c r="N11" s="13" t="s">
        <v>25</v>
      </c>
      <c r="O11" s="13"/>
      <c r="Q11" s="21" t="s">
        <v>15</v>
      </c>
      <c r="R11" s="21" t="s">
        <v>0</v>
      </c>
      <c r="S11" s="21" t="s">
        <v>13</v>
      </c>
      <c r="T11" s="21" t="s">
        <v>19</v>
      </c>
      <c r="U11" s="21" t="s">
        <v>14</v>
      </c>
      <c r="V11" s="21" t="s">
        <v>9</v>
      </c>
      <c r="W11" s="21" t="s">
        <v>0</v>
      </c>
    </row>
    <row r="12" spans="2:28" x14ac:dyDescent="0.25">
      <c r="D12">
        <v>8</v>
      </c>
      <c r="E12">
        <v>21</v>
      </c>
      <c r="F12">
        <v>0</v>
      </c>
      <c r="G12">
        <v>13</v>
      </c>
      <c r="H12">
        <v>18</v>
      </c>
      <c r="I12">
        <v>0</v>
      </c>
      <c r="J12">
        <v>13</v>
      </c>
      <c r="K12">
        <v>2</v>
      </c>
      <c r="L12">
        <v>7</v>
      </c>
      <c r="M12">
        <v>4</v>
      </c>
      <c r="N12">
        <v>25</v>
      </c>
      <c r="Q12">
        <v>15</v>
      </c>
      <c r="R12">
        <v>0</v>
      </c>
      <c r="S12">
        <v>13</v>
      </c>
      <c r="T12">
        <v>19</v>
      </c>
      <c r="U12">
        <v>14</v>
      </c>
      <c r="V12">
        <v>9</v>
      </c>
      <c r="W12">
        <v>0</v>
      </c>
    </row>
    <row r="13" spans="2:28" x14ac:dyDescent="0.25">
      <c r="D13" s="42" t="s">
        <v>51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</row>
    <row r="14" spans="2:28" x14ac:dyDescent="0.25">
      <c r="D14">
        <f>MOD(D8+D12,26)</f>
        <v>23</v>
      </c>
      <c r="E14">
        <f t="shared" ref="E14:N14" si="0">MOD(E8+E12,26)</f>
        <v>21</v>
      </c>
      <c r="F14">
        <f t="shared" si="0"/>
        <v>13</v>
      </c>
      <c r="G14">
        <f t="shared" si="0"/>
        <v>6</v>
      </c>
      <c r="H14">
        <f t="shared" si="0"/>
        <v>6</v>
      </c>
      <c r="I14">
        <f t="shared" si="0"/>
        <v>9</v>
      </c>
      <c r="J14">
        <f t="shared" si="0"/>
        <v>13</v>
      </c>
      <c r="K14">
        <f t="shared" si="0"/>
        <v>17</v>
      </c>
      <c r="L14">
        <f t="shared" si="0"/>
        <v>7</v>
      </c>
      <c r="M14">
        <f t="shared" si="0"/>
        <v>17</v>
      </c>
      <c r="N14">
        <f t="shared" si="0"/>
        <v>18</v>
      </c>
    </row>
    <row r="15" spans="2:28" x14ac:dyDescent="0.25">
      <c r="D15" s="42" t="s">
        <v>52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2:28" x14ac:dyDescent="0.25">
      <c r="D16">
        <f>MOD(D14-D8,26)</f>
        <v>8</v>
      </c>
      <c r="E16">
        <f t="shared" ref="E16:N16" si="1">MOD(E14-E8,26)</f>
        <v>21</v>
      </c>
      <c r="F16">
        <f t="shared" si="1"/>
        <v>0</v>
      </c>
      <c r="G16">
        <f t="shared" si="1"/>
        <v>13</v>
      </c>
      <c r="H16">
        <f t="shared" si="1"/>
        <v>18</v>
      </c>
      <c r="I16">
        <f t="shared" si="1"/>
        <v>0</v>
      </c>
      <c r="J16">
        <f t="shared" si="1"/>
        <v>13</v>
      </c>
      <c r="K16">
        <f t="shared" si="1"/>
        <v>2</v>
      </c>
      <c r="L16">
        <f t="shared" si="1"/>
        <v>7</v>
      </c>
      <c r="M16">
        <f t="shared" si="1"/>
        <v>4</v>
      </c>
      <c r="N16">
        <f t="shared" si="1"/>
        <v>25</v>
      </c>
    </row>
    <row r="22" spans="8:18" x14ac:dyDescent="0.25">
      <c r="H22" s="7" t="s">
        <v>46</v>
      </c>
      <c r="I22" s="7" t="s">
        <v>47</v>
      </c>
      <c r="J22" s="7" t="s">
        <v>43</v>
      </c>
      <c r="K22" s="7" t="s">
        <v>48</v>
      </c>
      <c r="L22" s="7" t="s">
        <v>49</v>
      </c>
      <c r="M22" s="7" t="s">
        <v>50</v>
      </c>
      <c r="N22" s="7" t="s">
        <v>47</v>
      </c>
      <c r="O22" s="7" t="s">
        <v>46</v>
      </c>
      <c r="P22" s="7" t="s">
        <v>47</v>
      </c>
      <c r="Q22" s="7" t="s">
        <v>43</v>
      </c>
      <c r="R22" s="7" t="s">
        <v>48</v>
      </c>
    </row>
    <row r="23" spans="8:18" x14ac:dyDescent="0.25">
      <c r="H23">
        <v>15</v>
      </c>
      <c r="I23">
        <v>0</v>
      </c>
      <c r="J23">
        <v>13</v>
      </c>
      <c r="K23">
        <v>19</v>
      </c>
      <c r="L23">
        <v>14</v>
      </c>
      <c r="M23">
        <v>9</v>
      </c>
      <c r="N23">
        <v>0</v>
      </c>
      <c r="O23">
        <v>15</v>
      </c>
      <c r="P23">
        <v>0</v>
      </c>
      <c r="Q23">
        <v>13</v>
      </c>
      <c r="R23">
        <v>19</v>
      </c>
    </row>
    <row r="24" spans="8:18" x14ac:dyDescent="0.25">
      <c r="H24" s="13" t="s">
        <v>8</v>
      </c>
      <c r="I24" s="13" t="s">
        <v>21</v>
      </c>
      <c r="J24" s="13" t="s">
        <v>0</v>
      </c>
      <c r="K24" s="13" t="s">
        <v>13</v>
      </c>
      <c r="L24" s="13" t="s">
        <v>18</v>
      </c>
      <c r="M24" s="13" t="s">
        <v>0</v>
      </c>
      <c r="N24" s="13" t="s">
        <v>13</v>
      </c>
      <c r="O24" s="13" t="s">
        <v>2</v>
      </c>
      <c r="P24" s="13" t="s">
        <v>7</v>
      </c>
      <c r="Q24" s="13" t="s">
        <v>4</v>
      </c>
      <c r="R24" s="13" t="s">
        <v>25</v>
      </c>
    </row>
    <row r="25" spans="8:18" x14ac:dyDescent="0.25">
      <c r="H25">
        <v>8</v>
      </c>
      <c r="I25">
        <v>21</v>
      </c>
      <c r="J25">
        <v>0</v>
      </c>
      <c r="K25">
        <v>13</v>
      </c>
      <c r="L25">
        <v>18</v>
      </c>
      <c r="M25">
        <v>0</v>
      </c>
      <c r="N25">
        <v>13</v>
      </c>
      <c r="O25">
        <v>2</v>
      </c>
      <c r="P25">
        <v>7</v>
      </c>
      <c r="Q25">
        <v>4</v>
      </c>
      <c r="R25">
        <v>25</v>
      </c>
    </row>
    <row r="26" spans="8:18" x14ac:dyDescent="0.25">
      <c r="H26" s="41" t="s">
        <v>33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</row>
    <row r="27" spans="8:18" x14ac:dyDescent="0.25">
      <c r="H27">
        <f>H23+H25</f>
        <v>23</v>
      </c>
      <c r="I27">
        <f t="shared" ref="I27:R27" si="2">I23+I25</f>
        <v>21</v>
      </c>
      <c r="J27">
        <f t="shared" si="2"/>
        <v>13</v>
      </c>
      <c r="K27">
        <f t="shared" si="2"/>
        <v>32</v>
      </c>
      <c r="L27">
        <f t="shared" si="2"/>
        <v>32</v>
      </c>
      <c r="M27">
        <f t="shared" si="2"/>
        <v>9</v>
      </c>
      <c r="N27">
        <f t="shared" si="2"/>
        <v>13</v>
      </c>
      <c r="O27">
        <f t="shared" si="2"/>
        <v>17</v>
      </c>
      <c r="P27">
        <f t="shared" si="2"/>
        <v>7</v>
      </c>
      <c r="Q27">
        <f t="shared" si="2"/>
        <v>17</v>
      </c>
      <c r="R27">
        <f t="shared" si="2"/>
        <v>44</v>
      </c>
    </row>
    <row r="28" spans="8:18" x14ac:dyDescent="0.25">
      <c r="H28" s="41" t="s">
        <v>58</v>
      </c>
      <c r="I28" s="41"/>
      <c r="J28" s="41"/>
      <c r="K28" s="41"/>
      <c r="L28" s="41"/>
      <c r="M28" s="41"/>
      <c r="N28" s="41"/>
      <c r="O28" s="41"/>
      <c r="P28" s="41"/>
      <c r="Q28" s="41"/>
      <c r="R28" s="41"/>
    </row>
    <row r="29" spans="8:18" x14ac:dyDescent="0.25">
      <c r="H29">
        <f>MOD(H27,26)</f>
        <v>23</v>
      </c>
      <c r="I29">
        <f t="shared" ref="I29:R29" si="3">MOD(I27,26)</f>
        <v>21</v>
      </c>
      <c r="J29">
        <f t="shared" si="3"/>
        <v>13</v>
      </c>
      <c r="K29">
        <f t="shared" si="3"/>
        <v>6</v>
      </c>
      <c r="L29">
        <f t="shared" si="3"/>
        <v>6</v>
      </c>
      <c r="M29">
        <f t="shared" si="3"/>
        <v>9</v>
      </c>
      <c r="N29">
        <f t="shared" si="3"/>
        <v>13</v>
      </c>
      <c r="O29">
        <f t="shared" si="3"/>
        <v>17</v>
      </c>
      <c r="P29">
        <f t="shared" si="3"/>
        <v>7</v>
      </c>
      <c r="Q29">
        <f t="shared" si="3"/>
        <v>17</v>
      </c>
      <c r="R29">
        <f t="shared" si="3"/>
        <v>18</v>
      </c>
    </row>
    <row r="30" spans="8:18" x14ac:dyDescent="0.25">
      <c r="H30" s="41" t="s">
        <v>59</v>
      </c>
      <c r="I30" s="41"/>
      <c r="J30" s="41"/>
      <c r="K30" s="41"/>
      <c r="L30" s="41"/>
      <c r="M30" s="41"/>
      <c r="N30" s="41"/>
      <c r="O30" s="41"/>
      <c r="P30" s="41"/>
      <c r="Q30" s="41"/>
      <c r="R30" s="41"/>
    </row>
    <row r="31" spans="8:18" x14ac:dyDescent="0.25">
      <c r="H31" t="s">
        <v>23</v>
      </c>
      <c r="I31" t="s">
        <v>21</v>
      </c>
      <c r="J31" t="s">
        <v>13</v>
      </c>
      <c r="K31" t="s">
        <v>6</v>
      </c>
      <c r="L31" t="s">
        <v>6</v>
      </c>
      <c r="M31" t="s">
        <v>9</v>
      </c>
      <c r="N31" t="s">
        <v>13</v>
      </c>
      <c r="O31" t="s">
        <v>17</v>
      </c>
      <c r="P31" t="s">
        <v>7</v>
      </c>
      <c r="Q31" t="s">
        <v>17</v>
      </c>
      <c r="R31" t="s">
        <v>18</v>
      </c>
    </row>
    <row r="33" spans="4:29" x14ac:dyDescent="0.25">
      <c r="D33" s="3" t="s">
        <v>0</v>
      </c>
      <c r="E33" s="3" t="s">
        <v>1</v>
      </c>
      <c r="F33" s="3" t="s">
        <v>2</v>
      </c>
      <c r="G33" s="3" t="s">
        <v>3</v>
      </c>
      <c r="H33" s="3" t="s">
        <v>4</v>
      </c>
      <c r="I33" s="3" t="s">
        <v>5</v>
      </c>
      <c r="J33" s="3" t="s">
        <v>6</v>
      </c>
      <c r="K33" s="3" t="s">
        <v>7</v>
      </c>
      <c r="L33" s="3" t="s">
        <v>8</v>
      </c>
      <c r="M33" s="3" t="s">
        <v>9</v>
      </c>
      <c r="N33" s="3" t="s">
        <v>10</v>
      </c>
      <c r="O33" s="3" t="s">
        <v>11</v>
      </c>
      <c r="P33" s="3" t="s">
        <v>12</v>
      </c>
      <c r="Q33" s="3" t="s">
        <v>13</v>
      </c>
      <c r="R33" s="3" t="s">
        <v>14</v>
      </c>
      <c r="S33" s="3" t="s">
        <v>15</v>
      </c>
      <c r="T33" s="3" t="s">
        <v>16</v>
      </c>
      <c r="U33" s="3" t="s">
        <v>17</v>
      </c>
      <c r="V33" s="3" t="s">
        <v>18</v>
      </c>
      <c r="W33" s="3" t="s">
        <v>19</v>
      </c>
      <c r="X33" s="3" t="s">
        <v>20</v>
      </c>
      <c r="Y33" s="3" t="s">
        <v>21</v>
      </c>
      <c r="Z33" s="3" t="s">
        <v>22</v>
      </c>
      <c r="AA33" s="3" t="s">
        <v>23</v>
      </c>
      <c r="AB33" s="3" t="s">
        <v>24</v>
      </c>
      <c r="AC33" s="3" t="s">
        <v>25</v>
      </c>
    </row>
    <row r="34" spans="4:29" x14ac:dyDescent="0.25">
      <c r="D34" s="4">
        <v>0</v>
      </c>
      <c r="E34" s="4">
        <v>1</v>
      </c>
      <c r="F34" s="4">
        <v>2</v>
      </c>
      <c r="G34" s="4">
        <v>3</v>
      </c>
      <c r="H34" s="4">
        <v>4</v>
      </c>
      <c r="I34" s="4">
        <v>5</v>
      </c>
      <c r="J34" s="4">
        <v>6</v>
      </c>
      <c r="K34" s="4">
        <v>7</v>
      </c>
      <c r="L34" s="4">
        <v>8</v>
      </c>
      <c r="M34" s="4">
        <v>9</v>
      </c>
      <c r="N34" s="4">
        <v>10</v>
      </c>
      <c r="O34" s="4">
        <v>11</v>
      </c>
      <c r="P34" s="4">
        <v>12</v>
      </c>
      <c r="Q34" s="4">
        <v>13</v>
      </c>
      <c r="R34" s="4">
        <v>14</v>
      </c>
      <c r="S34" s="4">
        <v>15</v>
      </c>
      <c r="T34" s="4">
        <v>16</v>
      </c>
      <c r="U34" s="4">
        <v>17</v>
      </c>
      <c r="V34" s="4">
        <v>18</v>
      </c>
      <c r="W34" s="4">
        <v>19</v>
      </c>
      <c r="X34" s="4">
        <v>20</v>
      </c>
      <c r="Y34" s="4">
        <v>21</v>
      </c>
      <c r="Z34" s="4">
        <v>22</v>
      </c>
      <c r="AA34" s="4">
        <v>23</v>
      </c>
      <c r="AB34" s="4">
        <v>24</v>
      </c>
      <c r="AC34" s="4">
        <v>25</v>
      </c>
    </row>
    <row r="36" spans="4:29" x14ac:dyDescent="0.25">
      <c r="H36" s="7" t="s">
        <v>46</v>
      </c>
      <c r="I36" s="7" t="s">
        <v>47</v>
      </c>
      <c r="J36" s="7" t="s">
        <v>43</v>
      </c>
      <c r="K36" s="7" t="s">
        <v>48</v>
      </c>
      <c r="L36" s="7" t="s">
        <v>49</v>
      </c>
      <c r="M36" s="7" t="s">
        <v>50</v>
      </c>
      <c r="N36" s="7" t="s">
        <v>47</v>
      </c>
      <c r="O36" s="7" t="s">
        <v>46</v>
      </c>
      <c r="P36" s="7" t="s">
        <v>47</v>
      </c>
      <c r="Q36" s="7" t="s">
        <v>43</v>
      </c>
      <c r="R36" s="7" t="s">
        <v>48</v>
      </c>
    </row>
    <row r="37" spans="4:29" x14ac:dyDescent="0.25">
      <c r="H37" s="22">
        <v>15</v>
      </c>
      <c r="I37" s="22">
        <v>0</v>
      </c>
      <c r="J37" s="22">
        <v>13</v>
      </c>
      <c r="K37" s="22">
        <v>19</v>
      </c>
      <c r="L37" s="22">
        <v>14</v>
      </c>
      <c r="M37" s="22">
        <v>9</v>
      </c>
      <c r="N37" s="22">
        <v>0</v>
      </c>
      <c r="O37" s="22">
        <v>15</v>
      </c>
      <c r="P37" s="22">
        <v>0</v>
      </c>
      <c r="Q37" s="22">
        <v>13</v>
      </c>
      <c r="R37" s="22">
        <v>19</v>
      </c>
    </row>
    <row r="38" spans="4:29" x14ac:dyDescent="0.25">
      <c r="H38" s="25" t="s">
        <v>23</v>
      </c>
      <c r="I38" s="25" t="s">
        <v>21</v>
      </c>
      <c r="J38" s="25" t="s">
        <v>13</v>
      </c>
      <c r="K38" s="25" t="s">
        <v>6</v>
      </c>
      <c r="L38" s="25" t="s">
        <v>6</v>
      </c>
      <c r="M38" s="25" t="s">
        <v>9</v>
      </c>
      <c r="N38" s="25" t="s">
        <v>13</v>
      </c>
      <c r="O38" s="25" t="s">
        <v>17</v>
      </c>
      <c r="P38" s="25" t="s">
        <v>7</v>
      </c>
      <c r="Q38" s="25" t="s">
        <v>17</v>
      </c>
      <c r="R38" s="25" t="s">
        <v>18</v>
      </c>
    </row>
    <row r="39" spans="4:29" x14ac:dyDescent="0.25">
      <c r="H39" s="22">
        <v>23</v>
      </c>
      <c r="I39" s="22">
        <v>21</v>
      </c>
      <c r="J39" s="22">
        <v>13</v>
      </c>
      <c r="K39" s="22">
        <v>6</v>
      </c>
      <c r="L39" s="22">
        <v>6</v>
      </c>
      <c r="M39" s="22">
        <v>9</v>
      </c>
      <c r="N39" s="22">
        <v>13</v>
      </c>
      <c r="O39" s="22">
        <v>17</v>
      </c>
      <c r="P39" s="22">
        <v>7</v>
      </c>
      <c r="Q39" s="22">
        <v>17</v>
      </c>
      <c r="R39" s="22">
        <v>18</v>
      </c>
    </row>
    <row r="40" spans="4:29" x14ac:dyDescent="0.25">
      <c r="H40" s="42" t="s">
        <v>33</v>
      </c>
      <c r="I40" s="42"/>
      <c r="J40" s="42"/>
      <c r="K40" s="42"/>
      <c r="L40" s="42"/>
      <c r="M40" s="42"/>
      <c r="N40" s="42"/>
      <c r="O40" s="42"/>
      <c r="P40" s="42"/>
      <c r="Q40" s="42"/>
      <c r="R40" s="42"/>
    </row>
    <row r="41" spans="4:29" x14ac:dyDescent="0.25">
      <c r="H41" s="22">
        <f>H39-H37</f>
        <v>8</v>
      </c>
      <c r="I41" s="22">
        <f t="shared" ref="I41:R41" si="4">I39-I37</f>
        <v>21</v>
      </c>
      <c r="J41" s="22">
        <f t="shared" si="4"/>
        <v>0</v>
      </c>
      <c r="K41" s="22">
        <f t="shared" si="4"/>
        <v>-13</v>
      </c>
      <c r="L41" s="22">
        <f t="shared" si="4"/>
        <v>-8</v>
      </c>
      <c r="M41" s="22">
        <f t="shared" si="4"/>
        <v>0</v>
      </c>
      <c r="N41" s="22">
        <f t="shared" si="4"/>
        <v>13</v>
      </c>
      <c r="O41" s="22">
        <f>O39-O37</f>
        <v>2</v>
      </c>
      <c r="P41" s="22">
        <f t="shared" si="4"/>
        <v>7</v>
      </c>
      <c r="Q41" s="22">
        <f t="shared" si="4"/>
        <v>4</v>
      </c>
      <c r="R41" s="22">
        <f t="shared" si="4"/>
        <v>-1</v>
      </c>
    </row>
    <row r="42" spans="4:29" x14ac:dyDescent="0.25">
      <c r="H42" s="42" t="s">
        <v>58</v>
      </c>
      <c r="I42" s="42"/>
      <c r="J42" s="42"/>
      <c r="K42" s="42"/>
      <c r="L42" s="42"/>
      <c r="M42" s="42"/>
      <c r="N42" s="42"/>
      <c r="O42" s="42"/>
      <c r="P42" s="42"/>
      <c r="Q42" s="42"/>
      <c r="R42" s="42"/>
    </row>
    <row r="43" spans="4:29" x14ac:dyDescent="0.25">
      <c r="H43" s="22">
        <f>MOD(H41,26)</f>
        <v>8</v>
      </c>
      <c r="I43" s="22">
        <f t="shared" ref="I43:R43" si="5">MOD(I41,26)</f>
        <v>21</v>
      </c>
      <c r="J43" s="22">
        <f t="shared" si="5"/>
        <v>0</v>
      </c>
      <c r="K43" s="22">
        <f t="shared" si="5"/>
        <v>13</v>
      </c>
      <c r="L43" s="22">
        <f t="shared" si="5"/>
        <v>18</v>
      </c>
      <c r="M43" s="22">
        <f t="shared" si="5"/>
        <v>0</v>
      </c>
      <c r="N43" s="22">
        <f t="shared" si="5"/>
        <v>13</v>
      </c>
      <c r="O43" s="22">
        <f t="shared" si="5"/>
        <v>2</v>
      </c>
      <c r="P43" s="22">
        <f t="shared" si="5"/>
        <v>7</v>
      </c>
      <c r="Q43" s="22">
        <f t="shared" si="5"/>
        <v>4</v>
      </c>
      <c r="R43" s="22">
        <f t="shared" si="5"/>
        <v>25</v>
      </c>
    </row>
    <row r="44" spans="4:29" x14ac:dyDescent="0.25">
      <c r="H44" s="42" t="s">
        <v>59</v>
      </c>
      <c r="I44" s="42"/>
      <c r="J44" s="42"/>
      <c r="K44" s="42"/>
      <c r="L44" s="42"/>
      <c r="M44" s="42"/>
      <c r="N44" s="42"/>
      <c r="O44" s="42"/>
      <c r="P44" s="42"/>
      <c r="Q44" s="42"/>
      <c r="R44" s="42"/>
    </row>
    <row r="45" spans="4:29" x14ac:dyDescent="0.25">
      <c r="H45" s="22" t="s">
        <v>8</v>
      </c>
      <c r="I45" s="22" t="s">
        <v>21</v>
      </c>
      <c r="J45" s="22" t="s">
        <v>0</v>
      </c>
      <c r="K45" s="22" t="s">
        <v>13</v>
      </c>
      <c r="L45" s="22" t="s">
        <v>18</v>
      </c>
      <c r="M45" s="22" t="s">
        <v>0</v>
      </c>
      <c r="N45" s="22" t="s">
        <v>13</v>
      </c>
      <c r="O45" s="22" t="s">
        <v>2</v>
      </c>
      <c r="P45" s="22" t="s">
        <v>7</v>
      </c>
      <c r="Q45" s="22" t="s">
        <v>4</v>
      </c>
      <c r="R45" s="22" t="s">
        <v>25</v>
      </c>
    </row>
  </sheetData>
  <mergeCells count="9">
    <mergeCell ref="H44:R44"/>
    <mergeCell ref="H30:R30"/>
    <mergeCell ref="D13:O13"/>
    <mergeCell ref="D15:N15"/>
    <mergeCell ref="D10:W10"/>
    <mergeCell ref="H28:R28"/>
    <mergeCell ref="H26:R26"/>
    <mergeCell ref="H40:R40"/>
    <mergeCell ref="H42:R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033E-D714-4612-8F0E-48B3C836F655}">
  <sheetPr codeName="Hoja2"/>
  <dimension ref="A2:AG37"/>
  <sheetViews>
    <sheetView tabSelected="1" zoomScale="94" zoomScaleNormal="85" workbookViewId="0">
      <selection activeCell="K31" sqref="K31"/>
    </sheetView>
  </sheetViews>
  <sheetFormatPr defaultColWidth="11.42578125" defaultRowHeight="15" x14ac:dyDescent="0.25"/>
  <cols>
    <col min="1" max="1" width="11.28515625" customWidth="1"/>
    <col min="2" max="2" width="12.28515625" bestFit="1" customWidth="1"/>
    <col min="3" max="3" width="8.85546875" style="1" bestFit="1" customWidth="1"/>
    <col min="4" max="4" width="5.85546875" style="1" bestFit="1" customWidth="1"/>
    <col min="5" max="15" width="5.28515625" style="1" customWidth="1"/>
    <col min="16" max="16" width="16.5703125" style="1" customWidth="1"/>
    <col min="17" max="21" width="5.28515625" style="1" customWidth="1"/>
    <col min="22" max="30" width="5.140625" style="1" customWidth="1"/>
    <col min="31" max="31" width="5.140625" customWidth="1"/>
    <col min="32" max="32" width="4.42578125" customWidth="1"/>
    <col min="33" max="33" width="4.85546875" customWidth="1"/>
  </cols>
  <sheetData>
    <row r="2" spans="1:33" x14ac:dyDescent="0.25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27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3" t="s">
        <v>24</v>
      </c>
      <c r="AC2" s="3" t="s">
        <v>25</v>
      </c>
      <c r="AD2"/>
    </row>
    <row r="3" spans="1:33" x14ac:dyDescent="0.25">
      <c r="C3" s="4">
        <v>0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4">
        <v>13</v>
      </c>
      <c r="Q3" s="4">
        <v>14</v>
      </c>
      <c r="R3" s="4">
        <v>15</v>
      </c>
      <c r="S3" s="4">
        <v>16</v>
      </c>
      <c r="T3" s="4">
        <v>17</v>
      </c>
      <c r="U3" s="4">
        <v>18</v>
      </c>
      <c r="V3" s="4">
        <v>19</v>
      </c>
      <c r="W3" s="4">
        <v>20</v>
      </c>
      <c r="X3" s="4">
        <v>21</v>
      </c>
      <c r="Y3" s="4">
        <v>22</v>
      </c>
      <c r="Z3" s="4">
        <v>23</v>
      </c>
      <c r="AA3" s="4">
        <v>24</v>
      </c>
      <c r="AB3" s="4">
        <v>25</v>
      </c>
      <c r="AC3" s="4">
        <v>26</v>
      </c>
      <c r="AD3" s="17"/>
    </row>
    <row r="4" spans="1:33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/>
      <c r="AD4"/>
    </row>
    <row r="5" spans="1:33" x14ac:dyDescent="0.25">
      <c r="A5" s="14"/>
      <c r="B5" s="18"/>
      <c r="C5" s="29">
        <v>16</v>
      </c>
      <c r="D5" s="29">
        <v>20</v>
      </c>
      <c r="E5" s="29">
        <v>0</v>
      </c>
      <c r="F5"/>
      <c r="G5" s="14"/>
      <c r="H5" s="14"/>
      <c r="I5" s="3" t="s">
        <v>20</v>
      </c>
      <c r="J5" s="3" t="s">
        <v>13</v>
      </c>
      <c r="K5" s="3" t="s">
        <v>8</v>
      </c>
      <c r="L5" s="3" t="s">
        <v>19</v>
      </c>
      <c r="M5" s="3" t="s">
        <v>4</v>
      </c>
      <c r="N5" s="3" t="s">
        <v>2</v>
      </c>
      <c r="O5" s="14"/>
      <c r="P5" s="26"/>
      <c r="Q5" s="28">
        <v>8</v>
      </c>
      <c r="R5" s="28">
        <v>19</v>
      </c>
      <c r="S5" s="28">
        <v>4</v>
      </c>
      <c r="T5" s="14"/>
      <c r="U5" s="14"/>
      <c r="V5" s="44" t="s">
        <v>53</v>
      </c>
      <c r="W5" s="44"/>
      <c r="X5" s="44"/>
      <c r="Y5" s="44"/>
      <c r="Z5" s="44"/>
      <c r="AA5" s="14"/>
      <c r="AB5" s="14"/>
      <c r="AC5"/>
      <c r="AD5"/>
    </row>
    <row r="6" spans="1:33" x14ac:dyDescent="0.25">
      <c r="A6" s="14"/>
      <c r="B6" s="18" t="s">
        <v>26</v>
      </c>
      <c r="C6" s="29">
        <v>0</v>
      </c>
      <c r="D6" s="29">
        <v>15</v>
      </c>
      <c r="E6" s="29">
        <v>16</v>
      </c>
      <c r="F6"/>
      <c r="G6" s="14"/>
      <c r="H6" s="14"/>
      <c r="I6" s="15" cm="1">
        <f t="array" ref="I6:N6">HLOOKUP(I5:N5,C2:AD3,2,FALSE)</f>
        <v>21</v>
      </c>
      <c r="J6" s="15">
        <v>13</v>
      </c>
      <c r="K6" s="15">
        <v>8</v>
      </c>
      <c r="L6" s="15">
        <v>20</v>
      </c>
      <c r="M6" s="15">
        <v>4</v>
      </c>
      <c r="N6" s="15">
        <v>2</v>
      </c>
      <c r="O6" s="14"/>
      <c r="P6" s="26" t="s">
        <v>28</v>
      </c>
      <c r="Q6" s="28">
        <v>22</v>
      </c>
      <c r="R6" s="28">
        <v>0</v>
      </c>
      <c r="S6" s="28">
        <v>26</v>
      </c>
      <c r="T6" s="14"/>
      <c r="U6" s="14"/>
      <c r="V6" s="14"/>
      <c r="W6" s="14"/>
      <c r="X6" s="14"/>
      <c r="Y6" s="14"/>
      <c r="Z6" s="14"/>
      <c r="AA6" s="14"/>
      <c r="AB6" s="14"/>
      <c r="AC6"/>
      <c r="AD6"/>
    </row>
    <row r="7" spans="1:33" x14ac:dyDescent="0.25">
      <c r="A7" s="14"/>
      <c r="B7" s="18"/>
      <c r="C7" s="29">
        <v>13</v>
      </c>
      <c r="D7" s="29">
        <v>9</v>
      </c>
      <c r="E7" s="29">
        <v>0</v>
      </c>
      <c r="F7"/>
      <c r="G7" s="14"/>
      <c r="H7" s="14"/>
      <c r="I7" s="14"/>
      <c r="J7" s="14"/>
      <c r="K7" s="14"/>
      <c r="L7" s="14"/>
      <c r="M7" s="14"/>
      <c r="N7" s="14"/>
      <c r="O7" s="14"/>
      <c r="P7" s="26"/>
      <c r="Q7" s="28">
        <v>0</v>
      </c>
      <c r="R7" s="28">
        <v>13</v>
      </c>
      <c r="S7" s="28">
        <v>0</v>
      </c>
      <c r="T7" s="14"/>
      <c r="U7" s="24"/>
      <c r="V7" s="24" t="s">
        <v>8</v>
      </c>
      <c r="W7" s="24" t="s">
        <v>21</v>
      </c>
      <c r="X7" s="24" t="s">
        <v>0</v>
      </c>
      <c r="Y7" s="24" t="s">
        <v>13</v>
      </c>
      <c r="Z7" s="24" t="s">
        <v>18</v>
      </c>
      <c r="AA7" s="24" t="s">
        <v>0</v>
      </c>
      <c r="AB7" s="24" t="s">
        <v>13</v>
      </c>
      <c r="AC7" s="24" t="s">
        <v>2</v>
      </c>
      <c r="AD7" s="24" t="s">
        <v>4</v>
      </c>
      <c r="AE7" s="24" t="s">
        <v>25</v>
      </c>
    </row>
    <row r="8" spans="1:33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27"/>
      <c r="Q8" s="28">
        <v>13</v>
      </c>
      <c r="R8" s="28">
        <v>2</v>
      </c>
      <c r="S8" s="28">
        <v>0</v>
      </c>
      <c r="T8" s="14"/>
      <c r="U8" s="24"/>
      <c r="V8" s="33">
        <v>8</v>
      </c>
      <c r="W8" s="33">
        <v>22</v>
      </c>
      <c r="X8" s="33">
        <v>0</v>
      </c>
      <c r="Y8" s="34">
        <v>13</v>
      </c>
      <c r="Z8" s="34">
        <v>19</v>
      </c>
      <c r="AA8" s="34">
        <v>0</v>
      </c>
      <c r="AB8" s="30">
        <v>13</v>
      </c>
      <c r="AC8" s="30">
        <v>2</v>
      </c>
      <c r="AD8" s="30">
        <v>4</v>
      </c>
      <c r="AE8" s="32">
        <v>26</v>
      </c>
      <c r="AF8" s="31"/>
      <c r="AG8" s="31"/>
    </row>
    <row r="9" spans="1:33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/>
      <c r="AD9"/>
    </row>
    <row r="10" spans="1:33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/>
      <c r="AD10"/>
    </row>
    <row r="11" spans="1:33" x14ac:dyDescent="0.25">
      <c r="A11" s="14"/>
      <c r="B11" s="19"/>
      <c r="C11" s="43" t="s">
        <v>29</v>
      </c>
      <c r="D11" s="43"/>
      <c r="E11" s="43"/>
      <c r="F11" s="14"/>
      <c r="G11" s="14"/>
      <c r="H11" s="14"/>
      <c r="I11" s="14" t="s">
        <v>30</v>
      </c>
      <c r="J11" s="14"/>
      <c r="K11" s="14"/>
      <c r="L11" s="14"/>
      <c r="M11" s="14"/>
      <c r="N11" s="14"/>
      <c r="O11" s="14" t="s">
        <v>31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t="s">
        <v>46</v>
      </c>
      <c r="AD11" t="s">
        <v>48</v>
      </c>
      <c r="AE11" t="s">
        <v>47</v>
      </c>
    </row>
    <row r="12" spans="1:33" x14ac:dyDescent="0.25">
      <c r="A12" s="14"/>
      <c r="B12" s="19"/>
      <c r="C12" s="43"/>
      <c r="D12" s="43"/>
      <c r="E12" s="4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3" t="e">
        <f>P13</f>
        <v>#VALUE!</v>
      </c>
      <c r="V12" s="3">
        <f>P14</f>
        <v>0</v>
      </c>
      <c r="W12" s="3">
        <f>P15</f>
        <v>0</v>
      </c>
      <c r="X12" s="3">
        <f>Q13</f>
        <v>0</v>
      </c>
      <c r="Y12" s="3">
        <f>Q14</f>
        <v>0</v>
      </c>
      <c r="Z12" s="3">
        <f>Q15</f>
        <v>0</v>
      </c>
      <c r="AA12" s="14"/>
      <c r="AB12" s="14"/>
      <c r="AC12" t="s">
        <v>47</v>
      </c>
      <c r="AD12" t="s">
        <v>49</v>
      </c>
      <c r="AE12" t="s">
        <v>46</v>
      </c>
    </row>
    <row r="13" spans="1:33" x14ac:dyDescent="0.25">
      <c r="A13" s="14"/>
      <c r="B13" s="19"/>
      <c r="C13" s="20" cm="1">
        <f t="array" ref="C13:E15">MINVERSE(C5:E7)</f>
        <v>-7.7586206896551713E-2</v>
      </c>
      <c r="D13" s="20">
        <v>0</v>
      </c>
      <c r="E13" s="20">
        <v>0.17241379310344829</v>
      </c>
      <c r="F13" s="14"/>
      <c r="G13" s="14"/>
      <c r="H13" s="14"/>
      <c r="I13" s="35"/>
      <c r="J13" s="35"/>
      <c r="K13" s="35" cm="1">
        <f t="array" ref="K13:M16">MMULT(Q5:S8,C5:E7)</f>
        <v>180</v>
      </c>
      <c r="L13" s="35">
        <v>481</v>
      </c>
      <c r="M13" s="36">
        <v>304</v>
      </c>
      <c r="N13" s="14"/>
      <c r="O13" s="14"/>
      <c r="P13" s="14" t="e" cm="1">
        <f t="array" ref="P13">MMULT(_xlfn.ANCHORARRAY(C13),_xlfn.ANCHORARRAY(K13))</f>
        <v>#VALUE!</v>
      </c>
      <c r="Q13" s="14"/>
      <c r="R13" s="14"/>
      <c r="S13" s="14"/>
      <c r="T13" s="14"/>
      <c r="U13" s="16" t="str" cm="1">
        <f t="array" ref="U13:Z13">HLOOKUP(I5:N5,C2:AD3,1,FALSE)</f>
        <v>U</v>
      </c>
      <c r="V13" s="16" t="str">
        <v>N</v>
      </c>
      <c r="W13" s="16" t="str">
        <v>I</v>
      </c>
      <c r="X13" s="16" t="str">
        <v>T</v>
      </c>
      <c r="Y13" s="16" t="str">
        <v>E</v>
      </c>
      <c r="Z13" s="16" t="str">
        <v>C</v>
      </c>
      <c r="AA13" s="14"/>
      <c r="AB13" s="14"/>
      <c r="AC13" t="s">
        <v>43</v>
      </c>
      <c r="AD13" t="s">
        <v>50</v>
      </c>
      <c r="AE13" t="s">
        <v>47</v>
      </c>
    </row>
    <row r="14" spans="1:33" x14ac:dyDescent="0.25">
      <c r="A14" s="14"/>
      <c r="B14" s="19"/>
      <c r="C14" s="20">
        <v>0.11206896551724138</v>
      </c>
      <c r="D14" s="20">
        <v>0</v>
      </c>
      <c r="E14" s="20">
        <v>-0.13793103448275862</v>
      </c>
      <c r="F14" s="14"/>
      <c r="G14" s="14"/>
      <c r="H14" s="14"/>
      <c r="I14" s="35" t="s">
        <v>32</v>
      </c>
      <c r="J14" s="35" t="s">
        <v>33</v>
      </c>
      <c r="K14" s="35">
        <v>690</v>
      </c>
      <c r="L14" s="35">
        <v>674</v>
      </c>
      <c r="M14" s="36">
        <v>0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/>
      <c r="AD14"/>
    </row>
    <row r="15" spans="1:33" x14ac:dyDescent="0.25">
      <c r="A15" s="14"/>
      <c r="B15" s="19"/>
      <c r="C15" s="20">
        <v>-0.1050646551724138</v>
      </c>
      <c r="D15" s="20">
        <v>6.25E-2</v>
      </c>
      <c r="E15" s="20">
        <v>0.12931034482758622</v>
      </c>
      <c r="F15" s="14"/>
      <c r="G15" s="14"/>
      <c r="H15" s="14"/>
      <c r="I15" s="35"/>
      <c r="J15" s="35"/>
      <c r="K15" s="35">
        <v>0</v>
      </c>
      <c r="L15" s="35">
        <v>195</v>
      </c>
      <c r="M15" s="36">
        <v>208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>
        <v>16</v>
      </c>
      <c r="AD15">
        <v>20</v>
      </c>
      <c r="AE15">
        <v>0</v>
      </c>
    </row>
    <row r="16" spans="1:33" x14ac:dyDescent="0.25">
      <c r="A16" s="14"/>
      <c r="B16" s="19"/>
      <c r="C16" s="19"/>
      <c r="D16" s="19"/>
      <c r="E16" s="19"/>
      <c r="F16" s="14"/>
      <c r="G16" s="14"/>
      <c r="H16" s="14"/>
      <c r="I16" s="36"/>
      <c r="J16" s="36"/>
      <c r="K16" s="36">
        <v>208</v>
      </c>
      <c r="L16" s="36">
        <v>290</v>
      </c>
      <c r="M16" s="36">
        <v>32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>
        <v>0</v>
      </c>
      <c r="AD16">
        <v>15</v>
      </c>
      <c r="AE16">
        <v>16</v>
      </c>
    </row>
    <row r="17" spans="1:31" x14ac:dyDescent="0.25">
      <c r="A17" s="14"/>
      <c r="B17" s="14"/>
      <c r="C17" s="14"/>
      <c r="D17" s="14"/>
      <c r="E17" s="14"/>
      <c r="F17" s="14"/>
      <c r="G17" s="14"/>
      <c r="H17" s="14"/>
      <c r="L17" s="14"/>
      <c r="M17" s="14"/>
      <c r="N17" s="14"/>
      <c r="O17" s="14"/>
      <c r="P17" s="14" t="e" cm="1">
        <f t="array" ref="P17">MMULT(_xlfn.ANCHORARRAY(C13),_xlfn.ANCHORARRAY(K13))</f>
        <v>#VALUE!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>
        <v>13</v>
      </c>
      <c r="AD17">
        <v>9</v>
      </c>
      <c r="AE17">
        <v>0</v>
      </c>
    </row>
    <row r="18" spans="1:31" x14ac:dyDescent="0.25">
      <c r="A18" s="14"/>
      <c r="B18" s="14"/>
      <c r="C18" s="14"/>
      <c r="D18" s="14"/>
      <c r="E18" s="14"/>
      <c r="F18" s="14"/>
      <c r="G18" s="14"/>
      <c r="H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/>
      <c r="AD18"/>
    </row>
    <row r="19" spans="1:31" x14ac:dyDescent="0.25">
      <c r="A19" s="14"/>
      <c r="B19" s="14"/>
      <c r="C19" s="14"/>
      <c r="D19" s="14"/>
      <c r="E19" s="14"/>
      <c r="F19" s="14"/>
      <c r="G19" s="14"/>
      <c r="H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/>
      <c r="AD19"/>
    </row>
    <row r="20" spans="1:31" x14ac:dyDescent="0.25">
      <c r="A20" s="14"/>
      <c r="B20" s="14"/>
      <c r="C20" s="14"/>
      <c r="D20" s="14"/>
      <c r="E20" s="14"/>
      <c r="F20" s="14"/>
      <c r="G20" s="14"/>
      <c r="H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/>
      <c r="AD20"/>
    </row>
    <row r="21" spans="1:31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/>
      <c r="AD21"/>
    </row>
    <row r="24" spans="1:31" x14ac:dyDescent="0.25">
      <c r="J24" s="40" cm="1">
        <f t="array" ref="J24:L27">MMULT(_xlfn.ANCHORARRAY(K13),_xlfn.ANCHORARRAY(C13))</f>
        <v>8</v>
      </c>
      <c r="K24" s="40">
        <v>19</v>
      </c>
      <c r="L24" s="40">
        <v>4.0000000000000071</v>
      </c>
    </row>
    <row r="25" spans="1:31" x14ac:dyDescent="0.25">
      <c r="J25" s="40">
        <v>22.000000000000014</v>
      </c>
      <c r="K25" s="40">
        <v>0</v>
      </c>
      <c r="L25" s="40">
        <v>26.000000000000014</v>
      </c>
    </row>
    <row r="26" spans="1:31" x14ac:dyDescent="0.25">
      <c r="C26" s="37">
        <f t="shared" ref="C26:E29" si="0">MOD(K13,27)</f>
        <v>18</v>
      </c>
      <c r="D26" s="37">
        <f t="shared" si="0"/>
        <v>22</v>
      </c>
      <c r="E26" s="37">
        <f t="shared" si="0"/>
        <v>7</v>
      </c>
      <c r="J26" s="40">
        <v>-3.5527136788005009E-15</v>
      </c>
      <c r="K26" s="40">
        <v>13</v>
      </c>
      <c r="L26" s="40">
        <v>0</v>
      </c>
    </row>
    <row r="27" spans="1:31" x14ac:dyDescent="0.25">
      <c r="C27" s="37">
        <f t="shared" si="0"/>
        <v>15</v>
      </c>
      <c r="D27" s="37">
        <f t="shared" si="0"/>
        <v>26</v>
      </c>
      <c r="E27" s="37">
        <f t="shared" si="0"/>
        <v>0</v>
      </c>
      <c r="J27" s="40">
        <v>13.000000000000004</v>
      </c>
      <c r="K27" s="40">
        <v>2</v>
      </c>
      <c r="L27" s="40">
        <v>4.4408920985006262E-15</v>
      </c>
    </row>
    <row r="28" spans="1:31" x14ac:dyDescent="0.25">
      <c r="C28" s="37">
        <f t="shared" si="0"/>
        <v>0</v>
      </c>
      <c r="D28" s="37">
        <f t="shared" si="0"/>
        <v>6</v>
      </c>
      <c r="E28" s="37">
        <f t="shared" si="0"/>
        <v>19</v>
      </c>
    </row>
    <row r="29" spans="1:31" x14ac:dyDescent="0.25">
      <c r="C29" s="37">
        <f t="shared" si="0"/>
        <v>19</v>
      </c>
      <c r="D29" s="37">
        <f t="shared" si="0"/>
        <v>20</v>
      </c>
      <c r="E29" s="37">
        <f t="shared" si="0"/>
        <v>5</v>
      </c>
    </row>
    <row r="31" spans="1:31" x14ac:dyDescent="0.25">
      <c r="C31" s="39" t="s">
        <v>17</v>
      </c>
      <c r="D31" s="39" t="s">
        <v>21</v>
      </c>
      <c r="E31" s="39" t="s">
        <v>7</v>
      </c>
    </row>
    <row r="32" spans="1:31" x14ac:dyDescent="0.25">
      <c r="C32" s="39" t="s">
        <v>14</v>
      </c>
      <c r="D32" s="39" t="s">
        <v>25</v>
      </c>
      <c r="E32" s="39" t="s">
        <v>0</v>
      </c>
    </row>
    <row r="33" spans="3:14" x14ac:dyDescent="0.25">
      <c r="C33" s="39" t="s">
        <v>0</v>
      </c>
      <c r="D33" s="39" t="s">
        <v>6</v>
      </c>
      <c r="E33" s="39" t="s">
        <v>18</v>
      </c>
    </row>
    <row r="34" spans="3:14" x14ac:dyDescent="0.25">
      <c r="C34" s="39" t="s">
        <v>18</v>
      </c>
      <c r="D34" s="39" t="s">
        <v>19</v>
      </c>
      <c r="E34" s="39" t="s">
        <v>5</v>
      </c>
    </row>
    <row r="37" spans="3:14" x14ac:dyDescent="0.25">
      <c r="C37" s="38" t="s">
        <v>17</v>
      </c>
      <c r="D37" s="38" t="s">
        <v>14</v>
      </c>
      <c r="E37" s="38" t="s">
        <v>0</v>
      </c>
      <c r="F37" s="38" t="s">
        <v>18</v>
      </c>
      <c r="G37" s="38" t="s">
        <v>21</v>
      </c>
      <c r="H37" s="38" t="s">
        <v>25</v>
      </c>
      <c r="I37" s="38" t="s">
        <v>6</v>
      </c>
      <c r="J37" s="38" t="s">
        <v>19</v>
      </c>
      <c r="K37" s="38" t="s">
        <v>7</v>
      </c>
      <c r="L37" s="38" t="s">
        <v>0</v>
      </c>
      <c r="M37" s="38" t="s">
        <v>18</v>
      </c>
      <c r="N37" s="38" t="s">
        <v>5</v>
      </c>
    </row>
  </sheetData>
  <mergeCells count="2">
    <mergeCell ref="C11:E12"/>
    <mergeCell ref="V5:Z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7944-CD63-4E3B-8D5B-05A5049A1754}">
  <dimension ref="A1"/>
  <sheetViews>
    <sheetView workbookViewId="0"/>
  </sheetViews>
  <sheetFormatPr defaultColWidth="11.42578125"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80A-B588-4C5C-B033-E6C724C4DACE}">
  <sheetPr codeName="Hoja3"/>
  <dimension ref="B3:O26"/>
  <sheetViews>
    <sheetView topLeftCell="A4" zoomScale="74" zoomScaleNormal="150" workbookViewId="0">
      <selection activeCell="C14" sqref="C14"/>
    </sheetView>
  </sheetViews>
  <sheetFormatPr defaultColWidth="11.42578125" defaultRowHeight="15" x14ac:dyDescent="0.25"/>
  <cols>
    <col min="2" max="2" width="14.140625" bestFit="1" customWidth="1"/>
    <col min="3" max="5" width="11.7109375" customWidth="1"/>
    <col min="7" max="7" width="7.28515625" customWidth="1"/>
    <col min="8" max="8" width="10" customWidth="1"/>
    <col min="10" max="10" width="12" bestFit="1" customWidth="1"/>
    <col min="11" max="11" width="8.42578125" bestFit="1" customWidth="1"/>
    <col min="12" max="12" width="12" bestFit="1" customWidth="1"/>
    <col min="13" max="13" width="13.7109375" customWidth="1"/>
  </cols>
  <sheetData>
    <row r="3" spans="2:15" x14ac:dyDescent="0.25">
      <c r="B3" s="7" t="s">
        <v>15</v>
      </c>
      <c r="C3" s="7" t="s">
        <v>16</v>
      </c>
      <c r="E3" s="7" t="s">
        <v>34</v>
      </c>
      <c r="G3" s="7" t="s">
        <v>35</v>
      </c>
      <c r="H3" s="1"/>
    </row>
    <row r="4" spans="2:15" x14ac:dyDescent="0.25">
      <c r="B4" s="5">
        <v>3</v>
      </c>
      <c r="C4" s="5">
        <v>11</v>
      </c>
      <c r="D4" s="8"/>
      <c r="E4" s="5">
        <f>B4*C4</f>
        <v>33</v>
      </c>
      <c r="F4" s="8"/>
      <c r="G4" s="5">
        <f>(B4-1)*(C4-1)</f>
        <v>20</v>
      </c>
    </row>
    <row r="7" spans="2:15" x14ac:dyDescent="0.25">
      <c r="D7" s="6"/>
    </row>
    <row r="8" spans="2:15" x14ac:dyDescent="0.25">
      <c r="B8" s="7" t="s">
        <v>36</v>
      </c>
      <c r="C8" s="7" t="s">
        <v>37</v>
      </c>
      <c r="E8" s="7" t="s">
        <v>38</v>
      </c>
      <c r="F8" s="7" t="s">
        <v>39</v>
      </c>
      <c r="H8" s="45" t="s">
        <v>40</v>
      </c>
      <c r="I8" s="45"/>
      <c r="K8" s="45" t="s">
        <v>41</v>
      </c>
      <c r="L8" s="45"/>
      <c r="N8" s="9" t="s">
        <v>42</v>
      </c>
      <c r="O8" s="46">
        <v>25</v>
      </c>
    </row>
    <row r="9" spans="2:15" x14ac:dyDescent="0.25">
      <c r="B9" s="2">
        <v>2</v>
      </c>
      <c r="C9" s="2">
        <f>GCD(G4,B9)</f>
        <v>2</v>
      </c>
      <c r="E9" s="3">
        <v>1</v>
      </c>
      <c r="F9" s="3">
        <f>(1+(E9*G4))/B14</f>
        <v>3</v>
      </c>
      <c r="H9" s="3" t="s">
        <v>43</v>
      </c>
      <c r="I9" s="3" t="s">
        <v>36</v>
      </c>
      <c r="J9" s="1"/>
      <c r="K9" s="3" t="s">
        <v>43</v>
      </c>
      <c r="L9" s="3" t="s">
        <v>39</v>
      </c>
      <c r="N9" s="9" t="s">
        <v>56</v>
      </c>
      <c r="O9" s="46"/>
    </row>
    <row r="10" spans="2:15" x14ac:dyDescent="0.25">
      <c r="B10" s="3">
        <v>3</v>
      </c>
      <c r="C10" s="3">
        <f>GCD(G4,B10)</f>
        <v>1</v>
      </c>
      <c r="E10" s="2">
        <v>2</v>
      </c>
      <c r="F10" s="2">
        <f>(1+(E10*G4))/B14</f>
        <v>5.8571428571428568</v>
      </c>
      <c r="H10" s="2">
        <f>E4</f>
        <v>33</v>
      </c>
      <c r="I10" s="2">
        <v>7</v>
      </c>
      <c r="J10" s="1"/>
      <c r="K10" s="2">
        <f>E4</f>
        <v>33</v>
      </c>
      <c r="L10" s="2">
        <v>3</v>
      </c>
    </row>
    <row r="11" spans="2:15" x14ac:dyDescent="0.25">
      <c r="B11" s="2">
        <v>4</v>
      </c>
      <c r="C11" s="2">
        <f>GCD(G4,B11)</f>
        <v>4</v>
      </c>
      <c r="E11" s="2">
        <v>3</v>
      </c>
      <c r="F11" s="2">
        <f>(1+(E11*G4))/B14</f>
        <v>8.7142857142857135</v>
      </c>
    </row>
    <row r="12" spans="2:15" x14ac:dyDescent="0.25">
      <c r="B12" s="2">
        <v>5</v>
      </c>
      <c r="C12" s="2">
        <f>GCD(G4,B12)</f>
        <v>5</v>
      </c>
      <c r="E12" s="2">
        <v>4</v>
      </c>
      <c r="F12" s="2">
        <f>(1+(E12*G4))/B14</f>
        <v>11.571428571428571</v>
      </c>
    </row>
    <row r="13" spans="2:15" x14ac:dyDescent="0.25">
      <c r="B13" s="2">
        <v>6</v>
      </c>
      <c r="C13" s="2">
        <f>GCD(G4,B13)</f>
        <v>2</v>
      </c>
      <c r="E13" s="2">
        <v>5</v>
      </c>
      <c r="F13" s="2">
        <f>(1+(E13*G4))/B14</f>
        <v>14.428571428571429</v>
      </c>
    </row>
    <row r="14" spans="2:15" x14ac:dyDescent="0.25">
      <c r="B14" s="3">
        <v>7</v>
      </c>
      <c r="C14" s="3">
        <f>GCD(G4,B14)</f>
        <v>1</v>
      </c>
      <c r="E14" s="2">
        <v>6</v>
      </c>
      <c r="F14" s="2">
        <f>(1+(E14*G4))/B14</f>
        <v>17.285714285714285</v>
      </c>
      <c r="H14" s="10" t="s">
        <v>44</v>
      </c>
      <c r="I14" s="11">
        <f>MOD(POWER(O8,I10),33)</f>
        <v>31</v>
      </c>
    </row>
    <row r="15" spans="2:15" x14ac:dyDescent="0.25">
      <c r="B15" s="2">
        <v>8</v>
      </c>
      <c r="C15" s="2">
        <f>GCD(G4,B15)</f>
        <v>4</v>
      </c>
      <c r="E15" s="2">
        <v>7</v>
      </c>
      <c r="F15" s="2">
        <f>(1+(E15*G4))/B14</f>
        <v>20.142857142857142</v>
      </c>
    </row>
    <row r="16" spans="2:15" x14ac:dyDescent="0.25">
      <c r="B16" s="2">
        <v>9</v>
      </c>
      <c r="C16" s="2">
        <f>GCD(G4,B16)</f>
        <v>1</v>
      </c>
      <c r="E16" s="2">
        <v>8</v>
      </c>
      <c r="F16" s="2">
        <f>(1+(E16*G4))/B14</f>
        <v>23</v>
      </c>
      <c r="H16" s="12" t="s">
        <v>45</v>
      </c>
      <c r="I16" s="12">
        <f>MOD(POWER(I14,F9),33)</f>
        <v>25</v>
      </c>
    </row>
    <row r="17" spans="2:6" x14ac:dyDescent="0.25">
      <c r="B17" s="2">
        <v>10</v>
      </c>
      <c r="C17" s="2">
        <f>GCD(G4,B17)</f>
        <v>10</v>
      </c>
      <c r="E17" s="2">
        <v>9</v>
      </c>
      <c r="F17" s="2">
        <f>(1+(E17*G4))/B14</f>
        <v>25.857142857142858</v>
      </c>
    </row>
    <row r="18" spans="2:6" x14ac:dyDescent="0.25">
      <c r="B18" s="2">
        <v>11</v>
      </c>
      <c r="C18" s="2">
        <f>GCD(G4,B18)</f>
        <v>1</v>
      </c>
      <c r="E18" s="2">
        <v>10</v>
      </c>
      <c r="F18" s="2">
        <f>(1+(E18*G4))/B14</f>
        <v>28.714285714285715</v>
      </c>
    </row>
    <row r="19" spans="2:6" x14ac:dyDescent="0.25">
      <c r="B19" s="2">
        <v>12</v>
      </c>
      <c r="C19" s="2">
        <f>GCD(G4,B19)</f>
        <v>4</v>
      </c>
      <c r="E19" s="2">
        <v>11</v>
      </c>
      <c r="F19" s="2">
        <f>(1+(E19*G4))/B14</f>
        <v>31.571428571428573</v>
      </c>
    </row>
    <row r="20" spans="2:6" x14ac:dyDescent="0.25">
      <c r="B20" s="2">
        <v>13</v>
      </c>
      <c r="C20" s="2">
        <f>GCD(G4,B20)</f>
        <v>1</v>
      </c>
      <c r="E20" s="2">
        <v>12</v>
      </c>
      <c r="F20" s="2">
        <f>(1+(E20*G4))/B14</f>
        <v>34.428571428571431</v>
      </c>
    </row>
    <row r="21" spans="2:6" x14ac:dyDescent="0.25">
      <c r="B21" s="2">
        <v>14</v>
      </c>
      <c r="C21" s="2">
        <f>GCD(G4,B21)</f>
        <v>2</v>
      </c>
      <c r="E21" s="2">
        <v>13</v>
      </c>
      <c r="F21" s="2">
        <f>(1+(E21*G4))/B14</f>
        <v>37.285714285714285</v>
      </c>
    </row>
    <row r="22" spans="2:6" x14ac:dyDescent="0.25">
      <c r="B22" s="2">
        <v>15</v>
      </c>
      <c r="C22" s="2">
        <f>GCD(G4,B22)</f>
        <v>5</v>
      </c>
      <c r="E22" s="2">
        <v>14</v>
      </c>
      <c r="F22" s="2">
        <f>(1+(E22*G4))/B14</f>
        <v>40.142857142857146</v>
      </c>
    </row>
    <row r="23" spans="2:6" x14ac:dyDescent="0.25">
      <c r="B23" s="2">
        <v>16</v>
      </c>
      <c r="C23" s="2">
        <f>GCD(G4,B23)</f>
        <v>4</v>
      </c>
      <c r="E23" s="2">
        <v>15</v>
      </c>
      <c r="F23" s="2">
        <f>(1+(E23*G4))/B14</f>
        <v>43</v>
      </c>
    </row>
    <row r="24" spans="2:6" x14ac:dyDescent="0.25">
      <c r="B24" s="2">
        <v>17</v>
      </c>
      <c r="C24" s="2">
        <f>GCD(G4,B24)</f>
        <v>1</v>
      </c>
      <c r="E24" s="2">
        <v>16</v>
      </c>
      <c r="F24" s="2">
        <f>(1+(E24*G4))/B14</f>
        <v>45.857142857142854</v>
      </c>
    </row>
    <row r="25" spans="2:6" x14ac:dyDescent="0.25">
      <c r="B25" s="2">
        <v>18</v>
      </c>
      <c r="C25" s="2">
        <f>GCD(G4,B25)</f>
        <v>2</v>
      </c>
      <c r="E25" s="2">
        <v>17</v>
      </c>
      <c r="F25" s="2">
        <f>(1+(E25*G4))/B14</f>
        <v>48.714285714285715</v>
      </c>
    </row>
    <row r="26" spans="2:6" x14ac:dyDescent="0.25">
      <c r="B26" s="2">
        <v>19</v>
      </c>
      <c r="C26" s="2">
        <f>GCD(G4,B26)</f>
        <v>1</v>
      </c>
      <c r="E26" s="2">
        <v>18</v>
      </c>
      <c r="F26" s="2">
        <f>(1+(E26*G4))/B14</f>
        <v>51.571428571428569</v>
      </c>
    </row>
  </sheetData>
  <mergeCells count="3">
    <mergeCell ref="H8:I8"/>
    <mergeCell ref="K8:L8"/>
    <mergeCell ref="O8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CESAR</vt:lpstr>
      <vt:lpstr>Vigenère</vt:lpstr>
      <vt:lpstr>Hill</vt:lpstr>
      <vt:lpstr>A</vt:lpstr>
      <vt:lpstr>RSA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ISRAEL ARAIZA HERNANDEZ</dc:creator>
  <cp:keywords/>
  <dc:description/>
  <cp:lastModifiedBy>Ignacio Ivan Sanchez Pantoja - Alumno</cp:lastModifiedBy>
  <cp:revision/>
  <dcterms:created xsi:type="dcterms:W3CDTF">2024-09-20T05:45:40Z</dcterms:created>
  <dcterms:modified xsi:type="dcterms:W3CDTF">2024-10-05T19:25:01Z</dcterms:modified>
  <cp:category/>
  <cp:contentStatus/>
</cp:coreProperties>
</file>