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60" yWindow="1640" windowWidth="25040" windowHeight="14420" tabRatio="500"/>
  </bookViews>
  <sheets>
    <sheet name="KPI " sheetId="1" r:id="rId1"/>
    <sheet name="Graphes" sheetId="3" r:id="rId2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16" roundtripDataSignature="AMtx7mhtKkQI0nv3A8rrqvyOIO+x8/9m7Q=="/>
    </ext>
  </extLst>
</workbook>
</file>

<file path=xl/calcChain.xml><?xml version="1.0" encoding="utf-8"?>
<calcChain xmlns="http://schemas.openxmlformats.org/spreadsheetml/2006/main">
  <c r="D4" i="1" l="1"/>
  <c r="C29" i="3"/>
  <c r="D29" i="3"/>
  <c r="E29" i="3"/>
  <c r="F29" i="3"/>
  <c r="G29" i="3"/>
  <c r="H29" i="3"/>
  <c r="I29" i="3"/>
  <c r="J29" i="3"/>
  <c r="K29" i="3"/>
  <c r="L29" i="3"/>
  <c r="M29" i="3"/>
  <c r="N29" i="3"/>
  <c r="R9" i="3"/>
  <c r="Q9" i="3"/>
  <c r="R8" i="3"/>
  <c r="Q8" i="3"/>
  <c r="R7" i="3"/>
  <c r="Q7" i="3"/>
  <c r="R6" i="3"/>
  <c r="Q6" i="3"/>
  <c r="Q83" i="1"/>
  <c r="D82" i="1"/>
  <c r="Q82" i="1"/>
  <c r="O82" i="1"/>
  <c r="N82" i="1"/>
  <c r="M82" i="1"/>
  <c r="L82" i="1"/>
  <c r="K82" i="1"/>
  <c r="J82" i="1"/>
  <c r="I82" i="1"/>
  <c r="H82" i="1"/>
  <c r="G82" i="1"/>
  <c r="F82" i="1"/>
  <c r="E82" i="1"/>
  <c r="Q81" i="1"/>
  <c r="D80" i="1"/>
  <c r="Q80" i="1"/>
  <c r="O80" i="1"/>
  <c r="N80" i="1"/>
  <c r="M80" i="1"/>
  <c r="L80" i="1"/>
  <c r="K80" i="1"/>
  <c r="J80" i="1"/>
  <c r="I80" i="1"/>
  <c r="H80" i="1"/>
  <c r="G80" i="1"/>
  <c r="F80" i="1"/>
  <c r="E80" i="1"/>
  <c r="D72" i="1"/>
  <c r="D75" i="1"/>
  <c r="Q75" i="1"/>
  <c r="O72" i="1"/>
  <c r="O75" i="1"/>
  <c r="N72" i="1"/>
  <c r="N75" i="1"/>
  <c r="M72" i="1"/>
  <c r="M75" i="1"/>
  <c r="L72" i="1"/>
  <c r="L75" i="1"/>
  <c r="K72" i="1"/>
  <c r="K75" i="1"/>
  <c r="J72" i="1"/>
  <c r="J75" i="1"/>
  <c r="I72" i="1"/>
  <c r="I75" i="1"/>
  <c r="H72" i="1"/>
  <c r="H75" i="1"/>
  <c r="G72" i="1"/>
  <c r="G75" i="1"/>
  <c r="F72" i="1"/>
  <c r="F75" i="1"/>
  <c r="E72" i="1"/>
  <c r="E75" i="1"/>
  <c r="Q73" i="1"/>
  <c r="Q72" i="1"/>
  <c r="D69" i="1"/>
  <c r="D67" i="1"/>
  <c r="D71" i="1"/>
  <c r="Q71" i="1"/>
  <c r="O69" i="1"/>
  <c r="O67" i="1"/>
  <c r="O71" i="1"/>
  <c r="N69" i="1"/>
  <c r="N67" i="1"/>
  <c r="N71" i="1"/>
  <c r="M69" i="1"/>
  <c r="M67" i="1"/>
  <c r="M71" i="1"/>
  <c r="L69" i="1"/>
  <c r="L67" i="1"/>
  <c r="L71" i="1"/>
  <c r="K69" i="1"/>
  <c r="K67" i="1"/>
  <c r="K71" i="1"/>
  <c r="J69" i="1"/>
  <c r="J67" i="1"/>
  <c r="J71" i="1"/>
  <c r="I69" i="1"/>
  <c r="I67" i="1"/>
  <c r="I71" i="1"/>
  <c r="H69" i="1"/>
  <c r="H67" i="1"/>
  <c r="H71" i="1"/>
  <c r="G69" i="1"/>
  <c r="G67" i="1"/>
  <c r="G71" i="1"/>
  <c r="F69" i="1"/>
  <c r="F67" i="1"/>
  <c r="F71" i="1"/>
  <c r="E69" i="1"/>
  <c r="E67" i="1"/>
  <c r="E71" i="1"/>
  <c r="Q69" i="1"/>
  <c r="Q68" i="1"/>
  <c r="Q67" i="1"/>
  <c r="D54" i="1"/>
  <c r="E54" i="1"/>
  <c r="F54" i="1"/>
  <c r="G54" i="1"/>
  <c r="H54" i="1"/>
  <c r="I54" i="1"/>
  <c r="J54" i="1"/>
  <c r="K54" i="1"/>
  <c r="L54" i="1"/>
  <c r="M54" i="1"/>
  <c r="N54" i="1"/>
  <c r="O54" i="1"/>
  <c r="J28" i="1"/>
  <c r="Q28" i="1"/>
  <c r="O28" i="1"/>
  <c r="N28" i="1"/>
  <c r="M28" i="1"/>
  <c r="L28" i="1"/>
  <c r="K28" i="1"/>
  <c r="Q27" i="1"/>
  <c r="Q26" i="1"/>
  <c r="Q25" i="1"/>
  <c r="Q24" i="1"/>
  <c r="Q23" i="1"/>
  <c r="B23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O17" i="1"/>
  <c r="N17" i="1"/>
  <c r="M17" i="1"/>
  <c r="L17" i="1"/>
  <c r="K17" i="1"/>
  <c r="J17" i="1"/>
  <c r="I17" i="1"/>
  <c r="H17" i="1"/>
  <c r="G17" i="1"/>
  <c r="F17" i="1"/>
  <c r="E17" i="1"/>
  <c r="D17" i="1"/>
  <c r="Q14" i="1"/>
  <c r="Q15" i="1"/>
  <c r="Q16" i="1"/>
  <c r="O16" i="1"/>
  <c r="N16" i="1"/>
  <c r="M16" i="1"/>
  <c r="L16" i="1"/>
  <c r="K16" i="1"/>
  <c r="J16" i="1"/>
  <c r="I16" i="1"/>
  <c r="H16" i="1"/>
  <c r="G16" i="1"/>
  <c r="F16" i="1"/>
  <c r="E16" i="1"/>
  <c r="D16" i="1"/>
  <c r="O15" i="1"/>
  <c r="N15" i="1"/>
  <c r="M15" i="1"/>
  <c r="L15" i="1"/>
  <c r="K15" i="1"/>
  <c r="J15" i="1"/>
  <c r="I15" i="1"/>
  <c r="H15" i="1"/>
  <c r="G15" i="1"/>
  <c r="F15" i="1"/>
  <c r="E15" i="1"/>
  <c r="D15" i="1"/>
  <c r="O14" i="1"/>
  <c r="N14" i="1"/>
  <c r="M14" i="1"/>
  <c r="L14" i="1"/>
  <c r="K14" i="1"/>
  <c r="J14" i="1"/>
  <c r="I14" i="1"/>
  <c r="H14" i="1"/>
  <c r="G14" i="1"/>
  <c r="F14" i="1"/>
  <c r="E14" i="1"/>
  <c r="D14" i="1"/>
  <c r="Q11" i="1"/>
  <c r="Q12" i="1"/>
  <c r="Q13" i="1"/>
  <c r="O11" i="1"/>
  <c r="O12" i="1"/>
  <c r="O13" i="1"/>
  <c r="N11" i="1"/>
  <c r="N12" i="1"/>
  <c r="N13" i="1"/>
  <c r="M11" i="1"/>
  <c r="M12" i="1"/>
  <c r="M13" i="1"/>
  <c r="L11" i="1"/>
  <c r="L12" i="1"/>
  <c r="L13" i="1"/>
  <c r="K11" i="1"/>
  <c r="K12" i="1"/>
  <c r="K13" i="1"/>
  <c r="J11" i="1"/>
  <c r="J12" i="1"/>
  <c r="J13" i="1"/>
  <c r="I11" i="1"/>
  <c r="I12" i="1"/>
  <c r="I13" i="1"/>
  <c r="H11" i="1"/>
  <c r="H12" i="1"/>
  <c r="H13" i="1"/>
  <c r="G11" i="1"/>
  <c r="G12" i="1"/>
  <c r="G13" i="1"/>
  <c r="F11" i="1"/>
  <c r="F12" i="1"/>
  <c r="F13" i="1"/>
  <c r="E11" i="1"/>
  <c r="E12" i="1"/>
  <c r="E13" i="1"/>
  <c r="D11" i="1"/>
  <c r="D12" i="1"/>
  <c r="D13" i="1"/>
  <c r="Q8" i="1"/>
  <c r="Q9" i="1"/>
  <c r="Q10" i="1"/>
  <c r="O8" i="1"/>
  <c r="O9" i="1"/>
  <c r="O10" i="1"/>
  <c r="N8" i="1"/>
  <c r="N9" i="1"/>
  <c r="N10" i="1"/>
  <c r="M8" i="1"/>
  <c r="M9" i="1"/>
  <c r="M10" i="1"/>
  <c r="L8" i="1"/>
  <c r="L9" i="1"/>
  <c r="L10" i="1"/>
  <c r="K8" i="1"/>
  <c r="K9" i="1"/>
  <c r="K10" i="1"/>
  <c r="J8" i="1"/>
  <c r="J9" i="1"/>
  <c r="J10" i="1"/>
  <c r="I8" i="1"/>
  <c r="I9" i="1"/>
  <c r="I10" i="1"/>
  <c r="H8" i="1"/>
  <c r="H9" i="1"/>
  <c r="H10" i="1"/>
  <c r="G8" i="1"/>
  <c r="G9" i="1"/>
  <c r="G10" i="1"/>
  <c r="F8" i="1"/>
  <c r="F9" i="1"/>
  <c r="F10" i="1"/>
  <c r="E8" i="1"/>
  <c r="E9" i="1"/>
  <c r="E10" i="1"/>
  <c r="D8" i="1"/>
  <c r="D9" i="1"/>
  <c r="D10" i="1"/>
  <c r="Q4" i="1"/>
  <c r="Q5" i="1"/>
  <c r="Q7" i="1"/>
  <c r="O4" i="1"/>
  <c r="O5" i="1"/>
  <c r="O7" i="1"/>
  <c r="N4" i="1"/>
  <c r="N5" i="1"/>
  <c r="N7" i="1"/>
  <c r="M4" i="1"/>
  <c r="M5" i="1"/>
  <c r="M7" i="1"/>
  <c r="L4" i="1"/>
  <c r="L5" i="1"/>
  <c r="L7" i="1"/>
  <c r="K4" i="1"/>
  <c r="K5" i="1"/>
  <c r="K7" i="1"/>
  <c r="J4" i="1"/>
  <c r="J5" i="1"/>
  <c r="J7" i="1"/>
  <c r="I5" i="1"/>
  <c r="I7" i="1"/>
  <c r="H5" i="1"/>
  <c r="H7" i="1"/>
  <c r="G5" i="1"/>
  <c r="G7" i="1"/>
  <c r="F5" i="1"/>
  <c r="F7" i="1"/>
  <c r="E5" i="1"/>
  <c r="E7" i="1"/>
  <c r="D5" i="1"/>
  <c r="D7" i="1"/>
  <c r="O6" i="1"/>
  <c r="N6" i="1"/>
  <c r="M6" i="1"/>
  <c r="L6" i="1"/>
  <c r="K6" i="1"/>
  <c r="J6" i="1"/>
  <c r="I6" i="1"/>
  <c r="H6" i="1"/>
  <c r="G6" i="1"/>
  <c r="F6" i="1"/>
  <c r="E6" i="1"/>
</calcChain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11"/>
            <color rgb="FF000000"/>
            <rFont val="Calibri"/>
          </rPr>
          <t>======
ID#AAAAI7yQDWE
Julien Jacquet    (2019-05-31 10:44:03)
! NE REMPLIR QUE LES CASES JAUNES (RESULTATS) OU GRISES (PREVISIONS) ! 
Les autres sont des formules automatiques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5qcr17bOFXonWqnCQUwBbcUadjw=="/>
    </ext>
  </extLst>
</comments>
</file>

<file path=xl/sharedStrings.xml><?xml version="1.0" encoding="utf-8"?>
<sst xmlns="http://schemas.openxmlformats.org/spreadsheetml/2006/main" count="116" uniqueCount="113">
  <si>
    <t xml:space="preserve">Janvier </t>
  </si>
  <si>
    <t xml:space="preserve">Février </t>
  </si>
  <si>
    <t xml:space="preserve">Mars </t>
  </si>
  <si>
    <t>Avril</t>
  </si>
  <si>
    <t>Mai</t>
  </si>
  <si>
    <t>Juin</t>
  </si>
  <si>
    <t>Juillet</t>
  </si>
  <si>
    <t>Août</t>
  </si>
  <si>
    <t xml:space="preserve">Septembre </t>
  </si>
  <si>
    <t xml:space="preserve">Octobre </t>
  </si>
  <si>
    <t xml:space="preserve">Novembre </t>
  </si>
  <si>
    <t xml:space="preserve">Décembre </t>
  </si>
  <si>
    <t>Année 2018</t>
  </si>
  <si>
    <t>EAT (€)</t>
  </si>
  <si>
    <t>Objectif EAT (€)</t>
  </si>
  <si>
    <t>% objectif EAT</t>
  </si>
  <si>
    <t>% YTD</t>
  </si>
  <si>
    <t>-</t>
  </si>
  <si>
    <t>GROW (€)</t>
  </si>
  <si>
    <t>Objectif GROW (€)</t>
  </si>
  <si>
    <t>% objectif GROW</t>
  </si>
  <si>
    <t>LEARN (€)</t>
  </si>
  <si>
    <t>Objectif LEARN (€)</t>
  </si>
  <si>
    <t>% objectif LEARN</t>
  </si>
  <si>
    <t>TOTAL (€)</t>
  </si>
  <si>
    <t>jan</t>
  </si>
  <si>
    <t>fév</t>
  </si>
  <si>
    <t>mars</t>
  </si>
  <si>
    <t>avril</t>
  </si>
  <si>
    <t>mai</t>
  </si>
  <si>
    <t>juin</t>
  </si>
  <si>
    <t>juillet</t>
  </si>
  <si>
    <t>août</t>
  </si>
  <si>
    <t>sept</t>
  </si>
  <si>
    <t>oct</t>
  </si>
  <si>
    <t>nov</t>
  </si>
  <si>
    <t>déc</t>
  </si>
  <si>
    <t>CA mensuel 2015</t>
  </si>
  <si>
    <t>Objectif TOTAL (€)</t>
  </si>
  <si>
    <t>% objectif TOTAL</t>
  </si>
  <si>
    <t>Objectif YTD</t>
  </si>
  <si>
    <t>CA 2015 cumulé</t>
  </si>
  <si>
    <t>Frais</t>
  </si>
  <si>
    <t>RESULTATS PRODUCTION</t>
  </si>
  <si>
    <t>Marc collecté (kg)</t>
  </si>
  <si>
    <t>Substrat produit (kg)</t>
  </si>
  <si>
    <t xml:space="preserve">Kits </t>
  </si>
  <si>
    <t>Total récolte pleurotes (kg)</t>
  </si>
  <si>
    <t>Total récolte pieds (kg)</t>
  </si>
  <si>
    <t>Total récolte panicaults (kg)</t>
  </si>
  <si>
    <t>Taux de conversion</t>
  </si>
  <si>
    <t>Fungi pops</t>
  </si>
  <si>
    <t>Autre</t>
  </si>
  <si>
    <t>RESULTATS VENTES</t>
  </si>
  <si>
    <t>Champignons frais (€) : pleurotes, pieds, panicauts</t>
  </si>
  <si>
    <t>CA mensuel 2016</t>
  </si>
  <si>
    <t xml:space="preserve">en kg </t>
  </si>
  <si>
    <t>CA 2016 cumulé</t>
  </si>
  <si>
    <t>prix moyen</t>
  </si>
  <si>
    <t>CA mensuel 2017</t>
  </si>
  <si>
    <t>Objectif champignons frais (€)</t>
  </si>
  <si>
    <t>% objectif champignons frais</t>
  </si>
  <si>
    <t>CA 2017 cumulé</t>
  </si>
  <si>
    <t>Kits (€)</t>
  </si>
  <si>
    <t>CA mensuel 2018</t>
  </si>
  <si>
    <t xml:space="preserve">en nombre </t>
  </si>
  <si>
    <t>CA 2018 cumulé</t>
  </si>
  <si>
    <t>Objectif kits (€)</t>
  </si>
  <si>
    <t>% objectif kits</t>
  </si>
  <si>
    <t>Fungi Pop (€)</t>
  </si>
  <si>
    <t>CA mensuel 2019</t>
  </si>
  <si>
    <t>en nombre</t>
  </si>
  <si>
    <t>Objectif Fungi Pop (€)</t>
  </si>
  <si>
    <t>% objectif Fungi Pop</t>
  </si>
  <si>
    <t>CA 2019 cumulé</t>
  </si>
  <si>
    <t>Sensibilisation (€)</t>
  </si>
  <si>
    <t>Objectif sensibilisation (€)</t>
  </si>
  <si>
    <t>% objectif sensibilisation</t>
  </si>
  <si>
    <t>Croissance 2017-2018</t>
  </si>
  <si>
    <t>Ventes divers</t>
  </si>
  <si>
    <t>CA total</t>
  </si>
  <si>
    <t>Croissance 2016-2017 cumulé</t>
  </si>
  <si>
    <t>Objectif CA total</t>
  </si>
  <si>
    <t>% objectif CA total</t>
  </si>
  <si>
    <t>Bonus / malus CA total</t>
  </si>
  <si>
    <t>Bonus / malus YTD</t>
  </si>
  <si>
    <t>RESULTATS TRESORERIE</t>
  </si>
  <si>
    <t>Moyenne 2018</t>
  </si>
  <si>
    <t>Trésorerie réelle</t>
  </si>
  <si>
    <t>Trésorerie prévisionnelle</t>
  </si>
  <si>
    <t>Variation trésorerie réelle</t>
  </si>
  <si>
    <t>Différence réel - prévisionnel</t>
  </si>
  <si>
    <t>RESULTATS ENVIRONNEMENTAUX</t>
  </si>
  <si>
    <t>Consommation pasteurisateur (kWh / kg pleurote)</t>
  </si>
  <si>
    <t>en kWh</t>
  </si>
  <si>
    <t>Objectif pasteurisateur (kWh / kg de pleurotes)</t>
  </si>
  <si>
    <t>% objectif pasteurisateur</t>
  </si>
  <si>
    <t>Consommation flux laminaire (kWh / kg pleurote)</t>
  </si>
  <si>
    <t>en nombre d'heures</t>
  </si>
  <si>
    <t>Objectif flux laminaire (kWh / kg de pleurotes)</t>
  </si>
  <si>
    <t xml:space="preserve">% objectif pasteurisateur </t>
  </si>
  <si>
    <t>Consommation eau nettoyage inoculation ( L / kg pleurote)</t>
  </si>
  <si>
    <t>en L</t>
  </si>
  <si>
    <t>Objectif eau nettoyage inoculation (L / kg pleurote)</t>
  </si>
  <si>
    <t xml:space="preserve">% objectif nettoyage inoculation </t>
  </si>
  <si>
    <t>RESULTATS SOCIAUX</t>
  </si>
  <si>
    <t>ETP TOTAL</t>
  </si>
  <si>
    <t>ETP PUBLIC CIBLE (ART. 60, ACTIVA, FIRST)</t>
  </si>
  <si>
    <t>% PUBLIC CIBLE</t>
  </si>
  <si>
    <t>Jours d'absence hors congé (MA, ABS INJ.)</t>
  </si>
  <si>
    <t>Jours d'absence/jourts total</t>
  </si>
  <si>
    <t>Ratio salaire max/salaire min</t>
  </si>
  <si>
    <t>SYNTHESE RESULTATS FINANCIERS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</si>
</sst>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\ [$€-1]"/>
    <numFmt numFmtId="165" formatCode="_-* #,##0\ [$€-40C]_-;\-* #,##0\ [$€-40C]_-;_-* &quot;-&quot;??\ [$€-40C]_-;_-@"/>
    <numFmt numFmtId="166" formatCode="_-* #,##0.00\ &quot;€&quot;_-;\-* #,##0.00\ &quot;€&quot;_-;_-* &quot;-&quot;??\ &quot;€&quot;_-;_-@"/>
    <numFmt numFmtId="167" formatCode="_-* #,##0\ &quot;€&quot;_-;\-* #,##0\ &quot;€&quot;_-;_-* &quot;-&quot;??\ &quot;€&quot;_-;_-@"/>
    <numFmt numFmtId="168" formatCode="#,##0.0_ ;\-#,##0.0\ "/>
    <numFmt numFmtId="169" formatCode="_-* #,##0.00\ [$€-40C]_-;\-* #,##0.00\ [$€-40C]_-;_-* &quot;-&quot;??\ [$€-40C]_-;_-@"/>
    <numFmt numFmtId="170" formatCode="_-* #,##0.00\ _€_-;\-* #,##0.00\ _€_-;_-* &quot;-&quot;??\ _€_-;_-@"/>
  </numFmts>
  <fonts count="17" x14ac:knownFonts="1">
    <font>
      <sz val="11"/>
      <color rgb="FF000000"/>
      <name val="Calibri"/>
    </font>
    <font>
      <b/>
      <sz val="10"/>
      <color rgb="FF000000"/>
      <name val="Arial"/>
    </font>
    <font>
      <b/>
      <sz val="13"/>
      <color rgb="FFFFFFFF"/>
      <name val="Arial"/>
    </font>
    <font>
      <sz val="11"/>
      <name val="Calibri"/>
    </font>
    <font>
      <sz val="11"/>
      <color theme="1"/>
      <name val="Calibri"/>
    </font>
    <font>
      <b/>
      <sz val="11"/>
      <color rgb="FF000000"/>
      <name val="Calibri"/>
    </font>
    <font>
      <i/>
      <sz val="11"/>
      <color rgb="FF7F7F7F"/>
      <name val="Arial"/>
    </font>
    <font>
      <i/>
      <sz val="11"/>
      <color rgb="FF7F7F7F"/>
      <name val="Calibri"/>
    </font>
    <font>
      <sz val="9"/>
      <name val="Calibri"/>
    </font>
    <font>
      <u/>
      <sz val="11"/>
      <color rgb="FF000000"/>
      <name val="Calibri"/>
    </font>
    <font>
      <b/>
      <u/>
      <sz val="11"/>
      <color rgb="FF000000"/>
      <name val="Calibri"/>
    </font>
    <font>
      <b/>
      <sz val="13"/>
      <color rgb="FF000000"/>
      <name val="Arial"/>
    </font>
    <font>
      <i/>
      <sz val="10"/>
      <color rgb="FF000000"/>
      <name val="Calibri"/>
    </font>
    <font>
      <i/>
      <sz val="10"/>
      <color rgb="FF000000"/>
      <name val="Arial"/>
    </font>
    <font>
      <sz val="11"/>
      <color rgb="FFFF0000"/>
      <name val="Calibri"/>
    </font>
    <font>
      <sz val="11"/>
      <color rgb="FFFFFFFF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000000"/>
        <bgColor rgb="FF000000"/>
      </patternFill>
    </fill>
    <fill>
      <patternFill patternType="solid">
        <fgColor rgb="FFCCFFCC"/>
        <bgColor rgb="FFCCFFCC"/>
      </patternFill>
    </fill>
    <fill>
      <patternFill patternType="solid">
        <fgColor rgb="FFE5DFEC"/>
        <bgColor rgb="FFE5DFEC"/>
      </patternFill>
    </fill>
    <fill>
      <patternFill patternType="solid">
        <fgColor rgb="FFFDFEDA"/>
        <bgColor rgb="FFFDFEDA"/>
      </patternFill>
    </fill>
    <fill>
      <patternFill patternType="solid">
        <fgColor rgb="FFFDE9D9"/>
        <bgColor rgb="FFFDE9D9"/>
      </patternFill>
    </fill>
    <fill>
      <patternFill patternType="solid">
        <fgColor rgb="FFD8D8D8"/>
        <bgColor rgb="FFD8D8D8"/>
      </patternFill>
    </fill>
    <fill>
      <patternFill patternType="solid">
        <fgColor rgb="FFB8CCE4"/>
        <bgColor rgb="FFB8CCE4"/>
      </patternFill>
    </fill>
    <fill>
      <patternFill patternType="solid">
        <fgColor rgb="FFFF0000"/>
        <bgColor rgb="FFFF0000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1F497D"/>
      </right>
      <top/>
      <bottom/>
      <diagonal/>
    </border>
    <border>
      <left style="medium">
        <color rgb="FF1F497D"/>
      </left>
      <right/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/>
      <top/>
      <bottom/>
      <diagonal/>
    </border>
    <border>
      <left style="medium">
        <color rgb="FF1F497D"/>
      </left>
      <right/>
      <top style="medium">
        <color rgb="FF1F497D"/>
      </top>
      <bottom/>
      <diagonal/>
    </border>
    <border>
      <left style="medium">
        <color rgb="FF1F497D"/>
      </left>
      <right/>
      <top/>
      <bottom/>
      <diagonal/>
    </border>
    <border>
      <left style="medium">
        <color rgb="FF1F497D"/>
      </left>
      <right style="medium">
        <color rgb="FF1F497D"/>
      </right>
      <top/>
      <bottom/>
      <diagonal/>
    </border>
    <border>
      <left style="medium">
        <color rgb="FF1F497D"/>
      </left>
      <right/>
      <top/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/>
      <right/>
      <top style="medium">
        <color rgb="FF1F497D"/>
      </top>
      <bottom/>
      <diagonal/>
    </border>
    <border>
      <left style="medium">
        <color rgb="FFF79646"/>
      </left>
      <right/>
      <top style="medium">
        <color rgb="FFF79646"/>
      </top>
      <bottom style="medium">
        <color rgb="FFF79646"/>
      </bottom>
      <diagonal/>
    </border>
    <border>
      <left/>
      <right/>
      <top style="medium">
        <color rgb="FFF79646"/>
      </top>
      <bottom style="medium">
        <color rgb="FFF79646"/>
      </bottom>
      <diagonal/>
    </border>
    <border>
      <left/>
      <right style="medium">
        <color rgb="FFF79646"/>
      </right>
      <top style="medium">
        <color rgb="FFF79646"/>
      </top>
      <bottom style="medium">
        <color rgb="FFF79646"/>
      </bottom>
      <diagonal/>
    </border>
    <border>
      <left style="medium">
        <color rgb="FFF79646"/>
      </left>
      <right/>
      <top/>
      <bottom/>
      <diagonal/>
    </border>
    <border>
      <left style="medium">
        <color rgb="FFF79646"/>
      </left>
      <right/>
      <top style="medium">
        <color rgb="FFF79646"/>
      </top>
      <bottom/>
      <diagonal/>
    </border>
    <border>
      <left/>
      <right/>
      <top style="medium">
        <color rgb="FFF79646"/>
      </top>
      <bottom/>
      <diagonal/>
    </border>
    <border>
      <left/>
      <right/>
      <top style="medium">
        <color rgb="FFF79646"/>
      </top>
      <bottom/>
      <diagonal/>
    </border>
    <border>
      <left/>
      <right style="medium">
        <color rgb="FFF79646"/>
      </right>
      <top style="medium">
        <color rgb="FFF79646"/>
      </top>
      <bottom/>
      <diagonal/>
    </border>
    <border>
      <left/>
      <right style="medium">
        <color rgb="FFF79646"/>
      </right>
      <top/>
      <bottom/>
      <diagonal/>
    </border>
    <border>
      <left style="medium">
        <color rgb="FFF79646"/>
      </left>
      <right/>
      <top/>
      <bottom/>
      <diagonal/>
    </border>
    <border>
      <left style="medium">
        <color rgb="FFF79646"/>
      </left>
      <right style="medium">
        <color rgb="FFF79646"/>
      </right>
      <top/>
      <bottom style="medium">
        <color rgb="FFF79646"/>
      </bottom>
      <diagonal/>
    </border>
    <border>
      <left style="medium">
        <color rgb="FFF79646"/>
      </left>
      <right/>
      <top/>
      <bottom style="medium">
        <color rgb="FFF79646"/>
      </bottom>
      <diagonal/>
    </border>
    <border>
      <left/>
      <right/>
      <top/>
      <bottom style="medium">
        <color rgb="FFF79646"/>
      </bottom>
      <diagonal/>
    </border>
    <border>
      <left/>
      <right style="medium">
        <color rgb="FFF79646"/>
      </right>
      <top/>
      <bottom style="medium">
        <color rgb="FFF79646"/>
      </bottom>
      <diagonal/>
    </border>
    <border>
      <left style="medium">
        <color rgb="FFF79646"/>
      </left>
      <right/>
      <top style="medium">
        <color rgb="FFF79646"/>
      </top>
      <bottom/>
      <diagonal/>
    </border>
    <border>
      <left style="medium">
        <color rgb="FFF79646"/>
      </left>
      <right/>
      <top/>
      <bottom style="medium">
        <color rgb="FFF79646"/>
      </bottom>
      <diagonal/>
    </border>
    <border>
      <left/>
      <right/>
      <top/>
      <bottom style="medium">
        <color rgb="FFF79646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 style="medium">
        <color rgb="FF4F81BD"/>
      </top>
      <bottom/>
      <diagonal/>
    </border>
    <border>
      <left style="medium">
        <color rgb="FFC0504D"/>
      </left>
      <right/>
      <top style="medium">
        <color rgb="FFC0504D"/>
      </top>
      <bottom style="medium">
        <color rgb="FFC0504D"/>
      </bottom>
      <diagonal/>
    </border>
    <border>
      <left/>
      <right/>
      <top style="medium">
        <color rgb="FFC0504D"/>
      </top>
      <bottom style="medium">
        <color rgb="FFC0504D"/>
      </bottom>
      <diagonal/>
    </border>
    <border>
      <left/>
      <right style="medium">
        <color rgb="FFC0504D"/>
      </right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/>
      <diagonal/>
    </border>
    <border>
      <left/>
      <right/>
      <top style="medium">
        <color rgb="FFC0504D"/>
      </top>
      <bottom/>
      <diagonal/>
    </border>
    <border>
      <left/>
      <right style="medium">
        <color rgb="FFC0504D"/>
      </right>
      <top style="medium">
        <color rgb="FFC0504D"/>
      </top>
      <bottom/>
      <diagonal/>
    </border>
    <border>
      <left style="medium">
        <color rgb="FFC0504D"/>
      </left>
      <right style="medium">
        <color rgb="FFC0504D"/>
      </right>
      <top/>
      <bottom/>
      <diagonal/>
    </border>
    <border>
      <left style="medium">
        <color rgb="FFC0504D"/>
      </left>
      <right/>
      <top/>
      <bottom/>
      <diagonal/>
    </border>
    <border>
      <left/>
      <right style="medium">
        <color rgb="FFC0504D"/>
      </right>
      <top/>
      <bottom/>
      <diagonal/>
    </border>
    <border>
      <left style="medium">
        <color rgb="FFC0504D"/>
      </left>
      <right style="medium">
        <color rgb="FFC0504D"/>
      </right>
      <top/>
      <bottom style="medium">
        <color rgb="FFC0504D"/>
      </bottom>
      <diagonal/>
    </border>
    <border>
      <left style="medium">
        <color rgb="FFC0504D"/>
      </left>
      <right/>
      <top/>
      <bottom style="medium">
        <color rgb="FFC0504D"/>
      </bottom>
      <diagonal/>
    </border>
    <border>
      <left/>
      <right/>
      <top/>
      <bottom style="medium">
        <color rgb="FFC0504D"/>
      </bottom>
      <diagonal/>
    </border>
    <border>
      <left/>
      <right style="medium">
        <color rgb="FFC0504D"/>
      </right>
      <top/>
      <bottom style="medium">
        <color rgb="FFC0504D"/>
      </bottom>
      <diagonal/>
    </border>
    <border>
      <left style="medium">
        <color rgb="FFC0504D"/>
      </left>
      <right/>
      <top/>
      <bottom/>
      <diagonal/>
    </border>
    <border>
      <left style="medium">
        <color rgb="FFC0504D"/>
      </left>
      <right/>
      <top style="medium">
        <color rgb="FFC0504D"/>
      </top>
      <bottom/>
      <diagonal/>
    </border>
    <border>
      <left style="medium">
        <color rgb="FF9BBB59"/>
      </left>
      <right/>
      <top style="medium">
        <color rgb="FF9BBB59"/>
      </top>
      <bottom/>
      <diagonal/>
    </border>
    <border>
      <left/>
      <right/>
      <top style="medium">
        <color rgb="FF9BBB59"/>
      </top>
      <bottom/>
      <diagonal/>
    </border>
    <border>
      <left/>
      <right style="medium">
        <color rgb="FF9BBB59"/>
      </right>
      <top style="medium">
        <color rgb="FF9BBB59"/>
      </top>
      <bottom/>
      <diagonal/>
    </border>
    <border>
      <left style="medium">
        <color rgb="FF9BBB59"/>
      </left>
      <right/>
      <top/>
      <bottom/>
      <diagonal/>
    </border>
    <border>
      <left style="medium">
        <color rgb="FF9BBB59"/>
      </left>
      <right/>
      <top style="medium">
        <color rgb="FF9BBB59"/>
      </top>
      <bottom/>
      <diagonal/>
    </border>
    <border>
      <left/>
      <right/>
      <top style="medium">
        <color rgb="FF9BBB59"/>
      </top>
      <bottom/>
      <diagonal/>
    </border>
    <border>
      <left/>
      <right/>
      <top style="medium">
        <color rgb="FF9BBB59"/>
      </top>
      <bottom/>
      <diagonal/>
    </border>
    <border>
      <left/>
      <right style="medium">
        <color rgb="FF9BBB59"/>
      </right>
      <top style="medium">
        <color rgb="FF9BBB59"/>
      </top>
      <bottom/>
      <diagonal/>
    </border>
    <border>
      <left style="medium">
        <color rgb="FF9BBB59"/>
      </left>
      <right/>
      <top/>
      <bottom/>
      <diagonal/>
    </border>
    <border>
      <left/>
      <right style="medium">
        <color rgb="FF9BBB59"/>
      </right>
      <top/>
      <bottom/>
      <diagonal/>
    </border>
    <border>
      <left style="medium">
        <color rgb="FF9BBB59"/>
      </left>
      <right/>
      <top/>
      <bottom style="medium">
        <color rgb="FF9BBB59"/>
      </bottom>
      <diagonal/>
    </border>
    <border>
      <left/>
      <right/>
      <top/>
      <bottom style="medium">
        <color rgb="FF9BBB59"/>
      </bottom>
      <diagonal/>
    </border>
    <border>
      <left/>
      <right style="medium">
        <color rgb="FF9BBB59"/>
      </right>
      <top/>
      <bottom style="medium">
        <color rgb="FF9BBB59"/>
      </bottom>
      <diagonal/>
    </border>
    <border>
      <left style="medium">
        <color rgb="FF9BBB59"/>
      </left>
      <right/>
      <top style="medium">
        <color rgb="FF9BBB59"/>
      </top>
      <bottom/>
      <diagonal/>
    </border>
    <border>
      <left style="medium">
        <color rgb="FF9BBB59"/>
      </left>
      <right style="medium">
        <color rgb="FF9BBB59"/>
      </right>
      <top/>
      <bottom style="medium">
        <color rgb="FF9BBB59"/>
      </bottom>
      <diagonal/>
    </border>
    <border>
      <left style="medium">
        <color rgb="FF9BBB59"/>
      </left>
      <right/>
      <top style="medium">
        <color rgb="FF9BBB59"/>
      </top>
      <bottom style="medium">
        <color rgb="FF9BBB59"/>
      </bottom>
      <diagonal/>
    </border>
    <border>
      <left/>
      <right/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</borders>
  <cellStyleXfs count="1">
    <xf numFmtId="0" fontId="0" fillId="0" borderId="0"/>
  </cellStyleXfs>
  <cellXfs count="175">
    <xf numFmtId="0" fontId="0" fillId="0" borderId="0" xfId="0" applyFont="1" applyAlignment="1"/>
    <xf numFmtId="0" fontId="1" fillId="2" borderId="1" xfId="0" applyFont="1" applyFill="1" applyBorder="1"/>
    <xf numFmtId="164" fontId="4" fillId="0" borderId="0" xfId="0" applyNumberFormat="1" applyFont="1"/>
    <xf numFmtId="0" fontId="1" fillId="0" borderId="5" xfId="0" applyFont="1" applyBorder="1"/>
    <xf numFmtId="164" fontId="1" fillId="0" borderId="5" xfId="0" applyNumberFormat="1" applyFont="1" applyBorder="1"/>
    <xf numFmtId="165" fontId="5" fillId="0" borderId="6" xfId="0" applyNumberFormat="1" applyFont="1" applyBorder="1"/>
    <xf numFmtId="164" fontId="5" fillId="0" borderId="6" xfId="0" applyNumberFormat="1" applyFont="1" applyBorder="1"/>
    <xf numFmtId="164" fontId="5" fillId="0" borderId="6" xfId="0" applyNumberFormat="1" applyFont="1" applyBorder="1" applyAlignment="1"/>
    <xf numFmtId="164" fontId="0" fillId="0" borderId="6" xfId="0" applyNumberFormat="1" applyFont="1" applyBorder="1"/>
    <xf numFmtId="0" fontId="0" fillId="0" borderId="6" xfId="0" applyFont="1" applyBorder="1"/>
    <xf numFmtId="164" fontId="0" fillId="0" borderId="7" xfId="0" applyNumberFormat="1" applyFont="1" applyBorder="1"/>
    <xf numFmtId="166" fontId="0" fillId="0" borderId="7" xfId="0" applyNumberFormat="1" applyFont="1" applyBorder="1"/>
    <xf numFmtId="164" fontId="3" fillId="0" borderId="0" xfId="0" applyNumberFormat="1" applyFont="1" applyAlignment="1"/>
    <xf numFmtId="164" fontId="6" fillId="0" borderId="8" xfId="0" applyNumberFormat="1" applyFont="1" applyBorder="1"/>
    <xf numFmtId="0" fontId="6" fillId="0" borderId="8" xfId="0" applyFont="1" applyBorder="1"/>
    <xf numFmtId="164" fontId="7" fillId="0" borderId="0" xfId="0" applyNumberFormat="1" applyFont="1"/>
    <xf numFmtId="167" fontId="7" fillId="0" borderId="0" xfId="0" applyNumberFormat="1" applyFont="1"/>
    <xf numFmtId="164" fontId="0" fillId="0" borderId="0" xfId="0" applyNumberFormat="1" applyFont="1"/>
    <xf numFmtId="0" fontId="0" fillId="0" borderId="0" xfId="0" applyFont="1"/>
    <xf numFmtId="164" fontId="0" fillId="0" borderId="9" xfId="0" applyNumberFormat="1" applyFont="1" applyBorder="1"/>
    <xf numFmtId="166" fontId="0" fillId="0" borderId="9" xfId="0" applyNumberFormat="1" applyFont="1" applyBorder="1"/>
    <xf numFmtId="9" fontId="8" fillId="0" borderId="0" xfId="0" applyNumberFormat="1" applyFont="1" applyAlignment="1"/>
    <xf numFmtId="0" fontId="1" fillId="0" borderId="10" xfId="0" applyFont="1" applyBorder="1"/>
    <xf numFmtId="164" fontId="1" fillId="0" borderId="8" xfId="0" applyNumberFormat="1" applyFont="1" applyBorder="1" applyAlignment="1"/>
    <xf numFmtId="164" fontId="0" fillId="0" borderId="0" xfId="0" applyNumberFormat="1" applyFont="1" applyAlignment="1">
      <alignment horizontal="right"/>
    </xf>
    <xf numFmtId="9" fontId="0" fillId="0" borderId="11" xfId="0" applyNumberFormat="1" applyFont="1" applyBorder="1" applyAlignment="1">
      <alignment horizontal="right"/>
    </xf>
    <xf numFmtId="10" fontId="0" fillId="0" borderId="0" xfId="0" applyNumberFormat="1" applyFont="1" applyAlignment="1">
      <alignment horizontal="right"/>
    </xf>
    <xf numFmtId="0" fontId="0" fillId="0" borderId="11" xfId="0" applyFont="1" applyBorder="1"/>
    <xf numFmtId="164" fontId="0" fillId="0" borderId="9" xfId="0" applyNumberFormat="1" applyFont="1" applyBorder="1" applyAlignment="1">
      <alignment horizontal="right"/>
    </xf>
    <xf numFmtId="9" fontId="0" fillId="0" borderId="12" xfId="0" applyNumberFormat="1" applyFont="1" applyBorder="1" applyAlignment="1">
      <alignment horizontal="right"/>
    </xf>
    <xf numFmtId="0" fontId="1" fillId="0" borderId="8" xfId="0" applyFont="1" applyBorder="1"/>
    <xf numFmtId="0" fontId="8" fillId="0" borderId="0" xfId="0" applyFont="1" applyAlignment="1"/>
    <xf numFmtId="165" fontId="5" fillId="0" borderId="0" xfId="0" applyNumberFormat="1" applyFont="1"/>
    <xf numFmtId="0" fontId="9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168" fontId="0" fillId="4" borderId="1" xfId="0" applyNumberFormat="1" applyFont="1" applyFill="1" applyBorder="1" applyAlignment="1">
      <alignment horizontal="center"/>
    </xf>
    <xf numFmtId="166" fontId="0" fillId="0" borderId="0" xfId="0" applyNumberFormat="1" applyFont="1" applyAlignment="1">
      <alignment horizontal="right"/>
    </xf>
    <xf numFmtId="168" fontId="0" fillId="4" borderId="1" xfId="0" applyNumberFormat="1" applyFont="1" applyFill="1" applyBorder="1"/>
    <xf numFmtId="9" fontId="0" fillId="0" borderId="9" xfId="0" applyNumberFormat="1" applyFont="1" applyBorder="1" applyAlignment="1">
      <alignment horizontal="right"/>
    </xf>
    <xf numFmtId="165" fontId="5" fillId="0" borderId="13" xfId="0" applyNumberFormat="1" applyFont="1" applyBorder="1"/>
    <xf numFmtId="0" fontId="0" fillId="0" borderId="0" xfId="0" applyFont="1" applyAlignment="1">
      <alignment horizontal="left"/>
    </xf>
    <xf numFmtId="166" fontId="5" fillId="0" borderId="11" xfId="0" applyNumberFormat="1" applyFont="1" applyBorder="1"/>
    <xf numFmtId="168" fontId="0" fillId="0" borderId="0" xfId="0" applyNumberFormat="1" applyFont="1" applyAlignment="1">
      <alignment horizontal="center"/>
    </xf>
    <xf numFmtId="0" fontId="4" fillId="0" borderId="0" xfId="0" applyFont="1"/>
    <xf numFmtId="0" fontId="0" fillId="0" borderId="12" xfId="0" applyFont="1" applyBorder="1"/>
    <xf numFmtId="0" fontId="0" fillId="0" borderId="14" xfId="0" applyFont="1" applyBorder="1"/>
    <xf numFmtId="0" fontId="1" fillId="0" borderId="18" xfId="0" applyFont="1" applyBorder="1"/>
    <xf numFmtId="0" fontId="0" fillId="6" borderId="19" xfId="0" applyFont="1" applyFill="1" applyBorder="1"/>
    <xf numFmtId="0" fontId="0" fillId="6" borderId="1" xfId="0" applyFont="1" applyFill="1" applyBorder="1"/>
    <xf numFmtId="168" fontId="0" fillId="0" borderId="0" xfId="0" applyNumberFormat="1" applyFont="1"/>
    <xf numFmtId="0" fontId="0" fillId="6" borderId="20" xfId="0" applyFont="1" applyFill="1" applyBorder="1"/>
    <xf numFmtId="9" fontId="12" fillId="0" borderId="0" xfId="0" applyNumberFormat="1" applyFont="1"/>
    <xf numFmtId="0" fontId="1" fillId="0" borderId="21" xfId="0" applyFont="1" applyBorder="1"/>
    <xf numFmtId="0" fontId="1" fillId="0" borderId="22" xfId="0" applyFont="1" applyBorder="1"/>
    <xf numFmtId="9" fontId="0" fillId="0" borderId="22" xfId="0" applyNumberFormat="1" applyFont="1" applyBorder="1"/>
    <xf numFmtId="10" fontId="0" fillId="0" borderId="23" xfId="0" applyNumberFormat="1" applyFont="1" applyBorder="1"/>
    <xf numFmtId="9" fontId="0" fillId="0" borderId="23" xfId="0" applyNumberFormat="1" applyFont="1" applyBorder="1"/>
    <xf numFmtId="0" fontId="0" fillId="0" borderId="23" xfId="0" applyFont="1" applyBorder="1"/>
    <xf numFmtId="9" fontId="0" fillId="0" borderId="24" xfId="0" applyNumberFormat="1" applyFont="1" applyBorder="1"/>
    <xf numFmtId="0" fontId="0" fillId="0" borderId="25" xfId="0" applyFont="1" applyBorder="1"/>
    <xf numFmtId="0" fontId="1" fillId="0" borderId="29" xfId="0" applyFont="1" applyBorder="1"/>
    <xf numFmtId="169" fontId="0" fillId="6" borderId="30" xfId="0" applyNumberFormat="1" applyFont="1" applyFill="1" applyBorder="1"/>
    <xf numFmtId="169" fontId="0" fillId="6" borderId="31" xfId="0" applyNumberFormat="1" applyFont="1" applyFill="1" applyBorder="1"/>
    <xf numFmtId="0" fontId="0" fillId="0" borderId="32" xfId="0" applyFont="1" applyBorder="1"/>
    <xf numFmtId="166" fontId="0" fillId="0" borderId="33" xfId="0" applyNumberFormat="1" applyFont="1" applyBorder="1"/>
    <xf numFmtId="0" fontId="0" fillId="0" borderId="34" xfId="0" applyFont="1" applyBorder="1"/>
    <xf numFmtId="0" fontId="13" fillId="0" borderId="29" xfId="0" applyFont="1" applyBorder="1" applyAlignment="1">
      <alignment horizontal="left"/>
    </xf>
    <xf numFmtId="9" fontId="12" fillId="4" borderId="1" xfId="0" applyNumberFormat="1" applyFont="1" applyFill="1" applyBorder="1"/>
    <xf numFmtId="0" fontId="13" fillId="6" borderId="35" xfId="0" applyFont="1" applyFill="1" applyBorder="1"/>
    <xf numFmtId="0" fontId="13" fillId="6" borderId="1" xfId="0" applyFont="1" applyFill="1" applyBorder="1"/>
    <xf numFmtId="0" fontId="13" fillId="0" borderId="34" xfId="0" applyFont="1" applyBorder="1"/>
    <xf numFmtId="166" fontId="13" fillId="0" borderId="29" xfId="0" applyNumberFormat="1" applyFont="1" applyBorder="1"/>
    <xf numFmtId="9" fontId="0" fillId="4" borderId="1" xfId="0" applyNumberFormat="1" applyFont="1" applyFill="1" applyBorder="1"/>
    <xf numFmtId="166" fontId="13" fillId="0" borderId="0" xfId="0" applyNumberFormat="1" applyFont="1"/>
    <xf numFmtId="166" fontId="13" fillId="0" borderId="34" xfId="0" applyNumberFormat="1" applyFont="1" applyBorder="1"/>
    <xf numFmtId="166" fontId="0" fillId="8" borderId="35" xfId="0" applyNumberFormat="1" applyFont="1" applyFill="1" applyBorder="1"/>
    <xf numFmtId="166" fontId="0" fillId="8" borderId="1" xfId="0" applyNumberFormat="1" applyFont="1" applyFill="1" applyBorder="1"/>
    <xf numFmtId="166" fontId="0" fillId="0" borderId="34" xfId="0" applyNumberFormat="1" applyFont="1" applyBorder="1"/>
    <xf numFmtId="0" fontId="1" fillId="0" borderId="36" xfId="0" applyFont="1" applyBorder="1"/>
    <xf numFmtId="9" fontId="0" fillId="0" borderId="37" xfId="0" applyNumberFormat="1" applyFont="1" applyBorder="1" applyAlignment="1">
      <alignment horizontal="right"/>
    </xf>
    <xf numFmtId="9" fontId="0" fillId="0" borderId="38" xfId="0" applyNumberFormat="1" applyFont="1" applyBorder="1" applyAlignment="1">
      <alignment horizontal="right"/>
    </xf>
    <xf numFmtId="0" fontId="0" fillId="0" borderId="38" xfId="0" applyFont="1" applyBorder="1"/>
    <xf numFmtId="9" fontId="0" fillId="0" borderId="39" xfId="0" applyNumberFormat="1" applyFont="1" applyBorder="1" applyAlignment="1">
      <alignment horizontal="right"/>
    </xf>
    <xf numFmtId="166" fontId="0" fillId="6" borderId="30" xfId="0" applyNumberFormat="1" applyFont="1" applyFill="1" applyBorder="1"/>
    <xf numFmtId="166" fontId="0" fillId="6" borderId="31" xfId="0" applyNumberFormat="1" applyFont="1" applyFill="1" applyBorder="1"/>
    <xf numFmtId="0" fontId="13" fillId="0" borderId="0" xfId="0" applyFont="1"/>
    <xf numFmtId="0" fontId="1" fillId="0" borderId="37" xfId="0" applyFont="1" applyBorder="1"/>
    <xf numFmtId="0" fontId="1" fillId="0" borderId="40" xfId="0" applyFont="1" applyBorder="1"/>
    <xf numFmtId="9" fontId="0" fillId="4" borderId="1" xfId="0" applyNumberFormat="1" applyFont="1" applyFill="1" applyBorder="1" applyAlignment="1">
      <alignment horizontal="center"/>
    </xf>
    <xf numFmtId="166" fontId="0" fillId="6" borderId="41" xfId="0" applyNumberFormat="1" applyFont="1" applyFill="1" applyBorder="1"/>
    <xf numFmtId="166" fontId="0" fillId="6" borderId="42" xfId="0" applyNumberFormat="1" applyFont="1" applyFill="1" applyBorder="1"/>
    <xf numFmtId="166" fontId="0" fillId="0" borderId="39" xfId="0" applyNumberFormat="1" applyFont="1" applyBorder="1"/>
    <xf numFmtId="166" fontId="0" fillId="0" borderId="40" xfId="0" applyNumberFormat="1" applyFont="1" applyBorder="1"/>
    <xf numFmtId="166" fontId="0" fillId="0" borderId="32" xfId="0" applyNumberFormat="1" applyFont="1" applyBorder="1"/>
    <xf numFmtId="9" fontId="0" fillId="0" borderId="0" xfId="0" applyNumberFormat="1" applyFont="1" applyAlignment="1">
      <alignment horizontal="center"/>
    </xf>
    <xf numFmtId="0" fontId="13" fillId="0" borderId="37" xfId="0" applyFont="1" applyBorder="1" applyAlignment="1">
      <alignment horizontal="left"/>
    </xf>
    <xf numFmtId="166" fontId="13" fillId="0" borderId="37" xfId="0" applyNumberFormat="1" applyFont="1" applyBorder="1"/>
    <xf numFmtId="0" fontId="14" fillId="4" borderId="1" xfId="0" applyFont="1" applyFill="1" applyBorder="1"/>
    <xf numFmtId="166" fontId="13" fillId="0" borderId="38" xfId="0" applyNumberFormat="1" applyFont="1" applyBorder="1"/>
    <xf numFmtId="168" fontId="14" fillId="0" borderId="0" xfId="0" applyNumberFormat="1" applyFont="1" applyAlignment="1">
      <alignment horizontal="center"/>
    </xf>
    <xf numFmtId="0" fontId="0" fillId="0" borderId="39" xfId="0" applyFont="1" applyBorder="1"/>
    <xf numFmtId="0" fontId="15" fillId="10" borderId="1" xfId="0" applyFont="1" applyFill="1" applyBorder="1"/>
    <xf numFmtId="0" fontId="1" fillId="0" borderId="46" xfId="0" applyFont="1" applyBorder="1"/>
    <xf numFmtId="170" fontId="15" fillId="10" borderId="1" xfId="0" applyNumberFormat="1" applyFont="1" applyFill="1" applyBorder="1" applyAlignment="1">
      <alignment horizontal="center"/>
    </xf>
    <xf numFmtId="166" fontId="0" fillId="6" borderId="1" xfId="0" applyNumberFormat="1" applyFont="1" applyFill="1" applyBorder="1"/>
    <xf numFmtId="0" fontId="0" fillId="0" borderId="47" xfId="0" applyFont="1" applyBorder="1"/>
    <xf numFmtId="167" fontId="16" fillId="8" borderId="48" xfId="0" applyNumberFormat="1" applyFont="1" applyFill="1" applyBorder="1" applyAlignment="1">
      <alignment horizontal="center" vertical="center"/>
    </xf>
    <xf numFmtId="167" fontId="16" fillId="8" borderId="1" xfId="0" applyNumberFormat="1" applyFont="1" applyFill="1" applyBorder="1" applyAlignment="1">
      <alignment horizontal="center" vertical="center"/>
    </xf>
    <xf numFmtId="166" fontId="0" fillId="0" borderId="0" xfId="0" applyNumberFormat="1" applyFont="1"/>
    <xf numFmtId="0" fontId="1" fillId="0" borderId="49" xfId="0" applyFont="1" applyBorder="1"/>
    <xf numFmtId="166" fontId="0" fillId="0" borderId="50" xfId="0" applyNumberFormat="1" applyFont="1" applyBorder="1"/>
    <xf numFmtId="0" fontId="0" fillId="0" borderId="50" xfId="0" applyFont="1" applyBorder="1"/>
    <xf numFmtId="0" fontId="0" fillId="0" borderId="51" xfId="0" applyFont="1" applyBorder="1"/>
    <xf numFmtId="0" fontId="0" fillId="0" borderId="52" xfId="0" applyFont="1" applyBorder="1"/>
    <xf numFmtId="0" fontId="1" fillId="0" borderId="56" xfId="0" applyFont="1" applyBorder="1"/>
    <xf numFmtId="0" fontId="0" fillId="0" borderId="57" xfId="0" applyFont="1" applyBorder="1"/>
    <xf numFmtId="0" fontId="0" fillId="0" borderId="58" xfId="0" applyFont="1" applyBorder="1"/>
    <xf numFmtId="0" fontId="13" fillId="0" borderId="59" xfId="0" applyFont="1" applyBorder="1" applyAlignment="1">
      <alignment horizontal="left"/>
    </xf>
    <xf numFmtId="0" fontId="13" fillId="6" borderId="60" xfId="0" applyFont="1" applyFill="1" applyBorder="1"/>
    <xf numFmtId="0" fontId="13" fillId="0" borderId="61" xfId="0" applyFont="1" applyBorder="1"/>
    <xf numFmtId="0" fontId="1" fillId="0" borderId="59" xfId="0" applyFont="1" applyBorder="1"/>
    <xf numFmtId="0" fontId="0" fillId="8" borderId="60" xfId="0" applyFont="1" applyFill="1" applyBorder="1"/>
    <xf numFmtId="0" fontId="0" fillId="8" borderId="1" xfId="0" applyFont="1" applyFill="1" applyBorder="1"/>
    <xf numFmtId="2" fontId="0" fillId="0" borderId="61" xfId="0" applyNumberFormat="1" applyFont="1" applyBorder="1"/>
    <xf numFmtId="0" fontId="1" fillId="0" borderId="62" xfId="0" applyFont="1" applyBorder="1"/>
    <xf numFmtId="9" fontId="0" fillId="0" borderId="63" xfId="0" applyNumberFormat="1" applyFont="1" applyBorder="1" applyAlignment="1">
      <alignment horizontal="right"/>
    </xf>
    <xf numFmtId="9" fontId="0" fillId="0" borderId="64" xfId="0" applyNumberFormat="1" applyFont="1" applyBorder="1" applyAlignment="1">
      <alignment horizontal="right"/>
    </xf>
    <xf numFmtId="0" fontId="0" fillId="0" borderId="64" xfId="0" applyFont="1" applyBorder="1"/>
    <xf numFmtId="9" fontId="0" fillId="0" borderId="65" xfId="0" applyNumberFormat="1" applyFont="1" applyBorder="1" applyAlignment="1">
      <alignment horizontal="right"/>
    </xf>
    <xf numFmtId="0" fontId="1" fillId="0" borderId="59" xfId="0" applyFont="1" applyBorder="1" applyAlignment="1">
      <alignment horizontal="left"/>
    </xf>
    <xf numFmtId="0" fontId="1" fillId="0" borderId="62" xfId="0" applyFont="1" applyBorder="1" applyAlignment="1">
      <alignment horizontal="left"/>
    </xf>
    <xf numFmtId="9" fontId="0" fillId="0" borderId="0" xfId="0" applyNumberFormat="1" applyFont="1" applyAlignment="1">
      <alignment horizontal="right"/>
    </xf>
    <xf numFmtId="0" fontId="1" fillId="0" borderId="66" xfId="0" applyFont="1" applyBorder="1"/>
    <xf numFmtId="0" fontId="0" fillId="0" borderId="67" xfId="0" applyFont="1" applyBorder="1"/>
    <xf numFmtId="0" fontId="13" fillId="0" borderId="66" xfId="0" applyFont="1" applyBorder="1" applyAlignment="1">
      <alignment horizontal="left"/>
    </xf>
    <xf numFmtId="0" fontId="0" fillId="6" borderId="60" xfId="0" applyFont="1" applyFill="1" applyBorder="1"/>
    <xf numFmtId="0" fontId="1" fillId="0" borderId="63" xfId="0" applyFont="1" applyBorder="1"/>
    <xf numFmtId="0" fontId="1" fillId="0" borderId="71" xfId="0" applyFont="1" applyBorder="1"/>
    <xf numFmtId="0" fontId="0" fillId="6" borderId="72" xfId="0" applyFont="1" applyFill="1" applyBorder="1"/>
    <xf numFmtId="0" fontId="0" fillId="6" borderId="73" xfId="0" applyFont="1" applyFill="1" applyBorder="1"/>
    <xf numFmtId="0" fontId="0" fillId="0" borderId="74" xfId="0" applyFont="1" applyBorder="1"/>
    <xf numFmtId="0" fontId="0" fillId="0" borderId="75" xfId="0" applyFont="1" applyBorder="1"/>
    <xf numFmtId="0" fontId="0" fillId="6" borderId="76" xfId="0" applyFont="1" applyFill="1" applyBorder="1"/>
    <xf numFmtId="0" fontId="0" fillId="0" borderId="77" xfId="0" applyFont="1" applyBorder="1"/>
    <xf numFmtId="9" fontId="0" fillId="0" borderId="78" xfId="0" applyNumberFormat="1" applyFont="1" applyBorder="1" applyAlignment="1">
      <alignment horizontal="right"/>
    </xf>
    <xf numFmtId="9" fontId="0" fillId="0" borderId="79" xfId="0" applyNumberFormat="1" applyFont="1" applyBorder="1" applyAlignment="1">
      <alignment horizontal="right"/>
    </xf>
    <xf numFmtId="0" fontId="0" fillId="0" borderId="79" xfId="0" applyFont="1" applyBorder="1"/>
    <xf numFmtId="9" fontId="0" fillId="0" borderId="80" xfId="0" applyNumberFormat="1" applyFont="1" applyBorder="1" applyAlignment="1">
      <alignment horizontal="right"/>
    </xf>
    <xf numFmtId="0" fontId="1" fillId="0" borderId="81" xfId="0" applyFont="1" applyBorder="1"/>
    <xf numFmtId="0" fontId="1" fillId="0" borderId="82" xfId="0" applyFont="1" applyBorder="1"/>
    <xf numFmtId="9" fontId="0" fillId="0" borderId="83" xfId="0" applyNumberFormat="1" applyFont="1" applyBorder="1" applyAlignment="1">
      <alignment horizontal="right"/>
    </xf>
    <xf numFmtId="9" fontId="0" fillId="0" borderId="84" xfId="0" applyNumberFormat="1" applyFont="1" applyBorder="1" applyAlignment="1">
      <alignment horizontal="right"/>
    </xf>
    <xf numFmtId="0" fontId="0" fillId="0" borderId="84" xfId="0" applyFont="1" applyBorder="1"/>
    <xf numFmtId="9" fontId="0" fillId="0" borderId="85" xfId="0" applyNumberFormat="1" applyFont="1" applyBorder="1" applyAlignment="1">
      <alignment horizontal="right"/>
    </xf>
    <xf numFmtId="0" fontId="11" fillId="12" borderId="68" xfId="0" applyFont="1" applyFill="1" applyBorder="1" applyAlignment="1">
      <alignment horizontal="center"/>
    </xf>
    <xf numFmtId="0" fontId="3" fillId="0" borderId="69" xfId="0" applyFont="1" applyBorder="1"/>
    <xf numFmtId="0" fontId="3" fillId="0" borderId="70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1" fillId="5" borderId="15" xfId="0" applyFont="1" applyFill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11" fillId="7" borderId="26" xfId="0" applyFont="1" applyFill="1" applyBorder="1" applyAlignment="1">
      <alignment horizontal="center"/>
    </xf>
    <xf numFmtId="0" fontId="3" fillId="0" borderId="27" xfId="0" applyFont="1" applyBorder="1"/>
    <xf numFmtId="0" fontId="3" fillId="0" borderId="28" xfId="0" applyFont="1" applyBorder="1"/>
    <xf numFmtId="0" fontId="11" fillId="9" borderId="43" xfId="0" applyFont="1" applyFill="1" applyBorder="1" applyAlignment="1">
      <alignment horizontal="center"/>
    </xf>
    <xf numFmtId="0" fontId="3" fillId="0" borderId="44" xfId="0" applyFont="1" applyBorder="1"/>
    <xf numFmtId="0" fontId="3" fillId="0" borderId="45" xfId="0" applyFont="1" applyBorder="1"/>
    <xf numFmtId="0" fontId="11" fillId="11" borderId="53" xfId="0" applyFont="1" applyFill="1" applyBorder="1" applyAlignment="1">
      <alignment horizontal="center"/>
    </xf>
    <xf numFmtId="0" fontId="3" fillId="0" borderId="54" xfId="0" applyFont="1" applyBorder="1"/>
    <xf numFmtId="0" fontId="3" fillId="0" borderId="55" xfId="0" applyFont="1" applyBorder="1"/>
  </cellXfs>
  <cellStyles count="1">
    <cellStyle name="Normal" xfId="0" builtinId="0"/>
  </cellStyles>
  <dxfs count="117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CC66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9" defaultPivotStyle="PivotStyleMedium4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20" Type="http://schemas.openxmlformats.org/officeDocument/2006/relationships/calcChain" Target="calcChain.xml"/><Relationship Id="rId16" Type="http://customschemas.google.com/relationships/workbookmetadata" Target="metadata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c:style val="18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fr-FR"/>
              <a:t>Chiffre d'affaires mensuel (milliers d'€)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436EA1"/>
            </a:solidFill>
          </c:spPr>
          <c:invertIfNegative val="1"/>
          <c:dLbls>
            <c:txPr>
              <a:bodyPr/>
              <a:lstStyle/>
              <a:p>
                <a:pPr lvl="0">
                  <a:defRPr sz="1100" b="0" i="1">
                    <a:solidFill>
                      <a:srgbClr val="FFFFFF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8592040"/>
        <c:axId val="-2098675736"/>
      </c:barChart>
      <c:lineChart>
        <c:grouping val="standard"/>
        <c:varyColors val="1"/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dLbls>
            <c:txPr>
              <a:bodyPr/>
              <a:lstStyle/>
              <a:p>
                <a:pPr lvl="0">
                  <a:defRPr sz="1100" b="0" i="1">
                    <a:solidFill>
                      <a:srgbClr val="FFFFFF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dLbls>
            <c:txPr>
              <a:bodyPr/>
              <a:lstStyle/>
              <a:p>
                <a:pPr lvl="0">
                  <a:defRPr sz="1100" b="0" i="1">
                    <a:solidFill>
                      <a:srgbClr val="FFFFFF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dLbls>
            <c:txPr>
              <a:bodyPr/>
              <a:lstStyle/>
              <a:p>
                <a:pPr lvl="0">
                  <a:defRPr sz="1100" b="0" i="1">
                    <a:solidFill>
                      <a:srgbClr val="FFFFFF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Graphes!$B$3</c:f>
              <c:strCache>
                <c:ptCount val="1"/>
                <c:pt idx="0">
                  <c:v>CA mensuel 2015</c:v>
                </c:pt>
              </c:strCache>
            </c:strRef>
          </c:tx>
          <c:spPr>
            <a:ln w="19050" cmpd="sng">
              <a:solidFill>
                <a:schemeClr val="accent5"/>
              </a:solidFill>
              <a:prstDash val="sysDot"/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1" i="0">
                    <a:solidFill>
                      <a:srgbClr val="F79646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#REF!</c:f>
            </c:multiLvlStrRef>
          </c:cat>
          <c:val>
            <c:numRef>
              <c:f>Graphes!$C$3:$N$3</c:f>
              <c:numCache>
                <c:formatCode>#,##0.0_ ;\-#,##0.0\ 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8592040"/>
        <c:axId val="-2098675736"/>
      </c:lineChart>
      <c:catAx>
        <c:axId val="-2098592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2098675736"/>
        <c:crosses val="autoZero"/>
        <c:auto val="1"/>
        <c:lblAlgn val="ctr"/>
        <c:lblOffset val="100"/>
        <c:noMultiLvlLbl val="1"/>
      </c:catAx>
      <c:valAx>
        <c:axId val="-2098675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209859204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c:style val="18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fr-FR"/>
              <a:t>Chiffre d'affaires mensuel cumulé (milliers d'€)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Graphes!$B$20</c:f>
              <c:strCache>
                <c:ptCount val="1"/>
                <c:pt idx="0">
                  <c:v>CA 2019 cumulé</c:v>
                </c:pt>
              </c:strCache>
            </c:strRef>
          </c:tx>
          <c:spPr>
            <a:ln w="19050" cmpd="sng">
              <a:solidFill>
                <a:schemeClr val="accent1"/>
              </a:solidFill>
              <a:prstDash val="sysDot"/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1" i="0">
                    <a:solidFill>
                      <a:srgbClr val="4F81BD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Graphes!$C$1:$N$1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Graphes!$C$20:$N$20</c:f>
              <c:numCache>
                <c:formatCode>#,##0.0_ ;\-#,##0.0\ 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Graphes!$B$17</c:f>
              <c:strCache>
                <c:ptCount val="1"/>
                <c:pt idx="0">
                  <c:v>CA 2018 cumulé</c:v>
                </c:pt>
              </c:strCache>
            </c:strRef>
          </c:tx>
          <c:spPr>
            <a:ln w="19050" cmpd="sng">
              <a:solidFill>
                <a:schemeClr val="accent2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>
                    <a:solidFill>
                      <a:srgbClr val="403251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Graphes!$C$1:$N$1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Graphes!$C$17:$N$17</c:f>
              <c:numCache>
                <c:formatCode>#,##0.0_ ;\-#,##0.0\ 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8508088"/>
        <c:axId val="-2099030440"/>
      </c:lineChart>
      <c:catAx>
        <c:axId val="-2098508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2099030440"/>
        <c:crosses val="autoZero"/>
        <c:auto val="1"/>
        <c:lblAlgn val="ctr"/>
        <c:lblOffset val="100"/>
        <c:noMultiLvlLbl val="1"/>
      </c:catAx>
      <c:valAx>
        <c:axId val="-2099030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layout/>
          <c:overlay val="0"/>
        </c:title>
        <c:numFmt formatCode="#,##0.0_ ;\-#,##0.0\ 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2098508088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c:style val="18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fr-FR"/>
              <a:t>Chiffre d'affaires mensuel (milliers d'€)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436EA1"/>
            </a:solidFill>
          </c:spPr>
          <c:invertIfNegative val="1"/>
          <c:dLbls>
            <c:txPr>
              <a:bodyPr/>
              <a:lstStyle/>
              <a:p>
                <a:pPr lvl="0">
                  <a:defRPr sz="1100" b="0" i="1">
                    <a:solidFill>
                      <a:srgbClr val="FFFFFF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9057112"/>
        <c:axId val="-2099041672"/>
      </c:barChart>
      <c:catAx>
        <c:axId val="-2099057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2099041672"/>
        <c:crosses val="autoZero"/>
        <c:auto val="1"/>
        <c:lblAlgn val="ctr"/>
        <c:lblOffset val="100"/>
        <c:noMultiLvlLbl val="1"/>
      </c:catAx>
      <c:valAx>
        <c:axId val="-2099041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209905711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30</xdr:row>
      <xdr:rowOff>161925</xdr:rowOff>
    </xdr:from>
    <xdr:ext cx="8172450" cy="6286500"/>
    <xdr:graphicFrame macro="">
      <xdr:nvGraphicFramePr>
        <xdr:cNvPr id="27203136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495300</xdr:colOff>
      <xdr:row>70</xdr:row>
      <xdr:rowOff>38100</xdr:rowOff>
    </xdr:from>
    <xdr:ext cx="7219950" cy="6477000"/>
    <xdr:graphicFrame macro="">
      <xdr:nvGraphicFramePr>
        <xdr:cNvPr id="90239295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0</xdr:colOff>
      <xdr:row>30</xdr:row>
      <xdr:rowOff>0</xdr:rowOff>
    </xdr:from>
    <xdr:ext cx="8105775" cy="6286500"/>
    <xdr:graphicFrame macro="">
      <xdr:nvGraphicFramePr>
        <xdr:cNvPr id="56877996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4.5" defaultRowHeight="15" customHeight="1" x14ac:dyDescent="0"/>
  <cols>
    <col min="1" max="2" width="10.6640625" customWidth="1"/>
    <col min="3" max="3" width="58.1640625" customWidth="1"/>
    <col min="4" max="8" width="12.1640625" customWidth="1"/>
    <col min="9" max="9" width="12.5" customWidth="1"/>
    <col min="10" max="10" width="12.33203125" customWidth="1"/>
    <col min="11" max="15" width="12.5" customWidth="1"/>
    <col min="16" max="16" width="10.6640625" customWidth="1"/>
    <col min="17" max="17" width="14" customWidth="1"/>
  </cols>
  <sheetData>
    <row r="1" spans="1:26" ht="13.5" customHeight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</row>
    <row r="2" spans="1:26" ht="13.5" customHeight="1"/>
    <row r="3" spans="1:26" ht="16">
      <c r="C3" s="160" t="s">
        <v>112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2"/>
    </row>
    <row r="4" spans="1:26" ht="13.5" customHeight="1">
      <c r="A4" s="2"/>
      <c r="B4" s="2"/>
      <c r="C4" s="4" t="s">
        <v>13</v>
      </c>
      <c r="D4" s="6">
        <f>D31</f>
        <v>0</v>
      </c>
      <c r="E4" s="7"/>
      <c r="F4" s="7"/>
      <c r="G4" s="7"/>
      <c r="H4" s="7"/>
      <c r="I4" s="7"/>
      <c r="J4" s="6">
        <f t="shared" ref="J4:O4" si="0">J31</f>
        <v>0</v>
      </c>
      <c r="K4" s="6">
        <f t="shared" si="0"/>
        <v>0</v>
      </c>
      <c r="L4" s="6">
        <f t="shared" si="0"/>
        <v>0</v>
      </c>
      <c r="M4" s="6">
        <f t="shared" si="0"/>
        <v>0</v>
      </c>
      <c r="N4" s="6">
        <f t="shared" si="0"/>
        <v>0</v>
      </c>
      <c r="O4" s="6">
        <f t="shared" si="0"/>
        <v>0</v>
      </c>
      <c r="P4" s="8"/>
      <c r="Q4" s="10">
        <f>Q31</f>
        <v>0</v>
      </c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12"/>
      <c r="B5" s="12"/>
      <c r="C5" s="13" t="s">
        <v>14</v>
      </c>
      <c r="D5" s="15">
        <f t="shared" ref="D5:O5" si="1">D34</f>
        <v>0</v>
      </c>
      <c r="E5" s="15">
        <f t="shared" si="1"/>
        <v>0</v>
      </c>
      <c r="F5" s="15">
        <f t="shared" si="1"/>
        <v>0</v>
      </c>
      <c r="G5" s="15">
        <f t="shared" si="1"/>
        <v>0</v>
      </c>
      <c r="H5" s="15">
        <f t="shared" si="1"/>
        <v>0</v>
      </c>
      <c r="I5" s="15">
        <f t="shared" si="1"/>
        <v>0</v>
      </c>
      <c r="J5" s="15">
        <f t="shared" si="1"/>
        <v>0</v>
      </c>
      <c r="K5" s="15">
        <f t="shared" si="1"/>
        <v>0</v>
      </c>
      <c r="L5" s="15">
        <f t="shared" si="1"/>
        <v>0</v>
      </c>
      <c r="M5" s="15">
        <f t="shared" si="1"/>
        <v>0</v>
      </c>
      <c r="N5" s="15">
        <f t="shared" si="1"/>
        <v>0</v>
      </c>
      <c r="O5" s="15">
        <f t="shared" si="1"/>
        <v>0</v>
      </c>
      <c r="P5" s="17"/>
      <c r="Q5" s="19">
        <f>Q34</f>
        <v>0</v>
      </c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21"/>
      <c r="B6" s="21"/>
      <c r="C6" s="23" t="s">
        <v>16</v>
      </c>
      <c r="D6" s="24" t="s">
        <v>17</v>
      </c>
      <c r="E6" s="26" t="e">
        <f>E4/E5</f>
        <v>#DIV/0!</v>
      </c>
      <c r="F6" s="26" t="e">
        <f>(E4+F4)/SUM(E5:F5)</f>
        <v>#DIV/0!</v>
      </c>
      <c r="G6" s="26" t="e">
        <f>SUM(E4:G4)/SUM(E5:G5)</f>
        <v>#DIV/0!</v>
      </c>
      <c r="H6" s="26" t="e">
        <f>SUM(E4:H4)/SUM(E5:H5)</f>
        <v>#DIV/0!</v>
      </c>
      <c r="I6" s="26" t="e">
        <f>SUM(E4:I4)/SUM(E5:I5)</f>
        <v>#DIV/0!</v>
      </c>
      <c r="J6" s="26" t="e">
        <f>SUM(E4:J4)/SUM(E5:J5)</f>
        <v>#DIV/0!</v>
      </c>
      <c r="K6" s="26" t="e">
        <f>SUM(E4:K4)/SUM(E5:K5)</f>
        <v>#DIV/0!</v>
      </c>
      <c r="L6" s="26" t="e">
        <f>SUM(E4:L4)/SUM(E5:L5)</f>
        <v>#DIV/0!</v>
      </c>
      <c r="M6" s="26" t="e">
        <f>SUM(E4:M4)/SUM(E5:M5)</f>
        <v>#DIV/0!</v>
      </c>
      <c r="N6" s="26" t="e">
        <f>SUM(E4:N4)/SUM(E5:N5)</f>
        <v>#DIV/0!</v>
      </c>
      <c r="O6" s="26" t="e">
        <f>SUM(E4:O4)/SUM(E5:O5)</f>
        <v>#DIV/0!</v>
      </c>
      <c r="P6" s="17"/>
      <c r="Q6" s="28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31"/>
      <c r="B7" s="31"/>
      <c r="C7" s="22" t="s">
        <v>15</v>
      </c>
      <c r="D7" s="25" t="e">
        <f t="shared" ref="D7:O7" si="2">D4/D5</f>
        <v>#DIV/0!</v>
      </c>
      <c r="E7" s="25" t="e">
        <f t="shared" si="2"/>
        <v>#DIV/0!</v>
      </c>
      <c r="F7" s="25" t="e">
        <f t="shared" si="2"/>
        <v>#DIV/0!</v>
      </c>
      <c r="G7" s="25" t="e">
        <f t="shared" si="2"/>
        <v>#DIV/0!</v>
      </c>
      <c r="H7" s="25" t="e">
        <f t="shared" si="2"/>
        <v>#DIV/0!</v>
      </c>
      <c r="I7" s="25" t="e">
        <f t="shared" si="2"/>
        <v>#DIV/0!</v>
      </c>
      <c r="J7" s="25" t="e">
        <f t="shared" si="2"/>
        <v>#DIV/0!</v>
      </c>
      <c r="K7" s="25" t="e">
        <f t="shared" si="2"/>
        <v>#DIV/0!</v>
      </c>
      <c r="L7" s="25" t="e">
        <f t="shared" si="2"/>
        <v>#DIV/0!</v>
      </c>
      <c r="M7" s="25" t="e">
        <f t="shared" si="2"/>
        <v>#DIV/0!</v>
      </c>
      <c r="N7" s="25" t="e">
        <f t="shared" si="2"/>
        <v>#DIV/0!</v>
      </c>
      <c r="O7" s="25" t="e">
        <f t="shared" si="2"/>
        <v>#DIV/0!</v>
      </c>
      <c r="P7" s="27"/>
      <c r="Q7" s="29" t="e">
        <f>Q4/Q5</f>
        <v>#DIV/0!</v>
      </c>
    </row>
    <row r="8" spans="1:26" ht="13.5" customHeight="1">
      <c r="C8" s="30" t="s">
        <v>18</v>
      </c>
      <c r="D8" s="32">
        <f t="shared" ref="D8:O8" si="3">D36+D41</f>
        <v>0</v>
      </c>
      <c r="E8" s="32">
        <f t="shared" si="3"/>
        <v>0</v>
      </c>
      <c r="F8" s="32">
        <f t="shared" si="3"/>
        <v>0</v>
      </c>
      <c r="G8" s="32">
        <f t="shared" si="3"/>
        <v>0</v>
      </c>
      <c r="H8" s="32">
        <f t="shared" si="3"/>
        <v>0</v>
      </c>
      <c r="I8" s="32">
        <f t="shared" si="3"/>
        <v>0</v>
      </c>
      <c r="J8" s="32">
        <f t="shared" si="3"/>
        <v>0</v>
      </c>
      <c r="K8" s="32">
        <f t="shared" si="3"/>
        <v>0</v>
      </c>
      <c r="L8" s="32">
        <f t="shared" si="3"/>
        <v>0</v>
      </c>
      <c r="M8" s="32">
        <f t="shared" si="3"/>
        <v>0</v>
      </c>
      <c r="N8" s="32">
        <f t="shared" si="3"/>
        <v>0</v>
      </c>
      <c r="O8" s="32">
        <f t="shared" si="3"/>
        <v>0</v>
      </c>
      <c r="P8" s="18"/>
      <c r="Q8" s="20">
        <f>Q36+Q41</f>
        <v>0</v>
      </c>
    </row>
    <row r="9" spans="1:26" ht="13.5" customHeight="1">
      <c r="C9" s="14" t="s">
        <v>19</v>
      </c>
      <c r="D9" s="16">
        <f t="shared" ref="D9:O9" si="4">D39+D44</f>
        <v>0</v>
      </c>
      <c r="E9" s="16">
        <f t="shared" si="4"/>
        <v>0</v>
      </c>
      <c r="F9" s="16">
        <f t="shared" si="4"/>
        <v>0</v>
      </c>
      <c r="G9" s="16">
        <f t="shared" si="4"/>
        <v>0</v>
      </c>
      <c r="H9" s="16">
        <f t="shared" si="4"/>
        <v>0</v>
      </c>
      <c r="I9" s="16">
        <f t="shared" si="4"/>
        <v>0</v>
      </c>
      <c r="J9" s="16">
        <f t="shared" si="4"/>
        <v>0</v>
      </c>
      <c r="K9" s="16">
        <f t="shared" si="4"/>
        <v>0</v>
      </c>
      <c r="L9" s="16">
        <f t="shared" si="4"/>
        <v>0</v>
      </c>
      <c r="M9" s="16">
        <f t="shared" si="4"/>
        <v>0</v>
      </c>
      <c r="N9" s="16">
        <f t="shared" si="4"/>
        <v>0</v>
      </c>
      <c r="O9" s="16">
        <f t="shared" si="4"/>
        <v>0</v>
      </c>
      <c r="P9" s="18"/>
      <c r="Q9" s="20">
        <f>Q39+Q44</f>
        <v>0</v>
      </c>
    </row>
    <row r="10" spans="1:26" ht="13.5" customHeight="1">
      <c r="C10" s="22" t="s">
        <v>20</v>
      </c>
      <c r="D10" s="25" t="e">
        <f t="shared" ref="D10:O10" si="5">D8/D9</f>
        <v>#DIV/0!</v>
      </c>
      <c r="E10" s="25" t="e">
        <f t="shared" si="5"/>
        <v>#DIV/0!</v>
      </c>
      <c r="F10" s="25" t="e">
        <f t="shared" si="5"/>
        <v>#DIV/0!</v>
      </c>
      <c r="G10" s="25" t="e">
        <f t="shared" si="5"/>
        <v>#DIV/0!</v>
      </c>
      <c r="H10" s="25" t="e">
        <f t="shared" si="5"/>
        <v>#DIV/0!</v>
      </c>
      <c r="I10" s="25" t="e">
        <f t="shared" si="5"/>
        <v>#DIV/0!</v>
      </c>
      <c r="J10" s="25" t="e">
        <f t="shared" si="5"/>
        <v>#DIV/0!</v>
      </c>
      <c r="K10" s="25" t="e">
        <f t="shared" si="5"/>
        <v>#DIV/0!</v>
      </c>
      <c r="L10" s="25" t="e">
        <f t="shared" si="5"/>
        <v>#DIV/0!</v>
      </c>
      <c r="M10" s="25" t="e">
        <f t="shared" si="5"/>
        <v>#DIV/0!</v>
      </c>
      <c r="N10" s="25" t="e">
        <f t="shared" si="5"/>
        <v>#DIV/0!</v>
      </c>
      <c r="O10" s="25" t="e">
        <f t="shared" si="5"/>
        <v>#DIV/0!</v>
      </c>
      <c r="P10" s="27"/>
      <c r="Q10" s="29" t="e">
        <f>Q8/Q9</f>
        <v>#DIV/0!</v>
      </c>
    </row>
    <row r="11" spans="1:26" ht="13.5" customHeight="1">
      <c r="C11" s="3" t="s">
        <v>21</v>
      </c>
      <c r="D11" s="5">
        <f t="shared" ref="D11:O11" si="6">D46</f>
        <v>0</v>
      </c>
      <c r="E11" s="5">
        <f t="shared" si="6"/>
        <v>0</v>
      </c>
      <c r="F11" s="5">
        <f t="shared" si="6"/>
        <v>0</v>
      </c>
      <c r="G11" s="5">
        <f t="shared" si="6"/>
        <v>0</v>
      </c>
      <c r="H11" s="5">
        <f t="shared" si="6"/>
        <v>0</v>
      </c>
      <c r="I11" s="5">
        <f t="shared" si="6"/>
        <v>0</v>
      </c>
      <c r="J11" s="5">
        <f t="shared" si="6"/>
        <v>0</v>
      </c>
      <c r="K11" s="5">
        <f t="shared" si="6"/>
        <v>0</v>
      </c>
      <c r="L11" s="5">
        <f t="shared" si="6"/>
        <v>0</v>
      </c>
      <c r="M11" s="5">
        <f t="shared" si="6"/>
        <v>0</v>
      </c>
      <c r="N11" s="5">
        <f t="shared" si="6"/>
        <v>0</v>
      </c>
      <c r="O11" s="5">
        <f t="shared" si="6"/>
        <v>0</v>
      </c>
      <c r="P11" s="9"/>
      <c r="Q11" s="11">
        <f t="shared" ref="Q11:Q12" si="7">Q46</f>
        <v>0</v>
      </c>
    </row>
    <row r="12" spans="1:26" ht="13.5" customHeight="1">
      <c r="C12" s="14" t="s">
        <v>22</v>
      </c>
      <c r="D12" s="16">
        <f t="shared" ref="D12:O12" si="8">D47</f>
        <v>0</v>
      </c>
      <c r="E12" s="16">
        <f t="shared" si="8"/>
        <v>0</v>
      </c>
      <c r="F12" s="16">
        <f t="shared" si="8"/>
        <v>0</v>
      </c>
      <c r="G12" s="16">
        <f t="shared" si="8"/>
        <v>0</v>
      </c>
      <c r="H12" s="16">
        <f t="shared" si="8"/>
        <v>0</v>
      </c>
      <c r="I12" s="16">
        <f t="shared" si="8"/>
        <v>0</v>
      </c>
      <c r="J12" s="16">
        <f t="shared" si="8"/>
        <v>0</v>
      </c>
      <c r="K12" s="16">
        <f t="shared" si="8"/>
        <v>0</v>
      </c>
      <c r="L12" s="16">
        <f t="shared" si="8"/>
        <v>0</v>
      </c>
      <c r="M12" s="16">
        <f t="shared" si="8"/>
        <v>0</v>
      </c>
      <c r="N12" s="16">
        <f t="shared" si="8"/>
        <v>0</v>
      </c>
      <c r="O12" s="16">
        <f t="shared" si="8"/>
        <v>0</v>
      </c>
      <c r="P12" s="18"/>
      <c r="Q12" s="20">
        <f t="shared" si="7"/>
        <v>0</v>
      </c>
    </row>
    <row r="13" spans="1:26" ht="13.5" customHeight="1">
      <c r="C13" s="22" t="s">
        <v>23</v>
      </c>
      <c r="D13" s="25" t="e">
        <f t="shared" ref="D13:O13" si="9">D11/D12</f>
        <v>#DIV/0!</v>
      </c>
      <c r="E13" s="25" t="e">
        <f t="shared" si="9"/>
        <v>#DIV/0!</v>
      </c>
      <c r="F13" s="25" t="e">
        <f t="shared" si="9"/>
        <v>#DIV/0!</v>
      </c>
      <c r="G13" s="25" t="e">
        <f t="shared" si="9"/>
        <v>#DIV/0!</v>
      </c>
      <c r="H13" s="25" t="e">
        <f t="shared" si="9"/>
        <v>#DIV/0!</v>
      </c>
      <c r="I13" s="25" t="e">
        <f t="shared" si="9"/>
        <v>#DIV/0!</v>
      </c>
      <c r="J13" s="25" t="e">
        <f t="shared" si="9"/>
        <v>#DIV/0!</v>
      </c>
      <c r="K13" s="25" t="e">
        <f t="shared" si="9"/>
        <v>#DIV/0!</v>
      </c>
      <c r="L13" s="25" t="e">
        <f t="shared" si="9"/>
        <v>#DIV/0!</v>
      </c>
      <c r="M13" s="25" t="e">
        <f t="shared" si="9"/>
        <v>#DIV/0!</v>
      </c>
      <c r="N13" s="25" t="e">
        <f t="shared" si="9"/>
        <v>#DIV/0!</v>
      </c>
      <c r="O13" s="25" t="e">
        <f t="shared" si="9"/>
        <v>#DIV/0!</v>
      </c>
      <c r="P13" s="27"/>
      <c r="Q13" s="29" t="e">
        <f>Q11/Q12</f>
        <v>#DIV/0!</v>
      </c>
    </row>
    <row r="14" spans="1:26" ht="13.5" customHeight="1">
      <c r="C14" s="3" t="s">
        <v>24</v>
      </c>
      <c r="D14" s="5">
        <f t="shared" ref="D14:O14" si="10">D50</f>
        <v>0</v>
      </c>
      <c r="E14" s="5">
        <f t="shared" si="10"/>
        <v>0</v>
      </c>
      <c r="F14" s="5">
        <f t="shared" si="10"/>
        <v>0</v>
      </c>
      <c r="G14" s="5">
        <f t="shared" si="10"/>
        <v>0</v>
      </c>
      <c r="H14" s="5">
        <f t="shared" si="10"/>
        <v>0</v>
      </c>
      <c r="I14" s="5">
        <f t="shared" si="10"/>
        <v>0</v>
      </c>
      <c r="J14" s="5">
        <f t="shared" si="10"/>
        <v>0</v>
      </c>
      <c r="K14" s="5">
        <f t="shared" si="10"/>
        <v>0</v>
      </c>
      <c r="L14" s="5">
        <f t="shared" si="10"/>
        <v>0</v>
      </c>
      <c r="M14" s="5">
        <f t="shared" si="10"/>
        <v>0</v>
      </c>
      <c r="N14" s="5">
        <f t="shared" si="10"/>
        <v>0</v>
      </c>
      <c r="O14" s="5">
        <f t="shared" si="10"/>
        <v>0</v>
      </c>
      <c r="P14" s="9"/>
      <c r="Q14" s="11">
        <f t="shared" ref="Q14:Q15" si="11">Q50</f>
        <v>0</v>
      </c>
    </row>
    <row r="15" spans="1:26" ht="13.5" customHeight="1">
      <c r="C15" s="14" t="s">
        <v>38</v>
      </c>
      <c r="D15" s="16">
        <f t="shared" ref="D15:O15" si="12">D51</f>
        <v>0</v>
      </c>
      <c r="E15" s="16">
        <f t="shared" si="12"/>
        <v>0</v>
      </c>
      <c r="F15" s="16">
        <f t="shared" si="12"/>
        <v>0</v>
      </c>
      <c r="G15" s="16">
        <f t="shared" si="12"/>
        <v>0</v>
      </c>
      <c r="H15" s="16">
        <f t="shared" si="12"/>
        <v>0</v>
      </c>
      <c r="I15" s="16">
        <f t="shared" si="12"/>
        <v>0</v>
      </c>
      <c r="J15" s="16">
        <f t="shared" si="12"/>
        <v>0</v>
      </c>
      <c r="K15" s="16">
        <f t="shared" si="12"/>
        <v>0</v>
      </c>
      <c r="L15" s="16">
        <f t="shared" si="12"/>
        <v>0</v>
      </c>
      <c r="M15" s="16">
        <f t="shared" si="12"/>
        <v>0</v>
      </c>
      <c r="N15" s="16">
        <f t="shared" si="12"/>
        <v>0</v>
      </c>
      <c r="O15" s="16">
        <f t="shared" si="12"/>
        <v>0</v>
      </c>
      <c r="P15" s="18"/>
      <c r="Q15" s="20">
        <f t="shared" si="11"/>
        <v>0</v>
      </c>
    </row>
    <row r="16" spans="1:26" ht="13.5" customHeight="1">
      <c r="C16" s="22" t="s">
        <v>39</v>
      </c>
      <c r="D16" s="25">
        <f t="shared" ref="D16:O16" si="13">D52</f>
        <v>0</v>
      </c>
      <c r="E16" s="25">
        <f t="shared" si="13"/>
        <v>0</v>
      </c>
      <c r="F16" s="25">
        <f t="shared" si="13"/>
        <v>0</v>
      </c>
      <c r="G16" s="25">
        <f t="shared" si="13"/>
        <v>0</v>
      </c>
      <c r="H16" s="25">
        <f t="shared" si="13"/>
        <v>0</v>
      </c>
      <c r="I16" s="25">
        <f t="shared" si="13"/>
        <v>0</v>
      </c>
      <c r="J16" s="25">
        <f t="shared" si="13"/>
        <v>0</v>
      </c>
      <c r="K16" s="25">
        <f t="shared" si="13"/>
        <v>0</v>
      </c>
      <c r="L16" s="25">
        <f t="shared" si="13"/>
        <v>0</v>
      </c>
      <c r="M16" s="25">
        <f t="shared" si="13"/>
        <v>0</v>
      </c>
      <c r="N16" s="25">
        <f t="shared" si="13"/>
        <v>0</v>
      </c>
      <c r="O16" s="25">
        <f t="shared" si="13"/>
        <v>0</v>
      </c>
      <c r="P16" s="27"/>
      <c r="Q16" s="29" t="e">
        <f>Q14/Q15</f>
        <v>#DIV/0!</v>
      </c>
    </row>
    <row r="17" spans="2:17" ht="13.5" customHeight="1">
      <c r="C17" s="30" t="s">
        <v>40</v>
      </c>
      <c r="D17" s="39">
        <f t="shared" ref="D17:O17" si="14">D54</f>
        <v>0</v>
      </c>
      <c r="E17" s="39">
        <f t="shared" si="14"/>
        <v>0</v>
      </c>
      <c r="F17" s="39">
        <f t="shared" si="14"/>
        <v>0</v>
      </c>
      <c r="G17" s="39">
        <f t="shared" si="14"/>
        <v>0</v>
      </c>
      <c r="H17" s="39">
        <f t="shared" si="14"/>
        <v>0</v>
      </c>
      <c r="I17" s="39">
        <f t="shared" si="14"/>
        <v>0</v>
      </c>
      <c r="J17" s="39">
        <f t="shared" si="14"/>
        <v>0</v>
      </c>
      <c r="K17" s="39">
        <f t="shared" si="14"/>
        <v>0</v>
      </c>
      <c r="L17" s="39">
        <f t="shared" si="14"/>
        <v>0</v>
      </c>
      <c r="M17" s="39">
        <f t="shared" si="14"/>
        <v>0</v>
      </c>
      <c r="N17" s="39">
        <f t="shared" si="14"/>
        <v>0</v>
      </c>
      <c r="O17" s="39">
        <f t="shared" si="14"/>
        <v>0</v>
      </c>
      <c r="P17" s="18"/>
      <c r="Q17" s="41"/>
    </row>
    <row r="18" spans="2:17" ht="13.5" customHeight="1">
      <c r="C18" s="3" t="str">
        <f t="shared" ref="C18:O18" si="15">C57</f>
        <v>Trésorerie réelle</v>
      </c>
      <c r="D18" s="5">
        <f t="shared" si="15"/>
        <v>0</v>
      </c>
      <c r="E18" s="5">
        <f t="shared" si="15"/>
        <v>0</v>
      </c>
      <c r="F18" s="5">
        <f t="shared" si="15"/>
        <v>0</v>
      </c>
      <c r="G18" s="5">
        <f t="shared" si="15"/>
        <v>0</v>
      </c>
      <c r="H18" s="5">
        <f t="shared" si="15"/>
        <v>0</v>
      </c>
      <c r="I18" s="5">
        <f t="shared" si="15"/>
        <v>0</v>
      </c>
      <c r="J18" s="5">
        <f t="shared" si="15"/>
        <v>0</v>
      </c>
      <c r="K18" s="5">
        <f t="shared" si="15"/>
        <v>0</v>
      </c>
      <c r="L18" s="5">
        <f t="shared" si="15"/>
        <v>0</v>
      </c>
      <c r="M18" s="5">
        <f t="shared" si="15"/>
        <v>0</v>
      </c>
      <c r="N18" s="5">
        <f t="shared" si="15"/>
        <v>0</v>
      </c>
      <c r="O18" s="5">
        <f t="shared" si="15"/>
        <v>0</v>
      </c>
      <c r="P18" s="9"/>
      <c r="Q18" s="11"/>
    </row>
    <row r="19" spans="2:17" ht="13.5" customHeight="1">
      <c r="C19" s="14" t="str">
        <f t="shared" ref="C19:O19" si="16">C58</f>
        <v>Trésorerie prévisionnelle</v>
      </c>
      <c r="D19" s="16">
        <f t="shared" si="16"/>
        <v>0</v>
      </c>
      <c r="E19" s="16">
        <f t="shared" si="16"/>
        <v>0</v>
      </c>
      <c r="F19" s="16">
        <f t="shared" si="16"/>
        <v>0</v>
      </c>
      <c r="G19" s="16">
        <f t="shared" si="16"/>
        <v>0</v>
      </c>
      <c r="H19" s="16">
        <f t="shared" si="16"/>
        <v>0</v>
      </c>
      <c r="I19" s="16">
        <f t="shared" si="16"/>
        <v>0</v>
      </c>
      <c r="J19" s="16">
        <f t="shared" si="16"/>
        <v>0</v>
      </c>
      <c r="K19" s="16">
        <f t="shared" si="16"/>
        <v>0</v>
      </c>
      <c r="L19" s="16">
        <f t="shared" si="16"/>
        <v>0</v>
      </c>
      <c r="M19" s="16">
        <f t="shared" si="16"/>
        <v>0</v>
      </c>
      <c r="N19" s="16">
        <f t="shared" si="16"/>
        <v>0</v>
      </c>
      <c r="O19" s="16">
        <f t="shared" si="16"/>
        <v>0</v>
      </c>
      <c r="P19" s="18"/>
      <c r="Q19" s="20"/>
    </row>
    <row r="20" spans="2:17" ht="13.5" customHeight="1">
      <c r="C20" s="22" t="str">
        <f t="shared" ref="C20:O20" si="17">C60</f>
        <v>Différence réel - prévisionnel</v>
      </c>
      <c r="D20" s="42">
        <f t="shared" si="17"/>
        <v>0</v>
      </c>
      <c r="E20" s="44">
        <f t="shared" si="17"/>
        <v>0</v>
      </c>
      <c r="F20" s="44">
        <f t="shared" si="17"/>
        <v>0</v>
      </c>
      <c r="G20" s="44">
        <f t="shared" si="17"/>
        <v>0</v>
      </c>
      <c r="H20" s="44">
        <f t="shared" si="17"/>
        <v>0</v>
      </c>
      <c r="I20" s="44">
        <f t="shared" si="17"/>
        <v>0</v>
      </c>
      <c r="J20" s="44">
        <f t="shared" si="17"/>
        <v>0</v>
      </c>
      <c r="K20" s="44">
        <f t="shared" si="17"/>
        <v>0</v>
      </c>
      <c r="L20" s="44">
        <f t="shared" si="17"/>
        <v>0</v>
      </c>
      <c r="M20" s="44">
        <f t="shared" si="17"/>
        <v>0</v>
      </c>
      <c r="N20" s="44">
        <f t="shared" si="17"/>
        <v>0</v>
      </c>
      <c r="O20" s="44">
        <f t="shared" si="17"/>
        <v>0</v>
      </c>
      <c r="P20" s="27"/>
      <c r="Q20" s="47"/>
    </row>
    <row r="21" spans="2:17" ht="13.5" customHeight="1">
      <c r="C21" s="18"/>
    </row>
    <row r="22" spans="2:17" ht="15.75" customHeight="1">
      <c r="B22" s="48"/>
      <c r="C22" s="163" t="s">
        <v>43</v>
      </c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5"/>
    </row>
    <row r="23" spans="2:17" ht="13.5" customHeight="1">
      <c r="B23" s="46">
        <f>0.75*12000</f>
        <v>9000</v>
      </c>
      <c r="C23" s="49" t="s">
        <v>44</v>
      </c>
      <c r="D23" s="50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18"/>
      <c r="Q23" s="48">
        <f t="shared" ref="Q23:Q27" si="18">SUM(D23:O23)</f>
        <v>0</v>
      </c>
    </row>
    <row r="24" spans="2:17" ht="13.5" customHeight="1">
      <c r="B24" s="48"/>
      <c r="C24" s="49" t="s">
        <v>45</v>
      </c>
      <c r="D24" s="53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18"/>
      <c r="Q24" s="48">
        <f t="shared" si="18"/>
        <v>0</v>
      </c>
    </row>
    <row r="25" spans="2:17" ht="13.5" customHeight="1">
      <c r="C25" s="49" t="s">
        <v>47</v>
      </c>
      <c r="D25" s="53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18"/>
      <c r="Q25" s="48">
        <f t="shared" si="18"/>
        <v>0</v>
      </c>
    </row>
    <row r="26" spans="2:17" ht="13.5" customHeight="1">
      <c r="C26" s="49" t="s">
        <v>48</v>
      </c>
      <c r="D26" s="53"/>
      <c r="E26" s="53"/>
      <c r="F26" s="53"/>
      <c r="G26" s="53"/>
      <c r="H26" s="53"/>
      <c r="I26" s="51"/>
      <c r="J26" s="51"/>
      <c r="K26" s="51"/>
      <c r="L26" s="51"/>
      <c r="M26" s="51"/>
      <c r="N26" s="51"/>
      <c r="O26" s="51"/>
      <c r="P26" s="18"/>
      <c r="Q26" s="48">
        <f t="shared" si="18"/>
        <v>0</v>
      </c>
    </row>
    <row r="27" spans="2:17" ht="13.5" customHeight="1">
      <c r="C27" s="55" t="s">
        <v>49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18"/>
      <c r="Q27" s="48">
        <f t="shared" si="18"/>
        <v>0</v>
      </c>
    </row>
    <row r="28" spans="2:17" ht="13.5" customHeight="1">
      <c r="C28" s="56" t="s">
        <v>50</v>
      </c>
      <c r="D28" s="57"/>
      <c r="E28" s="57"/>
      <c r="F28" s="58"/>
      <c r="G28" s="58"/>
      <c r="H28" s="58"/>
      <c r="I28" s="59"/>
      <c r="J28" s="59" t="e">
        <f t="shared" ref="J28:O28" si="19">SUM(J25:J26)/I24</f>
        <v>#DIV/0!</v>
      </c>
      <c r="K28" s="59" t="e">
        <f t="shared" si="19"/>
        <v>#DIV/0!</v>
      </c>
      <c r="L28" s="59" t="e">
        <f t="shared" si="19"/>
        <v>#DIV/0!</v>
      </c>
      <c r="M28" s="59" t="e">
        <f t="shared" si="19"/>
        <v>#DIV/0!</v>
      </c>
      <c r="N28" s="59" t="e">
        <f t="shared" si="19"/>
        <v>#DIV/0!</v>
      </c>
      <c r="O28" s="59" t="e">
        <f t="shared" si="19"/>
        <v>#DIV/0!</v>
      </c>
      <c r="P28" s="60"/>
      <c r="Q28" s="61" t="e">
        <f>AVERAGE(D28:O28)</f>
        <v>#DIV/0!</v>
      </c>
    </row>
    <row r="29" spans="2:17" ht="13.5" customHeight="1">
      <c r="C29" s="18"/>
      <c r="E29" s="62"/>
      <c r="F29" s="62"/>
      <c r="G29" s="18"/>
      <c r="H29" s="62"/>
      <c r="I29" s="62"/>
      <c r="J29" s="18"/>
      <c r="K29" s="18"/>
      <c r="L29" s="62"/>
      <c r="M29" s="62"/>
      <c r="N29" s="62"/>
      <c r="O29" s="62"/>
      <c r="P29" s="62"/>
      <c r="Q29" s="18"/>
    </row>
    <row r="30" spans="2:17" ht="15.75" customHeight="1">
      <c r="C30" s="166" t="s">
        <v>53</v>
      </c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8"/>
    </row>
    <row r="31" spans="2:17" ht="13.5" customHeight="1">
      <c r="C31" s="63" t="s">
        <v>54</v>
      </c>
      <c r="D31" s="64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7"/>
    </row>
    <row r="32" spans="2:17" ht="13.5" customHeight="1">
      <c r="B32" s="68"/>
      <c r="C32" s="69" t="s">
        <v>56</v>
      </c>
      <c r="D32" s="71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18"/>
      <c r="Q32" s="73"/>
    </row>
    <row r="33" spans="2:17" ht="13.5" customHeight="1">
      <c r="B33" s="68"/>
      <c r="C33" s="69" t="s">
        <v>58</v>
      </c>
      <c r="D33" s="74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18"/>
      <c r="Q33" s="77"/>
    </row>
    <row r="34" spans="2:17" ht="13.5" customHeight="1">
      <c r="C34" s="63" t="s">
        <v>60</v>
      </c>
      <c r="D34" s="78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18"/>
      <c r="Q34" s="80"/>
    </row>
    <row r="35" spans="2:17" ht="13.5" customHeight="1">
      <c r="B35" s="68"/>
      <c r="C35" s="81" t="s">
        <v>61</v>
      </c>
      <c r="D35" s="82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4"/>
      <c r="Q35" s="85"/>
    </row>
    <row r="36" spans="2:17" ht="13.5" customHeight="1">
      <c r="B36" s="68"/>
      <c r="C36" s="63" t="s">
        <v>63</v>
      </c>
      <c r="D36" s="86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66"/>
      <c r="Q36" s="67"/>
    </row>
    <row r="37" spans="2:17" ht="13.5" customHeight="1">
      <c r="B37" s="68"/>
      <c r="C37" s="69" t="s">
        <v>65</v>
      </c>
      <c r="D37" s="71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88"/>
      <c r="Q37" s="73"/>
    </row>
    <row r="38" spans="2:17" ht="13.5" customHeight="1">
      <c r="C38" s="69" t="s">
        <v>58</v>
      </c>
      <c r="D38" s="74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88"/>
      <c r="Q38" s="77"/>
    </row>
    <row r="39" spans="2:17" ht="13.5" customHeight="1">
      <c r="C39" s="63" t="s">
        <v>67</v>
      </c>
      <c r="D39" s="7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18"/>
      <c r="Q39" s="80"/>
    </row>
    <row r="40" spans="2:17" ht="13.5" customHeight="1">
      <c r="B40" s="68"/>
      <c r="C40" s="89" t="s">
        <v>68</v>
      </c>
      <c r="D40" s="82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4"/>
      <c r="Q40" s="85"/>
    </row>
    <row r="41" spans="2:17" ht="13.5" customHeight="1">
      <c r="C41" s="63" t="s">
        <v>69</v>
      </c>
      <c r="D41" s="86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66"/>
      <c r="Q41" s="67"/>
    </row>
    <row r="42" spans="2:17" ht="13.5" customHeight="1">
      <c r="C42" s="69" t="s">
        <v>71</v>
      </c>
      <c r="D42" s="71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88"/>
      <c r="Q42" s="73"/>
    </row>
    <row r="43" spans="2:17" ht="13.5" customHeight="1">
      <c r="C43" s="69" t="s">
        <v>58</v>
      </c>
      <c r="D43" s="74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88"/>
      <c r="Q43" s="77"/>
    </row>
    <row r="44" spans="2:17" ht="13.5" customHeight="1">
      <c r="C44" s="63" t="s">
        <v>72</v>
      </c>
      <c r="D44" s="78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18"/>
      <c r="Q44" s="80"/>
    </row>
    <row r="45" spans="2:17" ht="13.5" customHeight="1">
      <c r="C45" s="89" t="s">
        <v>73</v>
      </c>
      <c r="D45" s="82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5"/>
    </row>
    <row r="46" spans="2:17" ht="13.5" customHeight="1">
      <c r="C46" s="90" t="s">
        <v>75</v>
      </c>
      <c r="D46" s="86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66"/>
      <c r="Q46" s="67"/>
    </row>
    <row r="47" spans="2:17" ht="13.5" customHeight="1">
      <c r="C47" s="63" t="s">
        <v>76</v>
      </c>
      <c r="D47" s="78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18"/>
      <c r="Q47" s="80"/>
    </row>
    <row r="48" spans="2:17" ht="13.5" customHeight="1">
      <c r="C48" s="89" t="s">
        <v>77</v>
      </c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4"/>
      <c r="Q48" s="85"/>
    </row>
    <row r="49" spans="2:17" ht="13.5" customHeight="1">
      <c r="C49" s="89" t="s">
        <v>79</v>
      </c>
      <c r="D49" s="92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84"/>
      <c r="Q49" s="94"/>
    </row>
    <row r="50" spans="2:17" ht="13.5" customHeight="1">
      <c r="C50" s="63" t="s">
        <v>80</v>
      </c>
      <c r="D50" s="95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66"/>
      <c r="Q50" s="67"/>
    </row>
    <row r="51" spans="2:17" ht="13.5" customHeight="1">
      <c r="C51" s="63" t="s">
        <v>82</v>
      </c>
      <c r="D51" s="78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18"/>
      <c r="Q51" s="80"/>
    </row>
    <row r="52" spans="2:17" ht="13.5" customHeight="1">
      <c r="C52" s="63" t="s">
        <v>83</v>
      </c>
      <c r="D52" s="82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4"/>
      <c r="Q52" s="85"/>
    </row>
    <row r="53" spans="2:17" ht="13.5" customHeight="1">
      <c r="C53" s="69" t="s">
        <v>84</v>
      </c>
      <c r="D53" s="74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18"/>
      <c r="Q53" s="77"/>
    </row>
    <row r="54" spans="2:17" ht="13.5" customHeight="1">
      <c r="C54" s="98" t="s">
        <v>85</v>
      </c>
      <c r="D54" s="99">
        <f>D53</f>
        <v>0</v>
      </c>
      <c r="E54" s="101">
        <f t="shared" ref="E54:O54" si="20">D54+E53</f>
        <v>0</v>
      </c>
      <c r="F54" s="101">
        <f t="shared" si="20"/>
        <v>0</v>
      </c>
      <c r="G54" s="101">
        <f t="shared" si="20"/>
        <v>0</v>
      </c>
      <c r="H54" s="101">
        <f t="shared" si="20"/>
        <v>0</v>
      </c>
      <c r="I54" s="101">
        <f t="shared" si="20"/>
        <v>0</v>
      </c>
      <c r="J54" s="101">
        <f t="shared" si="20"/>
        <v>0</v>
      </c>
      <c r="K54" s="101">
        <f t="shared" si="20"/>
        <v>0</v>
      </c>
      <c r="L54" s="101">
        <f t="shared" si="20"/>
        <v>0</v>
      </c>
      <c r="M54" s="101">
        <f t="shared" si="20"/>
        <v>0</v>
      </c>
      <c r="N54" s="101">
        <f t="shared" si="20"/>
        <v>0</v>
      </c>
      <c r="O54" s="101">
        <f t="shared" si="20"/>
        <v>0</v>
      </c>
      <c r="P54" s="84"/>
      <c r="Q54" s="103"/>
    </row>
    <row r="55" spans="2:17" ht="13.5" customHeight="1">
      <c r="C55" s="66"/>
      <c r="D55" s="66"/>
      <c r="E55" s="66"/>
      <c r="F55" s="66"/>
      <c r="G55" s="66"/>
      <c r="J55" s="66"/>
      <c r="K55" s="66"/>
      <c r="L55" s="66"/>
      <c r="M55" s="66"/>
      <c r="Q55" s="66"/>
    </row>
    <row r="56" spans="2:17" ht="15.75" customHeight="1">
      <c r="B56" s="18"/>
      <c r="C56" s="169" t="s">
        <v>86</v>
      </c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1"/>
    </row>
    <row r="57" spans="2:17" ht="13.5" customHeight="1">
      <c r="B57" s="18"/>
      <c r="C57" s="105" t="s">
        <v>88</v>
      </c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8"/>
      <c r="Q57" s="108"/>
    </row>
    <row r="58" spans="2:17" ht="13.5" customHeight="1">
      <c r="C58" s="105" t="s">
        <v>89</v>
      </c>
      <c r="D58" s="109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8"/>
      <c r="Q58" s="108"/>
    </row>
    <row r="59" spans="2:17" ht="13.5" customHeight="1">
      <c r="C59" s="105" t="s">
        <v>90</v>
      </c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8"/>
      <c r="Q59" s="108"/>
    </row>
    <row r="60" spans="2:17" ht="13.5" customHeight="1">
      <c r="C60" s="112" t="s">
        <v>91</v>
      </c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4"/>
      <c r="Q60" s="115"/>
    </row>
    <row r="61" spans="2:17" ht="13.5" customHeight="1">
      <c r="C61" s="116"/>
    </row>
    <row r="62" spans="2:17" ht="15.75" customHeight="1">
      <c r="C62" s="172" t="s">
        <v>92</v>
      </c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3"/>
      <c r="Q62" s="174"/>
    </row>
    <row r="63" spans="2:17" ht="13.5" customHeight="1">
      <c r="C63" s="117" t="s">
        <v>93</v>
      </c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9"/>
    </row>
    <row r="64" spans="2:17" ht="13.5" customHeight="1">
      <c r="C64" s="120" t="s">
        <v>94</v>
      </c>
      <c r="D64" s="121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88"/>
      <c r="Q64" s="122"/>
    </row>
    <row r="65" spans="3:17" ht="13.5" customHeight="1">
      <c r="C65" s="123" t="s">
        <v>95</v>
      </c>
      <c r="D65" s="124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8"/>
      <c r="Q65" s="126"/>
    </row>
    <row r="66" spans="3:17" ht="13.5" customHeight="1">
      <c r="C66" s="127" t="s">
        <v>96</v>
      </c>
      <c r="D66" s="128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30"/>
      <c r="Q66" s="131"/>
    </row>
    <row r="67" spans="3:17" ht="13.5" customHeight="1">
      <c r="C67" s="123" t="s">
        <v>97</v>
      </c>
      <c r="D67" s="18" t="e">
        <f>D69/(D25+D26+#REF!)</f>
        <v>#REF!</v>
      </c>
      <c r="E67" s="18" t="e">
        <f>E69/(D27+E26+E27)</f>
        <v>#DIV/0!</v>
      </c>
      <c r="F67" s="18" t="e">
        <f t="shared" ref="F67:O67" si="21">F69/(F25+F26+F27)</f>
        <v>#DIV/0!</v>
      </c>
      <c r="G67" s="18" t="e">
        <f t="shared" si="21"/>
        <v>#DIV/0!</v>
      </c>
      <c r="H67" s="18" t="e">
        <f t="shared" si="21"/>
        <v>#DIV/0!</v>
      </c>
      <c r="I67" s="18" t="e">
        <f t="shared" si="21"/>
        <v>#DIV/0!</v>
      </c>
      <c r="J67" s="18" t="e">
        <f t="shared" si="21"/>
        <v>#DIV/0!</v>
      </c>
      <c r="K67" s="18" t="e">
        <f t="shared" si="21"/>
        <v>#DIV/0!</v>
      </c>
      <c r="L67" s="18" t="e">
        <f t="shared" si="21"/>
        <v>#DIV/0!</v>
      </c>
      <c r="M67" s="18" t="e">
        <f t="shared" si="21"/>
        <v>#DIV/0!</v>
      </c>
      <c r="N67" s="18" t="e">
        <f t="shared" si="21"/>
        <v>#DIV/0!</v>
      </c>
      <c r="O67" s="18" t="e">
        <f t="shared" si="21"/>
        <v>#DIV/0!</v>
      </c>
      <c r="P67" s="18"/>
      <c r="Q67" s="119" t="e">
        <f t="shared" ref="Q67:Q75" si="22">AVERAGE(D67:O67)</f>
        <v>#REF!</v>
      </c>
    </row>
    <row r="68" spans="3:17" ht="13.5" customHeight="1">
      <c r="C68" s="120" t="s">
        <v>98</v>
      </c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88"/>
      <c r="Q68" s="122" t="e">
        <f t="shared" si="22"/>
        <v>#DIV/0!</v>
      </c>
    </row>
    <row r="69" spans="3:17" ht="13.5" customHeight="1">
      <c r="C69" s="120" t="s">
        <v>94</v>
      </c>
      <c r="D69" s="88">
        <f t="shared" ref="D69:O69" si="23">D68*2.5</f>
        <v>0</v>
      </c>
      <c r="E69" s="88">
        <f t="shared" si="23"/>
        <v>0</v>
      </c>
      <c r="F69" s="88">
        <f t="shared" si="23"/>
        <v>0</v>
      </c>
      <c r="G69" s="88">
        <f t="shared" si="23"/>
        <v>0</v>
      </c>
      <c r="H69" s="88">
        <f t="shared" si="23"/>
        <v>0</v>
      </c>
      <c r="I69" s="88">
        <f t="shared" si="23"/>
        <v>0</v>
      </c>
      <c r="J69" s="88">
        <f t="shared" si="23"/>
        <v>0</v>
      </c>
      <c r="K69" s="88">
        <f t="shared" si="23"/>
        <v>0</v>
      </c>
      <c r="L69" s="88">
        <f t="shared" si="23"/>
        <v>0</v>
      </c>
      <c r="M69" s="88">
        <f t="shared" si="23"/>
        <v>0</v>
      </c>
      <c r="N69" s="88">
        <f t="shared" si="23"/>
        <v>0</v>
      </c>
      <c r="O69" s="88">
        <f t="shared" si="23"/>
        <v>0</v>
      </c>
      <c r="P69" s="88"/>
      <c r="Q69" s="126">
        <f t="shared" si="22"/>
        <v>0</v>
      </c>
    </row>
    <row r="70" spans="3:17" ht="13.5" customHeight="1">
      <c r="C70" s="132" t="s">
        <v>99</v>
      </c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8"/>
      <c r="Q70" s="126"/>
    </row>
    <row r="71" spans="3:17" ht="13.5" customHeight="1">
      <c r="C71" s="133" t="s">
        <v>100</v>
      </c>
      <c r="D71" s="134" t="e">
        <f t="shared" ref="D71:O71" si="24">D70/D67</f>
        <v>#REF!</v>
      </c>
      <c r="E71" s="134" t="e">
        <f t="shared" si="24"/>
        <v>#DIV/0!</v>
      </c>
      <c r="F71" s="134" t="e">
        <f t="shared" si="24"/>
        <v>#DIV/0!</v>
      </c>
      <c r="G71" s="134" t="e">
        <f t="shared" si="24"/>
        <v>#DIV/0!</v>
      </c>
      <c r="H71" s="134" t="e">
        <f t="shared" si="24"/>
        <v>#DIV/0!</v>
      </c>
      <c r="I71" s="134" t="e">
        <f t="shared" si="24"/>
        <v>#DIV/0!</v>
      </c>
      <c r="J71" s="134" t="e">
        <f t="shared" si="24"/>
        <v>#DIV/0!</v>
      </c>
      <c r="K71" s="134" t="e">
        <f t="shared" si="24"/>
        <v>#DIV/0!</v>
      </c>
      <c r="L71" s="134" t="e">
        <f t="shared" si="24"/>
        <v>#DIV/0!</v>
      </c>
      <c r="M71" s="134" t="e">
        <f t="shared" si="24"/>
        <v>#DIV/0!</v>
      </c>
      <c r="N71" s="134" t="e">
        <f t="shared" si="24"/>
        <v>#DIV/0!</v>
      </c>
      <c r="O71" s="134" t="e">
        <f t="shared" si="24"/>
        <v>#DIV/0!</v>
      </c>
      <c r="P71" s="18"/>
      <c r="Q71" s="41" t="e">
        <f t="shared" si="22"/>
        <v>#REF!</v>
      </c>
    </row>
    <row r="72" spans="3:17" ht="13.5" customHeight="1">
      <c r="C72" s="135" t="s">
        <v>101</v>
      </c>
      <c r="D72" s="136" t="e">
        <f>D73/(D25+D26+#REF!)</f>
        <v>#REF!</v>
      </c>
      <c r="E72" s="118" t="e">
        <f>E73/(D27+E26+E27)</f>
        <v>#DIV/0!</v>
      </c>
      <c r="F72" s="118" t="e">
        <f t="shared" ref="F72:O72" si="25">F73/(F25+F26+F27)</f>
        <v>#DIV/0!</v>
      </c>
      <c r="G72" s="118" t="e">
        <f t="shared" si="25"/>
        <v>#DIV/0!</v>
      </c>
      <c r="H72" s="118" t="e">
        <f t="shared" si="25"/>
        <v>#DIV/0!</v>
      </c>
      <c r="I72" s="118" t="e">
        <f t="shared" si="25"/>
        <v>#DIV/0!</v>
      </c>
      <c r="J72" s="118" t="e">
        <f t="shared" si="25"/>
        <v>#DIV/0!</v>
      </c>
      <c r="K72" s="118" t="e">
        <f t="shared" si="25"/>
        <v>#DIV/0!</v>
      </c>
      <c r="L72" s="118" t="e">
        <f t="shared" si="25"/>
        <v>#DIV/0!</v>
      </c>
      <c r="M72" s="118" t="e">
        <f t="shared" si="25"/>
        <v>#DIV/0!</v>
      </c>
      <c r="N72" s="118" t="e">
        <f t="shared" si="25"/>
        <v>#DIV/0!</v>
      </c>
      <c r="O72" s="118" t="e">
        <f t="shared" si="25"/>
        <v>#DIV/0!</v>
      </c>
      <c r="P72" s="118"/>
      <c r="Q72" s="119" t="e">
        <f t="shared" si="22"/>
        <v>#REF!</v>
      </c>
    </row>
    <row r="73" spans="3:17" ht="13.5" customHeight="1">
      <c r="C73" s="137" t="s">
        <v>102</v>
      </c>
      <c r="D73" s="138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18"/>
      <c r="Q73" s="122" t="e">
        <f t="shared" si="22"/>
        <v>#DIV/0!</v>
      </c>
    </row>
    <row r="74" spans="3:17" ht="13.5" customHeight="1">
      <c r="C74" s="135" t="s">
        <v>103</v>
      </c>
      <c r="D74" s="124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8"/>
      <c r="Q74" s="126"/>
    </row>
    <row r="75" spans="3:17" ht="13.5" customHeight="1">
      <c r="C75" s="139" t="s">
        <v>104</v>
      </c>
      <c r="D75" s="128" t="e">
        <f t="shared" ref="D75:O75" si="26">D74/D72</f>
        <v>#REF!</v>
      </c>
      <c r="E75" s="129" t="e">
        <f t="shared" si="26"/>
        <v>#DIV/0!</v>
      </c>
      <c r="F75" s="129" t="e">
        <f t="shared" si="26"/>
        <v>#DIV/0!</v>
      </c>
      <c r="G75" s="129" t="e">
        <f t="shared" si="26"/>
        <v>#DIV/0!</v>
      </c>
      <c r="H75" s="129" t="e">
        <f t="shared" si="26"/>
        <v>#DIV/0!</v>
      </c>
      <c r="I75" s="129" t="e">
        <f t="shared" si="26"/>
        <v>#DIV/0!</v>
      </c>
      <c r="J75" s="129" t="e">
        <f t="shared" si="26"/>
        <v>#DIV/0!</v>
      </c>
      <c r="K75" s="129" t="e">
        <f t="shared" si="26"/>
        <v>#DIV/0!</v>
      </c>
      <c r="L75" s="129" t="e">
        <f t="shared" si="26"/>
        <v>#DIV/0!</v>
      </c>
      <c r="M75" s="129" t="e">
        <f t="shared" si="26"/>
        <v>#DIV/0!</v>
      </c>
      <c r="N75" s="129" t="e">
        <f t="shared" si="26"/>
        <v>#DIV/0!</v>
      </c>
      <c r="O75" s="129" t="e">
        <f t="shared" si="26"/>
        <v>#DIV/0!</v>
      </c>
      <c r="P75" s="130"/>
      <c r="Q75" s="131" t="e">
        <f t="shared" si="22"/>
        <v>#REF!</v>
      </c>
    </row>
    <row r="76" spans="3:17" ht="13.5" customHeight="1"/>
    <row r="77" spans="3:17" ht="15.75" customHeight="1">
      <c r="C77" s="157" t="s">
        <v>105</v>
      </c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9"/>
    </row>
    <row r="78" spans="3:17" ht="13.5" customHeight="1">
      <c r="C78" s="140" t="s">
        <v>106</v>
      </c>
      <c r="D78" s="141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3"/>
      <c r="Q78" s="144"/>
    </row>
    <row r="79" spans="3:17" ht="13.5" customHeight="1">
      <c r="C79" s="140" t="s">
        <v>107</v>
      </c>
      <c r="D79" s="145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18"/>
      <c r="Q79" s="146"/>
    </row>
    <row r="80" spans="3:17" ht="13.5" customHeight="1">
      <c r="C80" s="140" t="s">
        <v>108</v>
      </c>
      <c r="D80" s="147" t="e">
        <f t="shared" ref="D80:O80" si="27">D79/D78</f>
        <v>#DIV/0!</v>
      </c>
      <c r="E80" s="148" t="e">
        <f t="shared" si="27"/>
        <v>#DIV/0!</v>
      </c>
      <c r="F80" s="148" t="e">
        <f t="shared" si="27"/>
        <v>#DIV/0!</v>
      </c>
      <c r="G80" s="148" t="e">
        <f t="shared" si="27"/>
        <v>#DIV/0!</v>
      </c>
      <c r="H80" s="148" t="e">
        <f t="shared" si="27"/>
        <v>#DIV/0!</v>
      </c>
      <c r="I80" s="148" t="e">
        <f t="shared" si="27"/>
        <v>#DIV/0!</v>
      </c>
      <c r="J80" s="148" t="e">
        <f t="shared" si="27"/>
        <v>#DIV/0!</v>
      </c>
      <c r="K80" s="148" t="e">
        <f t="shared" si="27"/>
        <v>#DIV/0!</v>
      </c>
      <c r="L80" s="148" t="e">
        <f t="shared" si="27"/>
        <v>#DIV/0!</v>
      </c>
      <c r="M80" s="148" t="e">
        <f t="shared" si="27"/>
        <v>#DIV/0!</v>
      </c>
      <c r="N80" s="148" t="e">
        <f t="shared" si="27"/>
        <v>#DIV/0!</v>
      </c>
      <c r="O80" s="148" t="e">
        <f t="shared" si="27"/>
        <v>#DIV/0!</v>
      </c>
      <c r="P80" s="149"/>
      <c r="Q80" s="150" t="e">
        <f>AVERAGE(D80:O80)</f>
        <v>#DIV/0!</v>
      </c>
    </row>
    <row r="81" spans="3:17" ht="13.5" customHeight="1">
      <c r="C81" s="151" t="s">
        <v>109</v>
      </c>
      <c r="D81" s="141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3"/>
      <c r="Q81" s="144">
        <f t="shared" ref="Q81:Q82" si="28">SUM(D81:O81)</f>
        <v>0</v>
      </c>
    </row>
    <row r="82" spans="3:17" ht="13.5" customHeight="1">
      <c r="C82" s="140" t="s">
        <v>110</v>
      </c>
      <c r="D82" s="147" t="e">
        <f t="shared" ref="D82:O82" si="29">D81/(D78*22)</f>
        <v>#DIV/0!</v>
      </c>
      <c r="E82" s="148" t="e">
        <f t="shared" si="29"/>
        <v>#DIV/0!</v>
      </c>
      <c r="F82" s="148" t="e">
        <f t="shared" si="29"/>
        <v>#DIV/0!</v>
      </c>
      <c r="G82" s="148" t="e">
        <f t="shared" si="29"/>
        <v>#DIV/0!</v>
      </c>
      <c r="H82" s="148" t="e">
        <f t="shared" si="29"/>
        <v>#DIV/0!</v>
      </c>
      <c r="I82" s="148" t="e">
        <f t="shared" si="29"/>
        <v>#DIV/0!</v>
      </c>
      <c r="J82" s="148" t="e">
        <f t="shared" si="29"/>
        <v>#DIV/0!</v>
      </c>
      <c r="K82" s="148" t="e">
        <f t="shared" si="29"/>
        <v>#DIV/0!</v>
      </c>
      <c r="L82" s="148" t="e">
        <f t="shared" si="29"/>
        <v>#DIV/0!</v>
      </c>
      <c r="M82" s="148" t="e">
        <f t="shared" si="29"/>
        <v>#DIV/0!</v>
      </c>
      <c r="N82" s="148" t="e">
        <f t="shared" si="29"/>
        <v>#DIV/0!</v>
      </c>
      <c r="O82" s="148" t="e">
        <f t="shared" si="29"/>
        <v>#DIV/0!</v>
      </c>
      <c r="P82" s="149"/>
      <c r="Q82" s="150" t="e">
        <f t="shared" si="28"/>
        <v>#DIV/0!</v>
      </c>
    </row>
    <row r="83" spans="3:17" ht="13.5" customHeight="1">
      <c r="C83" s="152" t="s">
        <v>111</v>
      </c>
      <c r="D83" s="153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5"/>
      <c r="Q83" s="156" t="e">
        <f>#REF!/#REF!</f>
        <v>#REF!</v>
      </c>
    </row>
    <row r="84" spans="3:17" ht="13.5" customHeight="1"/>
    <row r="85" spans="3:17" ht="13.5" customHeight="1"/>
    <row r="86" spans="3:17" ht="13.5" customHeight="1"/>
    <row r="87" spans="3:17" ht="13.5" customHeight="1"/>
    <row r="88" spans="3:17" ht="13.5" customHeight="1"/>
    <row r="89" spans="3:17" ht="13.5" customHeight="1"/>
    <row r="90" spans="3:17" ht="13.5" customHeight="1"/>
    <row r="91" spans="3:17" ht="13.5" customHeight="1"/>
    <row r="92" spans="3:17" ht="13.5" customHeight="1"/>
    <row r="93" spans="3:17" ht="13.5" customHeight="1"/>
    <row r="94" spans="3:17" ht="13.5" customHeight="1"/>
    <row r="95" spans="3:17" ht="13.5" customHeight="1"/>
    <row r="96" spans="3:17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C77:Q77"/>
    <mergeCell ref="C3:Q3"/>
    <mergeCell ref="C22:Q22"/>
    <mergeCell ref="C30:Q30"/>
    <mergeCell ref="C56:Q56"/>
    <mergeCell ref="C62:Q62"/>
  </mergeCells>
  <conditionalFormatting sqref="B1:B13 C2:Q2 C4:C13 D4:O5 P4:P13 Q4:Q5 D8:O9 Q8:Q9 D11:O12 Q11:Q12 B18:B33 C18:C26 P18:Q26 D20:D27 E20:O26 B35:B38 B40:B43 B45:B46 B48:C77 D49:Q51 D53:Q65 D67:P70 D72:P74 D76:Q77 B79:C81 D79:Q79 D81:Q81 B83:C1001 D84:Q1001 D18:O18">
    <cfRule type="expression" dxfId="116" priority="1">
      <formula>ISERROR(B1)</formula>
    </cfRule>
  </conditionalFormatting>
  <conditionalFormatting sqref="C1:Q1 C3 C27:C33 E27:Q30 D28:D33 C35:C38 D36:Q38 C40:C43 D41:Q43 C45:C46 D46:Q46 E33:Q33 E31:G32 N31:Q32">
    <cfRule type="expression" dxfId="115" priority="2">
      <formula>ISERROR(C1)</formula>
    </cfRule>
  </conditionalFormatting>
  <conditionalFormatting sqref="B44">
    <cfRule type="expression" dxfId="114" priority="3">
      <formula>ISERROR(B44)</formula>
    </cfRule>
  </conditionalFormatting>
  <conditionalFormatting sqref="C44:Q44">
    <cfRule type="expression" dxfId="113" priority="4">
      <formula>ISERROR(C44)</formula>
    </cfRule>
  </conditionalFormatting>
  <conditionalFormatting sqref="B47">
    <cfRule type="expression" dxfId="112" priority="5">
      <formula>ISERROR(B47)</formula>
    </cfRule>
  </conditionalFormatting>
  <conditionalFormatting sqref="C47 P47:Q47">
    <cfRule type="expression" dxfId="111" priority="6">
      <formula>ISERROR(C47)</formula>
    </cfRule>
  </conditionalFormatting>
  <conditionalFormatting sqref="B16:C17 P14:P17 B14:O14 B15 D15:O15">
    <cfRule type="expression" dxfId="110" priority="7">
      <formula>ISERROR(B16)</formula>
    </cfRule>
  </conditionalFormatting>
  <conditionalFormatting sqref="D6:D7">
    <cfRule type="cellIs" dxfId="109" priority="8" operator="lessThan">
      <formula>1</formula>
    </cfRule>
  </conditionalFormatting>
  <conditionalFormatting sqref="D6:D7">
    <cfRule type="cellIs" dxfId="108" priority="9" operator="greaterThan">
      <formula>1</formula>
    </cfRule>
  </conditionalFormatting>
  <conditionalFormatting sqref="E6:O7">
    <cfRule type="cellIs" dxfId="107" priority="10" operator="lessThan">
      <formula>1</formula>
    </cfRule>
  </conditionalFormatting>
  <conditionalFormatting sqref="E6:O7">
    <cfRule type="cellIs" dxfId="106" priority="11" operator="greaterThan">
      <formula>1</formula>
    </cfRule>
  </conditionalFormatting>
  <conditionalFormatting sqref="D10">
    <cfRule type="cellIs" dxfId="105" priority="12" operator="lessThan">
      <formula>1</formula>
    </cfRule>
  </conditionalFormatting>
  <conditionalFormatting sqref="D10">
    <cfRule type="cellIs" dxfId="104" priority="13" operator="greaterThan">
      <formula>1</formula>
    </cfRule>
  </conditionalFormatting>
  <conditionalFormatting sqref="E10:O10">
    <cfRule type="cellIs" dxfId="103" priority="14" operator="lessThan">
      <formula>1</formula>
    </cfRule>
  </conditionalFormatting>
  <conditionalFormatting sqref="E10:O10">
    <cfRule type="cellIs" dxfId="102" priority="15" operator="greaterThan">
      <formula>1</formula>
    </cfRule>
  </conditionalFormatting>
  <conditionalFormatting sqref="D13">
    <cfRule type="cellIs" dxfId="101" priority="16" operator="lessThan">
      <formula>1</formula>
    </cfRule>
  </conditionalFormatting>
  <conditionalFormatting sqref="D13">
    <cfRule type="cellIs" dxfId="100" priority="17" operator="greaterThan">
      <formula>1</formula>
    </cfRule>
  </conditionalFormatting>
  <conditionalFormatting sqref="E13:O13">
    <cfRule type="cellIs" dxfId="99" priority="18" operator="lessThan">
      <formula>1</formula>
    </cfRule>
  </conditionalFormatting>
  <conditionalFormatting sqref="E13:O13">
    <cfRule type="cellIs" dxfId="98" priority="19" operator="greaterThan">
      <formula>1</formula>
    </cfRule>
  </conditionalFormatting>
  <conditionalFormatting sqref="D16:O17">
    <cfRule type="cellIs" dxfId="97" priority="20" operator="lessThan">
      <formula>1</formula>
    </cfRule>
  </conditionalFormatting>
  <conditionalFormatting sqref="D16:O17">
    <cfRule type="cellIs" dxfId="96" priority="21" operator="greaterThan">
      <formula>1</formula>
    </cfRule>
  </conditionalFormatting>
  <conditionalFormatting sqref="Q6:Q7">
    <cfRule type="cellIs" dxfId="95" priority="22" operator="lessThan">
      <formula>1</formula>
    </cfRule>
  </conditionalFormatting>
  <conditionalFormatting sqref="Q6:Q7">
    <cfRule type="cellIs" dxfId="94" priority="23" operator="greaterThan">
      <formula>1</formula>
    </cfRule>
  </conditionalFormatting>
  <conditionalFormatting sqref="Q10">
    <cfRule type="cellIs" dxfId="93" priority="24" operator="lessThan">
      <formula>1</formula>
    </cfRule>
  </conditionalFormatting>
  <conditionalFormatting sqref="Q10">
    <cfRule type="cellIs" dxfId="92" priority="25" operator="greaterThan">
      <formula>1</formula>
    </cfRule>
  </conditionalFormatting>
  <conditionalFormatting sqref="Q13">
    <cfRule type="cellIs" dxfId="91" priority="26" operator="lessThan">
      <formula>1</formula>
    </cfRule>
  </conditionalFormatting>
  <conditionalFormatting sqref="Q13">
    <cfRule type="cellIs" dxfId="90" priority="27" operator="greaterThan">
      <formula>1</formula>
    </cfRule>
  </conditionalFormatting>
  <conditionalFormatting sqref="P35">
    <cfRule type="expression" dxfId="89" priority="28">
      <formula>ISERROR(P35)</formula>
    </cfRule>
  </conditionalFormatting>
  <conditionalFormatting sqref="D35">
    <cfRule type="cellIs" dxfId="88" priority="29" operator="lessThan">
      <formula>1</formula>
    </cfRule>
  </conditionalFormatting>
  <conditionalFormatting sqref="D35">
    <cfRule type="cellIs" dxfId="87" priority="30" operator="greaterThan">
      <formula>1</formula>
    </cfRule>
  </conditionalFormatting>
  <conditionalFormatting sqref="E35:O35">
    <cfRule type="cellIs" dxfId="86" priority="31" operator="lessThan">
      <formula>1</formula>
    </cfRule>
  </conditionalFormatting>
  <conditionalFormatting sqref="E35:O35">
    <cfRule type="cellIs" dxfId="85" priority="32" operator="greaterThan">
      <formula>1</formula>
    </cfRule>
  </conditionalFormatting>
  <conditionalFormatting sqref="Q35">
    <cfRule type="cellIs" dxfId="84" priority="33" operator="lessThan">
      <formula>1</formula>
    </cfRule>
  </conditionalFormatting>
  <conditionalFormatting sqref="Q35">
    <cfRule type="cellIs" dxfId="83" priority="34" operator="greaterThan">
      <formula>1</formula>
    </cfRule>
  </conditionalFormatting>
  <conditionalFormatting sqref="P40">
    <cfRule type="expression" dxfId="82" priority="35">
      <formula>ISERROR(P40)</formula>
    </cfRule>
  </conditionalFormatting>
  <conditionalFormatting sqref="D40">
    <cfRule type="cellIs" dxfId="81" priority="36" operator="lessThan">
      <formula>1</formula>
    </cfRule>
  </conditionalFormatting>
  <conditionalFormatting sqref="D40">
    <cfRule type="cellIs" dxfId="80" priority="37" operator="greaterThan">
      <formula>1</formula>
    </cfRule>
  </conditionalFormatting>
  <conditionalFormatting sqref="E40:O40">
    <cfRule type="cellIs" dxfId="79" priority="38" operator="lessThan">
      <formula>1</formula>
    </cfRule>
  </conditionalFormatting>
  <conditionalFormatting sqref="E40:O40">
    <cfRule type="cellIs" dxfId="78" priority="39" operator="greaterThan">
      <formula>1</formula>
    </cfRule>
  </conditionalFormatting>
  <conditionalFormatting sqref="Q40">
    <cfRule type="cellIs" dxfId="77" priority="40" operator="lessThan">
      <formula>1</formula>
    </cfRule>
  </conditionalFormatting>
  <conditionalFormatting sqref="Q40">
    <cfRule type="cellIs" dxfId="76" priority="41" operator="greaterThan">
      <formula>1</formula>
    </cfRule>
  </conditionalFormatting>
  <conditionalFormatting sqref="P45">
    <cfRule type="expression" dxfId="75" priority="42">
      <formula>ISERROR(P45)</formula>
    </cfRule>
  </conditionalFormatting>
  <conditionalFormatting sqref="D45">
    <cfRule type="cellIs" dxfId="74" priority="43" operator="lessThan">
      <formula>1</formula>
    </cfRule>
  </conditionalFormatting>
  <conditionalFormatting sqref="D45">
    <cfRule type="cellIs" dxfId="73" priority="44" operator="greaterThan">
      <formula>1</formula>
    </cfRule>
  </conditionalFormatting>
  <conditionalFormatting sqref="E45:O45">
    <cfRule type="cellIs" dxfId="72" priority="45" operator="lessThan">
      <formula>1</formula>
    </cfRule>
  </conditionalFormatting>
  <conditionalFormatting sqref="E45:O45">
    <cfRule type="cellIs" dxfId="71" priority="46" operator="greaterThan">
      <formula>1</formula>
    </cfRule>
  </conditionalFormatting>
  <conditionalFormatting sqref="Q45">
    <cfRule type="cellIs" dxfId="70" priority="47" operator="lessThan">
      <formula>1</formula>
    </cfRule>
  </conditionalFormatting>
  <conditionalFormatting sqref="Q45">
    <cfRule type="cellIs" dxfId="69" priority="48" operator="greaterThan">
      <formula>1</formula>
    </cfRule>
  </conditionalFormatting>
  <conditionalFormatting sqref="P48">
    <cfRule type="expression" dxfId="68" priority="49">
      <formula>ISERROR(P48)</formula>
    </cfRule>
  </conditionalFormatting>
  <conditionalFormatting sqref="D48">
    <cfRule type="cellIs" dxfId="67" priority="50" operator="lessThan">
      <formula>1</formula>
    </cfRule>
  </conditionalFormatting>
  <conditionalFormatting sqref="D48">
    <cfRule type="cellIs" dxfId="66" priority="51" operator="greaterThan">
      <formula>1</formula>
    </cfRule>
  </conditionalFormatting>
  <conditionalFormatting sqref="E48:O48">
    <cfRule type="cellIs" dxfId="65" priority="52" operator="lessThan">
      <formula>1</formula>
    </cfRule>
  </conditionalFormatting>
  <conditionalFormatting sqref="E48:O48">
    <cfRule type="cellIs" dxfId="64" priority="53" operator="greaterThan">
      <formula>1</formula>
    </cfRule>
  </conditionalFormatting>
  <conditionalFormatting sqref="Q48">
    <cfRule type="cellIs" dxfId="63" priority="54" operator="lessThan">
      <formula>1</formula>
    </cfRule>
  </conditionalFormatting>
  <conditionalFormatting sqref="Q48">
    <cfRule type="cellIs" dxfId="62" priority="55" operator="greaterThan">
      <formula>1</formula>
    </cfRule>
  </conditionalFormatting>
  <conditionalFormatting sqref="P52">
    <cfRule type="expression" dxfId="61" priority="56">
      <formula>ISERROR(P52)</formula>
    </cfRule>
  </conditionalFormatting>
  <conditionalFormatting sqref="D52">
    <cfRule type="cellIs" dxfId="60" priority="57" operator="lessThan">
      <formula>1</formula>
    </cfRule>
  </conditionalFormatting>
  <conditionalFormatting sqref="D52">
    <cfRule type="cellIs" dxfId="59" priority="58" operator="greaterThan">
      <formula>1</formula>
    </cfRule>
  </conditionalFormatting>
  <conditionalFormatting sqref="E52:O52">
    <cfRule type="cellIs" dxfId="58" priority="59" operator="lessThan">
      <formula>1</formula>
    </cfRule>
  </conditionalFormatting>
  <conditionalFormatting sqref="E52:O52">
    <cfRule type="cellIs" dxfId="57" priority="60" operator="greaterThan">
      <formula>1</formula>
    </cfRule>
  </conditionalFormatting>
  <conditionalFormatting sqref="Q52">
    <cfRule type="cellIs" dxfId="56" priority="61" operator="lessThan">
      <formula>1</formula>
    </cfRule>
  </conditionalFormatting>
  <conditionalFormatting sqref="Q52">
    <cfRule type="cellIs" dxfId="55" priority="62" operator="greaterThan">
      <formula>1</formula>
    </cfRule>
  </conditionalFormatting>
  <conditionalFormatting sqref="P66">
    <cfRule type="expression" dxfId="54" priority="63">
      <formula>ISERROR(P66)</formula>
    </cfRule>
  </conditionalFormatting>
  <conditionalFormatting sqref="D66">
    <cfRule type="cellIs" dxfId="53" priority="64" operator="lessThan">
      <formula>1</formula>
    </cfRule>
  </conditionalFormatting>
  <conditionalFormatting sqref="D66">
    <cfRule type="cellIs" dxfId="52" priority="65" operator="greaterThan">
      <formula>1</formula>
    </cfRule>
  </conditionalFormatting>
  <conditionalFormatting sqref="E66:O66">
    <cfRule type="cellIs" dxfId="51" priority="66" operator="lessThan">
      <formula>1</formula>
    </cfRule>
  </conditionalFormatting>
  <conditionalFormatting sqref="E66:O66">
    <cfRule type="cellIs" dxfId="50" priority="67" operator="greaterThan">
      <formula>1</formula>
    </cfRule>
  </conditionalFormatting>
  <conditionalFormatting sqref="Q66">
    <cfRule type="cellIs" dxfId="49" priority="68" operator="lessThan">
      <formula>1</formula>
    </cfRule>
  </conditionalFormatting>
  <conditionalFormatting sqref="Q66">
    <cfRule type="cellIs" dxfId="48" priority="69" operator="greaterThan">
      <formula>1</formula>
    </cfRule>
  </conditionalFormatting>
  <conditionalFormatting sqref="P71">
    <cfRule type="expression" dxfId="47" priority="70">
      <formula>ISERROR(P71)</formula>
    </cfRule>
  </conditionalFormatting>
  <conditionalFormatting sqref="D71">
    <cfRule type="cellIs" dxfId="46" priority="71" operator="lessThan">
      <formula>1</formula>
    </cfRule>
  </conditionalFormatting>
  <conditionalFormatting sqref="D71">
    <cfRule type="cellIs" dxfId="45" priority="72" operator="greaterThan">
      <formula>1</formula>
    </cfRule>
  </conditionalFormatting>
  <conditionalFormatting sqref="E71:O71">
    <cfRule type="cellIs" dxfId="44" priority="73" operator="lessThan">
      <formula>1</formula>
    </cfRule>
  </conditionalFormatting>
  <conditionalFormatting sqref="E71:O71">
    <cfRule type="cellIs" dxfId="43" priority="74" operator="greaterThan">
      <formula>1</formula>
    </cfRule>
  </conditionalFormatting>
  <conditionalFormatting sqref="Q71">
    <cfRule type="cellIs" dxfId="42" priority="75" operator="lessThan">
      <formula>1</formula>
    </cfRule>
  </conditionalFormatting>
  <conditionalFormatting sqref="Q71">
    <cfRule type="cellIs" dxfId="41" priority="76" operator="greaterThan">
      <formula>1</formula>
    </cfRule>
  </conditionalFormatting>
  <conditionalFormatting sqref="P75">
    <cfRule type="expression" dxfId="40" priority="77">
      <formula>ISERROR(P75)</formula>
    </cfRule>
  </conditionalFormatting>
  <conditionalFormatting sqref="D75">
    <cfRule type="cellIs" dxfId="39" priority="78" operator="lessThan">
      <formula>1</formula>
    </cfRule>
  </conditionalFormatting>
  <conditionalFormatting sqref="D75">
    <cfRule type="cellIs" dxfId="38" priority="79" operator="greaterThan">
      <formula>1</formula>
    </cfRule>
  </conditionalFormatting>
  <conditionalFormatting sqref="E75:O75">
    <cfRule type="cellIs" dxfId="37" priority="80" operator="lessThan">
      <formula>1</formula>
    </cfRule>
  </conditionalFormatting>
  <conditionalFormatting sqref="E75:O75">
    <cfRule type="cellIs" dxfId="36" priority="81" operator="greaterThan">
      <formula>1</formula>
    </cfRule>
  </conditionalFormatting>
  <conditionalFormatting sqref="P80">
    <cfRule type="expression" dxfId="35" priority="82">
      <formula>ISERROR(P80)</formula>
    </cfRule>
  </conditionalFormatting>
  <conditionalFormatting sqref="D80:O80">
    <cfRule type="cellIs" dxfId="34" priority="83" operator="lessThan">
      <formula>1</formula>
    </cfRule>
  </conditionalFormatting>
  <conditionalFormatting sqref="D80:O80">
    <cfRule type="cellIs" dxfId="33" priority="84" operator="greaterThan">
      <formula>1</formula>
    </cfRule>
  </conditionalFormatting>
  <conditionalFormatting sqref="Q80">
    <cfRule type="cellIs" dxfId="32" priority="85" operator="lessThan">
      <formula>1</formula>
    </cfRule>
  </conditionalFormatting>
  <conditionalFormatting sqref="Q80">
    <cfRule type="cellIs" dxfId="31" priority="86" operator="greaterThan">
      <formula>1</formula>
    </cfRule>
  </conditionalFormatting>
  <conditionalFormatting sqref="P83">
    <cfRule type="expression" dxfId="30" priority="87">
      <formula>ISERROR(P83)</formula>
    </cfRule>
  </conditionalFormatting>
  <conditionalFormatting sqref="D83">
    <cfRule type="cellIs" dxfId="29" priority="88" operator="lessThan">
      <formula>1</formula>
    </cfRule>
  </conditionalFormatting>
  <conditionalFormatting sqref="D83">
    <cfRule type="cellIs" dxfId="28" priority="89" operator="greaterThan">
      <formula>1</formula>
    </cfRule>
  </conditionalFormatting>
  <conditionalFormatting sqref="E83:O83">
    <cfRule type="cellIs" dxfId="27" priority="90" operator="lessThan">
      <formula>1</formula>
    </cfRule>
  </conditionalFormatting>
  <conditionalFormatting sqref="E83:O83">
    <cfRule type="cellIs" dxfId="26" priority="91" operator="greaterThan">
      <formula>1</formula>
    </cfRule>
  </conditionalFormatting>
  <conditionalFormatting sqref="Q83">
    <cfRule type="cellIs" dxfId="25" priority="92" operator="lessThan">
      <formula>1</formula>
    </cfRule>
  </conditionalFormatting>
  <conditionalFormatting sqref="Q83">
    <cfRule type="cellIs" dxfId="24" priority="93" operator="greaterThan">
      <formula>1</formula>
    </cfRule>
  </conditionalFormatting>
  <conditionalFormatting sqref="Q14:Q15">
    <cfRule type="expression" dxfId="23" priority="94">
      <formula>ISERROR(Q14)</formula>
    </cfRule>
  </conditionalFormatting>
  <conditionalFormatting sqref="Q16:Q17">
    <cfRule type="cellIs" dxfId="22" priority="95" operator="lessThan">
      <formula>1</formula>
    </cfRule>
  </conditionalFormatting>
  <conditionalFormatting sqref="Q16:Q17">
    <cfRule type="cellIs" dxfId="21" priority="96" operator="greaterThan">
      <formula>1</formula>
    </cfRule>
  </conditionalFormatting>
  <conditionalFormatting sqref="B78:C78 E78:Q78">
    <cfRule type="expression" dxfId="20" priority="97">
      <formula>ISERROR(B78)</formula>
    </cfRule>
  </conditionalFormatting>
  <conditionalFormatting sqref="D78">
    <cfRule type="expression" dxfId="19" priority="98">
      <formula>ISERROR(D78)</formula>
    </cfRule>
  </conditionalFormatting>
  <conditionalFormatting sqref="C15">
    <cfRule type="expression" dxfId="18" priority="99">
      <formula>ISERROR(C15)</formula>
    </cfRule>
  </conditionalFormatting>
  <conditionalFormatting sqref="D19:O19">
    <cfRule type="expression" dxfId="17" priority="100">
      <formula>ISERROR(D19)</formula>
    </cfRule>
  </conditionalFormatting>
  <conditionalFormatting sqref="Q72:Q74">
    <cfRule type="expression" dxfId="16" priority="101">
      <formula>ISERROR(Q72)</formula>
    </cfRule>
  </conditionalFormatting>
  <conditionalFormatting sqref="Q75">
    <cfRule type="cellIs" dxfId="15" priority="102" operator="lessThan">
      <formula>1</formula>
    </cfRule>
  </conditionalFormatting>
  <conditionalFormatting sqref="Q75">
    <cfRule type="cellIs" dxfId="14" priority="103" operator="greaterThan">
      <formula>1</formula>
    </cfRule>
  </conditionalFormatting>
  <conditionalFormatting sqref="Q67:Q69">
    <cfRule type="expression" dxfId="13" priority="104">
      <formula>ISERROR(Q67)</formula>
    </cfRule>
  </conditionalFormatting>
  <conditionalFormatting sqref="Q70">
    <cfRule type="expression" dxfId="12" priority="105">
      <formula>ISERROR(Q70)</formula>
    </cfRule>
  </conditionalFormatting>
  <conditionalFormatting sqref="D47:O47">
    <cfRule type="expression" dxfId="11" priority="106">
      <formula>ISERROR(D47)</formula>
    </cfRule>
  </conditionalFormatting>
  <conditionalFormatting sqref="B82:C82">
    <cfRule type="expression" dxfId="10" priority="107">
      <formula>ISERROR(B82)</formula>
    </cfRule>
  </conditionalFormatting>
  <conditionalFormatting sqref="P82">
    <cfRule type="expression" dxfId="9" priority="108">
      <formula>ISERROR(P82)</formula>
    </cfRule>
  </conditionalFormatting>
  <conditionalFormatting sqref="D82:O82">
    <cfRule type="cellIs" dxfId="8" priority="109" operator="lessThan">
      <formula>1</formula>
    </cfRule>
  </conditionalFormatting>
  <conditionalFormatting sqref="D82:O82">
    <cfRule type="cellIs" dxfId="7" priority="110" operator="greaterThan">
      <formula>1</formula>
    </cfRule>
  </conditionalFormatting>
  <conditionalFormatting sqref="Q82">
    <cfRule type="cellIs" dxfId="6" priority="111" operator="lessThan">
      <formula>1</formula>
    </cfRule>
  </conditionalFormatting>
  <conditionalFormatting sqref="Q82">
    <cfRule type="cellIs" dxfId="5" priority="112" operator="greaterThan">
      <formula>1</formula>
    </cfRule>
  </conditionalFormatting>
  <conditionalFormatting sqref="H31:M32">
    <cfRule type="expression" dxfId="4" priority="113">
      <formula>ISERROR(H31)</formula>
    </cfRule>
  </conditionalFormatting>
  <conditionalFormatting sqref="B34">
    <cfRule type="expression" dxfId="3" priority="114">
      <formula>ISERROR(B34)</formula>
    </cfRule>
  </conditionalFormatting>
  <conditionalFormatting sqref="C34:Q34">
    <cfRule type="expression" dxfId="2" priority="115">
      <formula>ISERROR(C34)</formula>
    </cfRule>
  </conditionalFormatting>
  <conditionalFormatting sqref="B39">
    <cfRule type="expression" dxfId="1" priority="116">
      <formula>ISERROR(B39)</formula>
    </cfRule>
  </conditionalFormatting>
  <conditionalFormatting sqref="C39:Q39">
    <cfRule type="expression" dxfId="0" priority="117">
      <formula>ISERROR(C39)</formula>
    </cfRule>
  </conditionalFormatting>
  <pageMargins left="0.75" right="0.75" top="1" bottom="1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69" workbookViewId="0">
      <selection activeCell="A25" sqref="A25:O27"/>
    </sheetView>
  </sheetViews>
  <sheetFormatPr baseColWidth="10" defaultColWidth="14.5" defaultRowHeight="15" customHeight="1" x14ac:dyDescent="0"/>
  <cols>
    <col min="1" max="1" width="10.6640625" customWidth="1"/>
    <col min="2" max="2" width="23.6640625" customWidth="1"/>
    <col min="3" max="14" width="10.83203125" customWidth="1"/>
    <col min="15" max="26" width="10.6640625" customWidth="1"/>
  </cols>
  <sheetData>
    <row r="1" spans="1:26" ht="13.5" customHeight="1">
      <c r="A1" s="33"/>
      <c r="B1" s="33"/>
      <c r="C1" s="34" t="s">
        <v>25</v>
      </c>
      <c r="D1" s="34" t="s">
        <v>26</v>
      </c>
      <c r="E1" s="34" t="s">
        <v>27</v>
      </c>
      <c r="F1" s="34" t="s">
        <v>28</v>
      </c>
      <c r="G1" s="34" t="s">
        <v>29</v>
      </c>
      <c r="H1" s="34" t="s">
        <v>30</v>
      </c>
      <c r="I1" s="34" t="s">
        <v>31</v>
      </c>
      <c r="J1" s="34" t="s">
        <v>32</v>
      </c>
      <c r="K1" s="34" t="s">
        <v>33</v>
      </c>
      <c r="L1" s="34" t="s">
        <v>34</v>
      </c>
      <c r="M1" s="34" t="s">
        <v>35</v>
      </c>
      <c r="N1" s="34" t="s">
        <v>36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26" ht="13.5" customHeight="1">
      <c r="A3" s="36"/>
      <c r="B3" s="37" t="s">
        <v>37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6"/>
      <c r="P3" s="40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3.5" customHeight="1">
      <c r="A4" s="36"/>
      <c r="B4" s="37" t="s">
        <v>41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3.5" customHeight="1">
      <c r="A5" s="18"/>
      <c r="B5" s="43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3.5" hidden="1" customHeight="1">
      <c r="B6" s="46" t="s">
        <v>42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52"/>
      <c r="Q6" s="46" t="str">
        <f t="shared" ref="Q6:Q9" si="0">B6</f>
        <v>Frais</v>
      </c>
      <c r="R6" s="54" t="e">
        <f t="shared" ref="R6:R9" si="1">O6/$O$10</f>
        <v>#DIV/0!</v>
      </c>
    </row>
    <row r="7" spans="1:26" ht="13.5" hidden="1" customHeight="1">
      <c r="B7" s="46" t="s">
        <v>46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52"/>
      <c r="Q7" s="46" t="str">
        <f t="shared" si="0"/>
        <v xml:space="preserve">Kits </v>
      </c>
      <c r="R7" s="54" t="e">
        <f t="shared" si="1"/>
        <v>#DIV/0!</v>
      </c>
    </row>
    <row r="8" spans="1:26" ht="13.5" hidden="1" customHeight="1">
      <c r="B8" s="46" t="s">
        <v>51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52"/>
      <c r="Q8" s="46" t="str">
        <f t="shared" si="0"/>
        <v>Fungi pops</v>
      </c>
      <c r="R8" s="54" t="e">
        <f t="shared" si="1"/>
        <v>#DIV/0!</v>
      </c>
    </row>
    <row r="9" spans="1:26" ht="13.5" hidden="1" customHeight="1">
      <c r="B9" s="46" t="s">
        <v>52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52"/>
      <c r="Q9" s="46" t="str">
        <f t="shared" si="0"/>
        <v>Autre</v>
      </c>
      <c r="R9" s="54" t="e">
        <f t="shared" si="1"/>
        <v>#DIV/0!</v>
      </c>
    </row>
    <row r="10" spans="1:26" ht="13.5" customHeight="1">
      <c r="A10" s="36"/>
      <c r="B10" s="37" t="s">
        <v>55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40"/>
      <c r="P10" s="40"/>
      <c r="Q10" s="36"/>
      <c r="R10" s="70"/>
      <c r="S10" s="36"/>
      <c r="T10" s="36"/>
      <c r="U10" s="36"/>
      <c r="V10" s="36"/>
      <c r="W10" s="36"/>
      <c r="X10" s="36"/>
      <c r="Y10" s="36"/>
      <c r="Z10" s="36"/>
    </row>
    <row r="11" spans="1:26" ht="13.5" customHeight="1">
      <c r="A11" s="36"/>
      <c r="B11" s="37" t="s">
        <v>57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75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3.5" customHeight="1"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26" ht="13.5" customHeight="1">
      <c r="A13" s="36"/>
      <c r="B13" s="36" t="s">
        <v>59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75"/>
      <c r="P13" s="40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3.5" customHeight="1">
      <c r="A14" s="36"/>
      <c r="B14" s="36" t="s">
        <v>62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7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3.5" customHeight="1">
      <c r="A15" s="18"/>
      <c r="B15" s="18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3.5" customHeight="1">
      <c r="A16" s="36"/>
      <c r="B16" s="36" t="s">
        <v>64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75"/>
      <c r="P16" s="40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3.5" customHeight="1">
      <c r="A17" s="36"/>
      <c r="B17" s="36" t="s">
        <v>66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7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3.5" customHeight="1"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26" ht="13.5" customHeight="1">
      <c r="A19" s="36"/>
      <c r="B19" s="36" t="s">
        <v>70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75"/>
      <c r="P19" s="40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3.5" customHeight="1">
      <c r="A20" s="36"/>
      <c r="B20" s="36" t="s">
        <v>74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7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3.5" customHeight="1"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26" ht="13.5" customHeight="1">
      <c r="A22" s="36"/>
      <c r="B22" s="36" t="s">
        <v>78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3.5" customHeight="1">
      <c r="A23" s="36"/>
      <c r="B23" s="36" t="s">
        <v>81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3.5" customHeight="1">
      <c r="A24" s="18"/>
      <c r="B24" s="18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97"/>
      <c r="N24" s="97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3.5" customHeight="1">
      <c r="A25" s="18"/>
      <c r="B25" s="1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97"/>
      <c r="N25" s="97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3.5" customHeight="1">
      <c r="A26" s="18"/>
      <c r="B26" s="18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3.5" customHeight="1">
      <c r="A27" s="18"/>
      <c r="B27" s="100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3.5" customHeight="1">
      <c r="A28" s="18"/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3.5" customHeight="1">
      <c r="B29" s="104" t="s">
        <v>87</v>
      </c>
      <c r="C29" s="106">
        <f>N17/12</f>
        <v>0</v>
      </c>
      <c r="D29" s="106">
        <f t="shared" ref="D29:N29" si="2">C29</f>
        <v>0</v>
      </c>
      <c r="E29" s="106">
        <f t="shared" si="2"/>
        <v>0</v>
      </c>
      <c r="F29" s="106">
        <f t="shared" si="2"/>
        <v>0</v>
      </c>
      <c r="G29" s="106">
        <f t="shared" si="2"/>
        <v>0</v>
      </c>
      <c r="H29" s="106">
        <f t="shared" si="2"/>
        <v>0</v>
      </c>
      <c r="I29" s="106">
        <f t="shared" si="2"/>
        <v>0</v>
      </c>
      <c r="J29" s="106">
        <f t="shared" si="2"/>
        <v>0</v>
      </c>
      <c r="K29" s="106">
        <f t="shared" si="2"/>
        <v>0</v>
      </c>
      <c r="L29" s="106">
        <f t="shared" si="2"/>
        <v>0</v>
      </c>
      <c r="M29" s="106">
        <f t="shared" si="2"/>
        <v>0</v>
      </c>
      <c r="N29" s="106">
        <f t="shared" si="2"/>
        <v>0</v>
      </c>
    </row>
    <row r="30" spans="1:26" ht="13.5" customHeight="1"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26" ht="13.5" customHeight="1"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26" ht="13.5" customHeight="1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3:14" ht="13.5" customHeight="1"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3:14" ht="13.5" customHeight="1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3:14" ht="13.5" customHeight="1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3:14" ht="13.5" customHeight="1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3:14" ht="13.5" customHeight="1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3:14" ht="13.5" customHeight="1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3:14" ht="13.5" customHeight="1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3:14" ht="13.5" customHeight="1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3:14" ht="13.5" customHeight="1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3:14" ht="13.5" customHeight="1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3:14" ht="13.5" customHeight="1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3:14" ht="13.5" customHeight="1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3:14" ht="13.5" customHeight="1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  <row r="46" spans="3:14" ht="13.5" customHeight="1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</row>
    <row r="47" spans="3:14" ht="13.5" customHeight="1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</row>
    <row r="48" spans="3:14" ht="13.5" customHeight="1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</row>
    <row r="49" spans="3:14" ht="13.5" customHeight="1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</row>
    <row r="50" spans="3:14" ht="13.5" customHeight="1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</row>
    <row r="51" spans="3:14" ht="13.5" customHeight="1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</row>
    <row r="52" spans="3:14" ht="13.5" customHeight="1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spans="3:14" ht="13.5" customHeight="1"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</row>
    <row r="54" spans="3:14" ht="13.5" customHeigh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</row>
    <row r="55" spans="3:14" ht="13.5" customHeight="1"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</row>
    <row r="56" spans="3:14" ht="13.5" customHeight="1"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</row>
    <row r="57" spans="3:14" ht="13.5" customHeight="1"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</row>
    <row r="58" spans="3:14" ht="13.5" customHeight="1"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</row>
    <row r="59" spans="3:14" ht="13.5" customHeight="1"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</row>
    <row r="60" spans="3:14" ht="13.5" customHeight="1"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</row>
    <row r="61" spans="3:14" ht="13.5" customHeight="1"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</row>
    <row r="62" spans="3:14" ht="13.5" customHeight="1"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</row>
    <row r="63" spans="3:14" ht="13.5" customHeight="1"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</row>
    <row r="64" spans="3:14" ht="13.5" customHeight="1"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</row>
    <row r="65" spans="3:14" ht="13.5" customHeight="1"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</row>
    <row r="66" spans="3:14" ht="13.5" customHeight="1"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</row>
    <row r="67" spans="3:14" ht="13.5" customHeight="1"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</row>
    <row r="68" spans="3:14" ht="13.5" customHeight="1"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</row>
    <row r="69" spans="3:14" ht="13.5" customHeight="1"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</row>
    <row r="70" spans="3:14" ht="13.5" customHeight="1"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</row>
    <row r="71" spans="3:14" ht="13.5" customHeight="1"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</row>
    <row r="72" spans="3:14" ht="13.5" customHeight="1"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</row>
    <row r="73" spans="3:14" ht="13.5" customHeight="1"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</row>
    <row r="74" spans="3:14" ht="13.5" customHeight="1"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</row>
    <row r="75" spans="3:14" ht="13.5" customHeight="1"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</row>
    <row r="76" spans="3:14" ht="13.5" customHeight="1"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</row>
    <row r="77" spans="3:14" ht="13.5" customHeight="1"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</row>
    <row r="78" spans="3:14" ht="13.5" customHeight="1"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</row>
    <row r="79" spans="3:14" ht="13.5" customHeight="1"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</row>
    <row r="80" spans="3:14" ht="13.5" customHeight="1"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</row>
    <row r="81" spans="3:14" ht="13.5" customHeight="1"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</row>
    <row r="82" spans="3:14" ht="13.5" customHeight="1"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</row>
    <row r="83" spans="3:14" ht="13.5" customHeight="1"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</row>
    <row r="84" spans="3:14" ht="13.5" customHeight="1"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</row>
    <row r="85" spans="3:14" ht="13.5" customHeight="1"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</row>
    <row r="86" spans="3:14" ht="13.5" customHeight="1"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</row>
    <row r="87" spans="3:14" ht="13.5" customHeight="1"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</row>
    <row r="88" spans="3:14" ht="13.5" customHeight="1"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</row>
    <row r="89" spans="3:14" ht="13.5" customHeight="1"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</row>
    <row r="90" spans="3:14" ht="13.5" customHeight="1"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</row>
    <row r="91" spans="3:14" ht="13.5" customHeight="1"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</row>
    <row r="92" spans="3:14" ht="13.5" customHeight="1"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</row>
    <row r="93" spans="3:14" ht="13.5" customHeight="1"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</row>
    <row r="94" spans="3:14" ht="13.5" customHeight="1"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</row>
    <row r="95" spans="3:14" ht="13.5" customHeight="1"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</row>
    <row r="96" spans="3:14" ht="13.5" customHeight="1"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</row>
    <row r="97" spans="3:14" ht="13.5" customHeight="1"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</row>
    <row r="98" spans="3:14" ht="13.5" customHeight="1"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</row>
    <row r="99" spans="3:14" ht="13.5" customHeight="1"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</row>
    <row r="100" spans="3:14" ht="13.5" customHeight="1"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</row>
    <row r="101" spans="3:14" ht="13.5" customHeight="1"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</row>
    <row r="102" spans="3:14" ht="13.5" customHeight="1"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</row>
    <row r="103" spans="3:14" ht="13.5" customHeight="1"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</row>
    <row r="104" spans="3:14" ht="13.5" customHeight="1"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3:14" ht="13.5" customHeight="1"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3:14" ht="13.5" customHeight="1"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</row>
    <row r="107" spans="3:14" ht="13.5" customHeight="1"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3:14" ht="13.5" customHeight="1"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3:14" ht="13.5" customHeight="1"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3:14" ht="13.5" customHeight="1"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3:14" ht="13.5" customHeight="1"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3:14" ht="13.5" customHeight="1"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3:14" ht="13.5" customHeight="1"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3:14" ht="13.5" customHeight="1"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</row>
    <row r="115" spans="3:14" ht="13.5" customHeight="1"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</row>
    <row r="116" spans="3:14" ht="13.5" customHeight="1"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</row>
    <row r="117" spans="3:14" ht="13.5" customHeight="1"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</row>
    <row r="118" spans="3:14" ht="13.5" customHeight="1"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</row>
    <row r="119" spans="3:14" ht="13.5" customHeight="1"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</row>
    <row r="120" spans="3:14" ht="13.5" customHeight="1"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</row>
    <row r="121" spans="3:14" ht="13.5" customHeight="1"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</row>
    <row r="122" spans="3:14" ht="13.5" customHeight="1"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</row>
    <row r="123" spans="3:14" ht="13.5" customHeight="1"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</row>
    <row r="124" spans="3:14" ht="13.5" customHeight="1"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</row>
    <row r="125" spans="3:14" ht="13.5" customHeight="1"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</row>
    <row r="126" spans="3:14" ht="13.5" customHeight="1"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</row>
    <row r="127" spans="3:14" ht="13.5" customHeight="1"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</row>
    <row r="128" spans="3:14" ht="13.5" customHeight="1"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</row>
    <row r="129" spans="3:14" ht="13.5" customHeight="1"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</row>
    <row r="130" spans="3:14" ht="13.5" customHeight="1"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</row>
    <row r="131" spans="3:14" ht="13.5" customHeight="1"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</row>
    <row r="132" spans="3:14" ht="13.5" customHeight="1"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</row>
    <row r="133" spans="3:14" ht="13.5" customHeight="1"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</row>
    <row r="134" spans="3:14" ht="13.5" customHeight="1"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</row>
    <row r="135" spans="3:14" ht="13.5" customHeight="1"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</row>
    <row r="136" spans="3:14" ht="13.5" customHeight="1"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3:14" ht="13.5" customHeight="1"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3:14" ht="13.5" customHeight="1"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</row>
    <row r="139" spans="3:14" ht="13.5" customHeight="1"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</row>
    <row r="140" spans="3:14" ht="13.5" customHeight="1"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</row>
    <row r="141" spans="3:14" ht="13.5" customHeight="1"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</row>
    <row r="142" spans="3:14" ht="13.5" customHeight="1"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</row>
    <row r="143" spans="3:14" ht="13.5" customHeight="1"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</row>
    <row r="144" spans="3:14" ht="13.5" customHeight="1"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</row>
    <row r="145" spans="3:14" ht="13.5" customHeight="1"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</row>
    <row r="146" spans="3:14" ht="13.5" customHeight="1"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</row>
    <row r="147" spans="3:14" ht="13.5" customHeight="1"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</row>
    <row r="148" spans="3:14" ht="13.5" customHeight="1"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</row>
    <row r="149" spans="3:14" ht="13.5" customHeight="1"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</row>
    <row r="150" spans="3:14" ht="13.5" customHeight="1"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</row>
    <row r="151" spans="3:14" ht="13.5" customHeight="1"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</row>
    <row r="152" spans="3:14" ht="13.5" customHeight="1"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</row>
    <row r="153" spans="3:14" ht="13.5" customHeight="1"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</row>
    <row r="154" spans="3:14" ht="13.5" customHeight="1"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</row>
    <row r="155" spans="3:14" ht="13.5" customHeight="1"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</row>
    <row r="156" spans="3:14" ht="13.5" customHeight="1"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</row>
    <row r="157" spans="3:14" ht="13.5" customHeight="1"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</row>
    <row r="158" spans="3:14" ht="13.5" customHeight="1"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</row>
    <row r="159" spans="3:14" ht="13.5" customHeight="1"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</row>
    <row r="160" spans="3:14" ht="13.5" customHeight="1"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</row>
    <row r="161" spans="3:14" ht="13.5" customHeight="1"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</row>
    <row r="162" spans="3:14" ht="13.5" customHeight="1"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</row>
    <row r="163" spans="3:14" ht="13.5" customHeight="1"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</row>
    <row r="164" spans="3:14" ht="13.5" customHeight="1"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</row>
    <row r="165" spans="3:14" ht="13.5" customHeight="1"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</row>
    <row r="166" spans="3:14" ht="13.5" customHeight="1"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</row>
    <row r="167" spans="3:14" ht="13.5" customHeight="1"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</row>
    <row r="168" spans="3:14" ht="13.5" customHeight="1"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</row>
    <row r="169" spans="3:14" ht="13.5" customHeight="1"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</row>
    <row r="170" spans="3:14" ht="13.5" customHeight="1"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</row>
    <row r="171" spans="3:14" ht="13.5" customHeight="1"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</row>
    <row r="172" spans="3:14" ht="13.5" customHeight="1"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</row>
    <row r="173" spans="3:14" ht="13.5" customHeight="1"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</row>
    <row r="174" spans="3:14" ht="13.5" customHeight="1"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</row>
    <row r="175" spans="3:14" ht="13.5" customHeight="1"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</row>
    <row r="176" spans="3:14" ht="13.5" customHeight="1"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</row>
    <row r="177" spans="3:14" ht="13.5" customHeight="1"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</row>
    <row r="178" spans="3:14" ht="13.5" customHeight="1"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</row>
    <row r="179" spans="3:14" ht="13.5" customHeight="1"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</row>
    <row r="180" spans="3:14" ht="13.5" customHeight="1"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</row>
    <row r="181" spans="3:14" ht="13.5" customHeight="1"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</row>
    <row r="182" spans="3:14" ht="13.5" customHeight="1"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</row>
    <row r="183" spans="3:14" ht="13.5" customHeight="1"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</row>
    <row r="184" spans="3:14" ht="13.5" customHeight="1"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</row>
    <row r="185" spans="3:14" ht="13.5" customHeight="1"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</row>
    <row r="186" spans="3:14" ht="13.5" customHeight="1"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</row>
    <row r="187" spans="3:14" ht="13.5" customHeight="1"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</row>
    <row r="188" spans="3:14" ht="13.5" customHeight="1"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</row>
    <row r="189" spans="3:14" ht="13.5" customHeight="1"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</row>
    <row r="190" spans="3:14" ht="13.5" customHeight="1"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</row>
    <row r="191" spans="3:14" ht="13.5" customHeight="1"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</row>
    <row r="192" spans="3:14" ht="13.5" customHeight="1"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</row>
    <row r="193" spans="3:14" ht="13.5" customHeight="1"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</row>
    <row r="194" spans="3:14" ht="13.5" customHeight="1"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</row>
    <row r="195" spans="3:14" ht="13.5" customHeight="1"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</row>
    <row r="196" spans="3:14" ht="13.5" customHeight="1"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</row>
    <row r="197" spans="3:14" ht="13.5" customHeight="1"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</row>
    <row r="198" spans="3:14" ht="13.5" customHeight="1"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</row>
    <row r="199" spans="3:14" ht="13.5" customHeight="1"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</row>
    <row r="200" spans="3:14" ht="13.5" customHeight="1"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</row>
    <row r="201" spans="3:14" ht="13.5" customHeight="1"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</row>
    <row r="202" spans="3:14" ht="13.5" customHeight="1"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</row>
    <row r="203" spans="3:14" ht="13.5" customHeight="1"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</row>
    <row r="204" spans="3:14" ht="13.5" customHeight="1"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</row>
    <row r="205" spans="3:14" ht="13.5" customHeight="1"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</row>
    <row r="206" spans="3:14" ht="13.5" customHeight="1"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</row>
    <row r="207" spans="3:14" ht="13.5" customHeight="1"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</row>
    <row r="208" spans="3:14" ht="13.5" customHeight="1"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</row>
    <row r="209" spans="3:14" ht="13.5" customHeight="1"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</row>
    <row r="210" spans="3:14" ht="13.5" customHeight="1"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</row>
    <row r="211" spans="3:14" ht="13.5" customHeight="1"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</row>
    <row r="212" spans="3:14" ht="13.5" customHeight="1"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</row>
    <row r="213" spans="3:14" ht="13.5" customHeight="1"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</row>
    <row r="214" spans="3:14" ht="13.5" customHeight="1"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</row>
    <row r="215" spans="3:14" ht="13.5" customHeight="1"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</row>
    <row r="216" spans="3:14" ht="13.5" customHeight="1"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</row>
    <row r="217" spans="3:14" ht="13.5" customHeight="1"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</row>
    <row r="218" spans="3:14" ht="13.5" customHeight="1"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</row>
    <row r="219" spans="3:14" ht="13.5" customHeight="1"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</row>
    <row r="220" spans="3:14" ht="13.5" customHeight="1"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</row>
    <row r="221" spans="3:14" ht="13.5" customHeight="1"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</row>
    <row r="222" spans="3:14" ht="13.5" customHeight="1"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</row>
    <row r="223" spans="3:14" ht="13.5" customHeight="1"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</row>
    <row r="224" spans="3:14" ht="13.5" customHeight="1"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</row>
    <row r="225" spans="3:14" ht="13.5" customHeight="1"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</row>
    <row r="226" spans="3:14" ht="13.5" customHeight="1"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</row>
    <row r="227" spans="3:14" ht="13.5" customHeight="1"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</row>
    <row r="228" spans="3:14" ht="13.5" customHeight="1"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</row>
    <row r="229" spans="3:14" ht="13.5" customHeight="1"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</row>
    <row r="230" spans="3:14" ht="15.75" customHeight="1"/>
    <row r="231" spans="3:14" ht="15.75" customHeight="1"/>
    <row r="232" spans="3:14" ht="15.75" customHeight="1"/>
    <row r="233" spans="3:14" ht="15.75" customHeight="1"/>
    <row r="234" spans="3:14" ht="15.75" customHeight="1"/>
    <row r="235" spans="3:14" ht="15.75" customHeight="1"/>
    <row r="236" spans="3:14" ht="15.75" customHeight="1"/>
    <row r="237" spans="3:14" ht="15.75" customHeight="1"/>
    <row r="238" spans="3:14" ht="15.75" customHeight="1"/>
    <row r="239" spans="3:14" ht="15.75" customHeight="1"/>
    <row r="240" spans="3:1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9" orientation="portrait"/>
  <rowBreaks count="1" manualBreakCount="1">
    <brk id="106" man="1"/>
  </rowBreaks>
  <colBreaks count="2" manualBreakCount="2">
    <brk id="23" man="1"/>
    <brk id="14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KPI </vt:lpstr>
      <vt:lpstr>Graphes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Martouf</dc:creator>
  <cp:lastModifiedBy>Julien Jacquet</cp:lastModifiedBy>
  <dcterms:created xsi:type="dcterms:W3CDTF">2012-06-10T17:26:13Z</dcterms:created>
  <dcterms:modified xsi:type="dcterms:W3CDTF">2020-02-14T16:03:07Z</dcterms:modified>
</cp:coreProperties>
</file>