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"/>
    </mc:Choice>
  </mc:AlternateContent>
  <xr:revisionPtr revIDLastSave="0" documentId="13_ncr:1_{120FA39F-A427-4B8E-82B3-498476BF5B3F}" xr6:coauthVersionLast="47" xr6:coauthVersionMax="47" xr10:uidLastSave="{00000000-0000-0000-0000-000000000000}"/>
  <bookViews>
    <workbookView xWindow="28680" yWindow="-120" windowWidth="29040" windowHeight="15720" tabRatio="678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25'!$A$12:$AA$19</definedName>
    <definedName name="_xlnm._FilterDatabase" localSheetId="4" hidden="1">'ANEXO 28'!$A$11:$AB$20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1" l="1"/>
  <c r="Y19" i="1"/>
  <c r="V19" i="1"/>
  <c r="X19" i="1" s="1"/>
  <c r="AB19" i="1" s="1"/>
  <c r="T19" i="1"/>
  <c r="Z19" i="1" s="1"/>
  <c r="R19" i="1"/>
  <c r="O19" i="1"/>
  <c r="W19" i="1" s="1"/>
  <c r="AA19" i="1" s="1"/>
  <c r="L19" i="1"/>
  <c r="J19" i="1"/>
  <c r="H19" i="1"/>
  <c r="F19" i="1"/>
  <c r="N5" i="12"/>
  <c r="W5" i="11"/>
  <c r="V5" i="11"/>
  <c r="E20" i="1"/>
  <c r="G20" i="1"/>
  <c r="I20" i="1"/>
  <c r="K20" i="1"/>
  <c r="M20" i="1"/>
  <c r="N20" i="1"/>
  <c r="P20" i="1"/>
  <c r="Q20" i="1"/>
  <c r="R20" i="1"/>
  <c r="S20" i="1"/>
  <c r="U20" i="1"/>
  <c r="D20" i="1"/>
  <c r="B19" i="5"/>
  <c r="B19" i="4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C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Y18" i="1"/>
  <c r="V18" i="1"/>
  <c r="V20" i="1" s="1"/>
  <c r="T18" i="1"/>
  <c r="T20" i="1" s="1"/>
  <c r="R18" i="1"/>
  <c r="O18" i="1"/>
  <c r="W18" i="1" s="1"/>
  <c r="AA18" i="1" s="1"/>
  <c r="L18" i="1"/>
  <c r="L20" i="1" s="1"/>
  <c r="J18" i="1"/>
  <c r="J20" i="1" s="1"/>
  <c r="H18" i="1"/>
  <c r="H20" i="1" s="1"/>
  <c r="F18" i="1"/>
  <c r="F20" i="1" s="1"/>
  <c r="AA16" i="7"/>
  <c r="AA20" i="7" s="1"/>
  <c r="C16" i="7"/>
  <c r="C20" i="7" s="1"/>
  <c r="B16" i="7"/>
  <c r="B20" i="7" s="1"/>
  <c r="AA15" i="6"/>
  <c r="AA19" i="6" s="1"/>
  <c r="C15" i="6"/>
  <c r="C19" i="6" s="1"/>
  <c r="B15" i="6"/>
  <c r="B19" i="6" s="1"/>
  <c r="AA15" i="5"/>
  <c r="AA19" i="5" s="1"/>
  <c r="C15" i="5"/>
  <c r="B15" i="5"/>
  <c r="C19" i="4"/>
  <c r="AF50" i="1"/>
  <c r="AE50" i="1"/>
  <c r="AG50" i="1"/>
  <c r="AH50" i="1"/>
  <c r="AI50" i="1"/>
  <c r="AD50" i="1"/>
  <c r="O20" i="1" l="1"/>
  <c r="Z18" i="1"/>
  <c r="X18" i="1"/>
  <c r="D19" i="4"/>
  <c r="D15" i="6"/>
  <c r="D19" i="6" s="1"/>
  <c r="D15" i="5"/>
  <c r="D19" i="5" s="1"/>
  <c r="D16" i="7"/>
  <c r="D20" i="7" s="1"/>
  <c r="Y20" i="1"/>
  <c r="W20" i="1"/>
  <c r="AB18" i="1" l="1"/>
  <c r="Z20" i="1"/>
  <c r="AA20" i="1"/>
  <c r="X20" i="1"/>
  <c r="AB20" i="1" l="1"/>
</calcChain>
</file>

<file path=xl/sharedStrings.xml><?xml version="1.0" encoding="utf-8"?>
<sst xmlns="http://schemas.openxmlformats.org/spreadsheetml/2006/main" count="385" uniqueCount="176">
  <si>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</si>
  <si>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</si>
  <si>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</si>
  <si>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</si>
  <si>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</si>
  <si>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</si>
  <si>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</si>
  <si>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</si>
  <si>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</si>
  <si>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</si>
  <si>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</si>
  <si>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</si>
  <si>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</si>
  <si>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</si>
  <si>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</si>
  <si>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</si>
  <si>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</si>
  <si>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</si>
  <si>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</si>
  <si>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</si>
  <si>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</si>
  <si>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</si>
  <si>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</si>
  <si>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</si>
  <si>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</si>
  <si>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</si>
  <si>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</si>
  <si>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</si>
  <si>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</si>
  <si>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</si>
  <si>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</si>
  <si>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</si>
  <si>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</si>
  <si>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</si>
  <si>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</si>
  <si>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</si>
  <si>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</si>
  <si>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</si>
  <si>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</si>
  <si>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</si>
  <si>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</si>
  <si>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</si>
  <si>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</si>
  <si>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</si>
  <si>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</si>
  <si>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</si>
  <si>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</si>
  <si>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</si>
  <si>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</si>
  <si>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</si>
  <si>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</si>
  <si>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</si>
  <si>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</si>
  <si>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</si>
  <si>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</si>
  <si>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</si>
  <si>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</si>
  <si>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</si>
  <si>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</si>
  <si>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</si>
  <si>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</si>
  <si>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</si>
  <si>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</si>
  <si>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</si>
  <si>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</si>
  <si>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</si>
  <si>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</si>
  <si>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</si>
  <si>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</si>
  <si>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</si>
  <si>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</si>
  <si>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</si>
  <si>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</si>
  <si>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</si>
  <si>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</si>
  <si>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</si>
  <si>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</si>
  <si>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</si>
  <si>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</si>
  <si>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</si>
  <si>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</si>
  <si>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</si>
  <si>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</si>
  <si>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</si>
  <si>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</si>
  <si>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</si>
  <si>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</si>
  <si>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</si>
  <si>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</si>
  <si>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</si>
  <si>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</si>
  <si>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</si>
  <si>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</si>
  <si>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</si>
  <si>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</si>
  <si>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</si>
  <si>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</si>
  <si>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</si>
  <si>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</si>
  <si>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</si>
  <si>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</si>
  <si>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</si>
  <si>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</si>
  <si>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</si>
  <si>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</si>
  <si>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</si>
  <si>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</si>
  <si>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</si>
  <si>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</si>
  <si>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</si>
  <si>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</si>
  <si>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</si>
  <si>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</si>
  <si>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</si>
  <si>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</si>
  <si>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</si>
  <si>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</si>
  <si>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</si>
  <si>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</si>
  <si>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</si>
  <si>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</si>
  <si>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</si>
  <si>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</si>
  <si>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</si>
  <si>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</si>
  <si>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</si>
  <si>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</si>
  <si>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</si>
  <si>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</si>
  <si>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</si>
  <si>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</si>
  <si>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</si>
  <si>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</si>
  <si>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</si>
  <si>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</si>
  <si>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</si>
  <si>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</si>
  <si>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</si>
  <si>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</si>
  <si>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</si>
  <si>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</si>
  <si>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</si>
  <si>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</si>
  <si>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</si>
  <si>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</si>
  <si>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</si>
  <si>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</si>
  <si>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</si>
  <si>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</si>
  <si>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</si>
  <si>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</si>
  <si>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</si>
  <si>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</si>
  <si>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</si>
  <si>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</si>
  <si>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</si>
  <si>
    <t>SELIN SRL</t>
  </si>
  <si>
    <t>Explotacion Tajo Abierto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</si>
  <si>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</si>
  <si>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</si>
  <si>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</si>
  <si>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</si>
  <si>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</si>
  <si>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</si>
  <si>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</si>
  <si>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</si>
  <si>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</si>
  <si>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</si>
  <si>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</si>
  <si>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</si>
  <si>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</si>
  <si>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</si>
  <si>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ACUMULACION TOQUEPALA 1</t>
  </si>
  <si>
    <t>E</t>
  </si>
  <si>
    <t>Actividad Conexa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</si>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</sst>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  <numFmt numFmtId="170" formatCode="#,##0_ ;\-#,##0\ "/>
  </numFmts>
  <fonts count="8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9"/>
      <color indexed="8"/>
      <name val="Arial"/>
      <family val="2"/>
    </font>
    <font>
      <sz val="10"/>
      <color rgb="FF000000"/>
      <name val="Aptos Narrow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43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4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 applyAlignment="1">
      <alignment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70" fillId="0" borderId="0" xfId="0" applyFont="1"/>
    <xf numFmtId="0" fontId="12" fillId="0" borderId="0" xfId="0" applyFont="1" applyAlignment="1">
      <alignment vertical="center"/>
    </xf>
    <xf numFmtId="0" fontId="12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6" xfId="0" applyFont="1" applyFill="1" applyBorder="1" applyAlignment="1">
      <alignment horizontal="center"/>
    </xf>
    <xf numFmtId="0" fontId="4" fillId="0" borderId="58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1" fontId="70" fillId="0" borderId="0" xfId="0" applyNumberFormat="1" applyFont="1"/>
    <xf numFmtId="0" fontId="70" fillId="0" borderId="0" xfId="0" applyFont="1" applyAlignment="1">
      <alignment horizontal="center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79" xfId="103" applyBorder="1" applyAlignment="1" applyProtection="1">
      <alignment horizontal="center" vertical="center" wrapText="1"/>
    </xf>
    <xf numFmtId="0" fontId="69" fillId="26" borderId="83" xfId="103" applyBorder="1" applyAlignment="1" applyProtection="1">
      <alignment horizontal="left" vertical="top" wrapText="1"/>
    </xf>
    <xf numFmtId="1" fontId="56" fillId="26" borderId="83" xfId="103" applyNumberFormat="1" applyFont="1" applyBorder="1" applyAlignment="1" applyProtection="1">
      <alignment horizontal="center" vertical="center" wrapText="1"/>
    </xf>
    <xf numFmtId="1" fontId="56" fillId="26" borderId="84" xfId="103" applyNumberFormat="1" applyFont="1" applyBorder="1" applyAlignment="1" applyProtection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4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43" fontId="71" fillId="0" borderId="25" xfId="48" applyFont="1" applyBorder="1" applyAlignment="1">
      <alignment horizontal="center" vertical="center"/>
    </xf>
    <xf numFmtId="43" fontId="76" fillId="0" borderId="25" xfId="4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164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43" fontId="77" fillId="19" borderId="25" xfId="48" applyFont="1" applyFill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77" fillId="0" borderId="25" xfId="48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164" fontId="3" fillId="19" borderId="25" xfId="28" quotePrefix="1" applyFont="1" applyFill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27" borderId="7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/>
    <xf numFmtId="0" fontId="1" fillId="0" borderId="0" xfId="0" applyFont="1"/>
    <xf numFmtId="0" fontId="78" fillId="0" borderId="90" xfId="0" applyFont="1" applyBorder="1" applyAlignment="1">
      <alignment vertical="center" wrapText="1"/>
    </xf>
    <xf numFmtId="0" fontId="53" fillId="0" borderId="37" xfId="0" applyFont="1" applyBorder="1" applyAlignment="1">
      <alignment horizontal="center" vertical="center"/>
    </xf>
    <xf numFmtId="0" fontId="53" fillId="0" borderId="38" xfId="0" applyFont="1" applyBorder="1"/>
    <xf numFmtId="0" fontId="53" fillId="0" borderId="38" xfId="0" applyFont="1" applyBorder="1" applyAlignment="1">
      <alignment horizontal="center"/>
    </xf>
    <xf numFmtId="0" fontId="53" fillId="0" borderId="38" xfId="0" applyFont="1" applyBorder="1" applyAlignment="1">
      <alignment horizontal="center" vertical="center"/>
    </xf>
    <xf numFmtId="0" fontId="53" fillId="0" borderId="38" xfId="0" applyFont="1" applyBorder="1" applyAlignment="1">
      <alignment vertical="center"/>
    </xf>
    <xf numFmtId="0" fontId="53" fillId="0" borderId="48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3" fillId="0" borderId="90" xfId="0" applyFont="1" applyBorder="1" applyAlignment="1">
      <alignment vertical="top" wrapText="1"/>
    </xf>
    <xf numFmtId="1" fontId="3" fillId="0" borderId="55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3" fontId="42" fillId="0" borderId="56" xfId="0" applyNumberFormat="1" applyFont="1" applyBorder="1" applyAlignment="1">
      <alignment horizontal="center" vertical="center"/>
    </xf>
    <xf numFmtId="0" fontId="3" fillId="0" borderId="47" xfId="0" applyFont="1" applyBorder="1"/>
    <xf numFmtId="0" fontId="3" fillId="0" borderId="38" xfId="0" applyFont="1" applyBorder="1"/>
    <xf numFmtId="0" fontId="3" fillId="0" borderId="48" xfId="0" applyFont="1" applyBorder="1" applyAlignment="1">
      <alignment horizontal="center"/>
    </xf>
    <xf numFmtId="0" fontId="4" fillId="0" borderId="90" xfId="0" applyFont="1" applyBorder="1" applyAlignment="1">
      <alignment vertical="center" wrapText="1"/>
    </xf>
    <xf numFmtId="0" fontId="4" fillId="0" borderId="4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3" fontId="3" fillId="27" borderId="26" xfId="0" applyNumberFormat="1" applyFont="1" applyFill="1" applyBorder="1" applyAlignment="1">
      <alignment horizontal="center" vertical="center"/>
    </xf>
    <xf numFmtId="3" fontId="3" fillId="27" borderId="31" xfId="28" applyNumberFormat="1" applyFont="1" applyFill="1" applyBorder="1" applyAlignment="1">
      <alignment horizontal="center" vertical="center"/>
    </xf>
    <xf numFmtId="3" fontId="3" fillId="27" borderId="32" xfId="28" applyNumberFormat="1" applyFont="1" applyFill="1" applyBorder="1" applyAlignment="1">
      <alignment horizontal="center" vertical="center"/>
    </xf>
    <xf numFmtId="2" fontId="3" fillId="21" borderId="26" xfId="0" applyNumberFormat="1" applyFont="1" applyFill="1" applyBorder="1" applyAlignment="1">
      <alignment horizontal="center" vertical="center"/>
    </xf>
    <xf numFmtId="2" fontId="3" fillId="21" borderId="25" xfId="0" applyNumberFormat="1" applyFont="1" applyFill="1" applyBorder="1" applyAlignment="1">
      <alignment horizontal="center" vertical="center"/>
    </xf>
    <xf numFmtId="2" fontId="3" fillId="29" borderId="26" xfId="0" applyNumberFormat="1" applyFont="1" applyFill="1" applyBorder="1" applyAlignment="1">
      <alignment horizontal="center" vertical="center"/>
    </xf>
    <xf numFmtId="2" fontId="3" fillId="29" borderId="31" xfId="0" applyNumberFormat="1" applyFont="1" applyFill="1" applyBorder="1" applyAlignment="1">
      <alignment horizontal="center" vertical="center"/>
    </xf>
    <xf numFmtId="0" fontId="3" fillId="0" borderId="90" xfId="0" applyFont="1" applyBorder="1" applyAlignment="1">
      <alignment horizontal="left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2" xfId="70" applyFont="1" applyBorder="1" applyAlignment="1">
      <alignment horizontal="center" vertical="center"/>
    </xf>
    <xf numFmtId="2" fontId="3" fillId="32" borderId="47" xfId="0" applyNumberFormat="1" applyFont="1" applyFill="1" applyBorder="1" applyAlignment="1">
      <alignment horizontal="center" vertical="center"/>
    </xf>
    <xf numFmtId="2" fontId="3" fillId="32" borderId="48" xfId="0" applyNumberFormat="1" applyFont="1" applyFill="1" applyBorder="1" applyAlignment="1">
      <alignment horizontal="center" vertical="center"/>
    </xf>
    <xf numFmtId="0" fontId="79" fillId="0" borderId="25" xfId="0" applyFont="1" applyBorder="1" applyAlignment="1">
      <alignment horizontal="center" vertical="center" wrapText="1"/>
    </xf>
    <xf numFmtId="20" fontId="79" fillId="0" borderId="25" xfId="0" applyNumberFormat="1" applyFont="1" applyBorder="1" applyAlignment="1">
      <alignment horizontal="center" vertical="center" wrapText="1"/>
    </xf>
    <xf numFmtId="14" fontId="74" fillId="28" borderId="25" xfId="0" applyNumberFormat="1" applyFont="1" applyFill="1" applyBorder="1" applyAlignment="1">
      <alignment horizontal="center" vertical="center" wrapText="1"/>
    </xf>
    <xf numFmtId="0" fontId="79" fillId="0" borderId="50" xfId="0" applyFont="1" applyBorder="1" applyAlignment="1">
      <alignment horizontal="center" vertical="center" wrapText="1"/>
    </xf>
    <xf numFmtId="0" fontId="79" fillId="0" borderId="75" xfId="0" applyFont="1" applyBorder="1" applyAlignment="1">
      <alignment horizontal="center" vertical="center" wrapText="1"/>
    </xf>
    <xf numFmtId="1" fontId="79" fillId="0" borderId="75" xfId="70" applyNumberFormat="1" applyFont="1" applyBorder="1" applyAlignment="1">
      <alignment horizontal="center" vertical="center" wrapText="1"/>
    </xf>
    <xf numFmtId="0" fontId="79" fillId="28" borderId="75" xfId="0" applyFont="1" applyFill="1" applyBorder="1" applyAlignment="1">
      <alignment horizontal="center" vertical="center" wrapText="1"/>
    </xf>
    <xf numFmtId="2" fontId="74" fillId="28" borderId="75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80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80" fillId="0" borderId="92" xfId="0" applyFont="1" applyBorder="1" applyAlignment="1">
      <alignment vertical="center"/>
    </xf>
    <xf numFmtId="0" fontId="1" fillId="0" borderId="93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80" fillId="0" borderId="25" xfId="0" applyFont="1" applyBorder="1" applyAlignment="1">
      <alignment vertical="center"/>
    </xf>
    <xf numFmtId="0" fontId="1" fillId="0" borderId="50" xfId="0" applyFont="1" applyBorder="1" applyAlignment="1" applyProtection="1">
      <alignment horizontal="center" vertical="center"/>
      <protection locked="0"/>
    </xf>
    <xf numFmtId="0" fontId="80" fillId="0" borderId="46" xfId="0" applyFont="1" applyBorder="1" applyAlignment="1">
      <alignment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170" fontId="33" fillId="0" borderId="97" xfId="0" applyNumberFormat="1" applyFont="1" applyBorder="1" applyAlignment="1">
      <alignment horizontal="right"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4" fillId="0" borderId="61" xfId="0" applyFont="1" applyBorder="1" applyAlignment="1">
      <alignment horizontal="left" vertical="center" wrapText="1"/>
    </xf>
    <xf numFmtId="1" fontId="3" fillId="0" borderId="98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4" fillId="18" borderId="68" xfId="0" applyFont="1" applyFill="1" applyBorder="1" applyAlignment="1">
      <alignment horizontal="left" vertical="center" wrapText="1"/>
    </xf>
    <xf numFmtId="0" fontId="4" fillId="18" borderId="61" xfId="0" applyFont="1" applyFill="1" applyBorder="1" applyAlignment="1">
      <alignment horizontal="left" vertical="center" wrapText="1"/>
    </xf>
    <xf numFmtId="0" fontId="3" fillId="0" borderId="61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4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69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3" fillId="25" borderId="67" xfId="0" applyFont="1" applyFill="1" applyBorder="1" applyAlignment="1">
      <alignment horizontal="center" vertical="center" wrapText="1"/>
    </xf>
    <xf numFmtId="0" fontId="1" fillId="0" borderId="61" xfId="0" applyFont="1" applyBorder="1"/>
    <xf numFmtId="0" fontId="1" fillId="0" borderId="0" xfId="0" applyFont="1"/>
    <xf numFmtId="0" fontId="52" fillId="25" borderId="61" xfId="0" applyFont="1" applyFill="1" applyBorder="1" applyAlignment="1">
      <alignment horizontal="center" vertical="center"/>
    </xf>
    <xf numFmtId="0" fontId="52" fillId="25" borderId="0" xfId="0" applyFont="1" applyFill="1" applyBorder="1" applyAlignment="1">
      <alignment horizontal="center" vertical="center"/>
    </xf>
    <xf numFmtId="0" fontId="52" fillId="25" borderId="16" xfId="0" applyFont="1" applyFill="1" applyBorder="1" applyAlignment="1">
      <alignment horizontal="center" vertical="center"/>
    </xf>
    <xf numFmtId="0" fontId="3" fillId="25" borderId="68" xfId="0" applyFont="1" applyFill="1" applyBorder="1" applyAlignment="1">
      <alignment horizontal="center" vertical="center"/>
    </xf>
    <xf numFmtId="0" fontId="3" fillId="25" borderId="54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69" xfId="0" applyFont="1" applyFill="1" applyBorder="1" applyAlignment="1">
      <alignment horizontal="left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67" xfId="0" applyFont="1" applyFill="1" applyBorder="1" applyAlignment="1">
      <alignment horizontal="center" vertical="center" wrapText="1"/>
    </xf>
    <xf numFmtId="0" fontId="52" fillId="25" borderId="54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4" fillId="27" borderId="64" xfId="0" applyFont="1" applyFill="1" applyBorder="1" applyAlignment="1">
      <alignment horizontal="center" vertical="center" wrapText="1"/>
    </xf>
    <xf numFmtId="0" fontId="6" fillId="27" borderId="66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5" xfId="0" applyFont="1" applyFill="1" applyBorder="1"/>
    <xf numFmtId="0" fontId="4" fillId="18" borderId="70" xfId="0" applyFont="1" applyFill="1" applyBorder="1" applyAlignment="1">
      <alignment horizontal="center" vertical="center" wrapText="1"/>
    </xf>
    <xf numFmtId="0" fontId="6" fillId="18" borderId="71" xfId="0" applyFont="1" applyFill="1" applyBorder="1"/>
    <xf numFmtId="0" fontId="4" fillId="18" borderId="40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2" fillId="18" borderId="27" xfId="0" applyFont="1" applyFill="1" applyBorder="1" applyAlignment="1">
      <alignment horizontal="center"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3" xfId="0" applyFont="1" applyFill="1" applyBorder="1" applyAlignment="1">
      <alignment horizontal="center" vertical="center" wrapText="1"/>
    </xf>
    <xf numFmtId="0" fontId="4" fillId="18" borderId="59" xfId="0" applyFont="1" applyFill="1" applyBorder="1" applyAlignment="1">
      <alignment horizontal="center" vertical="center" wrapText="1"/>
    </xf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6" xfId="0" applyFont="1" applyFill="1" applyBorder="1"/>
    <xf numFmtId="0" fontId="4" fillId="29" borderId="39" xfId="0" applyFont="1" applyFill="1" applyBorder="1" applyAlignment="1">
      <alignment horizontal="center" vertical="center" wrapText="1"/>
    </xf>
    <xf numFmtId="0" fontId="6" fillId="29" borderId="55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5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5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23" borderId="70" xfId="0" applyFont="1" applyFill="1" applyBorder="1" applyAlignment="1">
      <alignment horizontal="center" vertical="center" wrapText="1"/>
    </xf>
    <xf numFmtId="0" fontId="6" fillId="23" borderId="71" xfId="0" applyFont="1" applyFill="1" applyBorder="1"/>
    <xf numFmtId="43" fontId="73" fillId="0" borderId="50" xfId="48" applyFont="1" applyFill="1" applyBorder="1" applyAlignment="1">
      <alignment horizontal="center" vertical="center"/>
    </xf>
    <xf numFmtId="43" fontId="73" fillId="0" borderId="53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4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0" xfId="0" applyFont="1" applyFill="1" applyBorder="1" applyAlignment="1">
      <alignment horizontal="center" vertical="center" wrapText="1"/>
    </xf>
    <xf numFmtId="0" fontId="0" fillId="22" borderId="71" xfId="0" applyFill="1" applyBorder="1"/>
    <xf numFmtId="43" fontId="60" fillId="0" borderId="50" xfId="48" applyFont="1" applyBorder="1" applyAlignment="1">
      <alignment horizontal="center" vertical="center"/>
    </xf>
    <xf numFmtId="43" fontId="60" fillId="0" borderId="53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4" xfId="0" applyFont="1" applyFill="1" applyBorder="1" applyAlignment="1">
      <alignment horizontal="center" vertical="center" wrapText="1"/>
    </xf>
    <xf numFmtId="0" fontId="60" fillId="25" borderId="67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7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18" borderId="72" xfId="0" applyFont="1" applyFill="1" applyBorder="1" applyAlignment="1">
      <alignment horizontal="center" vertical="center" wrapText="1"/>
    </xf>
    <xf numFmtId="0" fontId="14" fillId="22" borderId="35" xfId="0" applyFont="1" applyFill="1" applyBorder="1" applyAlignment="1">
      <alignment horizontal="center" vertical="center" wrapText="1"/>
    </xf>
    <xf numFmtId="0" fontId="0" fillId="22" borderId="56" xfId="0" applyFill="1" applyBorder="1"/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3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2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3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60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7" xfId="103" applyNumberFormat="1" applyBorder="1" applyAlignment="1" applyProtection="1">
      <alignment horizontal="center" vertical="center" wrapText="1"/>
    </xf>
    <xf numFmtId="1" fontId="69" fillId="26" borderId="73" xfId="103" applyNumberFormat="1" applyBorder="1" applyAlignment="1" applyProtection="1">
      <alignment horizontal="center" vertical="center" wrapText="1"/>
    </xf>
    <xf numFmtId="1" fontId="69" fillId="26" borderId="65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86" xfId="69" applyFont="1" applyFill="1" applyBorder="1" applyAlignment="1">
      <alignment horizontal="center" vertical="center" wrapText="1"/>
    </xf>
    <xf numFmtId="0" fontId="62" fillId="20" borderId="88" xfId="69" applyFont="1" applyFill="1" applyBorder="1" applyAlignment="1">
      <alignment horizontal="center" vertical="center" wrapText="1"/>
    </xf>
    <xf numFmtId="0" fontId="56" fillId="26" borderId="77" xfId="103" applyFont="1" applyBorder="1" applyAlignment="1" applyProtection="1">
      <alignment horizontal="center" vertical="center" wrapText="1"/>
    </xf>
    <xf numFmtId="0" fontId="56" fillId="26" borderId="87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7" xfId="103" applyFont="1" applyBorder="1" applyAlignment="1" applyProtection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9" fillId="26" borderId="89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9" fillId="26" borderId="79" xfId="103" applyBorder="1" applyAlignment="1" applyProtection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76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49" fontId="69" fillId="26" borderId="83" xfId="103" applyNumberFormat="1" applyBorder="1" applyAlignment="1" applyProtection="1">
      <alignment horizontal="center" vertical="center" wrapText="1"/>
    </xf>
    <xf numFmtId="0" fontId="69" fillId="26" borderId="83" xfId="103" applyBorder="1" applyAlignment="1" applyProtection="1">
      <alignment horizontal="center" vertical="center" wrapText="1"/>
    </xf>
    <xf numFmtId="0" fontId="62" fillId="20" borderId="81" xfId="69" applyFont="1" applyFill="1" applyBorder="1" applyAlignment="1">
      <alignment horizont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20</xdr:row>
      <xdr:rowOff>2832</xdr:rowOff>
    </xdr:from>
    <xdr:to>
      <xdr:col>27</xdr:col>
      <xdr:colOff>6567</xdr:colOff>
      <xdr:row>25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20</xdr:row>
      <xdr:rowOff>2915</xdr:rowOff>
    </xdr:from>
    <xdr:to>
      <xdr:col>27</xdr:col>
      <xdr:colOff>2596</xdr:colOff>
      <xdr:row>26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20</xdr:row>
      <xdr:rowOff>1229</xdr:rowOff>
    </xdr:from>
    <xdr:to>
      <xdr:col>27</xdr:col>
      <xdr:colOff>1142</xdr:colOff>
      <xdr:row>26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21</xdr:row>
      <xdr:rowOff>1229</xdr:rowOff>
    </xdr:from>
    <xdr:to>
      <xdr:col>27</xdr:col>
      <xdr:colOff>17</xdr:colOff>
      <xdr:row>27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21</xdr:row>
      <xdr:rowOff>108859</xdr:rowOff>
    </xdr:from>
    <xdr:to>
      <xdr:col>27</xdr:col>
      <xdr:colOff>762806</xdr:colOff>
      <xdr:row>24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cionCERV/Downloads/Nueva%20carpeta/Anexos%20242526272829%20y%2030%20Acumulacion%20Toquepala%20-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24"/>
      <sheetName val="ANEXO 25"/>
      <sheetName val="ANEXO 26"/>
      <sheetName val="ANEXO 27"/>
      <sheetName val="ANEXO 28"/>
      <sheetName val="ANEXO 29"/>
      <sheetName val="ANEXO 30"/>
      <sheetName val="PLANTILLA MINEM 1"/>
      <sheetName val="PLANTILLA MINEM 2"/>
    </sheetNames>
    <sheetDataSet>
      <sheetData sheetId="0" refreshError="1">
        <row r="18">
          <cell r="B18">
            <v>10</v>
          </cell>
          <cell r="C18">
            <v>35</v>
          </cell>
        </row>
      </sheetData>
      <sheetData sheetId="1" refreshError="1"/>
      <sheetData sheetId="2" refreshError="1"/>
      <sheetData sheetId="3" refreshError="1"/>
      <sheetData sheetId="4" refreshError="1">
        <row r="19">
          <cell r="D19">
            <v>10</v>
          </cell>
          <cell r="E19">
            <v>35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tabSelected="1" zoomScale="80" zoomScaleNormal="80" workbookViewId="0">
      <selection activeCell="K21" sqref="K21"/>
    </sheetView>
  </sheetViews>
  <sheetFormatPr baseColWidth="10" defaultColWidth="9.140625" defaultRowHeight="12.75"/>
  <cols>
    <col min="1" max="1" width="40.42578125" style="8" customWidth="1"/>
    <col min="2" max="2" width="8" style="8" customWidth="1"/>
    <col min="3" max="3" width="7.140625" style="8" customWidth="1"/>
    <col min="4" max="4" width="8.5703125" style="8" customWidth="1"/>
    <col min="5" max="5" width="4.5703125" style="8" customWidth="1"/>
    <col min="6" max="6" width="5.42578125" style="8" customWidth="1"/>
    <col min="7" max="7" width="4.5703125" style="8" customWidth="1"/>
    <col min="8" max="8" width="4.85546875" style="8" customWidth="1"/>
    <col min="9" max="10" width="5" style="8" customWidth="1"/>
    <col min="11" max="11" width="4.140625" style="8" customWidth="1"/>
    <col min="12" max="14" width="4.5703125" style="8" customWidth="1"/>
    <col min="15" max="16" width="5.42578125" style="8" customWidth="1"/>
    <col min="17" max="17" width="5" style="8" customWidth="1"/>
    <col min="18" max="18" width="4.5703125" style="8" customWidth="1"/>
    <col min="19" max="19" width="5.42578125" style="8" customWidth="1"/>
    <col min="20" max="21" width="5.5703125" style="8" customWidth="1"/>
    <col min="22" max="22" width="5.85546875" style="8" customWidth="1"/>
    <col min="23" max="23" width="5.140625" style="8" customWidth="1"/>
    <col min="24" max="24" width="5.5703125" style="8" customWidth="1"/>
    <col min="25" max="25" width="5.85546875" style="8" customWidth="1"/>
    <col min="26" max="26" width="5.5703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55" t="s">
        <v>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17"/>
      <c r="AC1" s="125"/>
    </row>
    <row r="2" spans="1:29" ht="15.7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18"/>
      <c r="AC2" s="125"/>
    </row>
    <row r="4" spans="1:29" ht="15.75">
      <c r="A4" s="256" t="s">
        <v>148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125"/>
      <c r="AC4" s="125"/>
    </row>
    <row r="6" spans="1:29" ht="15.75">
      <c r="A6" s="19"/>
      <c r="B6" s="257"/>
      <c r="C6" s="257"/>
      <c r="D6" s="257"/>
      <c r="E6" s="257"/>
      <c r="F6" s="257"/>
      <c r="G6" s="257"/>
      <c r="H6" s="257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258" t="s">
        <v>2</v>
      </c>
      <c r="V6" s="258"/>
      <c r="W6" s="258"/>
      <c r="X6" s="258"/>
      <c r="Y6" s="258"/>
      <c r="Z6" s="258"/>
      <c r="AA6" s="258"/>
      <c r="AB6" s="125"/>
      <c r="AC6" s="12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25"/>
      <c r="AC8" s="12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25"/>
      <c r="AC9" s="125"/>
    </row>
    <row r="10" spans="1:29" ht="13.5" thickBot="1">
      <c r="A10" s="2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ht="26.25" customHeight="1" thickBot="1">
      <c r="A11" s="251" t="s">
        <v>12</v>
      </c>
      <c r="B11" s="259" t="s">
        <v>13</v>
      </c>
      <c r="C11" s="260"/>
      <c r="D11" s="260"/>
      <c r="E11" s="261" t="s">
        <v>14</v>
      </c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3"/>
      <c r="AB11" s="125"/>
      <c r="AC11" s="125"/>
    </row>
    <row r="12" spans="1:29" ht="22.5" customHeight="1" thickBot="1">
      <c r="A12" s="252"/>
      <c r="B12" s="24" t="s">
        <v>15</v>
      </c>
      <c r="C12" s="25" t="s">
        <v>16</v>
      </c>
      <c r="D12" s="26" t="s">
        <v>17</v>
      </c>
      <c r="E12" s="98">
        <v>1</v>
      </c>
      <c r="F12" s="97">
        <v>2</v>
      </c>
      <c r="G12" s="97">
        <v>3</v>
      </c>
      <c r="H12" s="97">
        <v>4</v>
      </c>
      <c r="I12" s="97">
        <v>5</v>
      </c>
      <c r="J12" s="97">
        <v>6</v>
      </c>
      <c r="K12" s="97">
        <v>7</v>
      </c>
      <c r="L12" s="97">
        <v>8</v>
      </c>
      <c r="M12" s="97">
        <v>9</v>
      </c>
      <c r="N12" s="97">
        <v>10</v>
      </c>
      <c r="O12" s="97">
        <v>11</v>
      </c>
      <c r="P12" s="97">
        <v>12</v>
      </c>
      <c r="Q12" s="97">
        <v>13</v>
      </c>
      <c r="R12" s="97">
        <v>14</v>
      </c>
      <c r="S12" s="97">
        <v>15</v>
      </c>
      <c r="T12" s="97">
        <v>16</v>
      </c>
      <c r="U12" s="97">
        <v>17</v>
      </c>
      <c r="V12" s="97">
        <v>18</v>
      </c>
      <c r="W12" s="97">
        <v>19</v>
      </c>
      <c r="X12" s="97">
        <v>20</v>
      </c>
      <c r="Y12" s="97">
        <v>21</v>
      </c>
      <c r="Z12" s="97">
        <v>22</v>
      </c>
      <c r="AA12" s="27" t="s">
        <v>17</v>
      </c>
      <c r="AB12" s="125"/>
      <c r="AC12" s="28"/>
    </row>
    <row r="13" spans="1:29" s="2" customFormat="1" ht="30.75" customHeight="1" thickBot="1">
      <c r="A13" s="108"/>
      <c r="B13" s="66"/>
      <c r="C13" s="65"/>
      <c r="D13" s="67"/>
      <c r="E13" s="8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2"/>
      <c r="AA13" s="96"/>
      <c r="AC13" s="54"/>
    </row>
    <row r="14" spans="1:29" ht="15.95" customHeight="1" thickBot="1">
      <c r="A14" s="267" t="s">
        <v>18</v>
      </c>
      <c r="B14" s="268"/>
      <c r="C14" s="268"/>
      <c r="D14" s="268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6"/>
      <c r="AB14" s="125"/>
      <c r="AC14" s="28"/>
    </row>
    <row r="15" spans="1:29" s="68" customFormat="1" ht="28.5" customHeight="1" thickBot="1">
      <c r="A15" s="182"/>
      <c r="B15" s="64"/>
      <c r="C15" s="63"/>
      <c r="D15" s="100"/>
      <c r="E15" s="183"/>
      <c r="F15" s="184"/>
      <c r="G15" s="184"/>
      <c r="H15" s="185"/>
      <c r="I15" s="184"/>
      <c r="J15" s="186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7"/>
      <c r="Z15" s="188"/>
      <c r="AA15" s="189"/>
      <c r="AC15" s="69"/>
    </row>
    <row r="16" spans="1:29" s="68" customFormat="1" ht="28.5" customHeight="1" thickBot="1">
      <c r="A16" s="264" t="s">
        <v>19</v>
      </c>
      <c r="B16" s="265"/>
      <c r="C16" s="265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6"/>
      <c r="AC16" s="69"/>
    </row>
    <row r="17" spans="1:29" s="68" customFormat="1" ht="28.5" customHeight="1">
      <c r="A17" s="84" t="s">
        <v>175</v>
      </c>
      <c r="B17" s="104">
        <v>12</v>
      </c>
      <c r="C17" s="105">
        <v>13</v>
      </c>
      <c r="D17" s="106">
        <v>14</v>
      </c>
      <c r="E17" s="104">
        <v>15</v>
      </c>
      <c r="F17" s="105">
        <v>16</v>
      </c>
      <c r="G17" s="106">
        <v>17</v>
      </c>
      <c r="H17" s="104">
        <v>18</v>
      </c>
      <c r="I17" s="105">
        <v>19</v>
      </c>
      <c r="J17" s="106">
        <v>20</v>
      </c>
      <c r="K17" s="104">
        <v>21</v>
      </c>
      <c r="L17" s="105">
        <v>22</v>
      </c>
      <c r="M17" s="106">
        <v>23</v>
      </c>
      <c r="N17" s="104">
        <v>24</v>
      </c>
      <c r="O17" s="105">
        <v>25</v>
      </c>
      <c r="P17" s="106">
        <v>26</v>
      </c>
      <c r="Q17" s="104">
        <v>27</v>
      </c>
      <c r="R17" s="105">
        <v>28</v>
      </c>
      <c r="S17" s="106">
        <v>29</v>
      </c>
      <c r="T17" s="104">
        <v>30</v>
      </c>
      <c r="U17" s="105">
        <v>31</v>
      </c>
      <c r="V17" s="106">
        <v>32</v>
      </c>
      <c r="W17" s="104">
        <v>33</v>
      </c>
      <c r="X17" s="105">
        <v>34</v>
      </c>
      <c r="Y17" s="106">
        <v>35</v>
      </c>
      <c r="Z17" s="104">
        <v>36</v>
      </c>
      <c r="AA17" s="105">
        <v>37</v>
      </c>
      <c r="AC17" s="69"/>
    </row>
    <row r="18" spans="1:29" s="68" customFormat="1" ht="28.5" customHeight="1" thickBot="1">
      <c r="A18" s="246"/>
      <c r="B18" s="247">
        <v>14</v>
      </c>
      <c r="C18" s="248">
        <v>15</v>
      </c>
      <c r="D18" s="249">
        <v>16</v>
      </c>
      <c r="E18" s="247">
        <v>17</v>
      </c>
      <c r="F18" s="248">
        <v>18</v>
      </c>
      <c r="G18" s="249">
        <v>19</v>
      </c>
      <c r="H18" s="247">
        <v>20</v>
      </c>
      <c r="I18" s="248">
        <v>21</v>
      </c>
      <c r="J18" s="249">
        <v>22</v>
      </c>
      <c r="K18" s="247">
        <v>23</v>
      </c>
      <c r="L18" s="248">
        <v>24</v>
      </c>
      <c r="M18" s="249">
        <v>25</v>
      </c>
      <c r="N18" s="247">
        <v>26</v>
      </c>
      <c r="O18" s="248">
        <v>27</v>
      </c>
      <c r="P18" s="249">
        <v>28</v>
      </c>
      <c r="Q18" s="247">
        <v>29</v>
      </c>
      <c r="R18" s="248">
        <v>30</v>
      </c>
      <c r="S18" s="249">
        <v>31</v>
      </c>
      <c r="T18" s="247">
        <v>32</v>
      </c>
      <c r="U18" s="248">
        <v>33</v>
      </c>
      <c r="V18" s="249">
        <v>34</v>
      </c>
      <c r="W18" s="247">
        <v>35</v>
      </c>
      <c r="X18" s="248">
        <v>36</v>
      </c>
      <c r="Y18" s="249">
        <v>37</v>
      </c>
      <c r="Z18" s="247">
        <v>38</v>
      </c>
      <c r="AA18" s="248">
        <v>39</v>
      </c>
      <c r="AC18" s="69"/>
    </row>
    <row r="19" spans="1:29" s="2" customFormat="1" ht="15.95" customHeight="1" thickBot="1">
      <c r="A19" s="56" t="s">
        <v>17</v>
      </c>
      <c r="B19" s="52">
        <f t="shared" ref="B19:AA19" si="0">SUM(B13:B13)+SUM(B15) + SUM(B17:B17)</f>
        <v>12</v>
      </c>
      <c r="C19" s="52">
        <f t="shared" si="0"/>
        <v>13</v>
      </c>
      <c r="D19" s="52">
        <f t="shared" si="0"/>
        <v>14</v>
      </c>
      <c r="E19" s="52">
        <f t="shared" si="0"/>
        <v>15</v>
      </c>
      <c r="F19" s="52">
        <f t="shared" si="0"/>
        <v>16</v>
      </c>
      <c r="G19" s="52">
        <f t="shared" si="0"/>
        <v>17</v>
      </c>
      <c r="H19" s="52">
        <f t="shared" si="0"/>
        <v>18</v>
      </c>
      <c r="I19" s="52">
        <f t="shared" si="0"/>
        <v>19</v>
      </c>
      <c r="J19" s="52">
        <f t="shared" si="0"/>
        <v>20</v>
      </c>
      <c r="K19" s="52">
        <f t="shared" si="0"/>
        <v>21</v>
      </c>
      <c r="L19" s="52">
        <f t="shared" si="0"/>
        <v>22</v>
      </c>
      <c r="M19" s="52">
        <f t="shared" si="0"/>
        <v>23</v>
      </c>
      <c r="N19" s="52">
        <f t="shared" si="0"/>
        <v>24</v>
      </c>
      <c r="O19" s="52">
        <f t="shared" si="0"/>
        <v>25</v>
      </c>
      <c r="P19" s="52">
        <f t="shared" si="0"/>
        <v>26</v>
      </c>
      <c r="Q19" s="52">
        <f t="shared" si="0"/>
        <v>27</v>
      </c>
      <c r="R19" s="52">
        <f t="shared" si="0"/>
        <v>28</v>
      </c>
      <c r="S19" s="52">
        <f t="shared" si="0"/>
        <v>29</v>
      </c>
      <c r="T19" s="52">
        <f t="shared" si="0"/>
        <v>30</v>
      </c>
      <c r="U19" s="52">
        <f t="shared" si="0"/>
        <v>31</v>
      </c>
      <c r="V19" s="52">
        <f t="shared" si="0"/>
        <v>32</v>
      </c>
      <c r="W19" s="52">
        <f t="shared" si="0"/>
        <v>33</v>
      </c>
      <c r="X19" s="52">
        <f t="shared" si="0"/>
        <v>34</v>
      </c>
      <c r="Y19" s="52">
        <f t="shared" si="0"/>
        <v>35</v>
      </c>
      <c r="Z19" s="52">
        <f t="shared" si="0"/>
        <v>36</v>
      </c>
      <c r="AA19" s="52">
        <f t="shared" si="0"/>
        <v>37</v>
      </c>
      <c r="AC19" s="54"/>
    </row>
    <row r="20" spans="1:29" s="2" customFormat="1" ht="30.75" customHeight="1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C20" s="54"/>
    </row>
    <row r="21" spans="1:29" s="2" customFormat="1" ht="21" customHeight="1">
      <c r="A21" s="31" t="s">
        <v>20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C21" s="54"/>
    </row>
    <row r="22" spans="1:29" s="2" customFormat="1" ht="21" customHeight="1">
      <c r="A22" s="125" t="s">
        <v>21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C22" s="54"/>
    </row>
    <row r="23" spans="1:29" s="2" customFormat="1" ht="21" customHeight="1">
      <c r="A23" s="250" t="s">
        <v>22</v>
      </c>
      <c r="B23" s="250"/>
      <c r="C23" s="250"/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125"/>
      <c r="U23" s="125"/>
      <c r="V23" s="125"/>
      <c r="W23" s="125"/>
      <c r="X23" s="125"/>
      <c r="Y23" s="125"/>
      <c r="Z23" s="125"/>
      <c r="AA23" s="125"/>
      <c r="AC23" s="54"/>
    </row>
    <row r="24" spans="1:29" s="2" customFormat="1" ht="21" customHeight="1">
      <c r="A24" s="125" t="s">
        <v>23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C24" s="54"/>
    </row>
    <row r="25" spans="1:29" s="2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C28" s="54"/>
    </row>
    <row r="29" spans="1:29" s="2" customFormat="1" ht="21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0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C29" s="54"/>
    </row>
    <row r="30" spans="1:29" s="2" customFormat="1" ht="2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53"/>
      <c r="AC41" s="254"/>
    </row>
    <row r="42" spans="1:29" s="2" customFormat="1" ht="2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>
      <c r="AB50" s="125"/>
      <c r="AC50" s="125"/>
    </row>
    <row r="51" spans="1:29">
      <c r="AB51" s="125"/>
      <c r="AC51" s="125"/>
    </row>
    <row r="52" spans="1:29" ht="27" customHeight="1">
      <c r="AB52" s="125"/>
      <c r="AC52" s="125"/>
    </row>
    <row r="53" spans="1:29">
      <c r="AB53" s="125"/>
      <c r="AC53" s="125"/>
    </row>
    <row r="58" spans="1:29">
      <c r="AB58" s="125"/>
      <c r="AC58" s="125"/>
    </row>
  </sheetData>
  <mergeCells count="12">
    <mergeCell ref="A23:S23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3"/>
  <sheetViews>
    <sheetView showGridLines="0" zoomScale="80" zoomScaleNormal="80" workbookViewId="0">
      <selection activeCell="A17" sqref="A17:AA18"/>
    </sheetView>
  </sheetViews>
  <sheetFormatPr baseColWidth="10" defaultColWidth="9.140625" defaultRowHeight="12.75"/>
  <cols>
    <col min="1" max="1" width="49.5703125" style="8" customWidth="1"/>
    <col min="2" max="2" width="8" style="8" customWidth="1"/>
    <col min="3" max="3" width="10.5703125" style="8" customWidth="1"/>
    <col min="4" max="4" width="7.140625" style="8" customWidth="1"/>
    <col min="5" max="5" width="6.85546875" style="8" customWidth="1"/>
    <col min="6" max="17" width="5.5703125" style="8" customWidth="1"/>
    <col min="18" max="18" width="4.85546875" style="8" customWidth="1"/>
    <col min="19" max="19" width="5" style="8" customWidth="1"/>
    <col min="20" max="21" width="4.5703125" style="8" customWidth="1"/>
    <col min="22" max="22" width="4.85546875" style="8" customWidth="1"/>
    <col min="23" max="23" width="5.42578125" style="8" customWidth="1"/>
    <col min="24" max="24" width="4.5703125" style="8" customWidth="1"/>
    <col min="25" max="25" width="5.5703125" style="8" customWidth="1"/>
    <col min="26" max="26" width="4.42578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55" t="s">
        <v>24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17"/>
      <c r="AC1" s="125"/>
    </row>
    <row r="2" spans="1:29" ht="15.75">
      <c r="A2" s="256" t="s">
        <v>25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18"/>
      <c r="AC2" s="125"/>
    </row>
    <row r="4" spans="1:29" ht="15.75">
      <c r="A4" s="256" t="s">
        <v>149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125"/>
      <c r="AC4" s="125"/>
    </row>
    <row r="6" spans="1:29" ht="15.75">
      <c r="A6" s="19"/>
      <c r="B6" s="257"/>
      <c r="C6" s="257"/>
      <c r="D6" s="257"/>
      <c r="E6" s="257"/>
      <c r="F6" s="257"/>
      <c r="G6" s="257"/>
      <c r="H6" s="257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258" t="s">
        <v>2</v>
      </c>
      <c r="V6" s="258"/>
      <c r="W6" s="258"/>
      <c r="X6" s="258"/>
      <c r="Y6" s="258"/>
      <c r="Z6" s="258"/>
      <c r="AA6" s="258"/>
      <c r="AB6" s="125"/>
      <c r="AC6" s="12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25"/>
      <c r="AC8" s="12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25"/>
      <c r="AC9" s="125"/>
    </row>
    <row r="10" spans="1:29" ht="13.5" thickBot="1">
      <c r="A10" s="2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ht="26.25" customHeight="1" thickBot="1">
      <c r="A11" s="251" t="s">
        <v>12</v>
      </c>
      <c r="B11" s="259" t="s">
        <v>13</v>
      </c>
      <c r="C11" s="260"/>
      <c r="D11" s="260"/>
      <c r="E11" s="261" t="s">
        <v>26</v>
      </c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3"/>
      <c r="AB11" s="125"/>
      <c r="AC11" s="125"/>
    </row>
    <row r="12" spans="1:29" ht="22.5" customHeight="1" thickBot="1">
      <c r="A12" s="277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25"/>
      <c r="AC12" s="28"/>
    </row>
    <row r="13" spans="1:29" ht="22.5" customHeight="1" thickBot="1">
      <c r="A13" s="70"/>
      <c r="B13" s="66"/>
      <c r="C13" s="65"/>
      <c r="D13" s="71"/>
      <c r="E13" s="72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4"/>
      <c r="AB13" s="125"/>
      <c r="AC13" s="126"/>
    </row>
    <row r="14" spans="1:29" ht="15.95" customHeight="1" thickBot="1">
      <c r="A14" s="274" t="s">
        <v>18</v>
      </c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6"/>
      <c r="AB14" s="125"/>
      <c r="AC14" s="28"/>
    </row>
    <row r="15" spans="1:29" s="179" customFormat="1" ht="15.95" customHeight="1" thickBot="1">
      <c r="A15" s="190" t="s">
        <v>156</v>
      </c>
      <c r="B15" s="191">
        <f>'[1]ANEXO 28'!D19</f>
        <v>10</v>
      </c>
      <c r="C15" s="192">
        <f>'[1]ANEXO 28'!E19</f>
        <v>35</v>
      </c>
      <c r="D15" s="193">
        <f>SUM(B15:C15)</f>
        <v>45</v>
      </c>
      <c r="E15" s="194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6">
        <f>SUM(E15:Z15)</f>
        <v>0</v>
      </c>
      <c r="AC15" s="75"/>
    </row>
    <row r="16" spans="1:29" s="179" customFormat="1" ht="15.95" customHeight="1">
      <c r="A16" s="271" t="s">
        <v>19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3"/>
      <c r="AC16" s="75"/>
    </row>
    <row r="17" spans="1:29" s="179" customFormat="1" ht="25.5" customHeight="1">
      <c r="A17" s="84" t="s">
        <v>175</v>
      </c>
      <c r="B17" s="104">
        <v>12</v>
      </c>
      <c r="C17" s="105">
        <v>13</v>
      </c>
      <c r="D17" s="106">
        <v>14</v>
      </c>
      <c r="E17" s="104">
        <v>15</v>
      </c>
      <c r="F17" s="105">
        <v>16</v>
      </c>
      <c r="G17" s="106">
        <v>17</v>
      </c>
      <c r="H17" s="104">
        <v>18</v>
      </c>
      <c r="I17" s="105">
        <v>19</v>
      </c>
      <c r="J17" s="106">
        <v>20</v>
      </c>
      <c r="K17" s="104">
        <v>21</v>
      </c>
      <c r="L17" s="105">
        <v>22</v>
      </c>
      <c r="M17" s="106">
        <v>23</v>
      </c>
      <c r="N17" s="104">
        <v>24</v>
      </c>
      <c r="O17" s="105">
        <v>25</v>
      </c>
      <c r="P17" s="106">
        <v>26</v>
      </c>
      <c r="Q17" s="104">
        <v>27</v>
      </c>
      <c r="R17" s="105">
        <v>28</v>
      </c>
      <c r="S17" s="106">
        <v>29</v>
      </c>
      <c r="T17" s="104">
        <v>30</v>
      </c>
      <c r="U17" s="105">
        <v>31</v>
      </c>
      <c r="V17" s="106">
        <v>32</v>
      </c>
      <c r="W17" s="104">
        <v>33</v>
      </c>
      <c r="X17" s="105">
        <v>34</v>
      </c>
      <c r="Y17" s="106">
        <v>35</v>
      </c>
      <c r="Z17" s="104">
        <v>36</v>
      </c>
      <c r="AA17" s="105">
        <v>37</v>
      </c>
      <c r="AC17" s="75"/>
    </row>
    <row r="18" spans="1:29" s="229" customFormat="1" ht="25.5" customHeight="1" thickBot="1">
      <c r="A18" s="246" t="s">
        <v>175</v>
      </c>
      <c r="B18" s="247">
        <v>14</v>
      </c>
      <c r="C18" s="248">
        <v>15</v>
      </c>
      <c r="D18" s="249">
        <v>16</v>
      </c>
      <c r="E18" s="247">
        <v>17</v>
      </c>
      <c r="F18" s="248">
        <v>18</v>
      </c>
      <c r="G18" s="249">
        <v>19</v>
      </c>
      <c r="H18" s="247">
        <v>20</v>
      </c>
      <c r="I18" s="248">
        <v>21</v>
      </c>
      <c r="J18" s="249">
        <v>22</v>
      </c>
      <c r="K18" s="247">
        <v>23</v>
      </c>
      <c r="L18" s="248">
        <v>24</v>
      </c>
      <c r="M18" s="249">
        <v>25</v>
      </c>
      <c r="N18" s="247">
        <v>26</v>
      </c>
      <c r="O18" s="248">
        <v>27</v>
      </c>
      <c r="P18" s="249">
        <v>28</v>
      </c>
      <c r="Q18" s="247">
        <v>29</v>
      </c>
      <c r="R18" s="248">
        <v>30</v>
      </c>
      <c r="S18" s="249">
        <v>31</v>
      </c>
      <c r="T18" s="247">
        <v>32</v>
      </c>
      <c r="U18" s="248">
        <v>33</v>
      </c>
      <c r="V18" s="249">
        <v>34</v>
      </c>
      <c r="W18" s="247">
        <v>35</v>
      </c>
      <c r="X18" s="248">
        <v>36</v>
      </c>
      <c r="Y18" s="249">
        <v>37</v>
      </c>
      <c r="Z18" s="247">
        <v>38</v>
      </c>
      <c r="AA18" s="248">
        <v>39</v>
      </c>
      <c r="AC18" s="75"/>
    </row>
    <row r="19" spans="1:29" s="179" customFormat="1" ht="15.95" customHeight="1" thickBot="1">
      <c r="A19" s="56" t="s">
        <v>17</v>
      </c>
      <c r="B19" s="52">
        <f t="shared" ref="B19:AA19" si="0">SUM(B13:B13)+SUM(B15)+SUM(B17:B17)</f>
        <v>22</v>
      </c>
      <c r="C19" s="52">
        <f t="shared" si="0"/>
        <v>48</v>
      </c>
      <c r="D19" s="52">
        <f t="shared" si="0"/>
        <v>59</v>
      </c>
      <c r="E19" s="52">
        <f t="shared" si="0"/>
        <v>15</v>
      </c>
      <c r="F19" s="52">
        <f t="shared" si="0"/>
        <v>16</v>
      </c>
      <c r="G19" s="52">
        <f t="shared" si="0"/>
        <v>17</v>
      </c>
      <c r="H19" s="52">
        <f t="shared" si="0"/>
        <v>18</v>
      </c>
      <c r="I19" s="52">
        <f t="shared" si="0"/>
        <v>19</v>
      </c>
      <c r="J19" s="52">
        <f t="shared" si="0"/>
        <v>20</v>
      </c>
      <c r="K19" s="52">
        <f t="shared" si="0"/>
        <v>21</v>
      </c>
      <c r="L19" s="52">
        <f t="shared" si="0"/>
        <v>22</v>
      </c>
      <c r="M19" s="52">
        <f t="shared" si="0"/>
        <v>23</v>
      </c>
      <c r="N19" s="52">
        <f t="shared" si="0"/>
        <v>24</v>
      </c>
      <c r="O19" s="52">
        <f t="shared" si="0"/>
        <v>25</v>
      </c>
      <c r="P19" s="52">
        <f t="shared" si="0"/>
        <v>26</v>
      </c>
      <c r="Q19" s="52">
        <f t="shared" si="0"/>
        <v>27</v>
      </c>
      <c r="R19" s="52">
        <f t="shared" si="0"/>
        <v>28</v>
      </c>
      <c r="S19" s="52">
        <f t="shared" si="0"/>
        <v>29</v>
      </c>
      <c r="T19" s="52">
        <f t="shared" si="0"/>
        <v>30</v>
      </c>
      <c r="U19" s="52">
        <f t="shared" si="0"/>
        <v>31</v>
      </c>
      <c r="V19" s="52">
        <f t="shared" si="0"/>
        <v>32</v>
      </c>
      <c r="W19" s="52">
        <f t="shared" si="0"/>
        <v>33</v>
      </c>
      <c r="X19" s="52">
        <f t="shared" si="0"/>
        <v>34</v>
      </c>
      <c r="Y19" s="52">
        <f t="shared" si="0"/>
        <v>35</v>
      </c>
      <c r="Z19" s="52">
        <f t="shared" si="0"/>
        <v>36</v>
      </c>
      <c r="AA19" s="52">
        <f t="shared" si="0"/>
        <v>37</v>
      </c>
      <c r="AC19" s="75"/>
    </row>
    <row r="20" spans="1:29" ht="15.95" customHeight="1">
      <c r="AB20" s="125"/>
      <c r="AC20" s="28"/>
    </row>
    <row r="21" spans="1:29" ht="32.25" customHeight="1">
      <c r="A21" s="31" t="s">
        <v>20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AB21" s="125"/>
      <c r="AC21" s="28"/>
    </row>
    <row r="22" spans="1:29" ht="20.25" customHeight="1">
      <c r="A22" s="125" t="s">
        <v>21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AB22" s="125"/>
      <c r="AC22" s="28"/>
    </row>
    <row r="23" spans="1:29" ht="20.25" customHeight="1">
      <c r="A23" s="250" t="s">
        <v>22</v>
      </c>
      <c r="B23" s="250"/>
      <c r="C23" s="250"/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AB23" s="125"/>
      <c r="AC23" s="28"/>
    </row>
    <row r="24" spans="1:29" s="76" customFormat="1" ht="20.25" customHeight="1">
      <c r="A24" s="125" t="s">
        <v>23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8"/>
      <c r="U24" s="8"/>
      <c r="V24" s="8"/>
      <c r="W24" s="8"/>
      <c r="X24" s="8"/>
      <c r="Y24" s="8"/>
      <c r="Z24" s="8"/>
      <c r="AA24" s="8"/>
      <c r="AB24" s="127"/>
      <c r="AC24" s="77"/>
    </row>
    <row r="25" spans="1:29" ht="20.25" customHeight="1">
      <c r="AB25" s="125"/>
      <c r="AC25" s="28"/>
    </row>
    <row r="26" spans="1:29" ht="20.25" customHeight="1">
      <c r="AB26" s="125"/>
      <c r="AC26" s="28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>
      <c r="AB28" s="125"/>
      <c r="AC28" s="28"/>
    </row>
    <row r="29" spans="1:29" ht="20.2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0"/>
      <c r="R29" s="125"/>
      <c r="S29" s="125"/>
      <c r="AB29" s="125"/>
      <c r="AC29" s="28"/>
    </row>
    <row r="30" spans="1:29" ht="20.25" customHeight="1">
      <c r="AB30" s="125"/>
      <c r="AC30" s="28"/>
    </row>
    <row r="31" spans="1:29" ht="20.25" customHeight="1">
      <c r="AB31" s="125"/>
      <c r="AC31" s="28"/>
    </row>
    <row r="32" spans="1:29" s="2" customFormat="1" ht="20.10000000000000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28:256" ht="23.1" customHeight="1">
      <c r="AB33" s="125"/>
      <c r="AC33" s="28"/>
    </row>
    <row r="34" spans="28:256" ht="20.25" customHeight="1">
      <c r="AB34" s="125"/>
      <c r="AC34" s="28"/>
    </row>
    <row r="35" spans="28:256" ht="35.25" customHeight="1">
      <c r="AB35" s="125"/>
      <c r="AC35" s="28"/>
    </row>
    <row r="36" spans="28:256" ht="29.25" customHeight="1">
      <c r="AB36" s="125"/>
      <c r="AC36" s="28"/>
    </row>
    <row r="37" spans="28:256" ht="20.25" customHeight="1">
      <c r="AB37" s="125"/>
      <c r="AC37" s="28"/>
    </row>
    <row r="38" spans="28:256" ht="20.25" customHeight="1">
      <c r="AB38" s="125"/>
      <c r="AC38" s="28"/>
    </row>
    <row r="39" spans="28:256" ht="20.25" customHeight="1">
      <c r="AB39" s="125"/>
      <c r="AC39" s="28"/>
    </row>
    <row r="40" spans="28:256" ht="20.25" customHeight="1">
      <c r="AB40" s="125"/>
      <c r="AC40" s="28"/>
    </row>
    <row r="41" spans="28:256" ht="20.25" customHeight="1">
      <c r="AB41" s="125"/>
      <c r="AC41" s="28"/>
    </row>
    <row r="42" spans="28:256" ht="20.25" customHeight="1">
      <c r="AB42" s="269"/>
      <c r="AC42" s="270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  <c r="DT42" s="125"/>
      <c r="DU42" s="125"/>
      <c r="DV42" s="125"/>
      <c r="DW42" s="125"/>
      <c r="DX42" s="125"/>
      <c r="DY42" s="125"/>
      <c r="DZ42" s="125"/>
      <c r="EA42" s="125"/>
      <c r="EB42" s="125"/>
      <c r="EC42" s="125"/>
      <c r="ED42" s="125"/>
      <c r="EE42" s="125"/>
      <c r="EF42" s="125"/>
      <c r="EG42" s="125"/>
      <c r="EH42" s="125"/>
      <c r="EI42" s="125"/>
      <c r="EJ42" s="125"/>
      <c r="EK42" s="125"/>
      <c r="EL42" s="125"/>
      <c r="EM42" s="125"/>
      <c r="EN42" s="125"/>
      <c r="EO42" s="125"/>
      <c r="EP42" s="125"/>
      <c r="EQ42" s="125"/>
      <c r="ER42" s="125"/>
      <c r="ES42" s="125"/>
      <c r="ET42" s="125"/>
      <c r="EU42" s="125"/>
      <c r="EV42" s="125"/>
      <c r="EW42" s="125"/>
      <c r="EX42" s="125"/>
      <c r="EY42" s="125"/>
      <c r="EZ42" s="125"/>
      <c r="FA42" s="125"/>
      <c r="FB42" s="125"/>
      <c r="FC42" s="125"/>
      <c r="FD42" s="125"/>
      <c r="FE42" s="125"/>
      <c r="FF42" s="125"/>
      <c r="FG42" s="125"/>
      <c r="FH42" s="125"/>
      <c r="FI42" s="125"/>
      <c r="FJ42" s="125"/>
      <c r="FK42" s="125"/>
      <c r="FL42" s="125"/>
      <c r="FM42" s="125"/>
      <c r="FN42" s="125"/>
      <c r="FO42" s="125"/>
      <c r="FP42" s="125"/>
      <c r="FQ42" s="125"/>
      <c r="FR42" s="125"/>
      <c r="FS42" s="125"/>
      <c r="FT42" s="125"/>
      <c r="FU42" s="125"/>
      <c r="FV42" s="125"/>
      <c r="FW42" s="125"/>
      <c r="FX42" s="125"/>
      <c r="FY42" s="125"/>
      <c r="FZ42" s="125"/>
      <c r="GA42" s="125"/>
      <c r="GB42" s="125"/>
      <c r="GC42" s="125"/>
      <c r="GD42" s="125"/>
      <c r="GE42" s="125"/>
      <c r="GF42" s="125"/>
      <c r="GG42" s="125"/>
      <c r="GH42" s="125"/>
      <c r="GI42" s="125"/>
      <c r="GJ42" s="125"/>
      <c r="GK42" s="125"/>
      <c r="GL42" s="125"/>
      <c r="GM42" s="125"/>
      <c r="GN42" s="125"/>
      <c r="GO42" s="125"/>
      <c r="GP42" s="125"/>
      <c r="GQ42" s="125"/>
      <c r="GR42" s="125"/>
      <c r="GS42" s="125"/>
      <c r="GT42" s="125"/>
      <c r="GU42" s="125"/>
      <c r="GV42" s="125"/>
      <c r="GW42" s="125"/>
      <c r="GX42" s="125"/>
      <c r="GY42" s="125"/>
      <c r="GZ42" s="125"/>
      <c r="HA42" s="125"/>
      <c r="HB42" s="125"/>
      <c r="HC42" s="125"/>
      <c r="HD42" s="125"/>
      <c r="HE42" s="125"/>
      <c r="HF42" s="125"/>
      <c r="HG42" s="125"/>
      <c r="HH42" s="125"/>
      <c r="HI42" s="125"/>
      <c r="HJ42" s="125"/>
      <c r="HK42" s="125"/>
      <c r="HL42" s="125"/>
      <c r="HM42" s="125"/>
      <c r="HN42" s="125"/>
      <c r="HO42" s="125"/>
      <c r="HP42" s="125"/>
      <c r="HQ42" s="125"/>
      <c r="HR42" s="125"/>
      <c r="HS42" s="125"/>
      <c r="HT42" s="125"/>
      <c r="HU42" s="125"/>
      <c r="HV42" s="125"/>
      <c r="HW42" s="125"/>
      <c r="HX42" s="125"/>
      <c r="HY42" s="125"/>
      <c r="HZ42" s="125"/>
      <c r="IA42" s="125"/>
      <c r="IB42" s="125"/>
      <c r="IC42" s="125"/>
      <c r="ID42" s="125"/>
      <c r="IE42" s="125"/>
      <c r="IF42" s="125"/>
      <c r="IG42" s="125"/>
      <c r="IH42" s="125"/>
      <c r="II42" s="125"/>
      <c r="IJ42" s="125"/>
      <c r="IK42" s="125"/>
      <c r="IL42" s="125"/>
      <c r="IM42" s="125"/>
      <c r="IN42" s="125"/>
      <c r="IO42" s="125"/>
      <c r="IP42" s="125"/>
      <c r="IQ42" s="125"/>
      <c r="IR42" s="125"/>
      <c r="IS42" s="125"/>
      <c r="IT42" s="125"/>
      <c r="IU42" s="125"/>
      <c r="IV42" s="125"/>
    </row>
    <row r="43" spans="28:256" ht="20.25" customHeight="1">
      <c r="AB43" s="125"/>
      <c r="AC43" s="28"/>
    </row>
    <row r="44" spans="28:256" ht="20.25" customHeight="1">
      <c r="AB44" s="125"/>
      <c r="AC44" s="28"/>
    </row>
    <row r="45" spans="28:256" ht="20.25" customHeight="1">
      <c r="AB45" s="125"/>
      <c r="AC45" s="28"/>
    </row>
    <row r="46" spans="28:256" ht="20.25" customHeight="1">
      <c r="AB46" s="125"/>
      <c r="AC46" s="28"/>
    </row>
    <row r="47" spans="28:256" ht="20.25" customHeight="1">
      <c r="AB47" s="125"/>
      <c r="AC47" s="28"/>
    </row>
    <row r="48" spans="28:256" ht="20.25" customHeight="1">
      <c r="AB48" s="125"/>
      <c r="AC48" s="28"/>
    </row>
    <row r="49" spans="1:27" s="30" customFormat="1" ht="17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2">
    <mergeCell ref="A1:AA1"/>
    <mergeCell ref="A2:AA2"/>
    <mergeCell ref="A4:AA4"/>
    <mergeCell ref="B6:H6"/>
    <mergeCell ref="U6:AA6"/>
    <mergeCell ref="AB42:AC42"/>
    <mergeCell ref="E11:AA11"/>
    <mergeCell ref="A16:AA16"/>
    <mergeCell ref="A14:AA14"/>
    <mergeCell ref="A23:S23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3"/>
  <sheetViews>
    <sheetView showGridLines="0" zoomScale="93" zoomScaleNormal="93" workbookViewId="0">
      <selection activeCell="A17" sqref="A17:AA18"/>
    </sheetView>
  </sheetViews>
  <sheetFormatPr baseColWidth="10" defaultColWidth="9.140625" defaultRowHeight="12.75"/>
  <cols>
    <col min="1" max="1" width="41.140625" style="8" customWidth="1"/>
    <col min="2" max="2" width="8.5703125" style="8" customWidth="1"/>
    <col min="3" max="3" width="9" style="8" customWidth="1"/>
    <col min="4" max="4" width="7.140625" style="8" customWidth="1"/>
    <col min="5" max="26" width="4.8554687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55" t="s">
        <v>27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17"/>
      <c r="AC1" s="125"/>
    </row>
    <row r="2" spans="1:29" ht="15.75">
      <c r="A2" s="256" t="s">
        <v>28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18"/>
      <c r="AC2" s="125"/>
    </row>
    <row r="4" spans="1:29" ht="15.75">
      <c r="A4" s="256" t="s">
        <v>150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125"/>
      <c r="AC4" s="125"/>
    </row>
    <row r="6" spans="1:29" ht="15.75">
      <c r="A6" s="19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 t="s">
        <v>2</v>
      </c>
      <c r="U6" s="38"/>
      <c r="V6" s="38"/>
      <c r="W6" s="38"/>
      <c r="X6" s="38"/>
      <c r="Y6" s="38"/>
      <c r="Z6" s="38"/>
      <c r="AA6" s="38"/>
      <c r="AB6" s="125"/>
      <c r="AC6" s="12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25"/>
      <c r="AC8" s="12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25"/>
      <c r="AC9" s="125"/>
    </row>
    <row r="10" spans="1:29" ht="13.5" thickBot="1">
      <c r="A10" s="2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ht="28.5" customHeight="1" thickBot="1">
      <c r="A11" s="251" t="s">
        <v>12</v>
      </c>
      <c r="B11" s="259" t="s">
        <v>13</v>
      </c>
      <c r="C11" s="260"/>
      <c r="D11" s="260"/>
      <c r="E11" s="261" t="s">
        <v>29</v>
      </c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3"/>
      <c r="AB11" s="125"/>
      <c r="AC11" s="125"/>
    </row>
    <row r="12" spans="1:29" ht="22.5" customHeight="1" thickBot="1">
      <c r="A12" s="277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25"/>
      <c r="AC12" s="28"/>
    </row>
    <row r="13" spans="1:29" s="2" customFormat="1" ht="25.5" customHeight="1" thickBot="1">
      <c r="A13" s="78"/>
      <c r="B13" s="66"/>
      <c r="C13" s="65"/>
      <c r="D13" s="79"/>
      <c r="E13" s="8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2"/>
      <c r="AA13" s="83"/>
      <c r="AC13" s="54"/>
    </row>
    <row r="14" spans="1:29" s="13" customFormat="1" ht="15.95" customHeight="1" thickBot="1">
      <c r="A14" s="278" t="s">
        <v>18</v>
      </c>
      <c r="B14" s="279"/>
      <c r="C14" s="279"/>
      <c r="D14" s="279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1"/>
      <c r="AC14" s="29"/>
    </row>
    <row r="15" spans="1:29" s="180" customFormat="1" ht="15.95" customHeight="1" thickBot="1">
      <c r="A15" s="197" t="s">
        <v>156</v>
      </c>
      <c r="B15" s="66">
        <f>'[1]ANEXO 24'!B18</f>
        <v>10</v>
      </c>
      <c r="C15" s="65">
        <f>'[1]ANEXO 24'!C18</f>
        <v>35</v>
      </c>
      <c r="D15" s="79">
        <f>SUM(B15:C15)</f>
        <v>45</v>
      </c>
      <c r="E15" s="198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200"/>
      <c r="AA15" s="201">
        <f t="shared" ref="AA15" si="0">SUM(E15:Z15)</f>
        <v>0</v>
      </c>
      <c r="AC15" s="28"/>
    </row>
    <row r="16" spans="1:29" ht="15.95" customHeight="1" thickBot="1">
      <c r="A16" s="264" t="s">
        <v>19</v>
      </c>
      <c r="B16" s="265"/>
      <c r="C16" s="265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6"/>
      <c r="AB16" s="125"/>
      <c r="AC16" s="28"/>
    </row>
    <row r="17" spans="1:29" ht="25.5" customHeight="1">
      <c r="A17" s="84" t="s">
        <v>175</v>
      </c>
      <c r="B17" s="104">
        <v>12</v>
      </c>
      <c r="C17" s="105">
        <v>13</v>
      </c>
      <c r="D17" s="106">
        <v>14</v>
      </c>
      <c r="E17" s="104">
        <v>15</v>
      </c>
      <c r="F17" s="105">
        <v>16</v>
      </c>
      <c r="G17" s="106">
        <v>17</v>
      </c>
      <c r="H17" s="104">
        <v>18</v>
      </c>
      <c r="I17" s="105">
        <v>19</v>
      </c>
      <c r="J17" s="106">
        <v>20</v>
      </c>
      <c r="K17" s="104">
        <v>21</v>
      </c>
      <c r="L17" s="105">
        <v>22</v>
      </c>
      <c r="M17" s="106">
        <v>23</v>
      </c>
      <c r="N17" s="104">
        <v>24</v>
      </c>
      <c r="O17" s="105">
        <v>25</v>
      </c>
      <c r="P17" s="106">
        <v>26</v>
      </c>
      <c r="Q17" s="104">
        <v>27</v>
      </c>
      <c r="R17" s="105">
        <v>28</v>
      </c>
      <c r="S17" s="106">
        <v>29</v>
      </c>
      <c r="T17" s="104">
        <v>30</v>
      </c>
      <c r="U17" s="105">
        <v>31</v>
      </c>
      <c r="V17" s="106">
        <v>32</v>
      </c>
      <c r="W17" s="104">
        <v>33</v>
      </c>
      <c r="X17" s="105">
        <v>34</v>
      </c>
      <c r="Y17" s="106">
        <v>35</v>
      </c>
      <c r="Z17" s="104">
        <v>36</v>
      </c>
      <c r="AA17" s="105">
        <v>37</v>
      </c>
      <c r="AB17" s="125"/>
      <c r="AC17" s="28"/>
    </row>
    <row r="18" spans="1:29" ht="25.5" customHeight="1" thickBot="1">
      <c r="A18" s="246" t="s">
        <v>175</v>
      </c>
      <c r="B18" s="247">
        <v>14</v>
      </c>
      <c r="C18" s="248">
        <v>15</v>
      </c>
      <c r="D18" s="249">
        <v>16</v>
      </c>
      <c r="E18" s="247">
        <v>17</v>
      </c>
      <c r="F18" s="248">
        <v>18</v>
      </c>
      <c r="G18" s="249">
        <v>19</v>
      </c>
      <c r="H18" s="247">
        <v>20</v>
      </c>
      <c r="I18" s="248">
        <v>21</v>
      </c>
      <c r="J18" s="249">
        <v>22</v>
      </c>
      <c r="K18" s="247">
        <v>23</v>
      </c>
      <c r="L18" s="248">
        <v>24</v>
      </c>
      <c r="M18" s="249">
        <v>25</v>
      </c>
      <c r="N18" s="247">
        <v>26</v>
      </c>
      <c r="O18" s="248">
        <v>27</v>
      </c>
      <c r="P18" s="249">
        <v>28</v>
      </c>
      <c r="Q18" s="247">
        <v>29</v>
      </c>
      <c r="R18" s="248">
        <v>30</v>
      </c>
      <c r="S18" s="249">
        <v>31</v>
      </c>
      <c r="T18" s="247">
        <v>32</v>
      </c>
      <c r="U18" s="248">
        <v>33</v>
      </c>
      <c r="V18" s="249">
        <v>34</v>
      </c>
      <c r="W18" s="247">
        <v>35</v>
      </c>
      <c r="X18" s="248">
        <v>36</v>
      </c>
      <c r="Y18" s="249">
        <v>37</v>
      </c>
      <c r="Z18" s="247">
        <v>38</v>
      </c>
      <c r="AA18" s="248">
        <v>39</v>
      </c>
      <c r="AB18" s="230"/>
      <c r="AC18" s="28"/>
    </row>
    <row r="19" spans="1:29" ht="15.95" customHeight="1" thickBot="1">
      <c r="A19" s="56" t="s">
        <v>17</v>
      </c>
      <c r="B19" s="52">
        <f t="shared" ref="B19:AA19" si="1">SUM(B13:B13)+SUM(B15)+SUM(B17:B17)</f>
        <v>22</v>
      </c>
      <c r="C19" s="52">
        <f t="shared" si="1"/>
        <v>48</v>
      </c>
      <c r="D19" s="52">
        <f t="shared" si="1"/>
        <v>59</v>
      </c>
      <c r="E19" s="52">
        <f t="shared" si="1"/>
        <v>15</v>
      </c>
      <c r="F19" s="52">
        <f t="shared" si="1"/>
        <v>16</v>
      </c>
      <c r="G19" s="52">
        <f t="shared" si="1"/>
        <v>17</v>
      </c>
      <c r="H19" s="52">
        <f t="shared" si="1"/>
        <v>18</v>
      </c>
      <c r="I19" s="52">
        <f t="shared" si="1"/>
        <v>19</v>
      </c>
      <c r="J19" s="52">
        <f t="shared" si="1"/>
        <v>20</v>
      </c>
      <c r="K19" s="52">
        <f t="shared" si="1"/>
        <v>21</v>
      </c>
      <c r="L19" s="52">
        <f t="shared" si="1"/>
        <v>22</v>
      </c>
      <c r="M19" s="52">
        <f t="shared" si="1"/>
        <v>23</v>
      </c>
      <c r="N19" s="52">
        <f t="shared" si="1"/>
        <v>24</v>
      </c>
      <c r="O19" s="52">
        <f t="shared" si="1"/>
        <v>25</v>
      </c>
      <c r="P19" s="52">
        <f t="shared" si="1"/>
        <v>26</v>
      </c>
      <c r="Q19" s="52">
        <f t="shared" si="1"/>
        <v>27</v>
      </c>
      <c r="R19" s="52">
        <f t="shared" si="1"/>
        <v>28</v>
      </c>
      <c r="S19" s="52">
        <f t="shared" si="1"/>
        <v>29</v>
      </c>
      <c r="T19" s="52">
        <f t="shared" si="1"/>
        <v>30</v>
      </c>
      <c r="U19" s="52">
        <f t="shared" si="1"/>
        <v>31</v>
      </c>
      <c r="V19" s="52">
        <f t="shared" si="1"/>
        <v>32</v>
      </c>
      <c r="W19" s="52">
        <f t="shared" si="1"/>
        <v>33</v>
      </c>
      <c r="X19" s="52">
        <f t="shared" si="1"/>
        <v>34</v>
      </c>
      <c r="Y19" s="52">
        <f t="shared" si="1"/>
        <v>35</v>
      </c>
      <c r="Z19" s="52">
        <f t="shared" si="1"/>
        <v>36</v>
      </c>
      <c r="AA19" s="52">
        <f t="shared" si="1"/>
        <v>37</v>
      </c>
      <c r="AB19" s="125"/>
      <c r="AC19" s="28"/>
    </row>
    <row r="20" spans="1:29" ht="15.95" customHeight="1">
      <c r="AB20" s="125"/>
      <c r="AC20" s="28"/>
    </row>
    <row r="21" spans="1:29" ht="33" customHeight="1">
      <c r="A21" s="31" t="s">
        <v>20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AB21" s="125"/>
      <c r="AC21" s="28"/>
    </row>
    <row r="22" spans="1:29" ht="21" customHeight="1">
      <c r="A22" s="125" t="s">
        <v>21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AB22" s="125"/>
      <c r="AC22" s="28"/>
    </row>
    <row r="23" spans="1:29" ht="21" customHeight="1">
      <c r="A23" s="250" t="s">
        <v>22</v>
      </c>
      <c r="B23" s="250"/>
      <c r="C23" s="250"/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AB23" s="125"/>
      <c r="AC23" s="28"/>
    </row>
    <row r="24" spans="1:29" ht="21" customHeight="1">
      <c r="A24" s="125" t="s">
        <v>23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AB24" s="125"/>
      <c r="AC24" s="28"/>
    </row>
    <row r="25" spans="1:29" ht="21" customHeight="1">
      <c r="AB25" s="125"/>
      <c r="AC25" s="28"/>
    </row>
    <row r="26" spans="1:29" ht="21" customHeight="1">
      <c r="AB26" s="125"/>
      <c r="AC26" s="28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1" customHeight="1">
      <c r="AB28" s="125"/>
      <c r="AC28" s="28"/>
    </row>
    <row r="29" spans="1:29" ht="21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0"/>
      <c r="R29" s="125"/>
      <c r="S29" s="125"/>
      <c r="AB29" s="125"/>
      <c r="AC29" s="28"/>
    </row>
    <row r="30" spans="1:29" ht="21" customHeight="1">
      <c r="AB30" s="125"/>
      <c r="AC30" s="28"/>
    </row>
    <row r="31" spans="1:29" ht="21" customHeight="1">
      <c r="AB31" s="125"/>
      <c r="AC31" s="28"/>
    </row>
    <row r="32" spans="1:29" ht="21" customHeight="1">
      <c r="AB32" s="125"/>
      <c r="AC32" s="28"/>
    </row>
    <row r="33" spans="1:256" s="2" customFormat="1" ht="20.100000000000001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56" ht="21" customHeight="1">
      <c r="AB34" s="125"/>
      <c r="AC34" s="28"/>
    </row>
    <row r="35" spans="1:256" ht="21" customHeight="1">
      <c r="AB35" s="125"/>
      <c r="AC35" s="28"/>
    </row>
    <row r="36" spans="1:256" ht="21" customHeight="1">
      <c r="AB36" s="125"/>
      <c r="AC36" s="28"/>
    </row>
    <row r="37" spans="1:256" ht="21" customHeight="1">
      <c r="AB37" s="125"/>
      <c r="AC37" s="28"/>
    </row>
    <row r="38" spans="1:256" ht="21" customHeight="1">
      <c r="AB38" s="125"/>
      <c r="AC38" s="28"/>
    </row>
    <row r="39" spans="1:256" ht="21" customHeight="1">
      <c r="AB39" s="125"/>
      <c r="AC39" s="28"/>
    </row>
    <row r="40" spans="1:256" ht="21" customHeight="1">
      <c r="AB40" s="125"/>
      <c r="AC40" s="28"/>
    </row>
    <row r="41" spans="1:256" ht="21" customHeight="1">
      <c r="AB41" s="125"/>
      <c r="AC41" s="28"/>
    </row>
    <row r="42" spans="1:256" ht="21" customHeight="1">
      <c r="AB42" s="269"/>
      <c r="AC42" s="270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  <c r="DT42" s="125"/>
      <c r="DU42" s="125"/>
      <c r="DV42" s="125"/>
      <c r="DW42" s="125"/>
      <c r="DX42" s="125"/>
      <c r="DY42" s="125"/>
      <c r="DZ42" s="125"/>
      <c r="EA42" s="125"/>
      <c r="EB42" s="125"/>
      <c r="EC42" s="125"/>
      <c r="ED42" s="125"/>
      <c r="EE42" s="125"/>
      <c r="EF42" s="125"/>
      <c r="EG42" s="125"/>
      <c r="EH42" s="125"/>
      <c r="EI42" s="125"/>
      <c r="EJ42" s="125"/>
      <c r="EK42" s="125"/>
      <c r="EL42" s="125"/>
      <c r="EM42" s="125"/>
      <c r="EN42" s="125"/>
      <c r="EO42" s="125"/>
      <c r="EP42" s="125"/>
      <c r="EQ42" s="125"/>
      <c r="ER42" s="125"/>
      <c r="ES42" s="125"/>
      <c r="ET42" s="125"/>
      <c r="EU42" s="125"/>
      <c r="EV42" s="125"/>
      <c r="EW42" s="125"/>
      <c r="EX42" s="125"/>
      <c r="EY42" s="125"/>
      <c r="EZ42" s="125"/>
      <c r="FA42" s="125"/>
      <c r="FB42" s="125"/>
      <c r="FC42" s="125"/>
      <c r="FD42" s="125"/>
      <c r="FE42" s="125"/>
      <c r="FF42" s="125"/>
      <c r="FG42" s="125"/>
      <c r="FH42" s="125"/>
      <c r="FI42" s="125"/>
      <c r="FJ42" s="125"/>
      <c r="FK42" s="125"/>
      <c r="FL42" s="125"/>
      <c r="FM42" s="125"/>
      <c r="FN42" s="125"/>
      <c r="FO42" s="125"/>
      <c r="FP42" s="125"/>
      <c r="FQ42" s="125"/>
      <c r="FR42" s="125"/>
      <c r="FS42" s="125"/>
      <c r="FT42" s="125"/>
      <c r="FU42" s="125"/>
      <c r="FV42" s="125"/>
      <c r="FW42" s="125"/>
      <c r="FX42" s="125"/>
      <c r="FY42" s="125"/>
      <c r="FZ42" s="125"/>
      <c r="GA42" s="125"/>
      <c r="GB42" s="125"/>
      <c r="GC42" s="125"/>
      <c r="GD42" s="125"/>
      <c r="GE42" s="125"/>
      <c r="GF42" s="125"/>
      <c r="GG42" s="125"/>
      <c r="GH42" s="125"/>
      <c r="GI42" s="125"/>
      <c r="GJ42" s="125"/>
      <c r="GK42" s="125"/>
      <c r="GL42" s="125"/>
      <c r="GM42" s="125"/>
      <c r="GN42" s="125"/>
      <c r="GO42" s="125"/>
      <c r="GP42" s="125"/>
      <c r="GQ42" s="125"/>
      <c r="GR42" s="125"/>
      <c r="GS42" s="125"/>
      <c r="GT42" s="125"/>
      <c r="GU42" s="125"/>
      <c r="GV42" s="125"/>
      <c r="GW42" s="125"/>
      <c r="GX42" s="125"/>
      <c r="GY42" s="125"/>
      <c r="GZ42" s="125"/>
      <c r="HA42" s="125"/>
      <c r="HB42" s="125"/>
      <c r="HC42" s="125"/>
      <c r="HD42" s="125"/>
      <c r="HE42" s="125"/>
      <c r="HF42" s="125"/>
      <c r="HG42" s="125"/>
      <c r="HH42" s="125"/>
      <c r="HI42" s="125"/>
      <c r="HJ42" s="125"/>
      <c r="HK42" s="125"/>
      <c r="HL42" s="125"/>
      <c r="HM42" s="125"/>
      <c r="HN42" s="125"/>
      <c r="HO42" s="125"/>
      <c r="HP42" s="125"/>
      <c r="HQ42" s="125"/>
      <c r="HR42" s="125"/>
      <c r="HS42" s="125"/>
      <c r="HT42" s="125"/>
      <c r="HU42" s="125"/>
      <c r="HV42" s="125"/>
      <c r="HW42" s="125"/>
      <c r="HX42" s="125"/>
      <c r="HY42" s="125"/>
      <c r="HZ42" s="125"/>
      <c r="IA42" s="125"/>
      <c r="IB42" s="125"/>
      <c r="IC42" s="125"/>
      <c r="ID42" s="125"/>
      <c r="IE42" s="125"/>
      <c r="IF42" s="125"/>
      <c r="IG42" s="125"/>
      <c r="IH42" s="125"/>
      <c r="II42" s="125"/>
      <c r="IJ42" s="125"/>
      <c r="IK42" s="125"/>
      <c r="IL42" s="125"/>
      <c r="IM42" s="125"/>
      <c r="IN42" s="125"/>
      <c r="IO42" s="125"/>
      <c r="IP42" s="125"/>
      <c r="IQ42" s="125"/>
      <c r="IR42" s="125"/>
      <c r="IS42" s="125"/>
      <c r="IT42" s="125"/>
      <c r="IU42" s="125"/>
      <c r="IV42" s="125"/>
    </row>
    <row r="43" spans="1:256" ht="21" customHeight="1">
      <c r="AB43" s="125"/>
      <c r="AC43" s="28"/>
    </row>
    <row r="44" spans="1:256" ht="21" customHeight="1">
      <c r="AB44" s="125"/>
      <c r="AC44" s="28"/>
    </row>
    <row r="45" spans="1:256" ht="21" customHeight="1">
      <c r="AB45" s="125"/>
      <c r="AC45" s="28"/>
    </row>
    <row r="46" spans="1:256" ht="21" customHeight="1">
      <c r="AB46" s="125"/>
      <c r="AC46" s="28"/>
    </row>
    <row r="47" spans="1:256" ht="21" customHeight="1">
      <c r="AB47" s="125"/>
      <c r="AC47" s="28"/>
    </row>
    <row r="48" spans="1:256" ht="21" customHeight="1">
      <c r="AB48" s="125"/>
      <c r="AC48" s="28"/>
    </row>
    <row r="49" spans="1:27" s="30" customFormat="1" ht="19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0">
    <mergeCell ref="AB42:AC42"/>
    <mergeCell ref="A14:AA14"/>
    <mergeCell ref="A16:AA16"/>
    <mergeCell ref="A23:S23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4"/>
  <sheetViews>
    <sheetView showGridLines="0" zoomScale="93" zoomScaleNormal="93" workbookViewId="0">
      <selection activeCell="J26" sqref="J26"/>
    </sheetView>
  </sheetViews>
  <sheetFormatPr baseColWidth="10" defaultColWidth="9.140625" defaultRowHeight="12.75"/>
  <cols>
    <col min="1" max="1" width="37.140625" style="8" customWidth="1"/>
    <col min="2" max="2" width="8.5703125" style="8" customWidth="1"/>
    <col min="3" max="3" width="8.140625" style="8" customWidth="1"/>
    <col min="4" max="4" width="7.140625" style="8" customWidth="1"/>
    <col min="5" max="26" width="4" style="8" customWidth="1"/>
    <col min="27" max="27" width="6.8554687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8" ht="18">
      <c r="A1" s="255" t="s">
        <v>30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17"/>
    </row>
    <row r="2" spans="1:28" ht="15.75">
      <c r="A2" s="256" t="s">
        <v>31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18"/>
    </row>
    <row r="4" spans="1:28" ht="15.75">
      <c r="A4" s="256" t="s">
        <v>151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125"/>
    </row>
    <row r="5" spans="1:28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25"/>
    </row>
    <row r="6" spans="1:28" ht="15.75">
      <c r="A6" s="19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282" t="s">
        <v>2</v>
      </c>
      <c r="V6" s="282"/>
      <c r="W6" s="282"/>
      <c r="X6" s="282"/>
      <c r="Y6" s="282"/>
      <c r="Z6" s="282"/>
      <c r="AA6" s="283"/>
      <c r="AB6" s="125"/>
    </row>
    <row r="7" spans="1:28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5"/>
    </row>
    <row r="10" spans="1:28" ht="19.5" customHeight="1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25"/>
    </row>
    <row r="11" spans="1:28" ht="13.5" thickBot="1">
      <c r="A11" s="2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</row>
    <row r="12" spans="1:28" ht="28.5" customHeight="1" thickBot="1">
      <c r="A12" s="251" t="s">
        <v>12</v>
      </c>
      <c r="B12" s="259" t="s">
        <v>13</v>
      </c>
      <c r="C12" s="260"/>
      <c r="D12" s="260"/>
      <c r="E12" s="261" t="s">
        <v>29</v>
      </c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3"/>
      <c r="AB12" s="125"/>
    </row>
    <row r="13" spans="1:28" ht="22.5" customHeight="1" thickBot="1">
      <c r="A13" s="277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25"/>
    </row>
    <row r="14" spans="1:28" s="2" customFormat="1" ht="15.95" customHeight="1" thickBot="1">
      <c r="A14" s="78"/>
      <c r="B14" s="66"/>
      <c r="C14" s="65"/>
      <c r="D14" s="99"/>
      <c r="E14" s="80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2"/>
      <c r="AA14" s="85"/>
    </row>
    <row r="15" spans="1:28" ht="15.95" customHeight="1" thickBot="1">
      <c r="A15" s="267" t="s">
        <v>18</v>
      </c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6"/>
      <c r="AB15" s="125"/>
    </row>
    <row r="16" spans="1:28" s="180" customFormat="1" ht="20.25" customHeight="1" thickBot="1">
      <c r="A16" s="197" t="s">
        <v>156</v>
      </c>
      <c r="B16" s="66">
        <f>'[1]ANEXO 28'!D19</f>
        <v>10</v>
      </c>
      <c r="C16" s="65">
        <f>'[1]ANEXO 28'!E19</f>
        <v>35</v>
      </c>
      <c r="D16" s="99">
        <f>SUM(B16:C16)</f>
        <v>45</v>
      </c>
      <c r="E16" s="198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200"/>
      <c r="AA16" s="202">
        <f t="shared" ref="AA16" si="0">SUM(E16:Z16)</f>
        <v>0</v>
      </c>
    </row>
    <row r="17" spans="1:29" ht="20.25" customHeight="1" thickBot="1">
      <c r="A17" s="264" t="s">
        <v>19</v>
      </c>
      <c r="B17" s="265"/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6"/>
      <c r="AB17" s="125"/>
      <c r="AC17" s="125"/>
    </row>
    <row r="18" spans="1:29" ht="25.5" customHeight="1">
      <c r="A18" s="84" t="s">
        <v>175</v>
      </c>
      <c r="B18" s="104">
        <v>12</v>
      </c>
      <c r="C18" s="105">
        <v>13</v>
      </c>
      <c r="D18" s="106">
        <v>14</v>
      </c>
      <c r="E18" s="104">
        <v>15</v>
      </c>
      <c r="F18" s="105">
        <v>16</v>
      </c>
      <c r="G18" s="106">
        <v>17</v>
      </c>
      <c r="H18" s="104">
        <v>18</v>
      </c>
      <c r="I18" s="105">
        <v>19</v>
      </c>
      <c r="J18" s="106">
        <v>20</v>
      </c>
      <c r="K18" s="104">
        <v>21</v>
      </c>
      <c r="L18" s="105">
        <v>22</v>
      </c>
      <c r="M18" s="106">
        <v>23</v>
      </c>
      <c r="N18" s="104">
        <v>24</v>
      </c>
      <c r="O18" s="105">
        <v>25</v>
      </c>
      <c r="P18" s="106">
        <v>26</v>
      </c>
      <c r="Q18" s="104">
        <v>27</v>
      </c>
      <c r="R18" s="105">
        <v>28</v>
      </c>
      <c r="S18" s="106">
        <v>29</v>
      </c>
      <c r="T18" s="104">
        <v>30</v>
      </c>
      <c r="U18" s="105">
        <v>31</v>
      </c>
      <c r="V18" s="106">
        <v>32</v>
      </c>
      <c r="W18" s="104">
        <v>33</v>
      </c>
      <c r="X18" s="105">
        <v>34</v>
      </c>
      <c r="Y18" s="106">
        <v>35</v>
      </c>
      <c r="Z18" s="104">
        <v>36</v>
      </c>
      <c r="AA18" s="105">
        <v>37</v>
      </c>
      <c r="AB18" s="125"/>
      <c r="AC18" s="125"/>
    </row>
    <row r="19" spans="1:29" ht="25.5" customHeight="1" thickBot="1">
      <c r="A19" s="246" t="s">
        <v>175</v>
      </c>
      <c r="B19" s="247">
        <v>14</v>
      </c>
      <c r="C19" s="248">
        <v>15</v>
      </c>
      <c r="D19" s="249">
        <v>16</v>
      </c>
      <c r="E19" s="247">
        <v>17</v>
      </c>
      <c r="F19" s="248">
        <v>18</v>
      </c>
      <c r="G19" s="249">
        <v>19</v>
      </c>
      <c r="H19" s="247">
        <v>20</v>
      </c>
      <c r="I19" s="248">
        <v>21</v>
      </c>
      <c r="J19" s="249">
        <v>22</v>
      </c>
      <c r="K19" s="247">
        <v>23</v>
      </c>
      <c r="L19" s="248">
        <v>24</v>
      </c>
      <c r="M19" s="249">
        <v>25</v>
      </c>
      <c r="N19" s="247">
        <v>26</v>
      </c>
      <c r="O19" s="248">
        <v>27</v>
      </c>
      <c r="P19" s="249">
        <v>28</v>
      </c>
      <c r="Q19" s="247">
        <v>29</v>
      </c>
      <c r="R19" s="248">
        <v>30</v>
      </c>
      <c r="S19" s="249">
        <v>31</v>
      </c>
      <c r="T19" s="247">
        <v>32</v>
      </c>
      <c r="U19" s="248">
        <v>33</v>
      </c>
      <c r="V19" s="249">
        <v>34</v>
      </c>
      <c r="W19" s="247">
        <v>35</v>
      </c>
      <c r="X19" s="248">
        <v>36</v>
      </c>
      <c r="Y19" s="249">
        <v>37</v>
      </c>
      <c r="Z19" s="247">
        <v>38</v>
      </c>
      <c r="AA19" s="248">
        <v>39</v>
      </c>
      <c r="AB19" s="230"/>
      <c r="AC19" s="230"/>
    </row>
    <row r="20" spans="1:29" ht="20.25" customHeight="1" thickBot="1">
      <c r="A20" s="55" t="s">
        <v>17</v>
      </c>
      <c r="B20" s="52">
        <f t="shared" ref="B20:AA20" si="1">SUM(B14:B14)+SUM(B16)+SUM(B18:B18)</f>
        <v>22</v>
      </c>
      <c r="C20" s="52">
        <f t="shared" si="1"/>
        <v>48</v>
      </c>
      <c r="D20" s="52">
        <f t="shared" si="1"/>
        <v>59</v>
      </c>
      <c r="E20" s="52">
        <f t="shared" si="1"/>
        <v>15</v>
      </c>
      <c r="F20" s="52">
        <f t="shared" si="1"/>
        <v>16</v>
      </c>
      <c r="G20" s="52">
        <f t="shared" si="1"/>
        <v>17</v>
      </c>
      <c r="H20" s="52">
        <f t="shared" si="1"/>
        <v>18</v>
      </c>
      <c r="I20" s="52">
        <f t="shared" si="1"/>
        <v>19</v>
      </c>
      <c r="J20" s="52">
        <f t="shared" si="1"/>
        <v>20</v>
      </c>
      <c r="K20" s="52">
        <f t="shared" si="1"/>
        <v>21</v>
      </c>
      <c r="L20" s="52">
        <f t="shared" si="1"/>
        <v>22</v>
      </c>
      <c r="M20" s="52">
        <f t="shared" si="1"/>
        <v>23</v>
      </c>
      <c r="N20" s="52">
        <f t="shared" si="1"/>
        <v>24</v>
      </c>
      <c r="O20" s="52">
        <f t="shared" si="1"/>
        <v>25</v>
      </c>
      <c r="P20" s="52">
        <f t="shared" si="1"/>
        <v>26</v>
      </c>
      <c r="Q20" s="52">
        <f t="shared" si="1"/>
        <v>27</v>
      </c>
      <c r="R20" s="52">
        <f t="shared" si="1"/>
        <v>28</v>
      </c>
      <c r="S20" s="52">
        <f t="shared" si="1"/>
        <v>29</v>
      </c>
      <c r="T20" s="52">
        <f t="shared" si="1"/>
        <v>30</v>
      </c>
      <c r="U20" s="52">
        <f t="shared" si="1"/>
        <v>31</v>
      </c>
      <c r="V20" s="52">
        <f t="shared" si="1"/>
        <v>32</v>
      </c>
      <c r="W20" s="52">
        <f t="shared" si="1"/>
        <v>33</v>
      </c>
      <c r="X20" s="52">
        <f t="shared" si="1"/>
        <v>34</v>
      </c>
      <c r="Y20" s="52">
        <f t="shared" si="1"/>
        <v>35</v>
      </c>
      <c r="Z20" s="52">
        <f t="shared" si="1"/>
        <v>36</v>
      </c>
      <c r="AA20" s="52">
        <f t="shared" si="1"/>
        <v>37</v>
      </c>
      <c r="AB20" s="125"/>
      <c r="AC20" s="125"/>
    </row>
    <row r="21" spans="1:29" ht="20.25" customHeight="1">
      <c r="AB21" s="125"/>
      <c r="AC21" s="125"/>
    </row>
    <row r="22" spans="1:29" ht="30.75" customHeight="1">
      <c r="A22" s="31" t="s">
        <v>20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AB22" s="125"/>
      <c r="AC22" s="125"/>
    </row>
    <row r="23" spans="1:29" ht="20.25" customHeight="1">
      <c r="A23" s="125" t="s">
        <v>21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AB23" s="125"/>
      <c r="AC23" s="125"/>
    </row>
    <row r="24" spans="1:29" ht="20.25" customHeight="1">
      <c r="A24" s="250" t="s">
        <v>22</v>
      </c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AB24" s="125"/>
      <c r="AC24" s="125"/>
    </row>
    <row r="25" spans="1:29" ht="20.25" customHeight="1">
      <c r="A25" s="125" t="s">
        <v>23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AB25" s="125"/>
      <c r="AC25" s="125"/>
    </row>
    <row r="26" spans="1:29" ht="20.25" customHeight="1">
      <c r="AB26" s="125"/>
      <c r="AC26" s="125"/>
    </row>
    <row r="27" spans="1:29" ht="20.25" customHeight="1">
      <c r="AB27" s="125"/>
      <c r="AC27" s="125"/>
    </row>
    <row r="28" spans="1:29" s="2" customFormat="1" ht="21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C28" s="54"/>
    </row>
    <row r="29" spans="1:29" ht="20.25" customHeight="1">
      <c r="AB29" s="125"/>
      <c r="AC29" s="125"/>
    </row>
    <row r="30" spans="1:29" ht="20.2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0"/>
      <c r="R30" s="125"/>
      <c r="S30" s="125"/>
    </row>
    <row r="31" spans="1:29" ht="20.25" customHeight="1"/>
    <row r="32" spans="1:29" ht="20.25" customHeight="1"/>
    <row r="33" spans="28:256" ht="20.25" customHeight="1"/>
    <row r="34" spans="28:256" ht="20.25" customHeight="1"/>
    <row r="35" spans="28:256" ht="21.6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/>
    <row r="43" spans="28:256" ht="20.25" customHeight="1">
      <c r="AB43" s="269"/>
      <c r="AC43" s="270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  <c r="CS43" s="125"/>
      <c r="CT43" s="125"/>
      <c r="CU43" s="125"/>
      <c r="CV43" s="125"/>
      <c r="CW43" s="125"/>
      <c r="CX43" s="125"/>
      <c r="CY43" s="125"/>
      <c r="CZ43" s="125"/>
      <c r="DA43" s="125"/>
      <c r="DB43" s="125"/>
      <c r="DC43" s="125"/>
      <c r="DD43" s="125"/>
      <c r="DE43" s="125"/>
      <c r="DF43" s="125"/>
      <c r="DG43" s="125"/>
      <c r="DH43" s="125"/>
      <c r="DI43" s="125"/>
      <c r="DJ43" s="125"/>
      <c r="DK43" s="125"/>
      <c r="DL43" s="125"/>
      <c r="DM43" s="125"/>
      <c r="DN43" s="125"/>
      <c r="DO43" s="125"/>
      <c r="DP43" s="125"/>
      <c r="DQ43" s="125"/>
      <c r="DR43" s="125"/>
      <c r="DS43" s="125"/>
      <c r="DT43" s="125"/>
      <c r="DU43" s="125"/>
      <c r="DV43" s="125"/>
      <c r="DW43" s="125"/>
      <c r="DX43" s="125"/>
      <c r="DY43" s="125"/>
      <c r="DZ43" s="125"/>
      <c r="EA43" s="125"/>
      <c r="EB43" s="125"/>
      <c r="EC43" s="125"/>
      <c r="ED43" s="125"/>
      <c r="EE43" s="125"/>
      <c r="EF43" s="125"/>
      <c r="EG43" s="125"/>
      <c r="EH43" s="125"/>
      <c r="EI43" s="125"/>
      <c r="EJ43" s="125"/>
      <c r="EK43" s="125"/>
      <c r="EL43" s="125"/>
      <c r="EM43" s="125"/>
      <c r="EN43" s="125"/>
      <c r="EO43" s="125"/>
      <c r="EP43" s="125"/>
      <c r="EQ43" s="125"/>
      <c r="ER43" s="125"/>
      <c r="ES43" s="125"/>
      <c r="ET43" s="125"/>
      <c r="EU43" s="125"/>
      <c r="EV43" s="125"/>
      <c r="EW43" s="125"/>
      <c r="EX43" s="125"/>
      <c r="EY43" s="125"/>
      <c r="EZ43" s="125"/>
      <c r="FA43" s="125"/>
      <c r="FB43" s="125"/>
      <c r="FC43" s="125"/>
      <c r="FD43" s="125"/>
      <c r="FE43" s="125"/>
      <c r="FF43" s="125"/>
      <c r="FG43" s="125"/>
      <c r="FH43" s="125"/>
      <c r="FI43" s="125"/>
      <c r="FJ43" s="125"/>
      <c r="FK43" s="125"/>
      <c r="FL43" s="125"/>
      <c r="FM43" s="125"/>
      <c r="FN43" s="125"/>
      <c r="FO43" s="125"/>
      <c r="FP43" s="125"/>
      <c r="FQ43" s="125"/>
      <c r="FR43" s="125"/>
      <c r="FS43" s="125"/>
      <c r="FT43" s="125"/>
      <c r="FU43" s="125"/>
      <c r="FV43" s="125"/>
      <c r="FW43" s="125"/>
      <c r="FX43" s="125"/>
      <c r="FY43" s="125"/>
      <c r="FZ43" s="125"/>
      <c r="GA43" s="125"/>
      <c r="GB43" s="125"/>
      <c r="GC43" s="125"/>
      <c r="GD43" s="125"/>
      <c r="GE43" s="125"/>
      <c r="GF43" s="125"/>
      <c r="GG43" s="125"/>
      <c r="GH43" s="125"/>
      <c r="GI43" s="125"/>
      <c r="GJ43" s="125"/>
      <c r="GK43" s="125"/>
      <c r="GL43" s="125"/>
      <c r="GM43" s="125"/>
      <c r="GN43" s="125"/>
      <c r="GO43" s="125"/>
      <c r="GP43" s="125"/>
      <c r="GQ43" s="125"/>
      <c r="GR43" s="125"/>
      <c r="GS43" s="125"/>
      <c r="GT43" s="125"/>
      <c r="GU43" s="125"/>
      <c r="GV43" s="125"/>
      <c r="GW43" s="125"/>
      <c r="GX43" s="125"/>
      <c r="GY43" s="125"/>
      <c r="GZ43" s="125"/>
      <c r="HA43" s="125"/>
      <c r="HB43" s="125"/>
      <c r="HC43" s="125"/>
      <c r="HD43" s="125"/>
      <c r="HE43" s="125"/>
      <c r="HF43" s="125"/>
      <c r="HG43" s="125"/>
      <c r="HH43" s="125"/>
      <c r="HI43" s="125"/>
      <c r="HJ43" s="125"/>
      <c r="HK43" s="125"/>
      <c r="HL43" s="125"/>
      <c r="HM43" s="125"/>
      <c r="HN43" s="125"/>
      <c r="HO43" s="125"/>
      <c r="HP43" s="125"/>
      <c r="HQ43" s="125"/>
      <c r="HR43" s="125"/>
      <c r="HS43" s="125"/>
      <c r="HT43" s="125"/>
      <c r="HU43" s="125"/>
      <c r="HV43" s="125"/>
      <c r="HW43" s="125"/>
      <c r="HX43" s="125"/>
      <c r="HY43" s="125"/>
      <c r="HZ43" s="125"/>
      <c r="IA43" s="125"/>
      <c r="IB43" s="125"/>
      <c r="IC43" s="125"/>
      <c r="ID43" s="125"/>
      <c r="IE43" s="125"/>
      <c r="IF43" s="125"/>
      <c r="IG43" s="125"/>
      <c r="IH43" s="125"/>
      <c r="II43" s="125"/>
      <c r="IJ43" s="125"/>
      <c r="IK43" s="125"/>
      <c r="IL43" s="125"/>
      <c r="IM43" s="125"/>
      <c r="IN43" s="125"/>
      <c r="IO43" s="125"/>
      <c r="IP43" s="125"/>
      <c r="IQ43" s="125"/>
      <c r="IR43" s="125"/>
      <c r="IS43" s="125"/>
      <c r="IT43" s="125"/>
      <c r="IU43" s="125"/>
      <c r="IV43" s="125"/>
    </row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ht="20.25" customHeight="1"/>
    <row r="50" spans="1:27" s="30" customFormat="1" ht="18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4" spans="1:27" ht="27" customHeight="1"/>
  </sheetData>
  <mergeCells count="11">
    <mergeCell ref="AB43:AC43"/>
    <mergeCell ref="A15:AA15"/>
    <mergeCell ref="A17:AA17"/>
    <mergeCell ref="A24:S24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1"/>
  <sheetViews>
    <sheetView showGridLines="0" zoomScale="70" zoomScaleNormal="70" workbookViewId="0">
      <selection activeCell="I27" sqref="I27"/>
    </sheetView>
  </sheetViews>
  <sheetFormatPr baseColWidth="10" defaultColWidth="8.7109375" defaultRowHeight="12.75"/>
  <cols>
    <col min="1" max="1" width="40" customWidth="1"/>
    <col min="2" max="2" width="26.5703125" customWidth="1"/>
    <col min="3" max="3" width="18.5703125" customWidth="1"/>
    <col min="4" max="4" width="8" customWidth="1"/>
    <col min="5" max="5" width="10.85546875" customWidth="1"/>
    <col min="6" max="6" width="10.5703125" customWidth="1"/>
    <col min="7" max="7" width="7.5703125" customWidth="1"/>
    <col min="8" max="8" width="8.85546875" customWidth="1"/>
    <col min="9" max="9" width="9.42578125" customWidth="1"/>
    <col min="10" max="10" width="9" customWidth="1"/>
    <col min="11" max="11" width="9.42578125" customWidth="1"/>
    <col min="12" max="12" width="9" customWidth="1"/>
    <col min="13" max="13" width="8.5703125" customWidth="1"/>
    <col min="14" max="14" width="9.5703125" customWidth="1"/>
    <col min="15" max="15" width="8.5703125" customWidth="1"/>
    <col min="16" max="16" width="8.42578125" customWidth="1"/>
    <col min="17" max="17" width="11.42578125" customWidth="1"/>
    <col min="18" max="18" width="8.5703125" customWidth="1"/>
    <col min="19" max="19" width="9.85546875" customWidth="1"/>
    <col min="20" max="20" width="10.140625" customWidth="1"/>
    <col min="21" max="21" width="18.5703125" customWidth="1"/>
    <col min="22" max="22" width="17.7109375" customWidth="1"/>
    <col min="23" max="23" width="13.5703125" customWidth="1"/>
    <col min="24" max="24" width="14" customWidth="1"/>
    <col min="25" max="25" width="14.5703125" customWidth="1"/>
    <col min="26" max="26" width="13.5703125" customWidth="1"/>
    <col min="27" max="27" width="16.42578125" customWidth="1"/>
    <col min="28" max="28" width="14.5703125" customWidth="1"/>
    <col min="29" max="29" width="8.5703125" customWidth="1"/>
    <col min="30" max="30" width="19.140625" style="13" hidden="1" customWidth="1"/>
    <col min="31" max="31" width="11.85546875" style="13" hidden="1" customWidth="1"/>
    <col min="32" max="32" width="13.140625" style="13" hidden="1" customWidth="1"/>
    <col min="33" max="34" width="11.42578125" style="13" hidden="1" customWidth="1"/>
    <col min="35" max="35" width="14" style="13" hidden="1" customWidth="1"/>
    <col min="36" max="37" width="9.140625" customWidth="1"/>
    <col min="38" max="256" width="11.42578125" customWidth="1"/>
  </cols>
  <sheetData>
    <row r="1" spans="1:57" s="6" customFormat="1" ht="20.25">
      <c r="A1" s="255" t="s">
        <v>32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D1" s="12"/>
      <c r="AE1" s="12"/>
      <c r="AF1" s="12"/>
      <c r="AG1" s="12"/>
      <c r="AH1" s="12"/>
      <c r="AI1" s="12"/>
    </row>
    <row r="2" spans="1:57" s="6" customFormat="1" ht="20.25">
      <c r="A2" s="256" t="s">
        <v>33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D2" s="12"/>
      <c r="AE2" s="12"/>
      <c r="AF2" s="12"/>
      <c r="AG2" s="12"/>
      <c r="AH2" s="12"/>
      <c r="AI2" s="12"/>
    </row>
    <row r="3" spans="1:57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</row>
    <row r="4" spans="1:57" ht="15.75">
      <c r="A4" s="256" t="s">
        <v>152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</row>
    <row r="5" spans="1:57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</row>
    <row r="6" spans="1:57">
      <c r="A6" s="125"/>
      <c r="B6" s="125"/>
      <c r="C6" s="125"/>
      <c r="D6" s="125"/>
      <c r="E6" s="125"/>
      <c r="F6" s="125"/>
      <c r="G6" s="125"/>
      <c r="H6" s="125"/>
      <c r="I6" s="287"/>
      <c r="J6" s="287"/>
      <c r="K6" s="287"/>
      <c r="L6" s="287"/>
      <c r="M6" s="287"/>
      <c r="N6" s="287"/>
      <c r="O6" s="287"/>
      <c r="P6" s="125" t="s">
        <v>34</v>
      </c>
      <c r="Q6" s="287" t="s">
        <v>2</v>
      </c>
      <c r="R6" s="287"/>
      <c r="S6" s="287"/>
      <c r="T6" s="287"/>
      <c r="U6" s="287"/>
      <c r="V6" s="287"/>
      <c r="W6" s="287"/>
      <c r="X6" s="125"/>
      <c r="Y6" s="125"/>
      <c r="Z6" s="125"/>
      <c r="AA6" s="125"/>
      <c r="AB6" s="125"/>
    </row>
    <row r="7" spans="1:57">
      <c r="A7" s="125"/>
      <c r="B7" s="125"/>
      <c r="C7" s="125"/>
      <c r="D7" s="125"/>
      <c r="E7" s="125"/>
      <c r="F7" s="125"/>
      <c r="G7" s="125"/>
      <c r="H7" s="125"/>
      <c r="I7" s="125"/>
      <c r="J7" s="11" t="s">
        <v>35</v>
      </c>
      <c r="K7" s="125"/>
      <c r="L7" s="125"/>
      <c r="M7" s="125"/>
      <c r="N7" s="125"/>
      <c r="O7" s="125"/>
      <c r="P7" s="125"/>
      <c r="Q7" s="286" t="s">
        <v>4</v>
      </c>
      <c r="R7" s="286"/>
      <c r="S7" s="286"/>
      <c r="T7" s="286"/>
      <c r="U7" s="286"/>
      <c r="V7" s="125"/>
      <c r="W7" s="125"/>
      <c r="X7" s="125"/>
      <c r="Y7" s="125"/>
      <c r="Z7" s="125"/>
      <c r="AA7" s="125"/>
      <c r="AB7" s="125"/>
    </row>
    <row r="8" spans="1:57" s="3" customFormat="1" ht="12.75" customHeigh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25"/>
      <c r="L9" s="125"/>
      <c r="M9" s="2" t="s">
        <v>39</v>
      </c>
      <c r="N9" s="2"/>
      <c r="O9" s="2" t="s">
        <v>40</v>
      </c>
      <c r="P9" s="125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2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25"/>
      <c r="AP9" s="125"/>
      <c r="AQ9" s="125"/>
      <c r="AR9" s="125"/>
      <c r="AS9" s="125"/>
      <c r="AT9" s="125"/>
      <c r="AU9" s="125"/>
      <c r="AV9" s="7"/>
      <c r="AW9" s="125"/>
      <c r="AX9" s="125"/>
      <c r="AY9" s="125"/>
      <c r="AZ9" s="2"/>
      <c r="BA9" s="125"/>
      <c r="BB9" s="125"/>
      <c r="BC9" s="125"/>
      <c r="BD9" s="125"/>
      <c r="BE9" s="125"/>
    </row>
    <row r="10" spans="1:57" ht="13.5" thickBot="1">
      <c r="A10" s="2"/>
      <c r="B10" s="2"/>
      <c r="C10" s="2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</row>
    <row r="11" spans="1:57" ht="49.5" customHeight="1" thickBot="1">
      <c r="A11" s="323" t="s">
        <v>12</v>
      </c>
      <c r="B11" s="306" t="s">
        <v>44</v>
      </c>
      <c r="C11" s="349" t="s">
        <v>45</v>
      </c>
      <c r="D11" s="308" t="s">
        <v>13</v>
      </c>
      <c r="E11" s="351"/>
      <c r="F11" s="309"/>
      <c r="G11" s="315" t="s">
        <v>46</v>
      </c>
      <c r="H11" s="316"/>
      <c r="I11" s="308" t="s">
        <v>47</v>
      </c>
      <c r="J11" s="309"/>
      <c r="K11" s="315" t="s">
        <v>48</v>
      </c>
      <c r="L11" s="316"/>
      <c r="M11" s="288" t="s">
        <v>49</v>
      </c>
      <c r="N11" s="289"/>
      <c r="O11" s="289"/>
      <c r="P11" s="289"/>
      <c r="Q11" s="289"/>
      <c r="R11" s="290"/>
      <c r="S11" s="315" t="s">
        <v>50</v>
      </c>
      <c r="T11" s="316"/>
      <c r="U11" s="308" t="s">
        <v>51</v>
      </c>
      <c r="V11" s="309"/>
      <c r="W11" s="284" t="s">
        <v>52</v>
      </c>
      <c r="X11" s="285"/>
      <c r="Y11" s="313" t="s">
        <v>53</v>
      </c>
      <c r="Z11" s="314"/>
      <c r="AA11" s="291" t="s">
        <v>54</v>
      </c>
      <c r="AB11" s="292"/>
      <c r="AD11" s="310" t="s">
        <v>55</v>
      </c>
      <c r="AE11" s="310" t="s">
        <v>56</v>
      </c>
      <c r="AF11" s="310" t="s">
        <v>57</v>
      </c>
      <c r="AG11" s="310" t="s">
        <v>58</v>
      </c>
      <c r="AH11" s="310" t="s">
        <v>59</v>
      </c>
      <c r="AI11" s="310" t="s">
        <v>60</v>
      </c>
    </row>
    <row r="12" spans="1:57" ht="21" customHeight="1">
      <c r="A12" s="324"/>
      <c r="B12" s="307"/>
      <c r="C12" s="350"/>
      <c r="D12" s="321" t="s">
        <v>15</v>
      </c>
      <c r="E12" s="337" t="s">
        <v>16</v>
      </c>
      <c r="F12" s="317" t="s">
        <v>17</v>
      </c>
      <c r="G12" s="297" t="s">
        <v>61</v>
      </c>
      <c r="H12" s="293" t="s">
        <v>62</v>
      </c>
      <c r="I12" s="321" t="s">
        <v>61</v>
      </c>
      <c r="J12" s="317" t="s">
        <v>62</v>
      </c>
      <c r="K12" s="330" t="s">
        <v>61</v>
      </c>
      <c r="L12" s="293" t="s">
        <v>62</v>
      </c>
      <c r="M12" s="295" t="s">
        <v>63</v>
      </c>
      <c r="N12" s="299" t="s">
        <v>64</v>
      </c>
      <c r="O12" s="343" t="s">
        <v>17</v>
      </c>
      <c r="P12" s="299" t="s">
        <v>65</v>
      </c>
      <c r="Q12" s="299"/>
      <c r="R12" s="300"/>
      <c r="S12" s="297" t="s">
        <v>61</v>
      </c>
      <c r="T12" s="293" t="s">
        <v>62</v>
      </c>
      <c r="U12" s="321" t="s">
        <v>61</v>
      </c>
      <c r="V12" s="317" t="s">
        <v>62</v>
      </c>
      <c r="W12" s="326" t="s">
        <v>61</v>
      </c>
      <c r="X12" s="301" t="s">
        <v>62</v>
      </c>
      <c r="Y12" s="319" t="s">
        <v>61</v>
      </c>
      <c r="Z12" s="328" t="s">
        <v>62</v>
      </c>
      <c r="AA12" s="339" t="s">
        <v>61</v>
      </c>
      <c r="AB12" s="352" t="s">
        <v>62</v>
      </c>
      <c r="AD12" s="311"/>
      <c r="AE12" s="311"/>
      <c r="AF12" s="311"/>
      <c r="AG12" s="311"/>
      <c r="AH12" s="311"/>
      <c r="AI12" s="311"/>
    </row>
    <row r="13" spans="1:57" ht="15.75" customHeight="1" thickBot="1">
      <c r="A13" s="325"/>
      <c r="B13" s="307"/>
      <c r="C13" s="350"/>
      <c r="D13" s="322"/>
      <c r="E13" s="338"/>
      <c r="F13" s="318"/>
      <c r="G13" s="298"/>
      <c r="H13" s="294"/>
      <c r="I13" s="322"/>
      <c r="J13" s="318"/>
      <c r="K13" s="331"/>
      <c r="L13" s="294"/>
      <c r="M13" s="296"/>
      <c r="N13" s="312"/>
      <c r="O13" s="344"/>
      <c r="P13" s="16" t="s">
        <v>63</v>
      </c>
      <c r="Q13" s="16" t="s">
        <v>64</v>
      </c>
      <c r="R13" s="107" t="s">
        <v>17</v>
      </c>
      <c r="S13" s="298"/>
      <c r="T13" s="294"/>
      <c r="U13" s="322"/>
      <c r="V13" s="318"/>
      <c r="W13" s="327"/>
      <c r="X13" s="302"/>
      <c r="Y13" s="320"/>
      <c r="Z13" s="329"/>
      <c r="AA13" s="340"/>
      <c r="AB13" s="353"/>
    </row>
    <row r="14" spans="1:57" s="130" customFormat="1" ht="30" customHeight="1">
      <c r="A14" s="161"/>
      <c r="B14" s="162"/>
      <c r="C14" s="162"/>
      <c r="D14" s="163"/>
      <c r="E14" s="164"/>
      <c r="F14" s="158"/>
      <c r="G14" s="72"/>
      <c r="H14" s="165"/>
      <c r="I14" s="144"/>
      <c r="J14" s="145"/>
      <c r="K14" s="72"/>
      <c r="L14" s="165"/>
      <c r="M14" s="144"/>
      <c r="N14" s="73"/>
      <c r="O14" s="166"/>
      <c r="P14" s="72"/>
      <c r="Q14" s="73"/>
      <c r="R14" s="167"/>
      <c r="S14" s="144"/>
      <c r="T14" s="145"/>
      <c r="U14" s="168"/>
      <c r="V14" s="146"/>
      <c r="W14" s="169"/>
      <c r="X14" s="170"/>
      <c r="Y14" s="147"/>
      <c r="Z14" s="171"/>
      <c r="AA14" s="172"/>
      <c r="AB14" s="148"/>
      <c r="AD14" s="131">
        <v>305211.87150000001</v>
      </c>
      <c r="AE14" s="132">
        <v>15</v>
      </c>
      <c r="AF14" s="132"/>
      <c r="AG14" s="132"/>
      <c r="AH14" s="133"/>
      <c r="AI14" s="132">
        <v>29</v>
      </c>
    </row>
    <row r="15" spans="1:57" s="51" customFormat="1" ht="16.5" thickBot="1">
      <c r="A15" s="345" t="s">
        <v>18</v>
      </c>
      <c r="B15" s="346"/>
      <c r="C15" s="346"/>
      <c r="D15" s="347"/>
      <c r="E15" s="347"/>
      <c r="F15" s="347"/>
      <c r="G15" s="347"/>
      <c r="H15" s="347"/>
      <c r="I15" s="347"/>
      <c r="J15" s="347"/>
      <c r="K15" s="347"/>
      <c r="L15" s="347"/>
      <c r="M15" s="347"/>
      <c r="N15" s="347"/>
      <c r="O15" s="347"/>
      <c r="P15" s="347"/>
      <c r="Q15" s="347"/>
      <c r="R15" s="347"/>
      <c r="S15" s="347"/>
      <c r="T15" s="347"/>
      <c r="U15" s="346"/>
      <c r="V15" s="346"/>
      <c r="W15" s="346"/>
      <c r="X15" s="346"/>
      <c r="Y15" s="346"/>
      <c r="Z15" s="346"/>
      <c r="AA15" s="346"/>
      <c r="AB15" s="348"/>
      <c r="AD15" s="341"/>
      <c r="AE15" s="342"/>
      <c r="AF15" s="342"/>
      <c r="AG15" s="342"/>
      <c r="AH15" s="342"/>
      <c r="AI15" s="342"/>
    </row>
    <row r="16" spans="1:57" s="134" customFormat="1" ht="30" customHeight="1" thickBot="1">
      <c r="AD16" s="152">
        <v>9540</v>
      </c>
      <c r="AE16" s="150">
        <v>0</v>
      </c>
      <c r="AF16" s="150"/>
      <c r="AG16" s="150"/>
      <c r="AH16" s="150"/>
      <c r="AI16" s="152"/>
    </row>
    <row r="17" spans="1:35" s="134" customFormat="1" ht="30" customHeight="1" thickBot="1">
      <c r="A17" s="334" t="s">
        <v>19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6"/>
      <c r="AD17" s="149">
        <v>15684</v>
      </c>
      <c r="AE17" s="137">
        <v>1</v>
      </c>
      <c r="AF17" s="137"/>
      <c r="AG17" s="137"/>
      <c r="AH17" s="137"/>
      <c r="AI17" s="149"/>
    </row>
    <row r="18" spans="1:35" s="134" customFormat="1" ht="27.75" customHeight="1" thickBot="1">
      <c r="A18" s="210" t="s">
        <v>156</v>
      </c>
      <c r="B18" s="211" t="s">
        <v>157</v>
      </c>
      <c r="C18" s="212">
        <v>20162335520</v>
      </c>
      <c r="D18" s="213">
        <v>10</v>
      </c>
      <c r="E18" s="214">
        <v>35</v>
      </c>
      <c r="F18" s="203">
        <f>SUM(D18:E18)</f>
        <v>45</v>
      </c>
      <c r="G18" s="213">
        <v>1</v>
      </c>
      <c r="H18" s="204">
        <f>+G18+AE16</f>
        <v>1</v>
      </c>
      <c r="I18" s="215">
        <v>0</v>
      </c>
      <c r="J18" s="204">
        <f>+I18+AF16</f>
        <v>0</v>
      </c>
      <c r="K18" s="213">
        <v>0</v>
      </c>
      <c r="L18" s="204">
        <f>+K18+AG16</f>
        <v>0</v>
      </c>
      <c r="M18" s="215">
        <v>0</v>
      </c>
      <c r="N18" s="216">
        <v>0</v>
      </c>
      <c r="O18" s="204">
        <f>SUM(M18:N18)</f>
        <v>0</v>
      </c>
      <c r="P18" s="213">
        <v>0</v>
      </c>
      <c r="Q18" s="217">
        <v>0</v>
      </c>
      <c r="R18" s="204">
        <f>SUM(P18:Q18)</f>
        <v>0</v>
      </c>
      <c r="S18" s="215">
        <v>0</v>
      </c>
      <c r="T18" s="204">
        <f>+S18+AI16</f>
        <v>0</v>
      </c>
      <c r="U18" s="218">
        <v>8712</v>
      </c>
      <c r="V18" s="205">
        <f>+U18+AD16</f>
        <v>18252</v>
      </c>
      <c r="W18" s="206">
        <f>IF(U18=0,0,O18*1000000/U18)</f>
        <v>0</v>
      </c>
      <c r="X18" s="207">
        <f>IF(V18=0,0,R18*1000000/V18)</f>
        <v>0</v>
      </c>
      <c r="Y18" s="208">
        <f>IF(U18=0,0,S18*1000000/U18)</f>
        <v>0</v>
      </c>
      <c r="Z18" s="209">
        <f>IF(U18=0,0,T18*1000000/V18)</f>
        <v>0</v>
      </c>
      <c r="AA18" s="219">
        <f t="shared" ref="AA18:AB18" si="0">W18*Y18/1000</f>
        <v>0</v>
      </c>
      <c r="AB18" s="220">
        <f t="shared" si="0"/>
        <v>0</v>
      </c>
      <c r="AD18" s="149">
        <v>5498</v>
      </c>
      <c r="AE18" s="137">
        <v>2</v>
      </c>
      <c r="AF18" s="137"/>
      <c r="AG18" s="137"/>
      <c r="AH18" s="137"/>
      <c r="AI18" s="149"/>
    </row>
    <row r="19" spans="1:35" s="134" customFormat="1" ht="27.75" customHeight="1" thickBot="1">
      <c r="A19" s="210" t="s">
        <v>156</v>
      </c>
      <c r="B19" s="211" t="s">
        <v>157</v>
      </c>
      <c r="C19" s="212">
        <v>20162335520</v>
      </c>
      <c r="D19" s="213">
        <v>10</v>
      </c>
      <c r="E19" s="214">
        <v>35</v>
      </c>
      <c r="F19" s="203">
        <f>SUM(D19:E19)</f>
        <v>45</v>
      </c>
      <c r="G19" s="213">
        <v>1</v>
      </c>
      <c r="H19" s="204">
        <f>+G19+AE17</f>
        <v>2</v>
      </c>
      <c r="I19" s="215">
        <v>0</v>
      </c>
      <c r="J19" s="204">
        <f>+I19+AF17</f>
        <v>0</v>
      </c>
      <c r="K19" s="213">
        <v>0</v>
      </c>
      <c r="L19" s="204">
        <f>+K19+AG17</f>
        <v>0</v>
      </c>
      <c r="M19" s="215">
        <v>0</v>
      </c>
      <c r="N19" s="216">
        <v>0</v>
      </c>
      <c r="O19" s="204">
        <f>SUM(M19:N19)</f>
        <v>0</v>
      </c>
      <c r="P19" s="213">
        <v>0</v>
      </c>
      <c r="Q19" s="217">
        <v>0</v>
      </c>
      <c r="R19" s="204">
        <f>SUM(P19:Q19)</f>
        <v>0</v>
      </c>
      <c r="S19" s="215">
        <v>0</v>
      </c>
      <c r="T19" s="204">
        <f>+S19+AI17</f>
        <v>0</v>
      </c>
      <c r="U19" s="218">
        <v>8712</v>
      </c>
      <c r="V19" s="205">
        <f>+U19+AD17</f>
        <v>24396</v>
      </c>
      <c r="W19" s="206">
        <f>IF(U19=0,0,O19*1000000/U19)</f>
        <v>0</v>
      </c>
      <c r="X19" s="207">
        <f>IF(V19=0,0,R19*1000000/V19)</f>
        <v>0</v>
      </c>
      <c r="Y19" s="208">
        <f>IF(U19=0,0,S19*1000000/U19)</f>
        <v>0</v>
      </c>
      <c r="Z19" s="209">
        <f>IF(U19=0,0,T19*1000000/V19)</f>
        <v>0</v>
      </c>
      <c r="AA19" s="219">
        <f t="shared" ref="AA19" si="1">W19*Y19/1000</f>
        <v>0</v>
      </c>
      <c r="AB19" s="220">
        <f t="shared" ref="AB19" si="2">X19*Z19/1000</f>
        <v>0</v>
      </c>
      <c r="AD19" s="149"/>
      <c r="AE19" s="137"/>
      <c r="AF19" s="137"/>
      <c r="AG19" s="137"/>
      <c r="AH19" s="137"/>
      <c r="AI19" s="149"/>
    </row>
    <row r="20" spans="1:35" s="134" customFormat="1" ht="30" customHeight="1" thickBot="1">
      <c r="A20" s="303" t="s">
        <v>17</v>
      </c>
      <c r="B20" s="304"/>
      <c r="C20" s="305"/>
      <c r="D20" s="59" t="e">
        <f>SUM(D14:D14)+SUM(D18)+SUM(#REF!)</f>
        <v>#REF!</v>
      </c>
      <c r="E20" s="59" t="e">
        <f>SUM(E14:E14)+SUM(E18)+SUM(#REF!)</f>
        <v>#REF!</v>
      </c>
      <c r="F20" s="59" t="e">
        <f>SUM(F14:F14)+SUM(F18)+SUM(#REF!)</f>
        <v>#REF!</v>
      </c>
      <c r="G20" s="59" t="e">
        <f>SUM(G14:G14)+SUM(G18)+SUM(#REF!)</f>
        <v>#REF!</v>
      </c>
      <c r="H20" s="59" t="e">
        <f>SUM(H14:H14)+SUM(H18)+SUM(#REF!)</f>
        <v>#REF!</v>
      </c>
      <c r="I20" s="59" t="e">
        <f>SUM(I14:I14)+SUM(I18)+SUM(#REF!)</f>
        <v>#REF!</v>
      </c>
      <c r="J20" s="59" t="e">
        <f>SUM(J14:J14)+SUM(J18)+SUM(#REF!)</f>
        <v>#REF!</v>
      </c>
      <c r="K20" s="59" t="e">
        <f>SUM(K14:K14)+SUM(K18)+SUM(#REF!)</f>
        <v>#REF!</v>
      </c>
      <c r="L20" s="59" t="e">
        <f>SUM(L14:L14)+SUM(L18)+SUM(#REF!)</f>
        <v>#REF!</v>
      </c>
      <c r="M20" s="59" t="e">
        <f>SUM(M14:M14)+SUM(M18)+SUM(#REF!)</f>
        <v>#REF!</v>
      </c>
      <c r="N20" s="59" t="e">
        <f>SUM(N14:N14)+SUM(N18)+SUM(#REF!)</f>
        <v>#REF!</v>
      </c>
      <c r="O20" s="59" t="e">
        <f>SUM(O14:O14)+SUM(O18)+SUM(#REF!)</f>
        <v>#REF!</v>
      </c>
      <c r="P20" s="59" t="e">
        <f>SUM(P14:P14)+SUM(P18)+SUM(#REF!)</f>
        <v>#REF!</v>
      </c>
      <c r="Q20" s="59" t="e">
        <f>SUM(Q14:Q14)+SUM(Q18)+SUM(#REF!)</f>
        <v>#REF!</v>
      </c>
      <c r="R20" s="59" t="e">
        <f>SUM(R14:R14)+SUM(R18)+SUM(#REF!)</f>
        <v>#REF!</v>
      </c>
      <c r="S20" s="59" t="e">
        <f>SUM(S14:S14)+SUM(S18)+SUM(#REF!)</f>
        <v>#REF!</v>
      </c>
      <c r="T20" s="59" t="e">
        <f>SUM(T14:T14)+SUM(T18)+SUM(#REF!)</f>
        <v>#REF!</v>
      </c>
      <c r="U20" s="59" t="e">
        <f>SUM(U14:U14)+SUM(U18)+SUM(#REF!)</f>
        <v>#REF!</v>
      </c>
      <c r="V20" s="59" t="e">
        <f>SUM(V14:V14)+SUM(V18)+SUM(#REF!)</f>
        <v>#REF!</v>
      </c>
      <c r="W20" s="60" t="e">
        <f>IF(U20=0,0,O20*1000000/U20)</f>
        <v>#REF!</v>
      </c>
      <c r="X20" s="61" t="e">
        <f t="shared" ref="X20" si="3">IF(V20=0,0,R20*1000000/V20)</f>
        <v>#REF!</v>
      </c>
      <c r="Y20" s="60" t="e">
        <f t="shared" ref="Y20" si="4">IF(U20=0,0,S20*1000000/U20)</f>
        <v>#REF!</v>
      </c>
      <c r="Z20" s="62" t="e">
        <f t="shared" ref="Z20" si="5">IF(U20=0,0,T20*1000000/V20)</f>
        <v>#REF!</v>
      </c>
      <c r="AA20" s="60" t="e">
        <f>W20*Y20/1000</f>
        <v>#REF!</v>
      </c>
      <c r="AB20" s="62" t="e">
        <f>X20*Z20/1000</f>
        <v>#REF!</v>
      </c>
      <c r="AD20" s="152">
        <v>9540</v>
      </c>
      <c r="AE20" s="150">
        <v>0</v>
      </c>
      <c r="AF20" s="150"/>
      <c r="AG20" s="150"/>
      <c r="AH20" s="150"/>
      <c r="AI20" s="152"/>
    </row>
    <row r="21" spans="1:35" s="110" customFormat="1" ht="16.5" customHeight="1">
      <c r="A21" s="92"/>
      <c r="B21" s="92"/>
      <c r="C21" s="92"/>
      <c r="D21" s="92"/>
      <c r="E21" s="9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D21" s="332"/>
      <c r="AE21" s="333"/>
      <c r="AF21" s="333"/>
      <c r="AG21" s="333"/>
      <c r="AH21" s="333"/>
      <c r="AI21" s="333"/>
    </row>
    <row r="22" spans="1:35" s="153" customFormat="1" ht="30" customHeight="1">
      <c r="A22" s="125" t="s">
        <v>66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D22" s="137">
        <v>6058</v>
      </c>
      <c r="AE22" s="137">
        <v>0</v>
      </c>
      <c r="AF22" s="138"/>
      <c r="AG22" s="137"/>
      <c r="AH22" s="137"/>
      <c r="AI22" s="137"/>
    </row>
    <row r="23" spans="1:35" s="134" customFormat="1" ht="30" customHeight="1">
      <c r="A23" s="125" t="s">
        <v>67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D23" s="150">
        <v>1430</v>
      </c>
      <c r="AE23" s="150">
        <v>0</v>
      </c>
      <c r="AF23" s="143"/>
      <c r="AG23" s="150"/>
      <c r="AH23" s="150"/>
      <c r="AI23" s="150"/>
    </row>
    <row r="24" spans="1:35" s="134" customFormat="1" ht="30" customHeight="1">
      <c r="A24" s="125" t="s">
        <v>23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D24" s="150">
        <v>4290</v>
      </c>
      <c r="AE24" s="150">
        <v>0</v>
      </c>
      <c r="AF24" s="143"/>
      <c r="AG24" s="150"/>
      <c r="AH24" s="150"/>
      <c r="AI24" s="150"/>
    </row>
    <row r="25" spans="1:35" s="134" customFormat="1" ht="30" customHeight="1">
      <c r="A25" s="125" t="s">
        <v>68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D25" s="137">
        <v>3410</v>
      </c>
      <c r="AE25" s="137">
        <v>0</v>
      </c>
      <c r="AF25" s="136"/>
      <c r="AG25" s="137"/>
      <c r="AH25" s="137"/>
      <c r="AI25" s="137"/>
    </row>
    <row r="26" spans="1:35" s="134" customFormat="1" ht="30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/>
      <c r="V26" s="125"/>
      <c r="W26" s="125"/>
      <c r="X26" s="125"/>
      <c r="Y26" s="125"/>
      <c r="Z26" s="125"/>
      <c r="AA26" s="125"/>
      <c r="AB26" s="125"/>
      <c r="AD26" s="140">
        <v>1472</v>
      </c>
      <c r="AE26" s="135">
        <v>0</v>
      </c>
      <c r="AF26" s="138"/>
      <c r="AG26" s="135"/>
      <c r="AH26" s="135"/>
      <c r="AI26" s="135"/>
    </row>
    <row r="27" spans="1:35" s="134" customFormat="1" ht="30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/>
      <c r="V27" s="125"/>
      <c r="W27" s="125"/>
      <c r="X27" s="125"/>
      <c r="Y27" s="125"/>
      <c r="Z27" s="125"/>
      <c r="AA27" s="125"/>
      <c r="AB27" s="125"/>
      <c r="AD27" s="155">
        <v>5382</v>
      </c>
      <c r="AE27" s="137">
        <v>0</v>
      </c>
      <c r="AF27" s="138"/>
      <c r="AG27" s="137"/>
      <c r="AH27" s="137"/>
      <c r="AI27" s="137"/>
    </row>
    <row r="28" spans="1:35" s="134" customFormat="1" ht="30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/>
      <c r="V28" s="125"/>
      <c r="W28" s="125"/>
      <c r="X28" s="125"/>
      <c r="Y28" s="125"/>
      <c r="Z28" s="125"/>
      <c r="AA28" s="125"/>
      <c r="AB28" s="125"/>
      <c r="AD28" s="155">
        <v>10697.5</v>
      </c>
      <c r="AE28" s="137"/>
      <c r="AF28" s="138"/>
      <c r="AG28" s="137"/>
      <c r="AH28" s="137"/>
      <c r="AI28" s="137"/>
    </row>
    <row r="29" spans="1:35" s="134" customFormat="1" ht="30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/>
      <c r="V29" s="125"/>
      <c r="W29" s="125"/>
      <c r="X29" s="125"/>
      <c r="Y29" s="125"/>
      <c r="Z29" s="125"/>
      <c r="AA29" s="125"/>
      <c r="AB29" s="125"/>
      <c r="AD29" s="150">
        <v>11781</v>
      </c>
      <c r="AE29" s="150">
        <v>0</v>
      </c>
      <c r="AF29" s="143"/>
      <c r="AG29" s="150"/>
      <c r="AH29" s="150"/>
      <c r="AI29" s="150"/>
    </row>
    <row r="30" spans="1:35" s="134" customFormat="1" ht="36.75" customHeight="1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37">
        <v>17520</v>
      </c>
      <c r="AE30" s="137">
        <v>0</v>
      </c>
      <c r="AF30" s="138"/>
      <c r="AG30" s="137"/>
      <c r="AH30" s="137"/>
      <c r="AI30" s="137"/>
    </row>
    <row r="31" spans="1:35" s="134" customFormat="1" ht="30" customHeight="1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37">
        <v>1573</v>
      </c>
      <c r="AE31" s="137">
        <v>0</v>
      </c>
      <c r="AF31" s="138"/>
      <c r="AG31" s="137"/>
      <c r="AH31" s="137"/>
      <c r="AI31" s="137"/>
    </row>
    <row r="32" spans="1:35" s="134" customFormat="1" ht="30" customHeight="1">
      <c r="A32" s="53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37">
        <v>44555.25</v>
      </c>
      <c r="AE32" s="137">
        <v>1</v>
      </c>
      <c r="AF32" s="138"/>
      <c r="AG32" s="137"/>
      <c r="AH32" s="137"/>
      <c r="AI32" s="137"/>
    </row>
    <row r="33" spans="1:35" s="134" customFormat="1" ht="28.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37">
        <v>1296</v>
      </c>
      <c r="AE33" s="137">
        <v>0</v>
      </c>
      <c r="AF33" s="138"/>
      <c r="AG33" s="137"/>
      <c r="AH33" s="137"/>
      <c r="AI33" s="137"/>
    </row>
    <row r="34" spans="1:35" s="134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37">
        <v>495</v>
      </c>
      <c r="AE34" s="137">
        <v>0</v>
      </c>
      <c r="AF34" s="136"/>
      <c r="AG34" s="137"/>
      <c r="AH34" s="137"/>
      <c r="AI34" s="137"/>
    </row>
    <row r="35" spans="1:35" s="134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37">
        <v>46030</v>
      </c>
      <c r="AE35" s="137"/>
      <c r="AF35" s="136"/>
      <c r="AG35" s="137"/>
      <c r="AH35" s="137"/>
      <c r="AI35" s="137"/>
    </row>
    <row r="36" spans="1:35" s="134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50">
        <v>26754</v>
      </c>
      <c r="AE36" s="150">
        <v>1</v>
      </c>
      <c r="AF36" s="143"/>
      <c r="AG36" s="150"/>
      <c r="AH36" s="150"/>
      <c r="AI36" s="150"/>
    </row>
    <row r="37" spans="1:35" s="134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50">
        <v>2882</v>
      </c>
      <c r="AE37" s="150">
        <v>0</v>
      </c>
      <c r="AF37" s="138"/>
      <c r="AG37" s="150"/>
      <c r="AH37" s="150"/>
      <c r="AI37" s="150"/>
    </row>
    <row r="38" spans="1:35" s="134" customFormat="1" ht="30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35">
        <v>6216</v>
      </c>
      <c r="AE38" s="135"/>
      <c r="AF38" s="136"/>
      <c r="AG38" s="135"/>
      <c r="AH38" s="135"/>
      <c r="AI38" s="135"/>
    </row>
    <row r="39" spans="1:35" s="134" customFormat="1" ht="30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37">
        <v>22026.5</v>
      </c>
      <c r="AE39" s="137">
        <v>0</v>
      </c>
      <c r="AF39" s="136"/>
      <c r="AG39" s="137"/>
      <c r="AH39" s="137"/>
      <c r="AI39" s="137"/>
    </row>
    <row r="40" spans="1:35" s="134" customFormat="1" ht="30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37">
        <v>11448</v>
      </c>
      <c r="AE40" s="137">
        <v>0</v>
      </c>
      <c r="AF40" s="138"/>
      <c r="AG40" s="137"/>
      <c r="AH40" s="137"/>
      <c r="AI40" s="137"/>
    </row>
    <row r="41" spans="1:35" s="134" customFormat="1" ht="29.1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37">
        <v>2700</v>
      </c>
      <c r="AE41" s="137">
        <v>0</v>
      </c>
      <c r="AF41" s="138"/>
      <c r="AG41" s="137"/>
      <c r="AH41" s="137"/>
      <c r="AI41" s="137"/>
    </row>
    <row r="42" spans="1:35" s="134" customFormat="1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35">
        <v>1300</v>
      </c>
      <c r="AE42" s="135">
        <v>0</v>
      </c>
      <c r="AF42" s="138"/>
      <c r="AG42" s="135"/>
      <c r="AH42" s="135"/>
      <c r="AI42" s="135"/>
    </row>
    <row r="43" spans="1:35" s="134" customFormat="1" ht="30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35"/>
      <c r="AE43" s="135"/>
      <c r="AF43" s="138"/>
      <c r="AG43" s="135"/>
      <c r="AH43" s="135"/>
      <c r="AI43" s="135"/>
    </row>
    <row r="44" spans="1:35" s="134" customFormat="1" ht="37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50">
        <v>2704</v>
      </c>
      <c r="AE44" s="150">
        <v>0</v>
      </c>
      <c r="AF44" s="143"/>
      <c r="AG44" s="150"/>
      <c r="AH44" s="150"/>
      <c r="AI44" s="150"/>
    </row>
    <row r="45" spans="1:35" s="134" customFormat="1" ht="28.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50">
        <v>12348</v>
      </c>
      <c r="AE45" s="150">
        <v>0</v>
      </c>
      <c r="AF45" s="143"/>
      <c r="AG45" s="150"/>
      <c r="AH45" s="150"/>
      <c r="AI45" s="150"/>
    </row>
    <row r="46" spans="1:35" s="134" customFormat="1" ht="30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50">
        <v>4640</v>
      </c>
      <c r="AE46" s="150">
        <v>0</v>
      </c>
      <c r="AF46" s="143"/>
      <c r="AG46" s="150"/>
      <c r="AH46" s="150"/>
      <c r="AI46" s="150"/>
    </row>
    <row r="47" spans="1:35" s="134" customFormat="1" ht="30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42"/>
      <c r="AE47" s="109"/>
      <c r="AF47" s="109"/>
      <c r="AG47" s="109"/>
      <c r="AH47" s="109"/>
      <c r="AI47" s="109"/>
    </row>
    <row r="48" spans="1:35" s="134" customFormat="1" ht="30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42">
        <v>4084.5</v>
      </c>
      <c r="AE48" s="109">
        <v>0</v>
      </c>
      <c r="AF48" s="143"/>
      <c r="AG48" s="109"/>
      <c r="AH48" s="109"/>
      <c r="AI48" s="109"/>
    </row>
    <row r="49" spans="1:36" s="134" customFormat="1" ht="30" customHeight="1" thickBo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D49" s="142">
        <v>9360</v>
      </c>
      <c r="AE49" s="109">
        <v>0</v>
      </c>
      <c r="AF49" s="143"/>
      <c r="AG49" s="109"/>
      <c r="AH49" s="109"/>
      <c r="AI49" s="109"/>
    </row>
    <row r="50" spans="1:36" s="95" customFormat="1" ht="24" customHeight="1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 s="128"/>
      <c r="AD50" s="93">
        <f t="shared" ref="AD50:AI50" si="6">SUM(AD14:AD14)+SUM(AD16:AD20)+SUM(AD22:AD49)</f>
        <v>607926.62150000001</v>
      </c>
      <c r="AE50" s="93">
        <f t="shared" si="6"/>
        <v>20</v>
      </c>
      <c r="AF50" s="93">
        <f t="shared" si="6"/>
        <v>0</v>
      </c>
      <c r="AG50" s="93">
        <f t="shared" si="6"/>
        <v>0</v>
      </c>
      <c r="AH50" s="93">
        <f t="shared" si="6"/>
        <v>0</v>
      </c>
      <c r="AI50" s="93">
        <f t="shared" si="6"/>
        <v>29</v>
      </c>
      <c r="AJ50" s="94"/>
    </row>
    <row r="51" spans="1:36" s="13" customForma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</sheetData>
  <autoFilter ref="A11:AB20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H11:AH12"/>
    <mergeCell ref="V12:V13"/>
    <mergeCell ref="U12:U13"/>
    <mergeCell ref="AD11:AD12"/>
    <mergeCell ref="AE11:AE12"/>
    <mergeCell ref="AB12:AB13"/>
    <mergeCell ref="U11:V11"/>
    <mergeCell ref="AD21:AI21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20:C20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T12:T13"/>
    <mergeCell ref="M12:M13"/>
    <mergeCell ref="S12:S13"/>
    <mergeCell ref="P12:R12"/>
    <mergeCell ref="X12:X13"/>
    <mergeCell ref="A1:AB1"/>
    <mergeCell ref="A2:AB2"/>
    <mergeCell ref="W11:X11"/>
    <mergeCell ref="A4:AB4"/>
    <mergeCell ref="Q7:U7"/>
    <mergeCell ref="I6:O6"/>
    <mergeCell ref="Q6:W6"/>
    <mergeCell ref="M11:R11"/>
    <mergeCell ref="AA11:AB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I38" sqref="I38"/>
    </sheetView>
  </sheetViews>
  <sheetFormatPr baseColWidth="10" defaultColWidth="9.140625" defaultRowHeight="12.75"/>
  <cols>
    <col min="1" max="1" width="24.5703125" style="41" customWidth="1"/>
    <col min="2" max="2" width="17" style="41" customWidth="1"/>
    <col min="3" max="3" width="9" style="41" customWidth="1"/>
    <col min="4" max="4" width="9.5703125" style="41" customWidth="1"/>
    <col min="5" max="5" width="13" style="41" customWidth="1"/>
    <col min="6" max="6" width="11.5703125" style="41" customWidth="1"/>
    <col min="7" max="7" width="16.85546875" style="41" customWidth="1"/>
    <col min="8" max="8" width="13.140625" style="41" customWidth="1"/>
    <col min="9" max="9" width="9" style="41" customWidth="1"/>
    <col min="10" max="10" width="12.140625" style="41" customWidth="1"/>
    <col min="11" max="11" width="9" style="41" customWidth="1"/>
    <col min="12" max="12" width="15.42578125" style="41" customWidth="1"/>
    <col min="13" max="13" width="13.42578125" style="41" customWidth="1"/>
    <col min="14" max="14" width="9" style="41" customWidth="1"/>
    <col min="15" max="15" width="10.5703125" style="41" customWidth="1"/>
    <col min="16" max="16" width="10.140625" style="41" customWidth="1"/>
    <col min="17" max="256" width="11.42578125" style="41" customWidth="1"/>
    <col min="257" max="16384" width="9.140625" style="41"/>
  </cols>
  <sheetData>
    <row r="1" spans="1:16" ht="18">
      <c r="A1" s="255" t="s">
        <v>69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</row>
    <row r="2" spans="1:16" ht="10.5" customHeight="1">
      <c r="A2" s="1"/>
      <c r="B2" s="1"/>
    </row>
    <row r="3" spans="1:16" s="48" customFormat="1" ht="15.75">
      <c r="A3" s="354" t="s">
        <v>70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</row>
    <row r="4" spans="1:16" ht="6" customHeight="1">
      <c r="A4" s="47"/>
      <c r="B4" s="47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</row>
    <row r="5" spans="1:16">
      <c r="A5" s="2" t="s">
        <v>153</v>
      </c>
      <c r="B5" s="2"/>
      <c r="C5" s="125"/>
      <c r="D5" s="2" t="s">
        <v>71</v>
      </c>
      <c r="E5" s="125"/>
      <c r="F5" s="125"/>
      <c r="G5" s="125"/>
      <c r="H5" s="9"/>
      <c r="I5" s="125"/>
      <c r="J5" s="125"/>
      <c r="K5" s="125"/>
      <c r="L5" s="125"/>
      <c r="M5" s="125"/>
      <c r="N5" s="125"/>
      <c r="O5" s="125"/>
      <c r="P5" s="125"/>
    </row>
    <row r="6" spans="1:16">
      <c r="A6" s="2"/>
      <c r="B6" s="2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</row>
    <row r="7" spans="1:16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</row>
    <row r="8" spans="1:16" ht="35.25" customHeight="1">
      <c r="A8" s="358" t="s">
        <v>72</v>
      </c>
      <c r="B8" s="360" t="s">
        <v>73</v>
      </c>
      <c r="C8" s="360" t="s">
        <v>74</v>
      </c>
      <c r="D8" s="360" t="s">
        <v>75</v>
      </c>
      <c r="E8" s="360" t="s">
        <v>76</v>
      </c>
      <c r="F8" s="360" t="s">
        <v>77</v>
      </c>
      <c r="G8" s="360" t="s">
        <v>78</v>
      </c>
      <c r="H8" s="360" t="s">
        <v>79</v>
      </c>
      <c r="I8" s="360" t="s">
        <v>80</v>
      </c>
      <c r="J8" s="360" t="s">
        <v>81</v>
      </c>
      <c r="K8" s="360" t="s">
        <v>82</v>
      </c>
      <c r="L8" s="360" t="s">
        <v>83</v>
      </c>
      <c r="M8" s="355" t="s">
        <v>84</v>
      </c>
      <c r="N8" s="356"/>
      <c r="O8" s="356"/>
      <c r="P8" s="357"/>
    </row>
    <row r="9" spans="1:16" ht="35.25" customHeight="1">
      <c r="A9" s="359"/>
      <c r="B9" s="361"/>
      <c r="C9" s="361"/>
      <c r="D9" s="361"/>
      <c r="E9" s="361"/>
      <c r="F9" s="361"/>
      <c r="G9" s="361"/>
      <c r="H9" s="361"/>
      <c r="I9" s="361"/>
      <c r="J9" s="361"/>
      <c r="K9" s="361"/>
      <c r="L9" s="361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>
      <c r="A10" s="355" t="s">
        <v>155</v>
      </c>
      <c r="B10" s="356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7"/>
    </row>
    <row r="11" spans="1:16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>
      <c r="A13" s="362" t="s">
        <v>18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4"/>
    </row>
    <row r="14" spans="1:16" ht="18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>
      <c r="A16" s="362" t="s">
        <v>89</v>
      </c>
      <c r="B16" s="363"/>
      <c r="C16" s="363"/>
      <c r="D16" s="363"/>
      <c r="E16" s="363"/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4"/>
    </row>
    <row r="17" spans="1:16" ht="18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5">
      <c r="A19" s="42"/>
      <c r="B19" s="43"/>
    </row>
    <row r="20" spans="1:16" ht="15">
      <c r="A20" s="42"/>
    </row>
    <row r="21" spans="1:16" ht="15">
      <c r="A21" s="42"/>
    </row>
    <row r="22" spans="1:16" ht="15">
      <c r="A22" s="42"/>
    </row>
    <row r="23" spans="1:16" ht="15">
      <c r="A23" s="42"/>
    </row>
    <row r="24" spans="1:16" ht="15">
      <c r="A24" s="42"/>
    </row>
    <row r="25" spans="1:16" ht="15">
      <c r="A25" s="42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2"/>
  <sheetViews>
    <sheetView showGridLines="0" topLeftCell="A10" zoomScaleNormal="100" zoomScaleSheetLayoutView="90" workbookViewId="0">
      <selection activeCell="O22" sqref="O22"/>
    </sheetView>
  </sheetViews>
  <sheetFormatPr baseColWidth="10" defaultColWidth="9.140625" defaultRowHeight="12.75"/>
  <cols>
    <col min="1" max="1" width="35.42578125" style="41" customWidth="1"/>
    <col min="2" max="2" width="18.28515625" style="41" customWidth="1"/>
    <col min="3" max="3" width="15.140625" style="41" customWidth="1"/>
    <col min="4" max="4" width="8.5703125" style="41" customWidth="1"/>
    <col min="5" max="5" width="11.5703125" style="41" customWidth="1"/>
    <col min="6" max="6" width="15" style="41" customWidth="1"/>
    <col min="7" max="7" width="12.42578125" style="41" customWidth="1"/>
    <col min="8" max="8" width="9" style="41" customWidth="1"/>
    <col min="9" max="9" width="10.5703125" style="41" customWidth="1"/>
    <col min="10" max="10" width="11.42578125" style="41" customWidth="1"/>
    <col min="11" max="11" width="19" style="41" customWidth="1"/>
    <col min="12" max="12" width="7.42578125" style="41" customWidth="1"/>
    <col min="13" max="13" width="14" style="41" customWidth="1"/>
    <col min="14" max="14" width="8.5703125" style="41" customWidth="1"/>
    <col min="15" max="15" width="17.7109375" style="41" customWidth="1"/>
    <col min="16" max="16" width="15" style="41" customWidth="1"/>
    <col min="17" max="17" width="14.5703125" style="41" customWidth="1"/>
    <col min="18" max="256" width="11.42578125" style="41" customWidth="1"/>
    <col min="257" max="16384" width="9.140625" style="41"/>
  </cols>
  <sheetData>
    <row r="1" spans="1:17">
      <c r="A1" s="354" t="s">
        <v>90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7"/>
      <c r="B3" s="47"/>
      <c r="C3" s="47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4" spans="1:17" s="48" customFormat="1" ht="15.75">
      <c r="A4" s="354" t="s">
        <v>91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</row>
    <row r="5" spans="1:17">
      <c r="A5" s="47"/>
      <c r="B5" s="47"/>
      <c r="C5" s="47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</row>
    <row r="6" spans="1:17">
      <c r="A6" s="2" t="s">
        <v>154</v>
      </c>
      <c r="B6" s="2"/>
      <c r="C6" s="2"/>
      <c r="D6" s="125"/>
      <c r="E6" s="2" t="s">
        <v>92</v>
      </c>
      <c r="F6" s="125"/>
      <c r="G6" s="125"/>
      <c r="H6" s="125"/>
      <c r="I6" s="125"/>
      <c r="J6" s="125"/>
      <c r="K6" s="102"/>
      <c r="L6" s="125"/>
      <c r="M6" s="125"/>
      <c r="N6" s="125"/>
      <c r="O6" s="125"/>
      <c r="P6" s="125"/>
      <c r="Q6" s="125"/>
    </row>
    <row r="7" spans="1:17">
      <c r="A7" s="2"/>
      <c r="B7" s="2"/>
      <c r="C7" s="2"/>
      <c r="D7" s="125"/>
      <c r="E7" s="2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</row>
    <row r="8" spans="1:17">
      <c r="A8" s="2"/>
      <c r="B8" s="2"/>
      <c r="C8" s="2"/>
      <c r="D8" s="125"/>
      <c r="E8" s="2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</row>
    <row r="9" spans="1:17">
      <c r="A9" s="2" t="s">
        <v>93</v>
      </c>
      <c r="B9" s="2"/>
      <c r="C9" s="2"/>
      <c r="D9" s="2" t="s">
        <v>94</v>
      </c>
      <c r="E9" s="2"/>
      <c r="F9" s="125"/>
      <c r="G9" s="2" t="s">
        <v>95</v>
      </c>
      <c r="H9" s="2"/>
      <c r="I9" s="125"/>
      <c r="J9" s="125"/>
      <c r="K9" s="2" t="s">
        <v>96</v>
      </c>
      <c r="L9" s="125"/>
      <c r="M9" s="2" t="s">
        <v>97</v>
      </c>
      <c r="N9" s="2"/>
      <c r="O9" s="2"/>
      <c r="P9" s="2" t="s">
        <v>98</v>
      </c>
      <c r="Q9" s="2"/>
    </row>
    <row r="10" spans="1:17">
      <c r="A10" s="2"/>
      <c r="B10" s="2"/>
      <c r="C10" s="2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</row>
    <row r="11" spans="1:17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</row>
    <row r="12" spans="1:17">
      <c r="A12" s="358" t="s">
        <v>99</v>
      </c>
      <c r="B12" s="358" t="s">
        <v>100</v>
      </c>
      <c r="C12" s="358" t="s">
        <v>101</v>
      </c>
      <c r="D12" s="366" t="s">
        <v>102</v>
      </c>
      <c r="E12" s="366" t="s">
        <v>103</v>
      </c>
      <c r="F12" s="366" t="s">
        <v>104</v>
      </c>
      <c r="G12" s="366" t="s">
        <v>105</v>
      </c>
      <c r="H12" s="366" t="s">
        <v>106</v>
      </c>
      <c r="I12" s="366" t="s">
        <v>107</v>
      </c>
      <c r="J12" s="366" t="s">
        <v>108</v>
      </c>
      <c r="K12" s="355" t="s">
        <v>109</v>
      </c>
      <c r="L12" s="356"/>
      <c r="M12" s="356"/>
      <c r="N12" s="357"/>
      <c r="O12" s="366" t="s">
        <v>110</v>
      </c>
      <c r="P12" s="366" t="s">
        <v>111</v>
      </c>
      <c r="Q12" s="366" t="s">
        <v>112</v>
      </c>
    </row>
    <row r="13" spans="1:17" ht="23.25" customHeight="1">
      <c r="A13" s="365"/>
      <c r="B13" s="365"/>
      <c r="C13" s="365"/>
      <c r="D13" s="366"/>
      <c r="E13" s="366"/>
      <c r="F13" s="366"/>
      <c r="G13" s="366"/>
      <c r="H13" s="366"/>
      <c r="I13" s="366"/>
      <c r="J13" s="366"/>
      <c r="K13" s="355" t="s">
        <v>113</v>
      </c>
      <c r="L13" s="357"/>
      <c r="M13" s="355" t="s">
        <v>114</v>
      </c>
      <c r="N13" s="357"/>
      <c r="O13" s="366"/>
      <c r="P13" s="366"/>
      <c r="Q13" s="366"/>
    </row>
    <row r="14" spans="1:17" ht="38.25">
      <c r="A14" s="359"/>
      <c r="B14" s="359"/>
      <c r="C14" s="359"/>
      <c r="D14" s="366"/>
      <c r="E14" s="366"/>
      <c r="F14" s="366"/>
      <c r="G14" s="366"/>
      <c r="H14" s="366"/>
      <c r="I14" s="366"/>
      <c r="J14" s="366"/>
      <c r="K14" s="49" t="s">
        <v>115</v>
      </c>
      <c r="L14" s="49" t="s">
        <v>116</v>
      </c>
      <c r="M14" s="49" t="s">
        <v>117</v>
      </c>
      <c r="N14" s="46" t="s">
        <v>118</v>
      </c>
      <c r="O14" s="366"/>
      <c r="P14" s="366"/>
      <c r="Q14" s="366"/>
    </row>
    <row r="15" spans="1:17" ht="33" customHeight="1">
      <c r="A15" s="368" t="s">
        <v>155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9"/>
    </row>
    <row r="16" spans="1:17" ht="33" customHeight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ht="27.75" customHeight="1">
      <c r="A17" s="368" t="s">
        <v>18</v>
      </c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9"/>
    </row>
    <row r="18" spans="1:17" ht="63" customHeight="1"/>
    <row r="19" spans="1:17" ht="27.75" customHeight="1">
      <c r="A19" s="368" t="s">
        <v>19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9"/>
    </row>
    <row r="20" spans="1:17" ht="44.25" customHeight="1">
      <c r="A20" s="119" t="s">
        <v>158</v>
      </c>
      <c r="B20" s="119" t="s">
        <v>159</v>
      </c>
      <c r="C20" s="119" t="s">
        <v>160</v>
      </c>
      <c r="D20" s="221" t="s">
        <v>161</v>
      </c>
      <c r="E20" s="119" t="s">
        <v>162</v>
      </c>
      <c r="F20" s="221" t="s">
        <v>163</v>
      </c>
      <c r="G20" s="221" t="s">
        <v>164</v>
      </c>
      <c r="H20" s="222" t="s">
        <v>165</v>
      </c>
      <c r="I20" s="223" t="s">
        <v>166</v>
      </c>
      <c r="J20" s="119" t="s">
        <v>167</v>
      </c>
      <c r="K20" s="119" t="s">
        <v>168</v>
      </c>
      <c r="L20" s="224">
        <v>9</v>
      </c>
      <c r="M20" s="225" t="s">
        <v>169</v>
      </c>
      <c r="N20" s="225" t="s">
        <v>169</v>
      </c>
      <c r="O20" s="226" t="s">
        <v>170</v>
      </c>
      <c r="P20" s="227" t="s">
        <v>171</v>
      </c>
      <c r="Q20" s="228">
        <v>2400</v>
      </c>
    </row>
    <row r="21" spans="1:17" ht="44.25" customHeight="1">
      <c r="A21" s="119" t="s">
        <v>158</v>
      </c>
      <c r="B21" s="119" t="s">
        <v>159</v>
      </c>
      <c r="C21" s="119" t="s">
        <v>160</v>
      </c>
      <c r="D21" s="221" t="s">
        <v>161</v>
      </c>
      <c r="E21" s="119" t="s">
        <v>162</v>
      </c>
      <c r="F21" s="221" t="s">
        <v>163</v>
      </c>
      <c r="G21" s="221" t="s">
        <v>164</v>
      </c>
      <c r="H21" s="222" t="s">
        <v>165</v>
      </c>
      <c r="I21" s="223" t="s">
        <v>166</v>
      </c>
      <c r="J21" s="119" t="s">
        <v>167</v>
      </c>
      <c r="K21" s="119" t="s">
        <v>168</v>
      </c>
      <c r="L21" s="224">
        <v>9</v>
      </c>
      <c r="M21" s="225" t="s">
        <v>169</v>
      </c>
      <c r="N21" s="225" t="s">
        <v>169</v>
      </c>
      <c r="O21" s="226" t="s">
        <v>170</v>
      </c>
      <c r="P21" s="227" t="s">
        <v>171</v>
      </c>
      <c r="Q21" s="228">
        <v>2400</v>
      </c>
    </row>
    <row r="22" spans="1:17" ht="72" customHeight="1"/>
    <row r="23" spans="1:17" ht="72" customHeight="1">
      <c r="A23" s="111"/>
      <c r="B23" s="112"/>
      <c r="C23" s="112"/>
      <c r="D23" s="112"/>
      <c r="E23" s="112"/>
      <c r="F23" s="112"/>
      <c r="G23" s="112"/>
      <c r="H23" s="113"/>
      <c r="I23" s="112"/>
      <c r="J23" s="112"/>
      <c r="K23" s="112"/>
      <c r="L23" s="112"/>
      <c r="M23" s="112"/>
      <c r="N23" s="112"/>
      <c r="O23" s="112"/>
      <c r="P23" s="112"/>
      <c r="Q23" s="112"/>
    </row>
    <row r="24" spans="1:17" s="91" customFormat="1" ht="13.5" customHeight="1">
      <c r="A24" s="117"/>
      <c r="B24" s="117"/>
      <c r="C24" s="117"/>
      <c r="D24" s="117"/>
      <c r="E24" s="117"/>
      <c r="F24" s="117"/>
      <c r="G24" s="117"/>
      <c r="H24" s="118"/>
      <c r="I24" s="117"/>
      <c r="J24" s="117"/>
      <c r="K24" s="117"/>
      <c r="L24" s="117"/>
      <c r="M24" s="117"/>
      <c r="N24" s="117"/>
      <c r="O24" s="117"/>
      <c r="P24" s="117"/>
      <c r="Q24" s="117"/>
    </row>
    <row r="25" spans="1:17" ht="16.5" customHeight="1">
      <c r="A25" s="50" t="s">
        <v>119</v>
      </c>
      <c r="B25" s="50"/>
      <c r="C25" s="50"/>
    </row>
    <row r="26" spans="1:17" ht="15" customHeight="1">
      <c r="A26" s="367" t="s">
        <v>120</v>
      </c>
      <c r="B26" s="367"/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367"/>
      <c r="N26" s="367"/>
      <c r="O26" s="367"/>
      <c r="P26" s="367"/>
      <c r="Q26" s="367"/>
    </row>
    <row r="27" spans="1:17" ht="17.25" customHeight="1">
      <c r="A27" s="367" t="s">
        <v>121</v>
      </c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67"/>
      <c r="N27" s="367"/>
      <c r="O27" s="367"/>
      <c r="P27" s="367"/>
      <c r="Q27" s="367"/>
    </row>
    <row r="28" spans="1:17" ht="17.25" customHeight="1">
      <c r="A28" s="367" t="s">
        <v>122</v>
      </c>
      <c r="B28" s="367"/>
      <c r="C28" s="367"/>
      <c r="D28" s="367"/>
      <c r="E28" s="367"/>
      <c r="F28" s="367"/>
      <c r="G28" s="367"/>
      <c r="H28" s="367"/>
      <c r="I28" s="367"/>
      <c r="J28" s="367"/>
      <c r="K28" s="367"/>
      <c r="L28" s="367"/>
      <c r="M28" s="367"/>
      <c r="N28" s="367"/>
      <c r="O28" s="367"/>
      <c r="P28" s="367"/>
      <c r="Q28" s="367"/>
    </row>
    <row r="29" spans="1:17" ht="17.25" customHeight="1">
      <c r="A29" s="367" t="s">
        <v>123</v>
      </c>
      <c r="B29" s="367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7"/>
      <c r="N29" s="367"/>
      <c r="O29" s="367"/>
      <c r="P29" s="367"/>
      <c r="Q29" s="367"/>
    </row>
    <row r="30" spans="1:17" ht="17.25" customHeight="1">
      <c r="A30" s="367" t="s">
        <v>124</v>
      </c>
      <c r="B30" s="367"/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</row>
    <row r="31" spans="1:17" ht="17.25" customHeight="1">
      <c r="A31" s="367" t="s">
        <v>125</v>
      </c>
      <c r="B31" s="367"/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7"/>
      <c r="O31" s="367"/>
      <c r="P31" s="367"/>
      <c r="Q31" s="367"/>
    </row>
    <row r="32" spans="1:17">
      <c r="A32" s="370"/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0"/>
      <c r="M32" s="370"/>
      <c r="N32" s="370"/>
      <c r="O32" s="370"/>
      <c r="P32" s="370"/>
      <c r="Q32" s="370"/>
    </row>
  </sheetData>
  <mergeCells count="28">
    <mergeCell ref="A32:Q32"/>
    <mergeCell ref="A17:Q17"/>
    <mergeCell ref="A19:Q19"/>
    <mergeCell ref="A26:Q26"/>
    <mergeCell ref="A27:Q27"/>
    <mergeCell ref="A28:Q28"/>
    <mergeCell ref="O12:O14"/>
    <mergeCell ref="P12:P14"/>
    <mergeCell ref="A29:Q29"/>
    <mergeCell ref="A30:Q30"/>
    <mergeCell ref="A31:Q31"/>
    <mergeCell ref="A15:Q15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W16" sqref="W16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5" thickBot="1"/>
    <row r="2" spans="1:105" ht="15">
      <c r="A2" s="86"/>
      <c r="B2" s="86"/>
      <c r="C2" s="86"/>
      <c r="D2" s="88"/>
      <c r="E2" s="90"/>
      <c r="F2" s="371" t="s">
        <v>126</v>
      </c>
      <c r="G2" s="371"/>
      <c r="H2" s="371"/>
      <c r="I2" s="371"/>
      <c r="J2" s="371"/>
      <c r="K2" s="371"/>
      <c r="L2" s="371"/>
      <c r="M2" s="372"/>
      <c r="N2" s="373" t="s">
        <v>127</v>
      </c>
      <c r="O2" s="374"/>
      <c r="P2" s="374"/>
      <c r="Q2" s="374"/>
      <c r="R2" s="374"/>
      <c r="S2" s="374"/>
      <c r="T2" s="374"/>
      <c r="U2" s="375"/>
      <c r="V2" s="376"/>
      <c r="W2" s="377"/>
      <c r="X2" s="378"/>
    </row>
    <row r="3" spans="1:105" ht="15">
      <c r="A3" s="389" t="s">
        <v>128</v>
      </c>
      <c r="B3" s="391" t="s">
        <v>129</v>
      </c>
      <c r="C3" s="389" t="s">
        <v>130</v>
      </c>
      <c r="D3" s="89"/>
      <c r="E3" s="393" t="s">
        <v>131</v>
      </c>
      <c r="F3" s="395" t="s">
        <v>132</v>
      </c>
      <c r="G3" s="380"/>
      <c r="H3" s="380"/>
      <c r="I3" s="380"/>
      <c r="J3" s="380" t="s">
        <v>133</v>
      </c>
      <c r="K3" s="380"/>
      <c r="L3" s="380"/>
      <c r="M3" s="381"/>
      <c r="N3" s="379" t="s">
        <v>132</v>
      </c>
      <c r="O3" s="380"/>
      <c r="P3" s="380"/>
      <c r="Q3" s="380"/>
      <c r="R3" s="380" t="s">
        <v>133</v>
      </c>
      <c r="S3" s="380"/>
      <c r="T3" s="380"/>
      <c r="U3" s="382"/>
      <c r="V3" s="383" t="s">
        <v>134</v>
      </c>
      <c r="W3" s="385" t="s">
        <v>135</v>
      </c>
      <c r="X3" s="387" t="s">
        <v>136</v>
      </c>
    </row>
    <row r="4" spans="1:105" ht="81" customHeight="1">
      <c r="A4" s="390"/>
      <c r="B4" s="392" t="s">
        <v>129</v>
      </c>
      <c r="C4" s="390"/>
      <c r="D4" s="173" t="s">
        <v>137</v>
      </c>
      <c r="E4" s="394"/>
      <c r="F4" s="174" t="s">
        <v>138</v>
      </c>
      <c r="G4" s="175" t="s">
        <v>139</v>
      </c>
      <c r="H4" s="175" t="s">
        <v>140</v>
      </c>
      <c r="I4" s="175" t="s">
        <v>141</v>
      </c>
      <c r="J4" s="175" t="s">
        <v>138</v>
      </c>
      <c r="K4" s="175" t="s">
        <v>139</v>
      </c>
      <c r="L4" s="175" t="s">
        <v>140</v>
      </c>
      <c r="M4" s="176" t="s">
        <v>141</v>
      </c>
      <c r="N4" s="177" t="s">
        <v>138</v>
      </c>
      <c r="O4" s="175" t="s">
        <v>139</v>
      </c>
      <c r="P4" s="175" t="s">
        <v>140</v>
      </c>
      <c r="Q4" s="175" t="s">
        <v>141</v>
      </c>
      <c r="R4" s="175" t="s">
        <v>138</v>
      </c>
      <c r="S4" s="175" t="s">
        <v>139</v>
      </c>
      <c r="T4" s="175" t="s">
        <v>140</v>
      </c>
      <c r="U4" s="178" t="s">
        <v>141</v>
      </c>
      <c r="V4" s="384"/>
      <c r="W4" s="386"/>
      <c r="X4" s="388"/>
    </row>
    <row r="5" spans="1:105" s="181" customFormat="1" ht="15">
      <c r="A5" s="231">
        <v>20162335520</v>
      </c>
      <c r="B5" s="239"/>
      <c r="C5" s="239" t="s">
        <v>172</v>
      </c>
      <c r="D5" s="240" t="s">
        <v>173</v>
      </c>
      <c r="E5" s="241" t="s">
        <v>156</v>
      </c>
      <c r="F5" s="242">
        <v>0</v>
      </c>
      <c r="G5" s="237">
        <v>10</v>
      </c>
      <c r="H5" s="237">
        <v>35</v>
      </c>
      <c r="I5" s="237">
        <v>0</v>
      </c>
      <c r="J5" s="237">
        <v>0</v>
      </c>
      <c r="K5" s="237">
        <v>0</v>
      </c>
      <c r="L5" s="237">
        <v>0</v>
      </c>
      <c r="M5" s="243">
        <v>0</v>
      </c>
      <c r="N5" s="236">
        <v>0</v>
      </c>
      <c r="O5" s="237">
        <v>3</v>
      </c>
      <c r="P5" s="237">
        <v>9</v>
      </c>
      <c r="Q5" s="237">
        <v>0</v>
      </c>
      <c r="R5" s="237">
        <v>0</v>
      </c>
      <c r="S5" s="237">
        <v>0</v>
      </c>
      <c r="T5" s="237">
        <v>1</v>
      </c>
      <c r="U5" s="237">
        <v>0</v>
      </c>
      <c r="V5" s="243">
        <f t="shared" ref="V5" si="0">SUM(H5,I5,L5,M5,P5,Q5,T5,U5)</f>
        <v>45</v>
      </c>
      <c r="W5" s="244">
        <f>'[1]ANEXO 28'!U15</f>
        <v>0</v>
      </c>
      <c r="X5" s="245" t="s">
        <v>174</v>
      </c>
      <c r="Y5"/>
      <c r="Z5" s="181">
        <v>45</v>
      </c>
      <c r="AA5" s="181">
        <v>8712</v>
      </c>
    </row>
    <row r="6" spans="1:105" s="2" customFormat="1" ht="20.45" customHeight="1">
      <c r="A6" s="231">
        <v>20162335520</v>
      </c>
      <c r="B6" s="239"/>
      <c r="C6" s="239" t="s">
        <v>172</v>
      </c>
      <c r="D6" s="240" t="s">
        <v>173</v>
      </c>
      <c r="E6" s="241" t="s">
        <v>156</v>
      </c>
      <c r="F6" s="242">
        <v>0</v>
      </c>
      <c r="G6" s="237">
        <v>10</v>
      </c>
      <c r="H6" s="237">
        <v>35</v>
      </c>
      <c r="I6" s="237">
        <v>0</v>
      </c>
      <c r="J6" s="237">
        <v>0</v>
      </c>
      <c r="K6" s="237">
        <v>0</v>
      </c>
      <c r="L6" s="237">
        <v>0</v>
      </c>
      <c r="M6" s="243">
        <v>0</v>
      </c>
      <c r="N6" s="236">
        <v>0</v>
      </c>
      <c r="O6" s="237">
        <v>3</v>
      </c>
      <c r="P6" s="237">
        <v>9</v>
      </c>
      <c r="Q6" s="237">
        <v>0</v>
      </c>
      <c r="R6" s="237">
        <v>0</v>
      </c>
      <c r="S6" s="237">
        <v>0</v>
      </c>
      <c r="T6" s="237">
        <v>1</v>
      </c>
      <c r="U6" s="237">
        <v>0</v>
      </c>
      <c r="V6" s="243">
        <f t="shared" ref="V6" si="1">SUM(H6,I6,L6,M6,P6,Q6,T6,U6)</f>
        <v>45</v>
      </c>
      <c r="W6" s="244">
        <v>0</v>
      </c>
      <c r="X6" s="245" t="s">
        <v>174</v>
      </c>
    </row>
    <row r="7" spans="1:105" s="141" customFormat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</row>
    <row r="8" spans="1:105" s="141" customFormat="1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</row>
    <row r="9" spans="1:105" s="125" customFormat="1"/>
    <row r="10" spans="1:105" s="141" customFormat="1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</row>
    <row r="11" spans="1:105" s="125" customFormat="1"/>
    <row r="12" spans="1:105" s="141" customFormat="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</row>
    <row r="13" spans="1:105" s="141" customFormat="1" ht="13.5" customHeight="1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</row>
    <row r="14" spans="1:105" s="141" customFormat="1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25"/>
    </row>
    <row r="15" spans="1:105" s="125" customFormat="1" ht="13.5" customHeight="1"/>
    <row r="16" spans="1:105" s="125" customFormat="1" ht="13.5" customHeight="1"/>
    <row r="17" spans="1:105" s="139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25" customFormat="1"/>
    <row r="19" spans="1:105" s="141" customForma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25"/>
      <c r="CG19" s="125"/>
      <c r="CH19" s="125"/>
      <c r="CI19" s="125"/>
      <c r="CJ19" s="125"/>
      <c r="CK19" s="125"/>
      <c r="CL19" s="125"/>
      <c r="CM19" s="125"/>
      <c r="CN19" s="125"/>
      <c r="CO19" s="125"/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25"/>
    </row>
    <row r="20" spans="1:105" s="125" customFormat="1"/>
    <row r="21" spans="1:105" s="141" customForma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25"/>
      <c r="CG21" s="125"/>
      <c r="CH21" s="125"/>
      <c r="CI21" s="125"/>
      <c r="CJ21" s="125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</row>
    <row r="22" spans="1:105" s="125" customFormat="1"/>
    <row r="23" spans="1:105" s="141" customForma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125"/>
      <c r="CG23" s="125"/>
      <c r="CH23" s="125"/>
      <c r="CI23" s="125"/>
      <c r="CJ23" s="125"/>
      <c r="CK23" s="125"/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25"/>
    </row>
    <row r="24" spans="1:105" s="141" customForma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25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</row>
    <row r="25" spans="1:105" s="141" customForma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25"/>
    </row>
    <row r="26" spans="1:105" s="125" customFormat="1"/>
    <row r="27" spans="1:105" s="154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54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56" customForma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25"/>
    </row>
    <row r="30" spans="1:105" s="125" customFormat="1"/>
    <row r="31" spans="1:105" s="125" customFormat="1"/>
    <row r="32" spans="1:105" s="141" customFormat="1" ht="14.2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125"/>
      <c r="BX32" s="125"/>
      <c r="BY32" s="125"/>
      <c r="BZ32" s="125"/>
      <c r="CA32" s="125"/>
      <c r="CB32" s="125"/>
      <c r="CC32" s="125"/>
      <c r="CD32" s="125"/>
      <c r="CE32" s="125"/>
      <c r="CF32" s="125"/>
      <c r="CG32" s="125"/>
      <c r="CH32" s="125"/>
      <c r="CI32" s="125"/>
      <c r="CJ32" s="125"/>
      <c r="CK32" s="125"/>
      <c r="CL32" s="125"/>
      <c r="CM32" s="125"/>
      <c r="CN32" s="125"/>
      <c r="CO32" s="125"/>
      <c r="CP32" s="125"/>
      <c r="CQ32" s="125"/>
      <c r="CR32" s="125"/>
      <c r="CS32" s="125"/>
      <c r="CT32" s="125"/>
      <c r="CU32" s="125"/>
      <c r="CV32" s="125"/>
      <c r="CW32" s="125"/>
      <c r="CX32" s="125"/>
      <c r="CY32" s="125"/>
      <c r="CZ32" s="125"/>
      <c r="DA32" s="125"/>
    </row>
    <row r="33" spans="1:106" s="141" customForma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J33" s="125"/>
      <c r="CK33" s="125"/>
      <c r="CL33" s="125"/>
      <c r="CM33" s="125"/>
      <c r="CN33" s="125"/>
      <c r="CO33" s="125"/>
      <c r="CP33" s="125"/>
      <c r="CQ33" s="125"/>
      <c r="CR33" s="125"/>
      <c r="CS33" s="125"/>
      <c r="CT33" s="125"/>
      <c r="CU33" s="125"/>
      <c r="CV33" s="125"/>
      <c r="CW33" s="125"/>
      <c r="CX33" s="125"/>
      <c r="CY33" s="125"/>
      <c r="CZ33" s="125"/>
      <c r="DA33" s="125"/>
    </row>
    <row r="34" spans="1:106" s="141" customForma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J34" s="125"/>
      <c r="CK34" s="125"/>
      <c r="CL34" s="125"/>
      <c r="CM34" s="125"/>
      <c r="CN34" s="125"/>
      <c r="CO34" s="125"/>
      <c r="CP34" s="125"/>
      <c r="CQ34" s="125"/>
      <c r="CR34" s="125"/>
      <c r="CS34" s="125"/>
      <c r="CT34" s="125"/>
      <c r="CU34" s="125"/>
      <c r="CV34" s="125"/>
      <c r="CW34" s="125"/>
      <c r="CX34" s="125"/>
      <c r="CY34" s="125"/>
      <c r="CZ34" s="125"/>
      <c r="DA34" s="125"/>
    </row>
    <row r="35" spans="1:106" s="141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1" customFormat="1" ht="14.2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5"/>
      <c r="CR36" s="125"/>
      <c r="CS36" s="125"/>
      <c r="CT36" s="125"/>
      <c r="CU36" s="125"/>
      <c r="CV36" s="125"/>
      <c r="CW36" s="125"/>
      <c r="CX36" s="125"/>
      <c r="CY36" s="125"/>
      <c r="CZ36" s="125"/>
      <c r="DA36" s="125"/>
    </row>
    <row r="37" spans="1:106" s="141" customForma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25"/>
      <c r="CL37" s="125"/>
      <c r="CM37" s="125"/>
      <c r="CN37" s="125"/>
      <c r="CO37" s="125"/>
      <c r="CP37" s="125"/>
      <c r="CQ37" s="125"/>
      <c r="CR37" s="125"/>
      <c r="CS37" s="125"/>
      <c r="CT37" s="125"/>
      <c r="CU37" s="125"/>
      <c r="CV37" s="125"/>
      <c r="CW37" s="125"/>
      <c r="CX37" s="125"/>
      <c r="CY37" s="125"/>
      <c r="CZ37" s="125"/>
      <c r="DA37" s="125"/>
    </row>
    <row r="38" spans="1:106" s="101" customFormat="1"/>
    <row r="39" spans="1:106" s="101" customFormat="1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zoomScaleNormal="100" workbookViewId="0">
      <selection activeCell="I14" sqref="I14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5">
      <c r="A2" s="120"/>
      <c r="B2" s="121"/>
      <c r="C2" s="121"/>
      <c r="D2" s="121"/>
      <c r="E2" s="121"/>
      <c r="F2" s="397" t="s">
        <v>142</v>
      </c>
      <c r="G2" s="397"/>
      <c r="H2" s="397"/>
      <c r="I2" s="397"/>
      <c r="J2" s="397"/>
      <c r="K2" s="397"/>
      <c r="L2" s="397"/>
      <c r="M2" s="398"/>
    </row>
    <row r="3" spans="1:160" ht="15">
      <c r="A3" s="399" t="s">
        <v>128</v>
      </c>
      <c r="B3" s="391" t="s">
        <v>129</v>
      </c>
      <c r="C3" s="389" t="s">
        <v>130</v>
      </c>
      <c r="D3" s="87"/>
      <c r="E3" s="389" t="s">
        <v>131</v>
      </c>
      <c r="F3" s="380" t="s">
        <v>132</v>
      </c>
      <c r="G3" s="380"/>
      <c r="H3" s="380"/>
      <c r="I3" s="380"/>
      <c r="J3" s="380" t="s">
        <v>133</v>
      </c>
      <c r="K3" s="380"/>
      <c r="L3" s="380"/>
      <c r="M3" s="403"/>
    </row>
    <row r="4" spans="1:160" ht="96.75" customHeight="1" thickBot="1">
      <c r="A4" s="400"/>
      <c r="B4" s="401" t="s">
        <v>129</v>
      </c>
      <c r="C4" s="402"/>
      <c r="D4" s="122" t="s">
        <v>137</v>
      </c>
      <c r="E4" s="402"/>
      <c r="F4" s="123" t="s">
        <v>143</v>
      </c>
      <c r="G4" s="123" t="s">
        <v>144</v>
      </c>
      <c r="H4" s="123" t="s">
        <v>145</v>
      </c>
      <c r="I4" s="123" t="s">
        <v>146</v>
      </c>
      <c r="J4" s="123" t="s">
        <v>143</v>
      </c>
      <c r="K4" s="123" t="s">
        <v>144</v>
      </c>
      <c r="L4" s="123" t="s">
        <v>145</v>
      </c>
      <c r="M4" s="124" t="s">
        <v>146</v>
      </c>
    </row>
    <row r="5" spans="1:160" s="141" customFormat="1" ht="22.5" customHeight="1">
      <c r="A5" s="231">
        <v>20162335520</v>
      </c>
      <c r="B5" s="232"/>
      <c r="C5" s="233" t="s">
        <v>172</v>
      </c>
      <c r="D5" s="234" t="s">
        <v>173</v>
      </c>
      <c r="E5" s="235" t="s">
        <v>156</v>
      </c>
      <c r="F5" s="236">
        <v>1</v>
      </c>
      <c r="G5" s="237">
        <v>0</v>
      </c>
      <c r="H5" s="237">
        <v>0</v>
      </c>
      <c r="I5" s="237">
        <v>43</v>
      </c>
      <c r="J5" s="237">
        <v>0</v>
      </c>
      <c r="K5" s="237">
        <v>0</v>
      </c>
      <c r="L5" s="237">
        <v>0</v>
      </c>
      <c r="M5" s="238">
        <v>1</v>
      </c>
      <c r="N5" s="151">
        <f>SUM(F5:M5)</f>
        <v>45</v>
      </c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A5" s="181"/>
      <c r="CB5" s="181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181"/>
      <c r="CY5" s="181"/>
      <c r="CZ5" s="181"/>
      <c r="DA5" s="181"/>
      <c r="DB5" s="181"/>
      <c r="DC5" s="181"/>
      <c r="DD5" s="181"/>
      <c r="DE5" s="181"/>
      <c r="DF5" s="181"/>
      <c r="DG5" s="181"/>
      <c r="DH5" s="181"/>
      <c r="DI5" s="181"/>
      <c r="DJ5" s="181"/>
      <c r="DK5" s="181"/>
      <c r="DL5" s="181"/>
      <c r="DM5" s="181"/>
      <c r="DN5" s="181"/>
      <c r="DO5" s="181"/>
      <c r="DP5" s="181"/>
      <c r="DQ5" s="181"/>
      <c r="DR5" s="181"/>
      <c r="DS5" s="181"/>
      <c r="DT5" s="181"/>
      <c r="DU5" s="181"/>
      <c r="DV5" s="181"/>
      <c r="DW5" s="181"/>
      <c r="DX5" s="181"/>
      <c r="DY5" s="181"/>
      <c r="DZ5" s="181"/>
      <c r="EA5" s="181"/>
      <c r="EB5" s="181"/>
      <c r="EC5" s="181"/>
      <c r="ED5" s="181"/>
      <c r="EE5" s="181"/>
      <c r="EF5" s="181"/>
      <c r="EG5" s="181"/>
      <c r="EH5" s="181"/>
      <c r="EI5" s="181"/>
      <c r="EJ5" s="181"/>
      <c r="EK5" s="181"/>
      <c r="EL5" s="181"/>
      <c r="EM5" s="181"/>
      <c r="EN5" s="181"/>
      <c r="EO5" s="181"/>
      <c r="EP5" s="181"/>
      <c r="EQ5" s="181"/>
      <c r="ER5" s="181"/>
      <c r="ES5" s="181"/>
      <c r="ET5" s="181"/>
      <c r="EU5" s="181"/>
      <c r="EV5" s="181"/>
      <c r="EW5" s="181"/>
      <c r="EX5" s="181"/>
      <c r="EY5" s="181"/>
      <c r="EZ5" s="181"/>
      <c r="FA5" s="181"/>
      <c r="FB5" s="181"/>
      <c r="FC5" s="181"/>
      <c r="FD5" s="181"/>
    </row>
    <row r="6" spans="1:160" s="159" customFormat="1" ht="22.5" customHeight="1">
      <c r="A6" s="231">
        <v>20162335520</v>
      </c>
      <c r="B6" s="232"/>
      <c r="C6" s="233" t="s">
        <v>172</v>
      </c>
      <c r="D6" s="234" t="s">
        <v>173</v>
      </c>
      <c r="E6" s="235" t="s">
        <v>156</v>
      </c>
      <c r="F6" s="236">
        <v>1</v>
      </c>
      <c r="G6" s="237">
        <v>0</v>
      </c>
      <c r="H6" s="237">
        <v>0</v>
      </c>
      <c r="I6" s="237">
        <v>43</v>
      </c>
      <c r="J6" s="237">
        <v>0</v>
      </c>
      <c r="K6" s="237">
        <v>0</v>
      </c>
      <c r="L6" s="237">
        <v>0</v>
      </c>
      <c r="M6" s="238">
        <v>1</v>
      </c>
      <c r="N6" s="160"/>
    </row>
    <row r="7" spans="1:160" s="141" customFormat="1" ht="22.5" customHeight="1">
      <c r="A7" s="101"/>
      <c r="B7" s="101"/>
      <c r="C7" s="101"/>
      <c r="D7" s="101"/>
      <c r="E7" s="101"/>
      <c r="F7" s="114"/>
      <c r="G7" s="114"/>
      <c r="H7" s="114"/>
      <c r="I7" s="114"/>
      <c r="J7" s="114"/>
      <c r="K7" s="114"/>
      <c r="L7" s="114"/>
      <c r="M7" s="114"/>
      <c r="N7" s="151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  <c r="DV7" s="125"/>
      <c r="DW7" s="125"/>
      <c r="DX7" s="125"/>
      <c r="DY7" s="125"/>
      <c r="DZ7" s="125"/>
      <c r="EA7" s="125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</row>
    <row r="8" spans="1:160" s="141" customFormat="1" ht="22.5" customHeight="1">
      <c r="A8"/>
      <c r="B8"/>
      <c r="C8"/>
      <c r="D8"/>
      <c r="E8"/>
      <c r="F8"/>
      <c r="G8" t="s">
        <v>147</v>
      </c>
      <c r="H8"/>
      <c r="I8"/>
      <c r="J8"/>
      <c r="K8"/>
      <c r="L8"/>
      <c r="M8"/>
      <c r="N8" s="151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5"/>
      <c r="DJ8" s="125"/>
      <c r="DK8" s="125"/>
      <c r="DL8" s="125"/>
      <c r="DM8" s="125"/>
      <c r="DN8" s="125"/>
      <c r="DO8" s="125"/>
      <c r="DP8" s="125"/>
      <c r="DQ8" s="125"/>
      <c r="DR8" s="125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5"/>
      <c r="EE8" s="125"/>
      <c r="EF8" s="125"/>
      <c r="EG8" s="125"/>
      <c r="EH8" s="125"/>
      <c r="EI8" s="125"/>
      <c r="EJ8" s="125"/>
      <c r="EK8" s="125"/>
      <c r="EL8" s="125"/>
      <c r="EM8" s="125"/>
      <c r="EN8" s="125"/>
      <c r="EO8" s="125"/>
      <c r="EP8" s="125"/>
      <c r="EQ8" s="125"/>
      <c r="ER8" s="125"/>
      <c r="ES8" s="125"/>
      <c r="ET8" s="125"/>
      <c r="EU8" s="125"/>
      <c r="EV8" s="125"/>
      <c r="EW8" s="125"/>
      <c r="EX8" s="125"/>
      <c r="EY8" s="125"/>
      <c r="EZ8" s="125"/>
      <c r="FA8" s="125"/>
      <c r="FB8" s="125"/>
      <c r="FC8" s="125"/>
      <c r="FD8" s="125"/>
    </row>
    <row r="9" spans="1:160" s="141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51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25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5"/>
      <c r="DP9" s="125"/>
      <c r="DQ9" s="125"/>
      <c r="DR9" s="125"/>
      <c r="DS9" s="125"/>
      <c r="DT9" s="125"/>
      <c r="DU9" s="125"/>
      <c r="DV9" s="125"/>
      <c r="DW9" s="125"/>
      <c r="DX9" s="125"/>
      <c r="DY9" s="125"/>
      <c r="DZ9" s="125"/>
      <c r="EA9" s="125"/>
      <c r="EB9" s="125"/>
      <c r="EC9" s="125"/>
      <c r="ED9" s="125"/>
      <c r="EE9" s="125"/>
      <c r="EF9" s="125"/>
      <c r="EG9" s="125"/>
      <c r="EH9" s="125"/>
      <c r="EI9" s="125"/>
      <c r="EJ9" s="125"/>
      <c r="EK9" s="125"/>
      <c r="EL9" s="125"/>
      <c r="EM9" s="125"/>
      <c r="EN9" s="125"/>
      <c r="EO9" s="125"/>
      <c r="EP9" s="125"/>
      <c r="EQ9" s="125"/>
      <c r="ER9" s="125"/>
      <c r="ES9" s="125"/>
      <c r="ET9" s="125"/>
      <c r="EU9" s="125"/>
      <c r="EV9" s="125"/>
      <c r="EW9" s="125"/>
      <c r="EX9" s="125"/>
      <c r="EY9" s="125"/>
      <c r="EZ9" s="125"/>
      <c r="FA9" s="125"/>
      <c r="FB9" s="125"/>
      <c r="FC9" s="125"/>
      <c r="FD9" s="125"/>
    </row>
    <row r="10" spans="1:160" s="141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51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  <c r="DQ10" s="125"/>
      <c r="DR10" s="125"/>
      <c r="DS10" s="125"/>
      <c r="DT10" s="125"/>
      <c r="DU10" s="125"/>
      <c r="DV10" s="125"/>
      <c r="DW10" s="125"/>
      <c r="DX10" s="125"/>
      <c r="DY10" s="125"/>
      <c r="DZ10" s="125"/>
      <c r="EA10" s="125"/>
      <c r="EB10" s="125"/>
      <c r="EC10" s="125"/>
      <c r="ED10" s="125"/>
      <c r="EE10" s="125"/>
      <c r="EF10" s="125"/>
      <c r="EG10" s="125"/>
      <c r="EH10" s="125"/>
      <c r="EI10" s="125"/>
      <c r="EJ10" s="125"/>
      <c r="EK10" s="125"/>
      <c r="EL10" s="125"/>
      <c r="EM10" s="125"/>
      <c r="EN10" s="125"/>
      <c r="EO10" s="125"/>
      <c r="EP10" s="125"/>
      <c r="EQ10" s="125"/>
      <c r="ER10" s="125"/>
      <c r="ES10" s="125"/>
      <c r="ET10" s="125"/>
      <c r="EU10" s="125"/>
      <c r="EV10" s="125"/>
      <c r="EW10" s="125"/>
      <c r="EX10" s="125"/>
      <c r="EY10" s="125"/>
      <c r="EZ10" s="125"/>
      <c r="FA10" s="125"/>
      <c r="FB10" s="125"/>
      <c r="FC10" s="125"/>
      <c r="FD10" s="125"/>
    </row>
    <row r="11" spans="1:160" s="125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51"/>
    </row>
    <row r="12" spans="1:160" s="141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51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/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25"/>
      <c r="DT12" s="125"/>
      <c r="DU12" s="125"/>
      <c r="DV12" s="125"/>
      <c r="DW12" s="125"/>
      <c r="DX12" s="125"/>
      <c r="DY12" s="125"/>
      <c r="DZ12" s="125"/>
      <c r="EA12" s="125"/>
      <c r="EB12" s="125"/>
      <c r="EC12" s="125"/>
      <c r="ED12" s="125"/>
      <c r="EE12" s="125"/>
      <c r="EF12" s="125"/>
      <c r="EG12" s="125"/>
      <c r="EH12" s="125"/>
      <c r="EI12" s="125"/>
      <c r="EJ12" s="125"/>
      <c r="EK12" s="125"/>
      <c r="EL12" s="125"/>
      <c r="EM12" s="125"/>
      <c r="EN12" s="125"/>
      <c r="EO12" s="125"/>
      <c r="EP12" s="125"/>
      <c r="EQ12" s="125"/>
      <c r="ER12" s="125"/>
      <c r="ES12" s="125"/>
      <c r="ET12" s="125"/>
      <c r="EU12" s="125"/>
      <c r="EV12" s="125"/>
      <c r="EW12" s="125"/>
      <c r="EX12" s="125"/>
      <c r="EY12" s="125"/>
      <c r="EZ12" s="125"/>
      <c r="FA12" s="125"/>
      <c r="FB12" s="125"/>
      <c r="FC12" s="125"/>
      <c r="FD12" s="125"/>
    </row>
    <row r="13" spans="1:160" s="141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51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  <c r="DB13" s="125"/>
      <c r="DC13" s="125"/>
      <c r="DD13" s="125"/>
      <c r="DE13" s="125"/>
      <c r="DF13" s="125"/>
      <c r="DG13" s="125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25"/>
      <c r="DW13" s="125"/>
      <c r="DX13" s="125"/>
      <c r="DY13" s="125"/>
      <c r="DZ13" s="125"/>
      <c r="EA13" s="125"/>
      <c r="EB13" s="125"/>
      <c r="EC13" s="125"/>
      <c r="ED13" s="125"/>
      <c r="EE13" s="125"/>
      <c r="EF13" s="125"/>
      <c r="EG13" s="125"/>
      <c r="EH13" s="125"/>
      <c r="EI13" s="125"/>
      <c r="EJ13" s="125"/>
      <c r="EK13" s="125"/>
      <c r="EL13" s="125"/>
      <c r="EM13" s="125"/>
      <c r="EN13" s="125"/>
      <c r="EO13" s="125"/>
      <c r="EP13" s="125"/>
      <c r="EQ13" s="125"/>
      <c r="ER13" s="125"/>
      <c r="ES13" s="125"/>
      <c r="ET13" s="125"/>
      <c r="EU13" s="125"/>
      <c r="EV13" s="125"/>
      <c r="EW13" s="125"/>
      <c r="EX13" s="125"/>
      <c r="EY13" s="125"/>
      <c r="EZ13" s="125"/>
      <c r="FA13" s="125"/>
      <c r="FB13" s="125"/>
      <c r="FC13" s="125"/>
      <c r="FD13" s="125"/>
    </row>
    <row r="14" spans="1:160" s="125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51"/>
    </row>
    <row r="15" spans="1:160" s="125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51"/>
    </row>
    <row r="16" spans="1:160" s="125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51"/>
    </row>
    <row r="17" spans="1:14" s="125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51"/>
    </row>
    <row r="18" spans="1:14" s="125" customFormat="1" ht="22.5" customHeight="1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51"/>
    </row>
    <row r="19" spans="1:14" s="125" customFormat="1" ht="22.5" customHeight="1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51"/>
    </row>
    <row r="20" spans="1:14" s="125" customFormat="1" ht="22.5" customHeight="1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51"/>
    </row>
    <row r="21" spans="1:14" s="125" customFormat="1" ht="22.5" customHeight="1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51"/>
    </row>
    <row r="22" spans="1:14" s="125" customFormat="1" ht="22.5" customHeight="1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51"/>
    </row>
    <row r="23" spans="1:14" s="125" customFormat="1" ht="22.5" customHeight="1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51"/>
    </row>
    <row r="24" spans="1:14" s="125" customFormat="1" ht="22.5" customHeight="1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51"/>
    </row>
    <row r="25" spans="1:14" s="125" customFormat="1" ht="22.5" customHeight="1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51"/>
    </row>
    <row r="26" spans="1:14" s="125" customFormat="1" ht="22.5" customHeight="1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51"/>
    </row>
    <row r="27" spans="1:14" s="125" customFormat="1" ht="22.5" customHeight="1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51"/>
    </row>
    <row r="28" spans="1:14" s="125" customFormat="1" ht="22.5" customHeight="1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51"/>
    </row>
    <row r="29" spans="1:14" s="125" customFormat="1" ht="22.5" customHeight="1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51"/>
    </row>
    <row r="30" spans="1:14" s="125" customFormat="1" ht="22.5" customHeight="1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51"/>
    </row>
    <row r="31" spans="1:14" s="125" customFormat="1" ht="22.5" customHeight="1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51"/>
    </row>
    <row r="32" spans="1:14" s="125" customFormat="1" ht="22.5" customHeight="1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51"/>
    </row>
    <row r="33" spans="1:161" s="125" customFormat="1" ht="22.5" customHeight="1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  <c r="N33" s="151"/>
    </row>
    <row r="34" spans="1:161" s="125" customFormat="1" ht="22.5" customHeight="1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51"/>
    </row>
    <row r="35" spans="1:161" s="125" customFormat="1" ht="22.5" customHeight="1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  <c r="N35" s="151"/>
      <c r="O35" s="396"/>
      <c r="P35" s="396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7"/>
      <c r="DH35" s="157"/>
      <c r="DI35" s="157"/>
      <c r="DJ35" s="157"/>
      <c r="DK35" s="157"/>
      <c r="DL35" s="157"/>
      <c r="DM35" s="157"/>
      <c r="DN35" s="157"/>
      <c r="DO35" s="157"/>
      <c r="DP35" s="157"/>
      <c r="DQ35" s="157"/>
      <c r="DR35" s="157"/>
      <c r="DS35" s="157"/>
      <c r="DT35" s="157"/>
      <c r="DU35" s="157"/>
      <c r="DV35" s="157"/>
      <c r="DW35" s="157"/>
      <c r="DX35" s="157"/>
      <c r="DY35" s="157"/>
      <c r="DZ35" s="157"/>
      <c r="EA35" s="157"/>
      <c r="EB35" s="157"/>
      <c r="EC35" s="157"/>
      <c r="ED35" s="157"/>
      <c r="EE35" s="157"/>
      <c r="EF35" s="157"/>
      <c r="EG35" s="157"/>
      <c r="EH35" s="157"/>
      <c r="EI35" s="157"/>
      <c r="EJ35" s="157"/>
      <c r="EK35" s="157"/>
      <c r="EL35" s="157"/>
      <c r="EM35" s="157"/>
      <c r="EN35" s="157"/>
      <c r="EO35" s="157"/>
      <c r="EP35" s="157"/>
      <c r="EQ35" s="157"/>
      <c r="ER35" s="157"/>
      <c r="ES35" s="157"/>
      <c r="ET35" s="157"/>
      <c r="EU35" s="157"/>
      <c r="EV35" s="157"/>
      <c r="EW35" s="157"/>
      <c r="EX35" s="157"/>
      <c r="EY35" s="157"/>
      <c r="EZ35" s="157"/>
      <c r="FA35" s="157"/>
      <c r="FB35" s="157"/>
      <c r="FC35" s="157"/>
      <c r="FD35" s="157"/>
      <c r="FE35" s="157"/>
    </row>
    <row r="36" spans="1:161" s="151" customFormat="1" ht="22.5" customHeight="1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</row>
    <row r="37" spans="1:161" s="125" customFormat="1" ht="22.5" customHeight="1">
      <c r="A37"/>
      <c r="B37"/>
      <c r="C37"/>
      <c r="D37"/>
      <c r="E37"/>
      <c r="F37"/>
      <c r="G37" t="s">
        <v>147</v>
      </c>
      <c r="H37"/>
      <c r="I37"/>
      <c r="J37"/>
      <c r="K37"/>
      <c r="L37"/>
      <c r="M37"/>
      <c r="N37" s="151"/>
    </row>
    <row r="38" spans="1:161" s="101" customFormat="1">
      <c r="A38"/>
      <c r="B38"/>
      <c r="C38"/>
      <c r="D38"/>
      <c r="E38"/>
      <c r="F38"/>
      <c r="G38" t="s">
        <v>147</v>
      </c>
      <c r="H38"/>
      <c r="I38"/>
      <c r="J38"/>
      <c r="K38"/>
      <c r="L38"/>
      <c r="M38"/>
    </row>
    <row r="39" spans="1:161" s="101" customFormat="1">
      <c r="A39"/>
      <c r="B39"/>
      <c r="C39"/>
      <c r="D39"/>
      <c r="E39"/>
      <c r="F39"/>
      <c r="G39" t="s">
        <v>147</v>
      </c>
      <c r="H39"/>
      <c r="I39"/>
      <c r="J39"/>
      <c r="K39"/>
      <c r="L39"/>
      <c r="M39"/>
      <c r="N39" s="129"/>
      <c r="O39" s="115"/>
    </row>
    <row r="40" spans="1:161">
      <c r="G40" t="s">
        <v>147</v>
      </c>
    </row>
    <row r="41" spans="1:161">
      <c r="G41" t="s">
        <v>147</v>
      </c>
    </row>
    <row r="42" spans="1:161">
      <c r="G42" t="s">
        <v>147</v>
      </c>
    </row>
    <row r="43" spans="1:161">
      <c r="G43" t="s">
        <v>147</v>
      </c>
    </row>
    <row r="44" spans="1:161">
      <c r="G44" t="s">
        <v>147</v>
      </c>
    </row>
    <row r="45" spans="1:161">
      <c r="G45" t="s">
        <v>147</v>
      </c>
    </row>
    <row r="46" spans="1:161">
      <c r="G46" t="s">
        <v>147</v>
      </c>
    </row>
    <row r="47" spans="1:161">
      <c r="G47" t="s">
        <v>147</v>
      </c>
    </row>
    <row r="48" spans="1:161">
      <c r="G48" t="s">
        <v>147</v>
      </c>
    </row>
    <row r="49" spans="7:7">
      <c r="G49" t="s">
        <v>147</v>
      </c>
    </row>
    <row r="50" spans="7:7">
      <c r="G50" t="s">
        <v>147</v>
      </c>
    </row>
    <row r="51" spans="7:7">
      <c r="G51" t="s">
        <v>147</v>
      </c>
    </row>
    <row r="52" spans="7:7">
      <c r="G52" t="s">
        <v>147</v>
      </c>
    </row>
    <row r="53" spans="7:7">
      <c r="G53" t="s">
        <v>147</v>
      </c>
    </row>
    <row r="54" spans="7:7">
      <c r="G54" t="s">
        <v>147</v>
      </c>
    </row>
    <row r="55" spans="7:7">
      <c r="G55" t="s">
        <v>147</v>
      </c>
    </row>
    <row r="56" spans="7:7">
      <c r="G56" t="s">
        <v>147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2025-03-18T16:05:22Z</dcterms:modified>
  <cp:category/>
  <cp:contentStatus/>
</cp:coreProperties>
</file>