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ericasmining-my.sharepoint.com/personal/jninajac_southernperu_com_pe/Documents/Desktop/"/>
    </mc:Choice>
  </mc:AlternateContent>
  <xr:revisionPtr revIDLastSave="7" documentId="8_{DE0C7529-14E1-4485-965C-1DD24F472DAE}" xr6:coauthVersionLast="47" xr6:coauthVersionMax="47" xr10:uidLastSave="{F3EF6BCA-1F16-4354-AB75-8D187182A844}"/>
  <bookViews>
    <workbookView xWindow="-120" yWindow="-120" windowWidth="29040" windowHeight="15720" tabRatio="678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24'!$A$19:$AA$47</definedName>
    <definedName name="_xlnm._FilterDatabase" localSheetId="1" hidden="1">'ANEXO 25'!$A$12:$AA$48</definedName>
    <definedName name="_xlnm._FilterDatabase" localSheetId="4" hidden="1">'ANEXO 28'!$A$11:$AB$49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" i="11" l="1"/>
  <c r="AA38" i="11"/>
  <c r="V35" i="11" l="1"/>
  <c r="D45" i="5"/>
  <c r="D41" i="5"/>
  <c r="V46" i="1"/>
  <c r="F46" i="1"/>
  <c r="W16" i="11" l="1"/>
  <c r="V31" i="11"/>
  <c r="W6" i="11"/>
  <c r="W8" i="11"/>
  <c r="W27" i="11"/>
  <c r="C46" i="7"/>
  <c r="D46" i="7" s="1"/>
  <c r="B46" i="7"/>
  <c r="C42" i="7"/>
  <c r="B42" i="7"/>
  <c r="D42" i="7" s="1"/>
  <c r="C41" i="6"/>
  <c r="B41" i="6"/>
  <c r="D41" i="6" s="1"/>
  <c r="C45" i="6"/>
  <c r="B45" i="6"/>
  <c r="D45" i="6" s="1"/>
  <c r="C41" i="5"/>
  <c r="B41" i="5"/>
  <c r="C45" i="5"/>
  <c r="B45" i="5"/>
  <c r="D45" i="4"/>
  <c r="C45" i="4"/>
  <c r="C46" i="4"/>
  <c r="B45" i="4"/>
  <c r="C41" i="4"/>
  <c r="B41" i="4"/>
  <c r="D41" i="4" s="1"/>
  <c r="N6" i="12" l="1"/>
  <c r="W34" i="11"/>
  <c r="N35" i="12"/>
  <c r="W35" i="11"/>
  <c r="W29" i="11"/>
  <c r="W24" i="11"/>
  <c r="W32" i="11" l="1"/>
  <c r="W25" i="11"/>
  <c r="W19" i="11"/>
  <c r="W17" i="11"/>
  <c r="V28" i="11"/>
  <c r="W28" i="11"/>
  <c r="W20" i="11"/>
  <c r="W21" i="11"/>
  <c r="V8" i="11"/>
  <c r="W23" i="11" l="1"/>
  <c r="W15" i="11" l="1"/>
  <c r="W30" i="11"/>
  <c r="W31" i="11"/>
  <c r="N31" i="12"/>
  <c r="F42" i="1"/>
  <c r="W22" i="11" l="1"/>
  <c r="W18" i="11" l="1"/>
  <c r="V18" i="11"/>
  <c r="W33" i="11"/>
  <c r="V33" i="11"/>
  <c r="V10" i="11"/>
  <c r="W10" i="11"/>
  <c r="W9" i="11"/>
  <c r="W11" i="11"/>
  <c r="V36" i="11"/>
  <c r="W36" i="11"/>
  <c r="W26" i="11" l="1"/>
  <c r="W7" i="11"/>
  <c r="P21" i="11" l="1"/>
  <c r="F32" i="1"/>
  <c r="H32" i="1"/>
  <c r="J32" i="1"/>
  <c r="V12" i="11"/>
  <c r="W12" i="11"/>
  <c r="V7" i="11"/>
  <c r="W37" i="11"/>
  <c r="V37" i="11"/>
  <c r="W14" i="11"/>
  <c r="V17" i="11" l="1"/>
  <c r="V26" i="11"/>
  <c r="V6" i="11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2" i="5"/>
  <c r="C42" i="5"/>
  <c r="B43" i="5"/>
  <c r="C43" i="5"/>
  <c r="B44" i="5"/>
  <c r="C44" i="5"/>
  <c r="B46" i="5"/>
  <c r="C46" i="5"/>
  <c r="B47" i="5"/>
  <c r="C47" i="5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3" i="7"/>
  <c r="C43" i="7"/>
  <c r="B44" i="7"/>
  <c r="C44" i="7"/>
  <c r="B45" i="7"/>
  <c r="C45" i="7"/>
  <c r="B47" i="7"/>
  <c r="C47" i="7"/>
  <c r="B48" i="7"/>
  <c r="C48" i="7"/>
  <c r="W39" i="11" l="1"/>
  <c r="D31" i="7"/>
  <c r="V9" i="11"/>
  <c r="N8" i="12"/>
  <c r="V20" i="11"/>
  <c r="V15" i="11"/>
  <c r="V14" i="11"/>
  <c r="V34" i="11"/>
  <c r="V27" i="11"/>
  <c r="V13" i="11"/>
  <c r="V25" i="11"/>
  <c r="V11" i="11"/>
  <c r="V5" i="11"/>
  <c r="T21" i="11"/>
  <c r="H21" i="11"/>
  <c r="V22" i="11"/>
  <c r="V23" i="11"/>
  <c r="V24" i="11"/>
  <c r="V30" i="11"/>
  <c r="N7" i="12"/>
  <c r="B24" i="4"/>
  <c r="B24" i="6" s="1"/>
  <c r="C24" i="4"/>
  <c r="C24" i="6" s="1"/>
  <c r="B25" i="4"/>
  <c r="B25" i="6" s="1"/>
  <c r="C25" i="4"/>
  <c r="C25" i="6" s="1"/>
  <c r="B26" i="4"/>
  <c r="B26" i="6" s="1"/>
  <c r="C26" i="4"/>
  <c r="C26" i="6" s="1"/>
  <c r="B27" i="4"/>
  <c r="B27" i="6" s="1"/>
  <c r="C27" i="4"/>
  <c r="C27" i="6" s="1"/>
  <c r="B28" i="4"/>
  <c r="B28" i="6" s="1"/>
  <c r="C28" i="4"/>
  <c r="C28" i="6" s="1"/>
  <c r="B29" i="4"/>
  <c r="B29" i="6" s="1"/>
  <c r="C29" i="4"/>
  <c r="C29" i="6" s="1"/>
  <c r="B30" i="4"/>
  <c r="B30" i="6" s="1"/>
  <c r="C30" i="4"/>
  <c r="C30" i="6" s="1"/>
  <c r="B31" i="4"/>
  <c r="B31" i="6" s="1"/>
  <c r="C31" i="4"/>
  <c r="C31" i="6" s="1"/>
  <c r="B32" i="4"/>
  <c r="B32" i="6" s="1"/>
  <c r="C32" i="4"/>
  <c r="C32" i="6" s="1"/>
  <c r="B33" i="4"/>
  <c r="B33" i="6" s="1"/>
  <c r="C33" i="4"/>
  <c r="C33" i="6" s="1"/>
  <c r="B34" i="4"/>
  <c r="B34" i="6" s="1"/>
  <c r="C34" i="4"/>
  <c r="C34" i="6" s="1"/>
  <c r="B35" i="4"/>
  <c r="B35" i="6" s="1"/>
  <c r="C35" i="4"/>
  <c r="C35" i="6" s="1"/>
  <c r="B36" i="4"/>
  <c r="B36" i="6" s="1"/>
  <c r="C36" i="4"/>
  <c r="C36" i="6" s="1"/>
  <c r="B37" i="4"/>
  <c r="B37" i="6" s="1"/>
  <c r="C37" i="4"/>
  <c r="C37" i="6" s="1"/>
  <c r="B38" i="4"/>
  <c r="B38" i="6" s="1"/>
  <c r="C38" i="4"/>
  <c r="C38" i="6" s="1"/>
  <c r="B39" i="4"/>
  <c r="B39" i="6" s="1"/>
  <c r="C39" i="4"/>
  <c r="C39" i="6" s="1"/>
  <c r="B40" i="4"/>
  <c r="B40" i="6" s="1"/>
  <c r="C40" i="4"/>
  <c r="C40" i="6" s="1"/>
  <c r="B42" i="4"/>
  <c r="B42" i="6" s="1"/>
  <c r="C42" i="4"/>
  <c r="C42" i="6" s="1"/>
  <c r="B43" i="4"/>
  <c r="B43" i="6" s="1"/>
  <c r="C43" i="4"/>
  <c r="C43" i="6" s="1"/>
  <c r="B44" i="4"/>
  <c r="B44" i="6" s="1"/>
  <c r="C44" i="4"/>
  <c r="C44" i="6" s="1"/>
  <c r="B46" i="4"/>
  <c r="B46" i="6" s="1"/>
  <c r="C46" i="6"/>
  <c r="B47" i="4"/>
  <c r="B47" i="6" s="1"/>
  <c r="C47" i="4"/>
  <c r="C47" i="6" s="1"/>
  <c r="AA25" i="6"/>
  <c r="AA26" i="6"/>
  <c r="AA27" i="6"/>
  <c r="AA28" i="6"/>
  <c r="AA29" i="6"/>
  <c r="AA30" i="6"/>
  <c r="AA31" i="6"/>
  <c r="AA32" i="6"/>
  <c r="AA33" i="6"/>
  <c r="AA27" i="7"/>
  <c r="AA28" i="7"/>
  <c r="AA29" i="7"/>
  <c r="AA30" i="7"/>
  <c r="AA31" i="7"/>
  <c r="AA32" i="7"/>
  <c r="AA33" i="7"/>
  <c r="V24" i="1"/>
  <c r="V25" i="1"/>
  <c r="V26" i="1"/>
  <c r="V27" i="1"/>
  <c r="N5" i="12"/>
  <c r="V14" i="1"/>
  <c r="F14" i="1"/>
  <c r="AA26" i="5"/>
  <c r="AA31" i="5"/>
  <c r="AA33" i="4"/>
  <c r="V21" i="11" l="1"/>
  <c r="D30" i="6"/>
  <c r="V29" i="11"/>
  <c r="V32" i="11"/>
  <c r="D30" i="5"/>
  <c r="D33" i="5"/>
  <c r="D44" i="4"/>
  <c r="D26" i="4"/>
  <c r="D28" i="7"/>
  <c r="D26" i="6"/>
  <c r="D38" i="4"/>
  <c r="D37" i="4"/>
  <c r="D35" i="4"/>
  <c r="D30" i="7"/>
  <c r="D32" i="5"/>
  <c r="D32" i="7"/>
  <c r="D34" i="5"/>
  <c r="D40" i="4"/>
  <c r="D33" i="7"/>
  <c r="D28" i="5"/>
  <c r="D29" i="5"/>
  <c r="D43" i="4"/>
  <c r="D33" i="4"/>
  <c r="D26" i="5"/>
  <c r="D30" i="4"/>
  <c r="D29" i="7"/>
  <c r="D25" i="5"/>
  <c r="D24" i="5"/>
  <c r="D47" i="4"/>
  <c r="D39" i="4"/>
  <c r="D36" i="4"/>
  <c r="D34" i="4"/>
  <c r="D32" i="4"/>
  <c r="D28" i="4"/>
  <c r="D25" i="4"/>
  <c r="D24" i="4"/>
  <c r="D27" i="7"/>
  <c r="D29" i="4"/>
  <c r="D27" i="6"/>
  <c r="D27" i="5"/>
  <c r="D27" i="4"/>
  <c r="D42" i="4"/>
  <c r="D46" i="4"/>
  <c r="D31" i="5"/>
  <c r="D31" i="4"/>
  <c r="D25" i="6"/>
  <c r="D24" i="6"/>
  <c r="N26" i="12"/>
  <c r="U49" i="1"/>
  <c r="AA26" i="4"/>
  <c r="N9" i="12"/>
  <c r="N23" i="12"/>
  <c r="Y34" i="1"/>
  <c r="W34" i="1"/>
  <c r="V33" i="1"/>
  <c r="V34" i="1"/>
  <c r="H34" i="1"/>
  <c r="F34" i="1"/>
  <c r="N20" i="12"/>
  <c r="F18" i="1"/>
  <c r="N13" i="12"/>
  <c r="H29" i="1"/>
  <c r="H28" i="1"/>
  <c r="V17" i="1"/>
  <c r="V43" i="1"/>
  <c r="J33" i="1"/>
  <c r="J27" i="1"/>
  <c r="J29" i="1"/>
  <c r="V35" i="1"/>
  <c r="V47" i="1"/>
  <c r="D49" i="1"/>
  <c r="N16" i="12"/>
  <c r="V16" i="11"/>
  <c r="F27" i="1"/>
  <c r="H27" i="1"/>
  <c r="L27" i="1"/>
  <c r="O27" i="1"/>
  <c r="W27" i="1" s="1"/>
  <c r="R27" i="1"/>
  <c r="X27" i="1" s="1"/>
  <c r="T27" i="1"/>
  <c r="Z27" i="1" s="1"/>
  <c r="Y27" i="1"/>
  <c r="AF49" i="1"/>
  <c r="AE49" i="1"/>
  <c r="AG49" i="1"/>
  <c r="AH49" i="1"/>
  <c r="AI49" i="1"/>
  <c r="AD49" i="1"/>
  <c r="AA43" i="7"/>
  <c r="AA42" i="6"/>
  <c r="AA42" i="5"/>
  <c r="AA42" i="4"/>
  <c r="N32" i="12"/>
  <c r="G49" i="1"/>
  <c r="I49" i="1"/>
  <c r="K49" i="1"/>
  <c r="M49" i="1"/>
  <c r="N49" i="1"/>
  <c r="P49" i="1"/>
  <c r="Q49" i="1"/>
  <c r="S49" i="1"/>
  <c r="Y43" i="1"/>
  <c r="F43" i="1"/>
  <c r="H43" i="1"/>
  <c r="J43" i="1"/>
  <c r="L43" i="1"/>
  <c r="O43" i="1"/>
  <c r="W43" i="1" s="1"/>
  <c r="R43" i="1"/>
  <c r="T43" i="1"/>
  <c r="AA35" i="4"/>
  <c r="AA36" i="4"/>
  <c r="AA37" i="4"/>
  <c r="AA38" i="4"/>
  <c r="AA39" i="4"/>
  <c r="AA33" i="5"/>
  <c r="AA34" i="5"/>
  <c r="AA35" i="5"/>
  <c r="AA36" i="5"/>
  <c r="AA37" i="5"/>
  <c r="AA38" i="5"/>
  <c r="AA39" i="5"/>
  <c r="AA40" i="5"/>
  <c r="AA43" i="5"/>
  <c r="AA44" i="5"/>
  <c r="AA36" i="6"/>
  <c r="AA37" i="6"/>
  <c r="AA38" i="6"/>
  <c r="AA39" i="6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15" i="4"/>
  <c r="B15" i="6" s="1"/>
  <c r="C15" i="4"/>
  <c r="C15" i="6" s="1"/>
  <c r="AA15" i="4"/>
  <c r="B15" i="5"/>
  <c r="C15" i="5"/>
  <c r="AA15" i="5"/>
  <c r="AA15" i="6"/>
  <c r="B16" i="7"/>
  <c r="C16" i="7"/>
  <c r="AA16" i="7"/>
  <c r="E49" i="1"/>
  <c r="F16" i="1"/>
  <c r="H16" i="1"/>
  <c r="J16" i="1"/>
  <c r="L16" i="1"/>
  <c r="O16" i="1"/>
  <c r="W16" i="1" s="1"/>
  <c r="R16" i="1"/>
  <c r="T16" i="1"/>
  <c r="V16" i="1"/>
  <c r="Y16" i="1"/>
  <c r="AA21" i="4"/>
  <c r="AA22" i="4"/>
  <c r="AA23" i="4"/>
  <c r="AA24" i="4"/>
  <c r="AA25" i="4"/>
  <c r="AA28" i="4"/>
  <c r="AA29" i="4"/>
  <c r="AA30" i="4"/>
  <c r="AA31" i="4"/>
  <c r="AA32" i="4"/>
  <c r="AA34" i="4"/>
  <c r="AA22" i="5"/>
  <c r="AA23" i="5"/>
  <c r="AA24" i="5"/>
  <c r="AA22" i="6"/>
  <c r="AA23" i="6"/>
  <c r="AA24" i="6"/>
  <c r="AA23" i="7"/>
  <c r="AA24" i="7"/>
  <c r="AA25" i="7"/>
  <c r="AA26" i="7"/>
  <c r="AA34" i="7"/>
  <c r="AA35" i="7"/>
  <c r="AA36" i="7"/>
  <c r="AA37" i="7"/>
  <c r="AA38" i="7"/>
  <c r="AA39" i="7"/>
  <c r="AA40" i="7"/>
  <c r="N29" i="12"/>
  <c r="F40" i="1"/>
  <c r="H40" i="1"/>
  <c r="J40" i="1"/>
  <c r="L40" i="1"/>
  <c r="O40" i="1"/>
  <c r="W40" i="1" s="1"/>
  <c r="R40" i="1"/>
  <c r="T40" i="1"/>
  <c r="V40" i="1"/>
  <c r="Y40" i="1"/>
  <c r="AA44" i="6"/>
  <c r="AA17" i="4"/>
  <c r="V19" i="11"/>
  <c r="B13" i="4"/>
  <c r="C13" i="4"/>
  <c r="AA13" i="4"/>
  <c r="AA40" i="4"/>
  <c r="AA43" i="4"/>
  <c r="AA44" i="4"/>
  <c r="AA46" i="4"/>
  <c r="AA47" i="4"/>
  <c r="B21" i="4"/>
  <c r="B21" i="6" s="1"/>
  <c r="C21" i="4"/>
  <c r="C21" i="6" s="1"/>
  <c r="B22" i="4"/>
  <c r="B22" i="6" s="1"/>
  <c r="C22" i="4"/>
  <c r="C22" i="6" s="1"/>
  <c r="B23" i="4"/>
  <c r="B23" i="6" s="1"/>
  <c r="C23" i="4"/>
  <c r="C23" i="6" s="1"/>
  <c r="V18" i="1"/>
  <c r="Y18" i="1"/>
  <c r="V45" i="1"/>
  <c r="N34" i="12"/>
  <c r="F45" i="1"/>
  <c r="H45" i="1"/>
  <c r="J45" i="1"/>
  <c r="L45" i="1"/>
  <c r="O45" i="1"/>
  <c r="W45" i="1" s="1"/>
  <c r="R45" i="1"/>
  <c r="T45" i="1"/>
  <c r="Y45" i="1"/>
  <c r="N12" i="12"/>
  <c r="Y23" i="1"/>
  <c r="V23" i="1"/>
  <c r="T23" i="1"/>
  <c r="R23" i="1"/>
  <c r="O23" i="1"/>
  <c r="W23" i="1" s="1"/>
  <c r="L23" i="1"/>
  <c r="J23" i="1"/>
  <c r="H23" i="1"/>
  <c r="F23" i="1"/>
  <c r="V48" i="1"/>
  <c r="N22" i="12"/>
  <c r="N18" i="12"/>
  <c r="H19" i="1"/>
  <c r="AA32" i="5"/>
  <c r="F33" i="1"/>
  <c r="H33" i="1"/>
  <c r="L33" i="1"/>
  <c r="O33" i="1"/>
  <c r="W33" i="1" s="1"/>
  <c r="R33" i="1"/>
  <c r="T33" i="1"/>
  <c r="Y33" i="1"/>
  <c r="N10" i="12"/>
  <c r="N11" i="12"/>
  <c r="N14" i="12"/>
  <c r="N15" i="12"/>
  <c r="N17" i="12"/>
  <c r="N19" i="12"/>
  <c r="N21" i="12"/>
  <c r="N24" i="12"/>
  <c r="N25" i="12"/>
  <c r="N27" i="12"/>
  <c r="N28" i="12"/>
  <c r="N30" i="12"/>
  <c r="N33" i="12"/>
  <c r="N36" i="12"/>
  <c r="N37" i="12"/>
  <c r="AA28" i="5"/>
  <c r="Y29" i="1"/>
  <c r="V29" i="1"/>
  <c r="T29" i="1"/>
  <c r="R29" i="1"/>
  <c r="O29" i="1"/>
  <c r="W29" i="1" s="1"/>
  <c r="L29" i="1"/>
  <c r="F29" i="1"/>
  <c r="H14" i="1"/>
  <c r="J14" i="1"/>
  <c r="L14" i="1"/>
  <c r="O14" i="1"/>
  <c r="W14" i="1" s="1"/>
  <c r="R14" i="1"/>
  <c r="X14" i="1" s="1"/>
  <c r="T14" i="1"/>
  <c r="Z14" i="1" s="1"/>
  <c r="Y14" i="1"/>
  <c r="F17" i="1"/>
  <c r="H17" i="1"/>
  <c r="J17" i="1"/>
  <c r="L17" i="1"/>
  <c r="O17" i="1"/>
  <c r="W17" i="1" s="1"/>
  <c r="R17" i="1"/>
  <c r="T17" i="1"/>
  <c r="Y17" i="1"/>
  <c r="H18" i="1"/>
  <c r="J18" i="1"/>
  <c r="L18" i="1"/>
  <c r="O18" i="1"/>
  <c r="W18" i="1" s="1"/>
  <c r="R18" i="1"/>
  <c r="T18" i="1"/>
  <c r="F19" i="1"/>
  <c r="J19" i="1"/>
  <c r="L19" i="1"/>
  <c r="O19" i="1"/>
  <c r="W19" i="1" s="1"/>
  <c r="R19" i="1"/>
  <c r="T19" i="1"/>
  <c r="V19" i="1"/>
  <c r="Y19" i="1"/>
  <c r="F21" i="1"/>
  <c r="H21" i="1"/>
  <c r="L21" i="1"/>
  <c r="O21" i="1"/>
  <c r="W21" i="1" s="1"/>
  <c r="R21" i="1"/>
  <c r="T21" i="1"/>
  <c r="V21" i="1"/>
  <c r="Y21" i="1"/>
  <c r="F22" i="1"/>
  <c r="H22" i="1"/>
  <c r="L22" i="1"/>
  <c r="O22" i="1"/>
  <c r="W22" i="1" s="1"/>
  <c r="R22" i="1"/>
  <c r="T22" i="1"/>
  <c r="V22" i="1"/>
  <c r="Y22" i="1"/>
  <c r="F24" i="1"/>
  <c r="H24" i="1"/>
  <c r="J24" i="1"/>
  <c r="L24" i="1"/>
  <c r="O24" i="1"/>
  <c r="W24" i="1" s="1"/>
  <c r="R24" i="1"/>
  <c r="X24" i="1" s="1"/>
  <c r="T24" i="1"/>
  <c r="Z24" i="1" s="1"/>
  <c r="Y24" i="1"/>
  <c r="F25" i="1"/>
  <c r="H25" i="1"/>
  <c r="J25" i="1"/>
  <c r="L25" i="1"/>
  <c r="O25" i="1"/>
  <c r="W25" i="1" s="1"/>
  <c r="R25" i="1"/>
  <c r="X25" i="1" s="1"/>
  <c r="T25" i="1"/>
  <c r="Z25" i="1" s="1"/>
  <c r="Y25" i="1"/>
  <c r="F26" i="1"/>
  <c r="H26" i="1"/>
  <c r="J26" i="1"/>
  <c r="L26" i="1"/>
  <c r="O26" i="1"/>
  <c r="W26" i="1" s="1"/>
  <c r="R26" i="1"/>
  <c r="X26" i="1" s="1"/>
  <c r="T26" i="1"/>
  <c r="Z26" i="1" s="1"/>
  <c r="Y26" i="1"/>
  <c r="F28" i="1"/>
  <c r="J28" i="1"/>
  <c r="L28" i="1"/>
  <c r="O28" i="1"/>
  <c r="W28" i="1" s="1"/>
  <c r="R28" i="1"/>
  <c r="T28" i="1"/>
  <c r="V28" i="1"/>
  <c r="Y28" i="1"/>
  <c r="F30" i="1"/>
  <c r="H30" i="1"/>
  <c r="J30" i="1"/>
  <c r="L30" i="1"/>
  <c r="O30" i="1"/>
  <c r="W30" i="1" s="1"/>
  <c r="R30" i="1"/>
  <c r="T30" i="1"/>
  <c r="V30" i="1"/>
  <c r="Y30" i="1"/>
  <c r="F31" i="1"/>
  <c r="H31" i="1"/>
  <c r="J31" i="1"/>
  <c r="L31" i="1"/>
  <c r="O31" i="1"/>
  <c r="W31" i="1" s="1"/>
  <c r="R31" i="1"/>
  <c r="T31" i="1"/>
  <c r="V31" i="1"/>
  <c r="Y31" i="1"/>
  <c r="L32" i="1"/>
  <c r="O32" i="1"/>
  <c r="W32" i="1" s="1"/>
  <c r="R32" i="1"/>
  <c r="T32" i="1"/>
  <c r="V32" i="1"/>
  <c r="Y32" i="1"/>
  <c r="F35" i="1"/>
  <c r="H35" i="1"/>
  <c r="J35" i="1"/>
  <c r="L35" i="1"/>
  <c r="O35" i="1"/>
  <c r="W35" i="1" s="1"/>
  <c r="R35" i="1"/>
  <c r="T35" i="1"/>
  <c r="Y35" i="1"/>
  <c r="F36" i="1"/>
  <c r="J36" i="1"/>
  <c r="L36" i="1"/>
  <c r="O36" i="1"/>
  <c r="W36" i="1" s="1"/>
  <c r="R36" i="1"/>
  <c r="T36" i="1"/>
  <c r="V36" i="1"/>
  <c r="Y36" i="1"/>
  <c r="F37" i="1"/>
  <c r="H37" i="1"/>
  <c r="J37" i="1"/>
  <c r="L37" i="1"/>
  <c r="O37" i="1"/>
  <c r="W37" i="1" s="1"/>
  <c r="R37" i="1"/>
  <c r="T37" i="1"/>
  <c r="V37" i="1"/>
  <c r="Y37" i="1"/>
  <c r="F38" i="1"/>
  <c r="H38" i="1"/>
  <c r="J38" i="1"/>
  <c r="L38" i="1"/>
  <c r="O38" i="1"/>
  <c r="W38" i="1" s="1"/>
  <c r="R38" i="1"/>
  <c r="T38" i="1"/>
  <c r="V38" i="1"/>
  <c r="Y38" i="1"/>
  <c r="F39" i="1"/>
  <c r="H39" i="1"/>
  <c r="J39" i="1"/>
  <c r="L39" i="1"/>
  <c r="O39" i="1"/>
  <c r="W39" i="1" s="1"/>
  <c r="R39" i="1"/>
  <c r="T39" i="1"/>
  <c r="V39" i="1"/>
  <c r="Y39" i="1"/>
  <c r="F41" i="1"/>
  <c r="H41" i="1"/>
  <c r="J41" i="1"/>
  <c r="L41" i="1"/>
  <c r="O41" i="1"/>
  <c r="W41" i="1" s="1"/>
  <c r="R41" i="1"/>
  <c r="T41" i="1"/>
  <c r="V41" i="1"/>
  <c r="Y41" i="1"/>
  <c r="F44" i="1"/>
  <c r="H44" i="1"/>
  <c r="J44" i="1"/>
  <c r="L44" i="1"/>
  <c r="O44" i="1"/>
  <c r="W44" i="1" s="1"/>
  <c r="R44" i="1"/>
  <c r="T44" i="1"/>
  <c r="V44" i="1"/>
  <c r="Y44" i="1"/>
  <c r="F47" i="1"/>
  <c r="H47" i="1"/>
  <c r="J47" i="1"/>
  <c r="L47" i="1"/>
  <c r="O47" i="1"/>
  <c r="W47" i="1" s="1"/>
  <c r="R47" i="1"/>
  <c r="T47" i="1"/>
  <c r="Y47" i="1"/>
  <c r="F48" i="1"/>
  <c r="H48" i="1"/>
  <c r="J48" i="1"/>
  <c r="L48" i="1"/>
  <c r="O48" i="1"/>
  <c r="W48" i="1" s="1"/>
  <c r="R48" i="1"/>
  <c r="T48" i="1"/>
  <c r="Y48" i="1"/>
  <c r="B14" i="7"/>
  <c r="C14" i="7"/>
  <c r="AA14" i="7"/>
  <c r="B17" i="7"/>
  <c r="C17" i="7"/>
  <c r="AA17" i="7"/>
  <c r="B18" i="7"/>
  <c r="C18" i="7"/>
  <c r="AA18" i="7"/>
  <c r="B19" i="7"/>
  <c r="C19" i="7"/>
  <c r="AA19" i="7"/>
  <c r="B21" i="7"/>
  <c r="C21" i="7"/>
  <c r="AA21" i="7"/>
  <c r="AA22" i="7"/>
  <c r="AA41" i="7"/>
  <c r="AA44" i="7"/>
  <c r="AA47" i="7"/>
  <c r="AA48" i="7"/>
  <c r="B13" i="6"/>
  <c r="C13" i="6"/>
  <c r="AA13" i="6"/>
  <c r="AA16" i="6"/>
  <c r="AA17" i="6"/>
  <c r="AA18" i="6"/>
  <c r="AA20" i="6"/>
  <c r="AA21" i="6"/>
  <c r="AA34" i="6"/>
  <c r="AA35" i="6"/>
  <c r="AA40" i="6"/>
  <c r="AA43" i="6"/>
  <c r="AA46" i="6"/>
  <c r="AA47" i="6"/>
  <c r="B13" i="5"/>
  <c r="C13" i="5"/>
  <c r="AA13" i="5"/>
  <c r="B16" i="5"/>
  <c r="C16" i="5"/>
  <c r="AA16" i="5"/>
  <c r="B17" i="5"/>
  <c r="C17" i="5"/>
  <c r="AA17" i="5"/>
  <c r="B18" i="5"/>
  <c r="C18" i="5"/>
  <c r="AA18" i="5"/>
  <c r="B20" i="5"/>
  <c r="C20" i="5"/>
  <c r="AA20" i="5"/>
  <c r="AA21" i="5"/>
  <c r="AA25" i="5"/>
  <c r="AA27" i="5"/>
  <c r="AA29" i="5"/>
  <c r="AA30" i="5"/>
  <c r="AA46" i="5"/>
  <c r="AA47" i="5"/>
  <c r="B16" i="4"/>
  <c r="B16" i="6" s="1"/>
  <c r="C16" i="4"/>
  <c r="AA16" i="4"/>
  <c r="B17" i="4"/>
  <c r="B17" i="6" s="1"/>
  <c r="C17" i="4"/>
  <c r="C17" i="6" s="1"/>
  <c r="B18" i="4"/>
  <c r="B18" i="6" s="1"/>
  <c r="C18" i="4"/>
  <c r="C18" i="6" s="1"/>
  <c r="AA18" i="4"/>
  <c r="B20" i="4"/>
  <c r="B20" i="6" s="1"/>
  <c r="C20" i="4"/>
  <c r="C20" i="6" s="1"/>
  <c r="AA20" i="4"/>
  <c r="Z17" i="1" l="1"/>
  <c r="N39" i="12"/>
  <c r="AA18" i="1"/>
  <c r="Z47" i="1"/>
  <c r="V39" i="11"/>
  <c r="Z45" i="1"/>
  <c r="Z33" i="1"/>
  <c r="X22" i="1"/>
  <c r="X21" i="1"/>
  <c r="Z35" i="1"/>
  <c r="X32" i="1"/>
  <c r="X35" i="1"/>
  <c r="X31" i="1"/>
  <c r="Z22" i="1"/>
  <c r="X17" i="1"/>
  <c r="AA38" i="1"/>
  <c r="Z21" i="1"/>
  <c r="AA19" i="1"/>
  <c r="D47" i="7"/>
  <c r="D38" i="7"/>
  <c r="Z41" i="1"/>
  <c r="Z30" i="1"/>
  <c r="D19" i="7"/>
  <c r="Z44" i="1"/>
  <c r="Z32" i="1"/>
  <c r="Z38" i="1"/>
  <c r="Z18" i="1"/>
  <c r="Z19" i="1"/>
  <c r="Z43" i="1"/>
  <c r="X40" i="1"/>
  <c r="Z31" i="1"/>
  <c r="X19" i="1"/>
  <c r="X44" i="1"/>
  <c r="X38" i="1"/>
  <c r="X18" i="1"/>
  <c r="AA33" i="1"/>
  <c r="Z16" i="1"/>
  <c r="X28" i="1"/>
  <c r="Z23" i="1"/>
  <c r="X45" i="1"/>
  <c r="D41" i="7"/>
  <c r="D24" i="7"/>
  <c r="X41" i="1"/>
  <c r="X37" i="1"/>
  <c r="X48" i="1"/>
  <c r="D35" i="7"/>
  <c r="X36" i="1"/>
  <c r="D46" i="5"/>
  <c r="D22" i="7"/>
  <c r="AA30" i="1"/>
  <c r="D40" i="7"/>
  <c r="AA32" i="1"/>
  <c r="AB27" i="1"/>
  <c r="X33" i="1"/>
  <c r="AA27" i="1"/>
  <c r="AB25" i="1"/>
  <c r="D21" i="7"/>
  <c r="X29" i="1"/>
  <c r="Z37" i="1"/>
  <c r="Z39" i="1"/>
  <c r="D18" i="5"/>
  <c r="AA37" i="1"/>
  <c r="AA23" i="1"/>
  <c r="D39" i="5"/>
  <c r="X47" i="1"/>
  <c r="Z36" i="1"/>
  <c r="D23" i="6"/>
  <c r="Z28" i="1"/>
  <c r="D21" i="4"/>
  <c r="D31" i="6"/>
  <c r="D29" i="6"/>
  <c r="D33" i="6"/>
  <c r="D32" i="6"/>
  <c r="D28" i="6"/>
  <c r="D20" i="4"/>
  <c r="D39" i="7"/>
  <c r="D16" i="7"/>
  <c r="D47" i="5"/>
  <c r="D37" i="5"/>
  <c r="D20" i="5"/>
  <c r="AA48" i="1"/>
  <c r="AA41" i="1"/>
  <c r="AA36" i="1"/>
  <c r="D44" i="5"/>
  <c r="D20" i="6"/>
  <c r="F49" i="1"/>
  <c r="AA40" i="1"/>
  <c r="D17" i="6"/>
  <c r="D40" i="5"/>
  <c r="AA22" i="1"/>
  <c r="AA17" i="1"/>
  <c r="D34" i="6"/>
  <c r="AA43" i="1"/>
  <c r="D16" i="4"/>
  <c r="AA24" i="1"/>
  <c r="D21" i="6"/>
  <c r="AA16" i="1"/>
  <c r="D38" i="5"/>
  <c r="D21" i="5"/>
  <c r="D25" i="7"/>
  <c r="D42" i="5"/>
  <c r="D16" i="5"/>
  <c r="AB26" i="1"/>
  <c r="AA44" i="1"/>
  <c r="AA31" i="1"/>
  <c r="AA28" i="1"/>
  <c r="AA34" i="1"/>
  <c r="AA26" i="1"/>
  <c r="AB24" i="1"/>
  <c r="AA39" i="1"/>
  <c r="AA21" i="1"/>
  <c r="AA45" i="1"/>
  <c r="AA29" i="1"/>
  <c r="AA35" i="1"/>
  <c r="AA25" i="1"/>
  <c r="AA47" i="1"/>
  <c r="V49" i="1"/>
  <c r="X16" i="1"/>
  <c r="H49" i="1"/>
  <c r="X30" i="1"/>
  <c r="X23" i="1"/>
  <c r="Z48" i="1"/>
  <c r="X43" i="1"/>
  <c r="Z40" i="1"/>
  <c r="Z29" i="1"/>
  <c r="Y49" i="1"/>
  <c r="AB14" i="1"/>
  <c r="AA14" i="1"/>
  <c r="D36" i="5"/>
  <c r="D14" i="7"/>
  <c r="X39" i="1"/>
  <c r="D23" i="7"/>
  <c r="D45" i="7"/>
  <c r="D43" i="7"/>
  <c r="R49" i="1"/>
  <c r="D18" i="7"/>
  <c r="AA49" i="7"/>
  <c r="D36" i="7"/>
  <c r="D34" i="7"/>
  <c r="AA48" i="6"/>
  <c r="D43" i="5"/>
  <c r="D23" i="5"/>
  <c r="D35" i="5"/>
  <c r="D17" i="5"/>
  <c r="AA48" i="5"/>
  <c r="B48" i="5"/>
  <c r="D22" i="5"/>
  <c r="D15" i="5"/>
  <c r="D36" i="6"/>
  <c r="D22" i="4"/>
  <c r="D15" i="4"/>
  <c r="D17" i="4"/>
  <c r="D47" i="6"/>
  <c r="D18" i="6"/>
  <c r="D43" i="6"/>
  <c r="D37" i="6"/>
  <c r="D44" i="6"/>
  <c r="D18" i="4"/>
  <c r="C16" i="6"/>
  <c r="D16" i="6" s="1"/>
  <c r="D38" i="6"/>
  <c r="D23" i="4"/>
  <c r="AA48" i="4"/>
  <c r="D46" i="6"/>
  <c r="D42" i="6"/>
  <c r="D39" i="6"/>
  <c r="C48" i="4"/>
  <c r="B48" i="4"/>
  <c r="C49" i="7"/>
  <c r="D26" i="7"/>
  <c r="D44" i="7"/>
  <c r="D37" i="7"/>
  <c r="D48" i="7"/>
  <c r="D17" i="7"/>
  <c r="D15" i="6"/>
  <c r="D13" i="6"/>
  <c r="D35" i="6"/>
  <c r="D40" i="6"/>
  <c r="D22" i="6"/>
  <c r="C48" i="5"/>
  <c r="D13" i="4"/>
  <c r="D13" i="5"/>
  <c r="Z34" i="1"/>
  <c r="X34" i="1"/>
  <c r="T49" i="1"/>
  <c r="O49" i="1"/>
  <c r="W49" i="1" s="1"/>
  <c r="J49" i="1"/>
  <c r="L49" i="1"/>
  <c r="B49" i="7"/>
  <c r="AB17" i="1" l="1"/>
  <c r="AB45" i="1"/>
  <c r="AB33" i="1"/>
  <c r="AB43" i="1"/>
  <c r="AB47" i="1"/>
  <c r="AB38" i="1"/>
  <c r="D49" i="7"/>
  <c r="AB21" i="1"/>
  <c r="AB39" i="1"/>
  <c r="AB22" i="1"/>
  <c r="AB41" i="1"/>
  <c r="D48" i="6"/>
  <c r="B48" i="6"/>
  <c r="C48" i="6"/>
  <c r="AB35" i="1"/>
  <c r="Z49" i="1"/>
  <c r="AB30" i="1"/>
  <c r="AB28" i="1"/>
  <c r="AB31" i="1"/>
  <c r="AB23" i="1"/>
  <c r="AB37" i="1"/>
  <c r="AB32" i="1"/>
  <c r="AB44" i="1"/>
  <c r="AB19" i="1"/>
  <c r="AB48" i="1"/>
  <c r="AB16" i="1"/>
  <c r="AB40" i="1"/>
  <c r="AB18" i="1"/>
  <c r="AB29" i="1"/>
  <c r="AB36" i="1"/>
  <c r="AA49" i="1"/>
  <c r="X49" i="1"/>
  <c r="AB34" i="1"/>
  <c r="D48" i="5"/>
  <c r="D48" i="4"/>
  <c r="AB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SPCC</author>
  </authors>
  <commentList>
    <comment ref="F17" authorId="0" shapeId="0" xr:uid="{2508A4EE-2155-4EC4-BC3B-D8BE664055E0}">
      <text>
        <r>
          <rPr>
            <b/>
            <sz val="9"/>
            <color indexed="81"/>
            <rFont val="Tahoma"/>
            <family val="2"/>
          </rPr>
          <t>SPCC:</t>
        </r>
        <r>
          <rPr>
            <sz val="9"/>
            <color indexed="81"/>
            <rFont val="Tahoma"/>
            <family val="2"/>
          </rPr>
          <t xml:space="preserve">
Guadria Normal</t>
        </r>
      </text>
    </comment>
    <comment ref="F24" authorId="0" shapeId="0" xr:uid="{D046FC25-03FD-4792-B3C2-2530463D2C8A}">
      <text>
        <r>
          <rPr>
            <b/>
            <sz val="9"/>
            <color indexed="81"/>
            <rFont val="Tahoma"/>
            <family val="2"/>
          </rPr>
          <t>SPCC:</t>
        </r>
        <r>
          <rPr>
            <sz val="9"/>
            <color indexed="81"/>
            <rFont val="Tahoma"/>
            <family val="2"/>
          </rPr>
          <t xml:space="preserve">
Continuan trabajando.</t>
        </r>
      </text>
    </comment>
    <comment ref="F41" authorId="0" shapeId="0" xr:uid="{909513A9-A816-4B24-8A78-3C6533F36088}">
      <text>
        <r>
          <rPr>
            <b/>
            <sz val="9"/>
            <color indexed="81"/>
            <rFont val="Tahoma"/>
            <family val="2"/>
          </rPr>
          <t>SPCC:</t>
        </r>
        <r>
          <rPr>
            <sz val="9"/>
            <color indexed="81"/>
            <rFont val="Tahoma"/>
            <family val="2"/>
          </rPr>
          <t xml:space="preserve">
Continua laborando.</t>
        </r>
      </text>
    </comment>
    <comment ref="F48" authorId="0" shapeId="0" xr:uid="{56CE19D2-7282-4D64-A905-D3E0D1077F9B}">
      <text>
        <r>
          <rPr>
            <b/>
            <sz val="9"/>
            <color indexed="81"/>
            <rFont val="Tahoma"/>
            <family val="2"/>
          </rPr>
          <t>SPCC:</t>
        </r>
        <r>
          <rPr>
            <sz val="9"/>
            <color indexed="81"/>
            <rFont val="Tahoma"/>
            <family val="2"/>
          </rPr>
          <t xml:space="preserve">
CONTINUAN TRABAJANDO NORMAL HASTA EL 23/03/2020/ Y REDIJERON PERSONAL HASTA FIN DE MES</t>
        </r>
      </text>
    </comment>
  </commentList>
</comments>
</file>

<file path=xl/sharedStrings.xml><?xml version="1.0" encoding="utf-8"?>
<sst xmlns="http://schemas.openxmlformats.org/spreadsheetml/2006/main" count="767" uniqueCount="210">
  <si>
    <t>ANEXO N° 24</t>
  </si>
  <si>
    <t>CUADRO ESTADÍSTICO DE INCIDENTES</t>
  </si>
  <si>
    <t>SPCC - ACUMULACION TOQUEPALA 1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</si>
  <si>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</si>
  <si>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</si>
  <si>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</si>
  <si>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</si>
  <si>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</si>
  <si>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</si>
  <si>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</si>
  <si>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</si>
  <si>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</si>
  <si>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</si>
  <si>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</si>
  <si>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</si>
  <si>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</si>
  <si>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</si>
  <si>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</si>
  <si>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</si>
  <si>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</si>
  <si>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ANGLO PERUANA TERRA S.A.C.</t>
  </si>
  <si>
    <t>EXSA</t>
  </si>
  <si>
    <t>MINING COMPANY SERVICES SAC MINCOSER</t>
  </si>
  <si>
    <t>SELIN SRL</t>
  </si>
  <si>
    <t>EMPRESA CONTRATISTA DE ACTIVIDADES CONEXAS</t>
  </si>
  <si>
    <t>A&amp;F CONSULTORES Y SERVICIOS AMBIENTALES S.A.C.</t>
  </si>
  <si>
    <t>AB TECHNOLOGY</t>
  </si>
  <si>
    <t>AMBIPAR ENVIRONMENT</t>
  </si>
  <si>
    <t>BASHIR</t>
  </si>
  <si>
    <t>BENCAR SRL</t>
  </si>
  <si>
    <t>CAD PROYECTOS</t>
  </si>
  <si>
    <t>CEYCA S.A.C</t>
  </si>
  <si>
    <t>CONFIPETROL ANDINA</t>
  </si>
  <si>
    <t>CORPURANO S.R.Ltda.</t>
  </si>
  <si>
    <t>DISTRIBUIDORA CUMMINS PERU SAC</t>
  </si>
  <si>
    <t>FERREYROS SA.</t>
  </si>
  <si>
    <t>FIRENO</t>
  </si>
  <si>
    <t>HEXAGON MINING PERU SAC</t>
  </si>
  <si>
    <t>HAUG S.A</t>
  </si>
  <si>
    <t>IMCO SERVICIOS SAC</t>
  </si>
  <si>
    <t>JVRESGUARDO</t>
  </si>
  <si>
    <t>JOY GLOBAL PERU S.A.C.
(Komatsu Mining Corp.)</t>
  </si>
  <si>
    <t>KOMATSU MITSUI MAQUINARIAS PERU S.A.</t>
  </si>
  <si>
    <t>LOS CHASQUIS SRL</t>
  </si>
  <si>
    <t>MAYRA ALEJANDRA</t>
  </si>
  <si>
    <t>NEUMA PERU</t>
  </si>
  <si>
    <t xml:space="preserve">OK COMPUTER EIRL </t>
  </si>
  <si>
    <t>RODASER  E.I.R.L.</t>
  </si>
  <si>
    <t>SERVICIOS MULTIPLES DON JOAQUIN SRL</t>
  </si>
  <si>
    <t>SKF</t>
  </si>
  <si>
    <t>SB Y JT S.A.C.</t>
  </si>
  <si>
    <t>TAIR</t>
  </si>
  <si>
    <t>US ITEM SA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</si>
  <si>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</si>
  <si>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</si>
  <si>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</si>
  <si>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</si>
  <si>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</si>
  <si>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</si>
  <si>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</si>
  <si>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</si>
  <si>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</si>
  <si>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</si>
  <si>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</si>
  <si>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</si>
  <si>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</si>
  <si>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</si>
  <si>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010000316L / SPCC - ACUMULACION TOQUEPALA 1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</si>
  <si>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</si>
  <si>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</si>
  <si>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</si>
  <si>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</si>
  <si>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</si>
  <si>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</si>
  <si>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</si>
  <si>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</si>
  <si>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</si>
  <si>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</si>
  <si>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</si>
  <si>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</si>
  <si>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</si>
  <si>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</si>
  <si>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</si>
  <si>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</si>
  <si>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</si>
  <si>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</si>
  <si>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</si>
  <si>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</si>
  <si>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</si>
  <si>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</si>
  <si>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</si>
  <si>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</si>
  <si>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</si>
  <si>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</si>
  <si>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</si>
  <si>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</si>
  <si>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</si>
  <si>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</si>
  <si>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</si>
  <si>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</si>
  <si>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Explotacion Tajo Abierto</t>
  </si>
  <si>
    <t>Exploracion</t>
  </si>
  <si>
    <t>Actividad Conexa</t>
  </si>
  <si>
    <t>CEYCA SERVICIOS GENERALES Y CONSTRUCCIÓN SAC.</t>
  </si>
  <si>
    <t>SKF DEL PERU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</si>
  <si>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</si>
  <si>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</si>
  <si>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</si>
  <si>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</si>
  <si>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</si>
  <si>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</si>
  <si>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</si>
  <si>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</si>
  <si>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</si>
  <si>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</si>
  <si>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</si>
  <si>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</si>
  <si>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</si>
  <si>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</si>
  <si>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</si>
  <si>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</si>
  <si>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</si>
  <si>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</si>
  <si>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</si>
  <si>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</si>
  <si>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</si>
  <si>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</si>
  <si>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</si>
  <si>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</si>
  <si>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</si>
  <si>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</si>
  <si>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</si>
  <si>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</si>
  <si>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</si>
  <si>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</si>
  <si>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</si>
  <si>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</si>
  <si>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</si>
  <si>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</si>
  <si>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</si>
  <si>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</si>
  <si>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</si>
  <si>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</si>
  <si>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</si>
  <si>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</si>
  <si>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</si>
  <si>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</si>
  <si>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</si>
  <si>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</si>
  <si>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</si>
  <si>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</si>
  <si>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</si>
  <si>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</si>
  <si>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</si>
  <si>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</si>
  <si>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</si>
  <si>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</si>
  <si>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</si>
  <si>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</si>
  <si>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 xml:space="preserve">    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</si>
  <si>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</si>
  <si>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</si>
  <si>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</si>
  <si>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</si>
  <si>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</si>
  <si>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</si>
  <si>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</si>
  <si>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</si>
  <si>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</si>
  <si>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</si>
  <si>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</si>
  <si>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</si>
  <si>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</si>
  <si>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</si>
  <si>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</si>
  <si>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</si>
  <si>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</si>
  <si>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</si>
  <si>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</si>
  <si>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</si>
  <si>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</si>
  <si>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</si>
  <si>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</si>
  <si>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</si>
  <si>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ACUMULACION TOQUEPALA 1</t>
  </si>
  <si>
    <t>T</t>
  </si>
  <si>
    <t>SOUTHERN PERU COPPER CORPORATION</t>
  </si>
  <si>
    <t>Explotacion</t>
  </si>
  <si>
    <t>E</t>
  </si>
  <si>
    <t>O</t>
  </si>
  <si>
    <t>CONFIPETROL</t>
  </si>
  <si>
    <t>CORPURANO</t>
  </si>
  <si>
    <t>FERREYROS</t>
  </si>
  <si>
    <t>KOMATSU MITSUI MAQUINARIAS PERU</t>
  </si>
  <si>
    <t>TOTAL NÚMERO DE TRABAJADORES</t>
  </si>
  <si>
    <t>Gerentes</t>
  </si>
  <si>
    <t>Administrativos</t>
  </si>
  <si>
    <t>Personal de Planta</t>
  </si>
  <si>
    <t>Operaciones Generales</t>
  </si>
  <si>
    <t xml:space="preserve">
20311227913</t>
  </si>
  <si>
    <t xml:space="preserve"> </t>
  </si>
  <si>
    <r>
      <t xml:space="preserve">FECHA : MES </t>
    </r>
    <r>
      <rPr>
        <b/>
        <sz val="12"/>
        <color rgb="FF0000FF"/>
        <rFont val="Arial"/>
        <family val="2"/>
      </rPr>
      <t>FEBRERO 2025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</si>
  <si>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 xml:space="preserve">FECHA:  MES </t>
    </r>
    <r>
      <rPr>
        <b/>
        <sz val="12"/>
        <color rgb="FF0000FF"/>
        <rFont val="Arial"/>
        <family val="2"/>
      </rPr>
      <t>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</si>
  <si>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>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</si>
  <si>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>FEBRERO 2025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</si>
  <si>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>FECHA:  MES</t>
    </r>
    <r>
      <rPr>
        <b/>
        <sz val="12"/>
        <color indexed="12"/>
        <rFont val="Arial"/>
        <family val="2"/>
      </rPr>
      <t xml:space="preserve"> 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</si>
  <si>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>MES:</t>
    </r>
    <r>
      <rPr>
        <b/>
        <sz val="10"/>
        <color indexed="12"/>
        <rFont val="Arial"/>
        <family val="2"/>
      </rPr>
      <t xml:space="preserve"> FEBRERO 2025</t>
    </r>
  </si>
  <si>
    <r>
      <t xml:space="preserve">MES: </t>
    </r>
    <r>
      <rPr>
        <b/>
        <sz val="10"/>
        <color indexed="12"/>
        <rFont val="Arial"/>
        <family val="2"/>
      </rPr>
      <t>FEBRERO 2025</t>
    </r>
  </si>
  <si>
    <t>SERTAAD  SRL</t>
  </si>
  <si>
    <t>T&amp;T INGENIERIA Y SERVICIOS S.R.L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</si>
</sst>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_ ;\-#,##0\ "/>
    <numFmt numFmtId="168" formatCode="#,##0.00_ ;\-#,##0.00\ "/>
    <numFmt numFmtId="169" formatCode="_([$€-2]\ * #,##0.00_);_([$€-2]\ * \(#,##0.00\);_([$€-2]\ * &quot;-&quot;??_)"/>
    <numFmt numFmtId="170" formatCode="_(* #,##0\ &quot;pta&quot;_);_(* \(#,##0\ &quot;pta&quot;\);_(* &quot;-&quot;??\ &quot;pta&quot;_);_(@_)"/>
    <numFmt numFmtId="171" formatCode="&quot;S/&quot;#,##0.00"/>
  </numFmts>
  <fonts count="8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b/>
      <sz val="8"/>
      <color indexed="12"/>
      <name val="Arial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sz val="11"/>
      <name val="Calibri"/>
      <family val="2"/>
    </font>
    <font>
      <b/>
      <sz val="10"/>
      <name val="Arial Narrow"/>
      <family val="2"/>
    </font>
    <font>
      <b/>
      <sz val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CFFFF"/>
        <bgColor rgb="FF000000"/>
      </patternFill>
    </fill>
  </fills>
  <borders count="1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2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8" borderId="0" applyNumberFormat="0" applyBorder="0" applyAlignment="0" applyProtection="0"/>
    <xf numFmtId="0" fontId="18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19" fillId="3" borderId="0" applyNumberFormat="0" applyBorder="0" applyAlignment="0" applyProtection="0"/>
    <xf numFmtId="0" fontId="19" fillId="8" borderId="0" applyNumberFormat="0" applyBorder="0" applyAlignment="0" applyProtection="0"/>
    <xf numFmtId="0" fontId="19" fillId="4" borderId="0" applyNumberFormat="0" applyBorder="0" applyAlignment="0" applyProtection="0"/>
    <xf numFmtId="0" fontId="23" fillId="8" borderId="0" applyNumberFormat="0" applyBorder="0" applyAlignment="0" applyProtection="0"/>
    <xf numFmtId="0" fontId="28" fillId="13" borderId="1" applyNumberFormat="0" applyAlignment="0" applyProtection="0"/>
    <xf numFmtId="0" fontId="9" fillId="0" borderId="0"/>
    <xf numFmtId="0" fontId="21" fillId="14" borderId="2" applyNumberFormat="0" applyAlignment="0" applyProtection="0"/>
    <xf numFmtId="0" fontId="27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24" fillId="9" borderId="1" applyNumberForma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6" borderId="0" applyNumberFormat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7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8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70" fillId="0" borderId="0"/>
    <xf numFmtId="0" fontId="70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>
      <alignment wrapText="1"/>
    </xf>
    <xf numFmtId="0" fontId="70" fillId="0" borderId="0"/>
    <xf numFmtId="0" fontId="9" fillId="0" borderId="0"/>
    <xf numFmtId="0" fontId="9" fillId="0" borderId="0"/>
    <xf numFmtId="0" fontId="70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73" fillId="26" borderId="79" applyNumberFormat="0" applyAlignment="0" applyProtection="0"/>
    <xf numFmtId="0" fontId="25" fillId="13" borderId="5" applyNumberFormat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29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170" fontId="9" fillId="0" borderId="0" applyFont="0" applyFill="0" applyBorder="0" applyAlignment="0" applyProtection="0"/>
  </cellStyleXfs>
  <cellXfs count="65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8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9" fillId="0" borderId="0" xfId="0" applyFont="1"/>
    <xf numFmtId="0" fontId="50" fillId="0" borderId="0" xfId="0" applyFont="1"/>
    <xf numFmtId="0" fontId="51" fillId="0" borderId="0" xfId="0" applyFont="1" applyAlignment="1">
      <alignment horizontal="center"/>
    </xf>
    <xf numFmtId="0" fontId="52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4" fillId="18" borderId="13" xfId="0" applyFont="1" applyFill="1" applyBorder="1" applyAlignment="1">
      <alignment horizontal="center" vertical="center"/>
    </xf>
    <xf numFmtId="0" fontId="34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0" xfId="0" applyFont="1"/>
    <xf numFmtId="0" fontId="34" fillId="18" borderId="17" xfId="0" applyFont="1" applyFill="1" applyBorder="1" applyAlignment="1">
      <alignment horizontal="center" vertical="center"/>
    </xf>
    <xf numFmtId="0" fontId="34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vertical="top" wrapText="1"/>
    </xf>
    <xf numFmtId="0" fontId="40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1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top"/>
    </xf>
    <xf numFmtId="0" fontId="50" fillId="0" borderId="0" xfId="0" applyFont="1" applyAlignment="1">
      <alignment horizontal="center" vertical="center"/>
    </xf>
    <xf numFmtId="3" fontId="42" fillId="18" borderId="17" xfId="3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18" borderId="24" xfId="0" applyFont="1" applyFill="1" applyBorder="1" applyAlignment="1">
      <alignment horizontal="center" vertical="center"/>
    </xf>
    <xf numFmtId="0" fontId="42" fillId="18" borderId="27" xfId="0" applyFont="1" applyFill="1" applyBorder="1" applyAlignment="1">
      <alignment horizontal="center" vertical="center"/>
    </xf>
    <xf numFmtId="0" fontId="42" fillId="19" borderId="0" xfId="0" applyFont="1" applyFill="1" applyAlignment="1">
      <alignment horizontal="center" vertical="center"/>
    </xf>
    <xf numFmtId="3" fontId="42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1" fontId="55" fillId="0" borderId="30" xfId="0" applyNumberFormat="1" applyFont="1" applyBorder="1" applyAlignment="1">
      <alignment horizontal="center" vertical="center"/>
    </xf>
    <xf numFmtId="0" fontId="56" fillId="0" borderId="30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32" xfId="0" applyFont="1" applyBorder="1" applyAlignment="1">
      <alignment horizontal="center" vertical="center"/>
    </xf>
    <xf numFmtId="0" fontId="3" fillId="19" borderId="33" xfId="0" applyFont="1" applyFill="1" applyBorder="1" applyAlignment="1">
      <alignment horizontal="left" vertical="center" wrapText="1"/>
    </xf>
    <xf numFmtId="1" fontId="3" fillId="0" borderId="25" xfId="0" applyNumberFormat="1" applyFont="1" applyBorder="1" applyAlignment="1">
      <alignment horizontal="center" vertical="center"/>
    </xf>
    <xf numFmtId="3" fontId="3" fillId="19" borderId="33" xfId="0" applyNumberFormat="1" applyFont="1" applyFill="1" applyBorder="1" applyAlignment="1">
      <alignment horizontal="left" vertical="center"/>
    </xf>
    <xf numFmtId="0" fontId="3" fillId="19" borderId="33" xfId="0" applyFont="1" applyFill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19" borderId="33" xfId="0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3" fillId="19" borderId="3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4" fillId="0" borderId="31" xfId="0" applyNumberFormat="1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37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56" fillId="0" borderId="30" xfId="0" applyFont="1" applyBorder="1"/>
    <xf numFmtId="0" fontId="56" fillId="0" borderId="25" xfId="0" applyFont="1" applyBorder="1"/>
    <xf numFmtId="0" fontId="57" fillId="0" borderId="0" xfId="0" applyFont="1"/>
    <xf numFmtId="0" fontId="58" fillId="0" borderId="0" xfId="0" applyFont="1" applyAlignment="1">
      <alignment vertical="center"/>
    </xf>
    <xf numFmtId="0" fontId="56" fillId="0" borderId="39" xfId="0" applyFont="1" applyBorder="1"/>
    <xf numFmtId="0" fontId="56" fillId="0" borderId="39" xfId="0" applyFont="1" applyBorder="1" applyAlignment="1">
      <alignment horizontal="center"/>
    </xf>
    <xf numFmtId="0" fontId="44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0" fontId="44" fillId="0" borderId="42" xfId="0" applyFont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3" fillId="0" borderId="45" xfId="0" applyFont="1" applyBorder="1" applyAlignment="1">
      <alignment horizontal="left" vertical="center" wrapText="1"/>
    </xf>
    <xf numFmtId="3" fontId="44" fillId="0" borderId="31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vertical="top" wrapText="1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48" xfId="0" applyFont="1" applyBorder="1" applyAlignment="1">
      <alignment vertical="top" wrapText="1"/>
    </xf>
    <xf numFmtId="0" fontId="3" fillId="0" borderId="49" xfId="0" applyFont="1" applyBorder="1"/>
    <xf numFmtId="0" fontId="3" fillId="0" borderId="39" xfId="0" applyFont="1" applyBorder="1"/>
    <xf numFmtId="0" fontId="3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left" vertical="center" wrapText="1"/>
    </xf>
    <xf numFmtId="0" fontId="44" fillId="0" borderId="51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9" fontId="3" fillId="19" borderId="33" xfId="100" applyFont="1" applyFill="1" applyBorder="1" applyAlignment="1">
      <alignment horizontal="left" vertical="center"/>
    </xf>
    <xf numFmtId="9" fontId="44" fillId="0" borderId="25" xfId="100" applyFont="1" applyBorder="1" applyAlignment="1">
      <alignment horizontal="center" vertical="center"/>
    </xf>
    <xf numFmtId="9" fontId="44" fillId="0" borderId="31" xfId="100" applyFont="1" applyBorder="1" applyAlignment="1">
      <alignment horizontal="center" vertical="center"/>
    </xf>
    <xf numFmtId="9" fontId="9" fillId="0" borderId="0" xfId="100" applyFont="1"/>
    <xf numFmtId="9" fontId="35" fillId="0" borderId="0" xfId="100" applyFont="1" applyAlignment="1">
      <alignment vertical="center"/>
    </xf>
    <xf numFmtId="0" fontId="4" fillId="0" borderId="45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3" fillId="0" borderId="5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19" borderId="52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/>
    </xf>
    <xf numFmtId="0" fontId="4" fillId="19" borderId="52" xfId="0" applyFont="1" applyFill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 wrapText="1"/>
    </xf>
    <xf numFmtId="0" fontId="4" fillId="19" borderId="56" xfId="0" applyFont="1" applyFill="1" applyBorder="1" applyAlignment="1">
      <alignment horizontal="left" vertical="center"/>
    </xf>
    <xf numFmtId="3" fontId="4" fillId="19" borderId="52" xfId="0" applyNumberFormat="1" applyFont="1" applyFill="1" applyBorder="1" applyAlignment="1">
      <alignment horizontal="left" vertical="center"/>
    </xf>
    <xf numFmtId="0" fontId="73" fillId="26" borderId="25" xfId="103" applyBorder="1" applyAlignment="1" applyProtection="1">
      <alignment horizontal="center" vertical="center" wrapText="1"/>
    </xf>
    <xf numFmtId="0" fontId="18" fillId="20" borderId="25" xfId="69" applyFill="1" applyBorder="1" applyAlignment="1">
      <alignment horizontal="center"/>
    </xf>
    <xf numFmtId="1" fontId="59" fillId="26" borderId="25" xfId="103" applyNumberFormat="1" applyFont="1" applyBorder="1" applyAlignment="1" applyProtection="1">
      <alignment horizontal="center" vertical="center" wrapText="1"/>
    </xf>
    <xf numFmtId="0" fontId="73" fillId="26" borderId="52" xfId="103" applyBorder="1" applyAlignment="1" applyProtection="1">
      <alignment horizontal="center" vertical="center" wrapText="1"/>
    </xf>
    <xf numFmtId="0" fontId="18" fillId="20" borderId="52" xfId="69" applyFill="1" applyBorder="1" applyAlignment="1">
      <alignment horizontal="center"/>
    </xf>
    <xf numFmtId="0" fontId="73" fillId="26" borderId="52" xfId="103" applyBorder="1" applyAlignment="1" applyProtection="1">
      <alignment horizontal="left" vertical="top" wrapText="1"/>
    </xf>
    <xf numFmtId="0" fontId="73" fillId="26" borderId="40" xfId="103" applyBorder="1" applyAlignment="1" applyProtection="1">
      <alignment horizontal="center" vertical="center" wrapText="1"/>
    </xf>
    <xf numFmtId="1" fontId="59" fillId="26" borderId="31" xfId="103" applyNumberFormat="1" applyFont="1" applyBorder="1" applyAlignment="1" applyProtection="1">
      <alignment horizontal="center" vertical="center" wrapText="1"/>
    </xf>
    <xf numFmtId="1" fontId="59" fillId="26" borderId="30" xfId="103" applyNumberFormat="1" applyFont="1" applyBorder="1" applyAlignment="1" applyProtection="1">
      <alignment horizontal="center" vertical="center" wrapText="1"/>
    </xf>
    <xf numFmtId="0" fontId="4" fillId="0" borderId="56" xfId="0" applyFont="1" applyBorder="1" applyAlignment="1">
      <alignment horizontal="left"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3" fontId="44" fillId="0" borderId="59" xfId="0" applyNumberFormat="1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" fillId="18" borderId="41" xfId="0" applyFont="1" applyFill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5" fillId="0" borderId="31" xfId="0" applyNumberFormat="1" applyFont="1" applyBorder="1" applyAlignment="1">
      <alignment horizontal="center" vertical="center"/>
    </xf>
    <xf numFmtId="0" fontId="12" fillId="0" borderId="25" xfId="71" quotePrefix="1" applyFont="1" applyBorder="1" applyAlignment="1">
      <alignment horizontal="center" vertical="center"/>
    </xf>
    <xf numFmtId="20" fontId="12" fillId="0" borderId="25" xfId="71" quotePrefix="1" applyNumberFormat="1" applyFont="1" applyBorder="1" applyAlignment="1">
      <alignment horizontal="center" vertical="center"/>
    </xf>
    <xf numFmtId="0" fontId="12" fillId="0" borderId="25" xfId="71" quotePrefix="1" applyFont="1" applyBorder="1" applyAlignment="1">
      <alignment horizontal="center" vertical="center" wrapText="1"/>
    </xf>
    <xf numFmtId="171" fontId="12" fillId="0" borderId="25" xfId="71" quotePrefix="1" applyNumberFormat="1" applyFont="1" applyBorder="1" applyAlignment="1">
      <alignment horizontal="center" vertical="center" wrapText="1"/>
    </xf>
    <xf numFmtId="0" fontId="46" fillId="0" borderId="25" xfId="71" quotePrefix="1" applyFont="1" applyBorder="1" applyAlignment="1">
      <alignment horizontal="center" vertical="center" wrapText="1"/>
    </xf>
    <xf numFmtId="0" fontId="56" fillId="0" borderId="25" xfId="0" applyFont="1" applyBorder="1" applyAlignment="1">
      <alignment vertical="center"/>
    </xf>
    <xf numFmtId="0" fontId="56" fillId="0" borderId="39" xfId="0" applyFont="1" applyBorder="1" applyAlignment="1">
      <alignment vertical="center"/>
    </xf>
    <xf numFmtId="0" fontId="56" fillId="0" borderId="60" xfId="0" applyFont="1" applyBorder="1" applyAlignment="1">
      <alignment horizontal="center" vertical="center"/>
    </xf>
    <xf numFmtId="0" fontId="4" fillId="0" borderId="48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74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2" xfId="0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3" fontId="3" fillId="0" borderId="43" xfId="0" applyNumberFormat="1" applyFont="1" applyBorder="1" applyAlignment="1">
      <alignment horizontal="center" vertical="center"/>
    </xf>
    <xf numFmtId="0" fontId="4" fillId="27" borderId="59" xfId="0" applyFont="1" applyFill="1" applyBorder="1" applyAlignment="1">
      <alignment horizontal="center"/>
    </xf>
    <xf numFmtId="0" fontId="68" fillId="0" borderId="47" xfId="0" applyFont="1" applyBorder="1" applyAlignment="1">
      <alignment vertical="center" wrapText="1"/>
    </xf>
    <xf numFmtId="0" fontId="68" fillId="0" borderId="47" xfId="0" applyFont="1" applyBorder="1" applyAlignment="1">
      <alignment horizontal="left" vertical="center" wrapText="1"/>
    </xf>
    <xf numFmtId="0" fontId="68" fillId="0" borderId="48" xfId="0" applyFont="1" applyBorder="1" applyAlignment="1">
      <alignment vertical="center" wrapText="1"/>
    </xf>
    <xf numFmtId="0" fontId="4" fillId="0" borderId="61" xfId="0" applyFont="1" applyBorder="1" applyAlignment="1">
      <alignment horizontal="left" vertical="center" wrapText="1"/>
    </xf>
    <xf numFmtId="0" fontId="4" fillId="19" borderId="33" xfId="0" applyFont="1" applyFill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3" fontId="4" fillId="19" borderId="33" xfId="0" applyNumberFormat="1" applyFont="1" applyFill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74" fillId="28" borderId="0" xfId="0" applyFont="1" applyFill="1"/>
    <xf numFmtId="0" fontId="74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 wrapText="1"/>
    </xf>
    <xf numFmtId="0" fontId="76" fillId="0" borderId="0" xfId="70" applyFont="1" applyAlignment="1">
      <alignment horizontal="center" vertical="center" wrapText="1"/>
    </xf>
    <xf numFmtId="20" fontId="76" fillId="0" borderId="0" xfId="70" applyNumberFormat="1" applyFont="1" applyAlignment="1">
      <alignment horizontal="center" vertical="center" wrapText="1"/>
    </xf>
    <xf numFmtId="1" fontId="74" fillId="0" borderId="0" xfId="0" applyNumberFormat="1" applyFont="1"/>
    <xf numFmtId="0" fontId="74" fillId="0" borderId="0" xfId="0" applyFont="1" applyAlignment="1">
      <alignment horizontal="center"/>
    </xf>
    <xf numFmtId="0" fontId="3" fillId="0" borderId="64" xfId="0" applyFont="1" applyBorder="1" applyAlignment="1">
      <alignment horizontal="left" vertical="center" wrapText="1"/>
    </xf>
    <xf numFmtId="2" fontId="17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80" fillId="28" borderId="25" xfId="0" applyFont="1" applyFill="1" applyBorder="1" applyAlignment="1">
      <alignment horizontal="center" vertical="center" wrapText="1"/>
    </xf>
    <xf numFmtId="20" fontId="80" fillId="28" borderId="25" xfId="0" applyNumberFormat="1" applyFont="1" applyFill="1" applyBorder="1" applyAlignment="1">
      <alignment horizontal="center" vertical="center" wrapText="1"/>
    </xf>
    <xf numFmtId="0" fontId="80" fillId="28" borderId="52" xfId="0" applyFont="1" applyFill="1" applyBorder="1" applyAlignment="1">
      <alignment horizontal="center" vertical="center" wrapText="1"/>
    </xf>
    <xf numFmtId="0" fontId="80" fillId="28" borderId="80" xfId="0" applyFont="1" applyFill="1" applyBorder="1" applyAlignment="1">
      <alignment horizontal="center" vertical="center" wrapText="1"/>
    </xf>
    <xf numFmtId="0" fontId="73" fillId="26" borderId="89" xfId="103" applyBorder="1" applyAlignment="1" applyProtection="1">
      <alignment horizontal="center" vertical="center" wrapText="1"/>
    </xf>
    <xf numFmtId="0" fontId="73" fillId="26" borderId="90" xfId="103" applyBorder="1" applyAlignment="1" applyProtection="1">
      <alignment horizontal="center" vertical="center" wrapText="1"/>
    </xf>
    <xf numFmtId="0" fontId="73" fillId="26" borderId="94" xfId="103" applyBorder="1" applyAlignment="1" applyProtection="1">
      <alignment horizontal="left" vertical="top" wrapText="1"/>
    </xf>
    <xf numFmtId="1" fontId="59" fillId="26" borderId="94" xfId="103" applyNumberFormat="1" applyFont="1" applyBorder="1" applyAlignment="1" applyProtection="1">
      <alignment horizontal="center" vertical="center" wrapText="1"/>
    </xf>
    <xf numFmtId="1" fontId="59" fillId="26" borderId="95" xfId="103" applyNumberFormat="1" applyFont="1" applyBorder="1" applyAlignment="1" applyProtection="1">
      <alignment horizontal="center" vertical="center" wrapText="1"/>
    </xf>
    <xf numFmtId="0" fontId="75" fillId="0" borderId="0" xfId="0" applyFont="1"/>
    <xf numFmtId="1" fontId="59" fillId="26" borderId="26" xfId="103" applyNumberFormat="1" applyFont="1" applyBorder="1" applyAlignment="1" applyProtection="1">
      <alignment horizontal="center" vertical="center" wrapText="1"/>
    </xf>
    <xf numFmtId="1" fontId="59" fillId="26" borderId="52" xfId="103" applyNumberFormat="1" applyFont="1" applyBorder="1" applyAlignment="1" applyProtection="1">
      <alignment horizontal="center" vertical="center" wrapText="1"/>
    </xf>
    <xf numFmtId="2" fontId="75" fillId="0" borderId="0" xfId="0" applyNumberFormat="1" applyFont="1"/>
    <xf numFmtId="4" fontId="2" fillId="18" borderId="17" xfId="48" applyNumberFormat="1" applyFont="1" applyFill="1" applyBorder="1" applyAlignment="1">
      <alignment horizontal="center" vertical="center"/>
    </xf>
    <xf numFmtId="0" fontId="56" fillId="0" borderId="38" xfId="0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79" fillId="28" borderId="33" xfId="0" applyFont="1" applyFill="1" applyBorder="1" applyAlignment="1">
      <alignment horizontal="left" vertical="center" wrapText="1"/>
    </xf>
    <xf numFmtId="0" fontId="78" fillId="28" borderId="33" xfId="0" applyFont="1" applyFill="1" applyBorder="1" applyAlignment="1">
      <alignment horizontal="left" vertical="center" wrapText="1"/>
    </xf>
    <xf numFmtId="0" fontId="3" fillId="0" borderId="47" xfId="0" applyFont="1" applyBorder="1" applyAlignment="1">
      <alignment vertical="center" wrapText="1"/>
    </xf>
    <xf numFmtId="0" fontId="4" fillId="0" borderId="64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7" xfId="0" applyFont="1" applyBorder="1" applyAlignment="1">
      <alignment horizontal="center" vertical="center"/>
    </xf>
    <xf numFmtId="1" fontId="74" fillId="0" borderId="0" xfId="0" applyNumberFormat="1" applyFont="1" applyAlignment="1">
      <alignment horizontal="center"/>
    </xf>
    <xf numFmtId="0" fontId="75" fillId="0" borderId="0" xfId="0" applyFont="1" applyAlignment="1">
      <alignment horizontal="center" vertical="center"/>
    </xf>
    <xf numFmtId="3" fontId="75" fillId="24" borderId="45" xfId="28" applyNumberFormat="1" applyFont="1" applyFill="1" applyBorder="1" applyAlignment="1">
      <alignment horizontal="center" vertical="center"/>
    </xf>
    <xf numFmtId="43" fontId="75" fillId="0" borderId="25" xfId="48" applyFont="1" applyBorder="1" applyAlignment="1">
      <alignment horizontal="center" vertical="center"/>
    </xf>
    <xf numFmtId="43" fontId="82" fillId="0" borderId="25" xfId="48" applyFont="1" applyBorder="1" applyAlignment="1">
      <alignment horizontal="center" vertical="center"/>
    </xf>
    <xf numFmtId="0" fontId="74" fillId="0" borderId="0" xfId="0" applyFont="1" applyAlignment="1">
      <alignment horizontal="left"/>
    </xf>
    <xf numFmtId="0" fontId="3" fillId="0" borderId="35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 wrapText="1"/>
    </xf>
    <xf numFmtId="0" fontId="3" fillId="19" borderId="35" xfId="0" applyFont="1" applyFill="1" applyBorder="1" applyAlignment="1">
      <alignment horizontal="center" vertical="center"/>
    </xf>
    <xf numFmtId="0" fontId="3" fillId="0" borderId="30" xfId="70" applyFont="1" applyBorder="1" applyAlignment="1">
      <alignment horizontal="center" vertical="center"/>
    </xf>
    <xf numFmtId="0" fontId="3" fillId="0" borderId="52" xfId="70" applyFont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 vertical="center"/>
    </xf>
    <xf numFmtId="3" fontId="3" fillId="27" borderId="31" xfId="28" applyNumberFormat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3" fontId="3" fillId="27" borderId="31" xfId="0" applyNumberFormat="1" applyFont="1" applyFill="1" applyBorder="1" applyAlignment="1">
      <alignment horizontal="center" vertical="center"/>
    </xf>
    <xf numFmtId="1" fontId="3" fillId="19" borderId="25" xfId="0" applyNumberFormat="1" applyFont="1" applyFill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3" fontId="3" fillId="27" borderId="52" xfId="28" applyNumberFormat="1" applyFont="1" applyFill="1" applyBorder="1" applyAlignment="1">
      <alignment horizontal="center" vertical="center"/>
    </xf>
    <xf numFmtId="3" fontId="3" fillId="27" borderId="32" xfId="28" applyNumberFormat="1" applyFont="1" applyFill="1" applyBorder="1" applyAlignment="1">
      <alignment horizontal="center" vertical="center"/>
    </xf>
    <xf numFmtId="2" fontId="3" fillId="21" borderId="26" xfId="0" applyNumberFormat="1" applyFont="1" applyFill="1" applyBorder="1" applyAlignment="1">
      <alignment horizontal="center" vertical="center"/>
    </xf>
    <xf numFmtId="2" fontId="3" fillId="21" borderId="25" xfId="0" applyNumberFormat="1" applyFont="1" applyFill="1" applyBorder="1" applyAlignment="1">
      <alignment horizontal="center" vertical="center"/>
    </xf>
    <xf numFmtId="2" fontId="3" fillId="29" borderId="25" xfId="0" applyNumberFormat="1" applyFont="1" applyFill="1" applyBorder="1" applyAlignment="1">
      <alignment horizontal="center" vertical="center"/>
    </xf>
    <xf numFmtId="2" fontId="3" fillId="22" borderId="2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0" fontId="83" fillId="0" borderId="25" xfId="0" applyFont="1" applyBorder="1" applyAlignment="1">
      <alignment horizontal="left" vertical="center"/>
    </xf>
    <xf numFmtId="0" fontId="83" fillId="0" borderId="25" xfId="0" applyFont="1" applyBorder="1" applyAlignment="1">
      <alignment vertical="center"/>
    </xf>
    <xf numFmtId="0" fontId="1" fillId="0" borderId="52" xfId="0" applyFont="1" applyBorder="1" applyAlignment="1" applyProtection="1">
      <alignment horizontal="center" vertical="center"/>
      <protection locked="0"/>
    </xf>
    <xf numFmtId="0" fontId="83" fillId="0" borderId="47" xfId="0" applyFont="1" applyBorder="1" applyAlignment="1">
      <alignment vertical="center"/>
    </xf>
    <xf numFmtId="0" fontId="1" fillId="0" borderId="84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113" xfId="0" applyFont="1" applyBorder="1" applyAlignment="1">
      <alignment horizontal="center" vertical="center"/>
    </xf>
    <xf numFmtId="167" fontId="35" fillId="0" borderId="111" xfId="28" applyNumberFormat="1" applyFont="1" applyFill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83" fillId="0" borderId="87" xfId="0" applyFont="1" applyBorder="1" applyAlignment="1">
      <alignment vertical="center"/>
    </xf>
    <xf numFmtId="0" fontId="1" fillId="0" borderId="8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167" fontId="35" fillId="0" borderId="111" xfId="70" applyNumberFormat="1" applyFont="1" applyBorder="1" applyAlignment="1">
      <alignment horizontal="right" vertical="center"/>
    </xf>
    <xf numFmtId="0" fontId="3" fillId="31" borderId="0" xfId="0" applyFont="1" applyFill="1"/>
    <xf numFmtId="0" fontId="3" fillId="0" borderId="2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164" fontId="3" fillId="0" borderId="25" xfId="28" quotePrefix="1" applyFont="1" applyBorder="1" applyAlignment="1">
      <alignment horizontal="center" vertical="center"/>
    </xf>
    <xf numFmtId="167" fontId="35" fillId="0" borderId="111" xfId="0" applyNumberFormat="1" applyFont="1" applyBorder="1" applyAlignment="1">
      <alignment horizontal="right" vertical="center"/>
    </xf>
    <xf numFmtId="0" fontId="1" fillId="32" borderId="0" xfId="0" applyFont="1" applyFill="1"/>
    <xf numFmtId="0" fontId="1" fillId="0" borderId="37" xfId="0" applyFont="1" applyBorder="1" applyAlignment="1">
      <alignment horizontal="center" vertical="center"/>
    </xf>
    <xf numFmtId="0" fontId="3" fillId="19" borderId="54" xfId="0" applyFont="1" applyFill="1" applyBorder="1" applyAlignment="1">
      <alignment horizontal="center" vertical="center"/>
    </xf>
    <xf numFmtId="0" fontId="3" fillId="27" borderId="54" xfId="0" applyFont="1" applyFill="1" applyBorder="1" applyAlignment="1">
      <alignment horizontal="center" vertical="center"/>
    </xf>
    <xf numFmtId="2" fontId="3" fillId="33" borderId="26" xfId="0" applyNumberFormat="1" applyFont="1" applyFill="1" applyBorder="1" applyAlignment="1">
      <alignment horizontal="center" vertical="center"/>
    </xf>
    <xf numFmtId="2" fontId="3" fillId="33" borderId="25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83" fillId="0" borderId="86" xfId="0" applyFont="1" applyBorder="1" applyAlignment="1">
      <alignment vertical="center"/>
    </xf>
    <xf numFmtId="0" fontId="1" fillId="0" borderId="114" xfId="0" applyFont="1" applyBorder="1" applyAlignment="1">
      <alignment horizontal="center" vertical="center"/>
    </xf>
    <xf numFmtId="0" fontId="1" fillId="0" borderId="107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167" fontId="35" fillId="0" borderId="112" xfId="70" applyNumberFormat="1" applyFont="1" applyBorder="1" applyAlignment="1">
      <alignment horizontal="right" vertical="center"/>
    </xf>
    <xf numFmtId="0" fontId="1" fillId="0" borderId="65" xfId="0" applyFont="1" applyBorder="1" applyAlignment="1" applyProtection="1">
      <alignment horizontal="center" vertical="center"/>
      <protection locked="0"/>
    </xf>
    <xf numFmtId="0" fontId="83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4" xfId="0" applyFont="1" applyBorder="1" applyAlignment="1">
      <alignment horizontal="left" vertical="center"/>
    </xf>
    <xf numFmtId="0" fontId="1" fillId="0" borderId="103" xfId="0" applyFont="1" applyBorder="1" applyAlignment="1">
      <alignment horizontal="center" vertical="center"/>
    </xf>
    <xf numFmtId="0" fontId="83" fillId="0" borderId="104" xfId="0" applyFont="1" applyBorder="1" applyAlignment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3" fontId="3" fillId="27" borderId="67" xfId="28" applyNumberFormat="1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3" fontId="3" fillId="27" borderId="67" xfId="0" applyNumberFormat="1" applyFont="1" applyFill="1" applyBorder="1" applyAlignment="1">
      <alignment horizontal="center" vertical="center"/>
    </xf>
    <xf numFmtId="0" fontId="3" fillId="27" borderId="43" xfId="0" applyFont="1" applyFill="1" applyBorder="1" applyAlignment="1">
      <alignment horizontal="center" vertical="center"/>
    </xf>
    <xf numFmtId="0" fontId="3" fillId="28" borderId="66" xfId="0" applyFont="1" applyFill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2" fontId="3" fillId="21" borderId="46" xfId="0" applyNumberFormat="1" applyFont="1" applyFill="1" applyBorder="1" applyAlignment="1">
      <alignment horizontal="center" vertical="center"/>
    </xf>
    <xf numFmtId="2" fontId="3" fillId="21" borderId="37" xfId="0" applyNumberFormat="1" applyFont="1" applyFill="1" applyBorder="1" applyAlignment="1">
      <alignment horizontal="center" vertical="center"/>
    </xf>
    <xf numFmtId="2" fontId="3" fillId="29" borderId="46" xfId="0" applyNumberFormat="1" applyFont="1" applyFill="1" applyBorder="1" applyAlignment="1">
      <alignment horizontal="center" vertical="center"/>
    </xf>
    <xf numFmtId="2" fontId="3" fillId="29" borderId="43" xfId="0" applyNumberFormat="1" applyFont="1" applyFill="1" applyBorder="1" applyAlignment="1">
      <alignment horizontal="center" vertical="center"/>
    </xf>
    <xf numFmtId="2" fontId="3" fillId="22" borderId="46" xfId="0" applyNumberFormat="1" applyFont="1" applyFill="1" applyBorder="1" applyAlignment="1">
      <alignment horizontal="center" vertical="center"/>
    </xf>
    <xf numFmtId="2" fontId="3" fillId="22" borderId="43" xfId="0" applyNumberFormat="1" applyFont="1" applyFill="1" applyBorder="1" applyAlignment="1">
      <alignment horizontal="center" vertical="center"/>
    </xf>
    <xf numFmtId="43" fontId="84" fillId="19" borderId="25" xfId="48" applyFont="1" applyFill="1" applyBorder="1" applyAlignment="1">
      <alignment horizontal="center" vertical="center"/>
    </xf>
    <xf numFmtId="0" fontId="83" fillId="0" borderId="25" xfId="69" applyFont="1" applyBorder="1" applyAlignment="1" applyProtection="1">
      <alignment horizontal="left" vertical="center"/>
      <protection locked="0"/>
    </xf>
    <xf numFmtId="49" fontId="83" fillId="0" borderId="25" xfId="69" applyNumberFormat="1" applyFont="1" applyBorder="1" applyAlignment="1" applyProtection="1">
      <alignment horizontal="center" vertical="center"/>
      <protection locked="0"/>
    </xf>
    <xf numFmtId="49" fontId="83" fillId="0" borderId="25" xfId="69" applyNumberFormat="1" applyFont="1" applyBorder="1" applyAlignment="1" applyProtection="1">
      <alignment horizontal="left" vertical="center"/>
      <protection locked="0"/>
    </xf>
    <xf numFmtId="0" fontId="3" fillId="0" borderId="45" xfId="0" applyFont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1" fontId="1" fillId="0" borderId="80" xfId="103" applyNumberFormat="1" applyFont="1" applyFill="1" applyBorder="1" applyAlignment="1" applyProtection="1">
      <alignment horizontal="center" vertical="center" wrapText="1"/>
    </xf>
    <xf numFmtId="2" fontId="3" fillId="34" borderId="25" xfId="0" applyNumberFormat="1" applyFont="1" applyFill="1" applyBorder="1" applyAlignment="1">
      <alignment horizontal="center" vertical="center"/>
    </xf>
    <xf numFmtId="0" fontId="83" fillId="0" borderId="101" xfId="0" applyFont="1" applyBorder="1" applyAlignment="1">
      <alignment horizontal="left" vertical="center"/>
    </xf>
    <xf numFmtId="0" fontId="1" fillId="0" borderId="101" xfId="0" applyFont="1" applyBorder="1" applyAlignment="1">
      <alignment horizontal="center" vertical="center"/>
    </xf>
    <xf numFmtId="0" fontId="1" fillId="0" borderId="101" xfId="0" applyFont="1" applyBorder="1" applyAlignment="1">
      <alignment horizontal="left" vertical="center"/>
    </xf>
    <xf numFmtId="0" fontId="1" fillId="0" borderId="102" xfId="0" applyFont="1" applyBorder="1" applyAlignment="1">
      <alignment horizontal="center" vertical="center"/>
    </xf>
    <xf numFmtId="0" fontId="83" fillId="0" borderId="8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3" fontId="42" fillId="0" borderId="26" xfId="0" applyNumberFormat="1" applyFont="1" applyBorder="1" applyAlignment="1">
      <alignment horizontal="center" vertical="center"/>
    </xf>
    <xf numFmtId="3" fontId="42" fillId="0" borderId="52" xfId="0" applyNumberFormat="1" applyFont="1" applyBorder="1" applyAlignment="1">
      <alignment horizontal="center" vertical="center"/>
    </xf>
    <xf numFmtId="3" fontId="85" fillId="27" borderId="31" xfId="27" applyNumberFormat="1" applyFont="1" applyFill="1" applyBorder="1" applyAlignment="1">
      <alignment horizontal="center" vertical="center"/>
    </xf>
    <xf numFmtId="1" fontId="1" fillId="0" borderId="84" xfId="0" applyNumberFormat="1" applyFont="1" applyBorder="1" applyAlignment="1" applyProtection="1">
      <alignment horizontal="center" vertical="center"/>
      <protection locked="0"/>
    </xf>
    <xf numFmtId="1" fontId="1" fillId="0" borderId="80" xfId="0" applyNumberFormat="1" applyFont="1" applyBorder="1" applyAlignment="1" applyProtection="1">
      <alignment horizontal="center" vertical="center"/>
      <protection locked="0"/>
    </xf>
    <xf numFmtId="1" fontId="1" fillId="0" borderId="83" xfId="0" applyNumberFormat="1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center" vertical="center"/>
      <protection locked="0"/>
    </xf>
    <xf numFmtId="1" fontId="1" fillId="0" borderId="83" xfId="0" applyNumberFormat="1" applyFont="1" applyBorder="1" applyAlignment="1">
      <alignment horizontal="center" vertical="center"/>
    </xf>
    <xf numFmtId="0" fontId="3" fillId="19" borderId="33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3" fontId="3" fillId="27" borderId="26" xfId="0" applyNumberFormat="1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29" borderId="26" xfId="0" applyNumberFormat="1" applyFont="1" applyFill="1" applyBorder="1" applyAlignment="1">
      <alignment horizontal="center" vertical="center"/>
    </xf>
    <xf numFmtId="2" fontId="3" fillId="29" borderId="31" xfId="0" applyNumberFormat="1" applyFont="1" applyFill="1" applyBorder="1" applyAlignment="1">
      <alignment horizontal="center" vertical="center"/>
    </xf>
    <xf numFmtId="2" fontId="3" fillId="34" borderId="49" xfId="0" applyNumberFormat="1" applyFont="1" applyFill="1" applyBorder="1" applyAlignment="1">
      <alignment horizontal="center" vertical="center"/>
    </xf>
    <xf numFmtId="2" fontId="3" fillId="34" borderId="50" xfId="0" applyNumberFormat="1" applyFont="1" applyFill="1" applyBorder="1" applyAlignment="1">
      <alignment horizontal="center" vertical="center"/>
    </xf>
    <xf numFmtId="43" fontId="84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51" xfId="0" applyFont="1" applyFill="1" applyBorder="1" applyAlignment="1">
      <alignment horizontal="center" vertical="center"/>
    </xf>
    <xf numFmtId="0" fontId="3" fillId="0" borderId="49" xfId="71" applyFont="1" applyBorder="1" applyAlignment="1">
      <alignment horizontal="center" vertical="center"/>
    </xf>
    <xf numFmtId="0" fontId="3" fillId="0" borderId="53" xfId="71" applyFont="1" applyBorder="1" applyAlignment="1">
      <alignment horizontal="center" vertical="center"/>
    </xf>
    <xf numFmtId="0" fontId="3" fillId="27" borderId="51" xfId="0" applyFont="1" applyFill="1" applyBorder="1" applyAlignment="1">
      <alignment horizontal="center" vertical="center"/>
    </xf>
    <xf numFmtId="0" fontId="3" fillId="19" borderId="40" xfId="0" applyFont="1" applyFill="1" applyBorder="1" applyAlignment="1">
      <alignment horizontal="center" vertical="center"/>
    </xf>
    <xf numFmtId="3" fontId="3" fillId="27" borderId="36" xfId="28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36" xfId="0" applyNumberFormat="1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3" fontId="3" fillId="27" borderId="69" xfId="28" applyNumberFormat="1" applyFont="1" applyFill="1" applyBorder="1" applyAlignment="1">
      <alignment horizontal="center" vertical="center"/>
    </xf>
    <xf numFmtId="3" fontId="3" fillId="27" borderId="70" xfId="28" applyNumberFormat="1" applyFont="1" applyFill="1" applyBorder="1" applyAlignment="1">
      <alignment horizontal="center" vertical="center"/>
    </xf>
    <xf numFmtId="2" fontId="3" fillId="29" borderId="37" xfId="0" applyNumberFormat="1" applyFont="1" applyFill="1" applyBorder="1" applyAlignment="1">
      <alignment horizontal="center" vertical="center"/>
    </xf>
    <xf numFmtId="2" fontId="3" fillId="22" borderId="37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0" borderId="84" xfId="71" applyFont="1" applyBorder="1" applyAlignment="1">
      <alignment horizontal="center" vertical="center"/>
    </xf>
    <xf numFmtId="0" fontId="1" fillId="0" borderId="80" xfId="71" applyFont="1" applyBorder="1" applyAlignment="1">
      <alignment horizontal="center" vertical="center"/>
    </xf>
    <xf numFmtId="0" fontId="1" fillId="0" borderId="83" xfId="71" applyFont="1" applyBorder="1" applyAlignment="1">
      <alignment horizontal="center" vertical="center"/>
    </xf>
    <xf numFmtId="0" fontId="1" fillId="0" borderId="113" xfId="71" applyFont="1" applyBorder="1" applyAlignment="1">
      <alignment horizontal="center" vertical="center"/>
    </xf>
    <xf numFmtId="0" fontId="3" fillId="0" borderId="42" xfId="70" applyFont="1" applyBorder="1" applyAlignment="1">
      <alignment horizontal="center" vertical="center"/>
    </xf>
    <xf numFmtId="0" fontId="3" fillId="0" borderId="45" xfId="7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3" fillId="0" borderId="26" xfId="76" applyNumberFormat="1" applyFont="1" applyBorder="1" applyAlignment="1">
      <alignment horizontal="center" vertical="center"/>
    </xf>
    <xf numFmtId="3" fontId="3" fillId="0" borderId="52" xfId="76" quotePrefix="1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92" xfId="0" applyFont="1" applyBorder="1" applyAlignment="1">
      <alignment horizontal="center" vertical="center" wrapText="1"/>
    </xf>
    <xf numFmtId="0" fontId="3" fillId="0" borderId="38" xfId="70" applyFont="1" applyBorder="1" applyAlignment="1">
      <alignment horizontal="center" vertical="center"/>
    </xf>
    <xf numFmtId="0" fontId="3" fillId="0" borderId="53" xfId="70" applyFont="1" applyBorder="1" applyAlignment="1">
      <alignment horizontal="center" vertical="center"/>
    </xf>
    <xf numFmtId="0" fontId="3" fillId="32" borderId="0" xfId="0" applyFont="1" applyFill="1"/>
    <xf numFmtId="0" fontId="4" fillId="35" borderId="33" xfId="0" applyFont="1" applyFill="1" applyBorder="1" applyAlignment="1">
      <alignment horizontal="left" vertical="center"/>
    </xf>
    <xf numFmtId="0" fontId="3" fillId="35" borderId="33" xfId="0" applyFont="1" applyFill="1" applyBorder="1" applyAlignment="1">
      <alignment horizontal="left" vertical="center"/>
    </xf>
    <xf numFmtId="164" fontId="3" fillId="19" borderId="25" xfId="28" quotePrefix="1" applyFont="1" applyFill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/>
    </xf>
    <xf numFmtId="0" fontId="3" fillId="19" borderId="56" xfId="0" applyFont="1" applyFill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3" fillId="28" borderId="30" xfId="0" applyFont="1" applyFill="1" applyBorder="1" applyAlignment="1">
      <alignment horizontal="center" vertical="center"/>
    </xf>
    <xf numFmtId="3" fontId="3" fillId="27" borderId="25" xfId="28" applyNumberFormat="1" applyFont="1" applyFill="1" applyBorder="1" applyAlignment="1">
      <alignment horizontal="center" vertical="center"/>
    </xf>
    <xf numFmtId="3" fontId="3" fillId="27" borderId="25" xfId="0" applyNumberFormat="1" applyFont="1" applyFill="1" applyBorder="1" applyAlignment="1">
      <alignment horizontal="center" vertical="center"/>
    </xf>
    <xf numFmtId="2" fontId="3" fillId="22" borderId="26" xfId="0" applyNumberFormat="1" applyFont="1" applyFill="1" applyBorder="1" applyAlignment="1">
      <alignment horizontal="center" vertical="center"/>
    </xf>
    <xf numFmtId="2" fontId="3" fillId="22" borderId="31" xfId="0" applyNumberFormat="1" applyFont="1" applyFill="1" applyBorder="1" applyAlignment="1">
      <alignment horizontal="center" vertical="center"/>
    </xf>
    <xf numFmtId="1" fontId="3" fillId="0" borderId="25" xfId="70" applyNumberFormat="1" applyFont="1" applyBorder="1" applyAlignment="1">
      <alignment horizontal="center" vertical="center"/>
    </xf>
    <xf numFmtId="1" fontId="3" fillId="0" borderId="52" xfId="70" applyNumberFormat="1" applyFont="1" applyBorder="1" applyAlignment="1">
      <alignment horizontal="center" vertical="center"/>
    </xf>
    <xf numFmtId="0" fontId="1" fillId="0" borderId="85" xfId="71" applyFont="1" applyBorder="1" applyAlignment="1">
      <alignment horizontal="center" vertical="center"/>
    </xf>
    <xf numFmtId="0" fontId="1" fillId="0" borderId="25" xfId="71" applyFont="1" applyBorder="1" applyAlignment="1">
      <alignment horizontal="center" vertical="center"/>
    </xf>
    <xf numFmtId="0" fontId="1" fillId="0" borderId="31" xfId="71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left" vertical="center" wrapText="1"/>
    </xf>
    <xf numFmtId="0" fontId="83" fillId="0" borderId="47" xfId="0" applyFont="1" applyBorder="1" applyAlignment="1">
      <alignment vertical="center" wrapText="1"/>
    </xf>
    <xf numFmtId="0" fontId="1" fillId="0" borderId="117" xfId="0" applyFont="1" applyBorder="1" applyAlignment="1">
      <alignment horizontal="center" vertical="center"/>
    </xf>
    <xf numFmtId="1" fontId="1" fillId="0" borderId="117" xfId="103" applyNumberFormat="1" applyFont="1" applyFill="1" applyBorder="1" applyAlignment="1" applyProtection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1" fontId="1" fillId="0" borderId="113" xfId="103" applyNumberFormat="1" applyFont="1" applyFill="1" applyBorder="1" applyAlignment="1" applyProtection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83" fillId="0" borderId="120" xfId="0" applyFont="1" applyBorder="1" applyAlignment="1">
      <alignment vertical="center"/>
    </xf>
    <xf numFmtId="0" fontId="3" fillId="0" borderId="33" xfId="70" applyFont="1" applyBorder="1" applyAlignment="1">
      <alignment horizontal="center" vertical="center"/>
    </xf>
    <xf numFmtId="0" fontId="3" fillId="0" borderId="54" xfId="70" applyFont="1" applyBorder="1" applyAlignment="1">
      <alignment horizontal="center" vertical="center"/>
    </xf>
    <xf numFmtId="0" fontId="3" fillId="0" borderId="51" xfId="70" applyFont="1" applyBorder="1" applyAlignment="1">
      <alignment horizontal="center" vertical="center"/>
    </xf>
    <xf numFmtId="3" fontId="3" fillId="0" borderId="33" xfId="70" applyNumberFormat="1" applyFont="1" applyBorder="1" applyAlignment="1">
      <alignment horizontal="center" vertical="center"/>
    </xf>
    <xf numFmtId="0" fontId="3" fillId="0" borderId="42" xfId="71" applyFont="1" applyBorder="1" applyAlignment="1">
      <alignment horizontal="center" vertical="center"/>
    </xf>
    <xf numFmtId="3" fontId="3" fillId="27" borderId="26" xfId="28" applyNumberFormat="1" applyFont="1" applyFill="1" applyBorder="1" applyAlignment="1">
      <alignment horizontal="center" vertical="center"/>
    </xf>
    <xf numFmtId="0" fontId="1" fillId="31" borderId="0" xfId="0" applyFont="1" applyFill="1"/>
    <xf numFmtId="0" fontId="3" fillId="0" borderId="3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36" borderId="31" xfId="0" applyFont="1" applyFill="1" applyBorder="1" applyAlignment="1">
      <alignment horizontal="center" vertical="center"/>
    </xf>
    <xf numFmtId="0" fontId="3" fillId="36" borderId="52" xfId="0" applyFont="1" applyFill="1" applyBorder="1" applyAlignment="1">
      <alignment horizontal="center" vertical="center"/>
    </xf>
    <xf numFmtId="0" fontId="42" fillId="0" borderId="110" xfId="0" applyFont="1" applyBorder="1" applyAlignment="1">
      <alignment horizontal="center" vertical="center"/>
    </xf>
    <xf numFmtId="0" fontId="3" fillId="37" borderId="26" xfId="0" applyFont="1" applyFill="1" applyBorder="1" applyAlignment="1">
      <alignment horizontal="center" vertical="center"/>
    </xf>
    <xf numFmtId="0" fontId="3" fillId="37" borderId="25" xfId="0" applyFont="1" applyFill="1" applyBorder="1" applyAlignment="1">
      <alignment horizontal="center" vertical="center"/>
    </xf>
    <xf numFmtId="0" fontId="3" fillId="38" borderId="25" xfId="0" applyFont="1" applyFill="1" applyBorder="1" applyAlignment="1">
      <alignment horizontal="center" vertical="center"/>
    </xf>
    <xf numFmtId="0" fontId="3" fillId="39" borderId="25" xfId="0" applyFont="1" applyFill="1" applyBorder="1" applyAlignment="1">
      <alignment horizontal="center" vertical="center"/>
    </xf>
    <xf numFmtId="0" fontId="35" fillId="0" borderId="11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83" fillId="0" borderId="3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39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83" fillId="0" borderId="121" xfId="0" applyFont="1" applyBorder="1" applyAlignment="1">
      <alignment vertical="center"/>
    </xf>
    <xf numFmtId="0" fontId="1" fillId="0" borderId="12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80" xfId="0" applyFont="1" applyBorder="1" applyAlignment="1">
      <alignment horizontal="center" vertical="center"/>
    </xf>
    <xf numFmtId="0" fontId="3" fillId="27" borderId="80" xfId="0" applyFont="1" applyFill="1" applyBorder="1" applyAlignment="1">
      <alignment horizontal="center" vertical="center"/>
    </xf>
    <xf numFmtId="3" fontId="3" fillId="27" borderId="80" xfId="28" applyNumberFormat="1" applyFont="1" applyFill="1" applyBorder="1" applyAlignment="1">
      <alignment horizontal="center" vertical="center"/>
    </xf>
    <xf numFmtId="3" fontId="3" fillId="27" borderId="80" xfId="0" applyNumberFormat="1" applyFont="1" applyFill="1" applyBorder="1" applyAlignment="1">
      <alignment horizontal="center" vertical="center"/>
    </xf>
    <xf numFmtId="0" fontId="3" fillId="28" borderId="80" xfId="0" applyFont="1" applyFill="1" applyBorder="1" applyAlignment="1">
      <alignment horizontal="center" vertical="center"/>
    </xf>
    <xf numFmtId="3" fontId="3" fillId="27" borderId="82" xfId="28" applyNumberFormat="1" applyFont="1" applyFill="1" applyBorder="1" applyAlignment="1">
      <alignment horizontal="center" vertical="center"/>
    </xf>
    <xf numFmtId="43" fontId="2" fillId="0" borderId="25" xfId="48" applyFont="1" applyBorder="1" applyAlignment="1">
      <alignment horizontal="center" vertical="center"/>
    </xf>
    <xf numFmtId="168" fontId="1" fillId="0" borderId="111" xfId="71" applyNumberFormat="1" applyFont="1" applyBorder="1" applyAlignment="1">
      <alignment horizontal="right" vertical="center"/>
    </xf>
    <xf numFmtId="0" fontId="1" fillId="0" borderId="37" xfId="103" applyFont="1" applyFill="1" applyBorder="1" applyAlignment="1" applyProtection="1">
      <alignment horizontal="left" vertical="center" wrapText="1"/>
    </xf>
    <xf numFmtId="49" fontId="1" fillId="0" borderId="37" xfId="103" applyNumberFormat="1" applyFont="1" applyFill="1" applyBorder="1" applyAlignment="1" applyProtection="1">
      <alignment horizontal="left" vertical="center" wrapText="1"/>
    </xf>
    <xf numFmtId="0" fontId="1" fillId="0" borderId="45" xfId="103" applyFont="1" applyFill="1" applyBorder="1" applyAlignment="1" applyProtection="1">
      <alignment horizontal="center" vertical="center" wrapText="1"/>
    </xf>
    <xf numFmtId="0" fontId="1" fillId="0" borderId="118" xfId="103" applyFont="1" applyFill="1" applyBorder="1" applyAlignment="1" applyProtection="1">
      <alignment horizontal="left" vertical="center" wrapText="1"/>
    </xf>
    <xf numFmtId="1" fontId="1" fillId="0" borderId="119" xfId="103" applyNumberFormat="1" applyFont="1" applyFill="1" applyBorder="1" applyAlignment="1" applyProtection="1">
      <alignment horizontal="center" vertical="center" wrapText="1"/>
    </xf>
    <xf numFmtId="1" fontId="1" fillId="0" borderId="81" xfId="103" applyNumberFormat="1" applyFont="1" applyFill="1" applyBorder="1" applyAlignment="1" applyProtection="1">
      <alignment horizontal="center" vertical="center" wrapText="1"/>
    </xf>
    <xf numFmtId="1" fontId="1" fillId="0" borderId="116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/>
    </xf>
    <xf numFmtId="0" fontId="56" fillId="0" borderId="39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18" borderId="73" xfId="0" applyFont="1" applyFill="1" applyBorder="1" applyAlignment="1">
      <alignment horizontal="left" vertical="center" wrapText="1"/>
    </xf>
    <xf numFmtId="0" fontId="4" fillId="18" borderId="64" xfId="0" applyFont="1" applyFill="1" applyBorder="1" applyAlignment="1">
      <alignment horizontal="left" vertical="center" wrapText="1"/>
    </xf>
    <xf numFmtId="0" fontId="3" fillId="0" borderId="64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7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7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7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72" xfId="0" applyFont="1" applyFill="1" applyBorder="1" applyAlignment="1">
      <alignment horizontal="center" vertical="center" wrapText="1"/>
    </xf>
    <xf numFmtId="0" fontId="1" fillId="0" borderId="64" xfId="0" applyFont="1" applyBorder="1"/>
    <xf numFmtId="0" fontId="1" fillId="0" borderId="0" xfId="0" applyFont="1"/>
    <xf numFmtId="0" fontId="55" fillId="25" borderId="73" xfId="0" applyFont="1" applyFill="1" applyBorder="1" applyAlignment="1">
      <alignment horizontal="center" vertical="center"/>
    </xf>
    <xf numFmtId="0" fontId="55" fillId="25" borderId="0" xfId="0" applyFont="1" applyFill="1" applyAlignment="1">
      <alignment horizontal="center" vertical="center"/>
    </xf>
    <xf numFmtId="0" fontId="55" fillId="25" borderId="72" xfId="0" applyFont="1" applyFill="1" applyBorder="1" applyAlignment="1">
      <alignment horizontal="center" vertical="center"/>
    </xf>
    <xf numFmtId="0" fontId="55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7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4" xfId="0" applyFont="1" applyFill="1" applyBorder="1" applyAlignment="1">
      <alignment horizontal="left" vertical="center" wrapText="1"/>
    </xf>
    <xf numFmtId="0" fontId="55" fillId="25" borderId="27" xfId="0" applyFont="1" applyFill="1" applyBorder="1" applyAlignment="1">
      <alignment horizontal="center" vertical="center" wrapText="1"/>
    </xf>
    <xf numFmtId="0" fontId="55" fillId="25" borderId="72" xfId="0" applyFont="1" applyFill="1" applyBorder="1" applyAlignment="1">
      <alignment horizontal="center" vertical="center" wrapText="1"/>
    </xf>
    <xf numFmtId="0" fontId="55" fillId="25" borderId="57" xfId="0" applyFont="1" applyFill="1" applyBorder="1" applyAlignment="1">
      <alignment horizontal="center" vertical="center" wrapText="1"/>
    </xf>
    <xf numFmtId="0" fontId="55" fillId="25" borderId="19" xfId="0" applyFont="1" applyFill="1" applyBorder="1" applyAlignment="1">
      <alignment horizontal="center" vertical="center" wrapText="1"/>
    </xf>
    <xf numFmtId="2" fontId="17" fillId="0" borderId="12" xfId="0" applyNumberFormat="1" applyFont="1" applyBorder="1" applyAlignment="1">
      <alignment horizontal="left"/>
    </xf>
    <xf numFmtId="2" fontId="17" fillId="0" borderId="0" xfId="0" applyNumberFormat="1" applyFont="1" applyAlignment="1">
      <alignment horizontal="left"/>
    </xf>
    <xf numFmtId="0" fontId="52" fillId="22" borderId="39" xfId="0" applyFont="1" applyFill="1" applyBorder="1" applyAlignment="1">
      <alignment horizontal="center" vertical="center" wrapText="1"/>
    </xf>
    <xf numFmtId="0" fontId="52" fillId="22" borderId="37" xfId="0" applyFont="1" applyFill="1" applyBorder="1" applyAlignment="1">
      <alignment horizontal="center" vertical="center" wrapText="1"/>
    </xf>
    <xf numFmtId="0" fontId="4" fillId="27" borderId="36" xfId="0" applyFont="1" applyFill="1" applyBorder="1" applyAlignment="1">
      <alignment horizontal="center" vertical="center" wrapText="1"/>
    </xf>
    <xf numFmtId="0" fontId="6" fillId="27" borderId="59" xfId="0" applyFont="1" applyFill="1" applyBorder="1"/>
    <xf numFmtId="0" fontId="4" fillId="18" borderId="40" xfId="0" applyFont="1" applyFill="1" applyBorder="1" applyAlignment="1">
      <alignment horizontal="center" vertical="center" wrapText="1"/>
    </xf>
    <xf numFmtId="0" fontId="6" fillId="18" borderId="58" xfId="0" applyFont="1" applyFill="1" applyBorder="1"/>
    <xf numFmtId="0" fontId="14" fillId="22" borderId="36" xfId="0" applyFont="1" applyFill="1" applyBorder="1" applyAlignment="1">
      <alignment horizontal="center" vertical="center" wrapText="1"/>
    </xf>
    <xf numFmtId="0" fontId="0" fillId="22" borderId="59" xfId="0" applyFill="1" applyBorder="1"/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63" fillId="25" borderId="27" xfId="0" applyFont="1" applyFill="1" applyBorder="1" applyAlignment="1">
      <alignment horizontal="center" vertical="center" wrapText="1"/>
    </xf>
    <xf numFmtId="0" fontId="63" fillId="25" borderId="57" xfId="0" applyFont="1" applyFill="1" applyBorder="1" applyAlignment="1">
      <alignment horizontal="center" vertical="center" wrapText="1"/>
    </xf>
    <xf numFmtId="0" fontId="63" fillId="25" borderId="72" xfId="0" applyFont="1" applyFill="1" applyBorder="1" applyAlignment="1">
      <alignment horizontal="center" vertical="center" wrapText="1"/>
    </xf>
    <xf numFmtId="0" fontId="63" fillId="25" borderId="19" xfId="0" applyFont="1" applyFill="1" applyBorder="1" applyAlignment="1">
      <alignment horizontal="center" vertical="center" wrapText="1"/>
    </xf>
    <xf numFmtId="0" fontId="4" fillId="18" borderId="72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27" borderId="69" xfId="0" applyFont="1" applyFill="1" applyBorder="1" applyAlignment="1">
      <alignment horizontal="center" vertical="center" wrapText="1"/>
    </xf>
    <xf numFmtId="0" fontId="6" fillId="27" borderId="71" xfId="0" applyFont="1" applyFill="1" applyBorder="1"/>
    <xf numFmtId="0" fontId="4" fillId="18" borderId="75" xfId="0" applyFont="1" applyFill="1" applyBorder="1" applyAlignment="1">
      <alignment horizontal="center" vertical="center" wrapText="1"/>
    </xf>
    <xf numFmtId="0" fontId="6" fillId="18" borderId="76" xfId="0" applyFont="1" applyFill="1" applyBorder="1"/>
    <xf numFmtId="0" fontId="4" fillId="18" borderId="77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40" xfId="0" applyFont="1" applyFill="1" applyBorder="1" applyAlignment="1">
      <alignment horizontal="center" vertical="center" wrapText="1"/>
    </xf>
    <xf numFmtId="0" fontId="6" fillId="29" borderId="58" xfId="0" applyFont="1" applyFill="1" applyBorder="1"/>
    <xf numFmtId="0" fontId="4" fillId="18" borderId="51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4" xfId="0" applyFont="1" applyFill="1" applyBorder="1" applyAlignment="1">
      <alignment horizontal="left" vertical="center" wrapText="1"/>
    </xf>
    <xf numFmtId="0" fontId="4" fillId="21" borderId="40" xfId="0" applyFont="1" applyFill="1" applyBorder="1" applyAlignment="1">
      <alignment horizontal="center" vertical="center" wrapText="1"/>
    </xf>
    <xf numFmtId="0" fontId="6" fillId="21" borderId="58" xfId="0" applyFont="1" applyFill="1" applyBorder="1"/>
    <xf numFmtId="0" fontId="4" fillId="29" borderId="36" xfId="0" applyFont="1" applyFill="1" applyBorder="1" applyAlignment="1">
      <alignment horizontal="center" vertical="center" wrapText="1"/>
    </xf>
    <xf numFmtId="0" fontId="6" fillId="29" borderId="59" xfId="0" applyFont="1" applyFill="1" applyBorder="1"/>
    <xf numFmtId="0" fontId="4" fillId="23" borderId="75" xfId="0" applyFont="1" applyFill="1" applyBorder="1" applyAlignment="1">
      <alignment horizontal="center" vertical="center" wrapText="1"/>
    </xf>
    <xf numFmtId="0" fontId="6" fillId="23" borderId="76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7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 wrapText="1"/>
    </xf>
    <xf numFmtId="0" fontId="4" fillId="18" borderId="62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43" fontId="77" fillId="0" borderId="52" xfId="48" applyFont="1" applyFill="1" applyBorder="1" applyAlignment="1">
      <alignment horizontal="center" vertical="center"/>
    </xf>
    <xf numFmtId="43" fontId="77" fillId="0" borderId="56" xfId="48" applyFont="1" applyFill="1" applyBorder="1" applyAlignment="1">
      <alignment horizontal="center" vertical="center"/>
    </xf>
    <xf numFmtId="0" fontId="77" fillId="25" borderId="27" xfId="0" applyFont="1" applyFill="1" applyBorder="1" applyAlignment="1">
      <alignment horizontal="center" vertical="center" wrapText="1"/>
    </xf>
    <xf numFmtId="0" fontId="77" fillId="25" borderId="57" xfId="0" applyFont="1" applyFill="1" applyBorder="1" applyAlignment="1">
      <alignment horizontal="center" vertical="center" wrapText="1"/>
    </xf>
    <xf numFmtId="0" fontId="77" fillId="25" borderId="19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5" xfId="0" applyFont="1" applyFill="1" applyBorder="1" applyAlignment="1">
      <alignment horizontal="center" vertical="center" wrapText="1"/>
    </xf>
    <xf numFmtId="0" fontId="0" fillId="22" borderId="76" xfId="0" applyFill="1" applyBorder="1"/>
    <xf numFmtId="43" fontId="63" fillId="0" borderId="52" xfId="48" applyFont="1" applyBorder="1" applyAlignment="1">
      <alignment horizontal="center" vertical="center"/>
    </xf>
    <xf numFmtId="43" fontId="63" fillId="0" borderId="56" xfId="48" applyFont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4" fillId="23" borderId="40" xfId="0" applyFont="1" applyFill="1" applyBorder="1" applyAlignment="1">
      <alignment horizontal="center" vertical="center" wrapText="1"/>
    </xf>
    <xf numFmtId="0" fontId="6" fillId="23" borderId="58" xfId="0" applyFont="1" applyFill="1" applyBorder="1"/>
    <xf numFmtId="0" fontId="4" fillId="18" borderId="36" xfId="0" applyFont="1" applyFill="1" applyBorder="1" applyAlignment="1">
      <alignment horizontal="center" vertical="center"/>
    </xf>
    <xf numFmtId="0" fontId="4" fillId="21" borderId="36" xfId="0" applyFont="1" applyFill="1" applyBorder="1" applyAlignment="1">
      <alignment horizontal="center" vertical="center" wrapText="1"/>
    </xf>
    <xf numFmtId="0" fontId="6" fillId="21" borderId="59" xfId="0" applyFont="1" applyFill="1" applyBorder="1"/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2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7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3" fillId="25" borderId="52" xfId="0" applyFont="1" applyFill="1" applyBorder="1" applyAlignment="1">
      <alignment horizontal="center" vertical="center" wrapText="1"/>
    </xf>
    <xf numFmtId="0" fontId="3" fillId="25" borderId="56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49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vertical="center" wrapText="1"/>
    </xf>
    <xf numFmtId="0" fontId="3" fillId="18" borderId="52" xfId="0" applyFont="1" applyFill="1" applyBorder="1" applyAlignment="1">
      <alignment horizontal="center" vertical="center" wrapText="1"/>
    </xf>
    <xf numFmtId="0" fontId="3" fillId="18" borderId="56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9" xfId="0" applyFont="1" applyFill="1" applyBorder="1" applyAlignment="1">
      <alignment horizontal="center" vertical="center" wrapText="1"/>
    </xf>
    <xf numFmtId="0" fontId="3" fillId="18" borderId="3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wrapText="1"/>
    </xf>
    <xf numFmtId="0" fontId="3" fillId="25" borderId="47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4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73" fillId="26" borderId="25" xfId="103" applyBorder="1" applyAlignment="1" applyProtection="1">
      <alignment horizontal="center" vertical="center" wrapText="1"/>
    </xf>
    <xf numFmtId="49" fontId="73" fillId="26" borderId="25" xfId="103" applyNumberFormat="1" applyBorder="1" applyAlignment="1" applyProtection="1">
      <alignment horizontal="center" vertical="center" wrapText="1"/>
    </xf>
    <xf numFmtId="0" fontId="73" fillId="26" borderId="105" xfId="103" applyBorder="1" applyAlignment="1" applyProtection="1">
      <alignment horizontal="center" vertical="center" wrapText="1"/>
    </xf>
    <xf numFmtId="0" fontId="65" fillId="20" borderId="26" xfId="69" applyFont="1" applyFill="1" applyBorder="1" applyAlignment="1">
      <alignment horizontal="center"/>
    </xf>
    <xf numFmtId="0" fontId="65" fillId="20" borderId="25" xfId="69" applyFont="1" applyFill="1" applyBorder="1" applyAlignment="1">
      <alignment horizontal="center"/>
    </xf>
    <xf numFmtId="0" fontId="73" fillId="26" borderId="41" xfId="103" applyBorder="1" applyAlignment="1" applyProtection="1">
      <alignment horizontal="center" vertical="center" wrapText="1"/>
    </xf>
    <xf numFmtId="0" fontId="73" fillId="26" borderId="36" xfId="103" applyBorder="1" applyAlignment="1" applyProtection="1">
      <alignment horizontal="center" vertical="center" wrapText="1"/>
    </xf>
    <xf numFmtId="1" fontId="73" fillId="26" borderId="40" xfId="103" applyNumberFormat="1" applyBorder="1" applyAlignment="1" applyProtection="1">
      <alignment horizontal="center" vertical="center" wrapText="1"/>
    </xf>
    <xf numFmtId="1" fontId="73" fillId="26" borderId="41" xfId="103" applyNumberFormat="1" applyBorder="1" applyAlignment="1" applyProtection="1">
      <alignment horizontal="center" vertical="center" wrapText="1"/>
    </xf>
    <xf numFmtId="1" fontId="73" fillId="26" borderId="36" xfId="103" applyNumberFormat="1" applyBorder="1" applyAlignment="1" applyProtection="1">
      <alignment horizontal="center" vertical="center" wrapText="1"/>
    </xf>
    <xf numFmtId="1" fontId="73" fillId="26" borderId="72" xfId="103" applyNumberFormat="1" applyBorder="1" applyAlignment="1" applyProtection="1">
      <alignment horizontal="center" vertical="center" wrapText="1"/>
    </xf>
    <xf numFmtId="1" fontId="73" fillId="26" borderId="78" xfId="103" applyNumberFormat="1" applyBorder="1" applyAlignment="1" applyProtection="1">
      <alignment horizontal="center" vertical="center" wrapText="1"/>
    </xf>
    <xf numFmtId="1" fontId="73" fillId="26" borderId="70" xfId="103" applyNumberFormat="1" applyBorder="1" applyAlignment="1" applyProtection="1">
      <alignment horizontal="center" vertical="center" wrapText="1"/>
    </xf>
    <xf numFmtId="0" fontId="65" fillId="20" borderId="30" xfId="69" applyFont="1" applyFill="1" applyBorder="1" applyAlignment="1">
      <alignment horizontal="center"/>
    </xf>
    <xf numFmtId="0" fontId="65" fillId="20" borderId="31" xfId="69" applyFont="1" applyFill="1" applyBorder="1" applyAlignment="1">
      <alignment horizontal="center"/>
    </xf>
    <xf numFmtId="0" fontId="65" fillId="20" borderId="52" xfId="69" applyFont="1" applyFill="1" applyBorder="1" applyAlignment="1">
      <alignment horizontal="center"/>
    </xf>
    <xf numFmtId="0" fontId="65" fillId="20" borderId="106" xfId="69" applyFont="1" applyFill="1" applyBorder="1" applyAlignment="1">
      <alignment horizontal="center" vertical="center" wrapText="1"/>
    </xf>
    <xf numFmtId="0" fontId="65" fillId="20" borderId="87" xfId="69" applyFont="1" applyFill="1" applyBorder="1" applyAlignment="1">
      <alignment horizontal="center" vertical="center" wrapText="1"/>
    </xf>
    <xf numFmtId="0" fontId="59" fillId="26" borderId="88" xfId="103" applyFont="1" applyBorder="1" applyAlignment="1" applyProtection="1">
      <alignment horizontal="center" vertical="center" wrapText="1"/>
    </xf>
    <xf numFmtId="0" fontId="59" fillId="26" borderId="109" xfId="103" applyFont="1" applyBorder="1" applyAlignment="1" applyProtection="1">
      <alignment horizontal="center" vertical="center" wrapText="1"/>
    </xf>
    <xf numFmtId="0" fontId="59" fillId="26" borderId="32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73" fillId="26" borderId="90" xfId="103" applyBorder="1" applyAlignment="1" applyProtection="1">
      <alignment horizontal="center" vertical="center" wrapText="1"/>
    </xf>
    <xf numFmtId="0" fontId="73" fillId="26" borderId="91" xfId="103" applyBorder="1" applyAlignment="1" applyProtection="1">
      <alignment horizontal="center" vertical="center" wrapText="1"/>
    </xf>
    <xf numFmtId="0" fontId="73" fillId="26" borderId="85" xfId="103" applyBorder="1" applyAlignment="1" applyProtection="1">
      <alignment horizontal="center" vertical="center" wrapText="1"/>
    </xf>
    <xf numFmtId="0" fontId="73" fillId="26" borderId="93" xfId="103" applyBorder="1" applyAlignment="1" applyProtection="1">
      <alignment horizontal="center" vertical="center" wrapText="1"/>
    </xf>
    <xf numFmtId="49" fontId="73" fillId="26" borderId="94" xfId="103" applyNumberFormat="1" applyBorder="1" applyAlignment="1" applyProtection="1">
      <alignment horizontal="center" vertical="center" wrapText="1"/>
    </xf>
    <xf numFmtId="0" fontId="73" fillId="26" borderId="94" xfId="103" applyBorder="1" applyAlignment="1" applyProtection="1">
      <alignment horizontal="center" vertical="center" wrapText="1"/>
    </xf>
    <xf numFmtId="0" fontId="65" fillId="20" borderId="92" xfId="69" applyFont="1" applyFill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3" fontId="3" fillId="0" borderId="123" xfId="0" applyNumberFormat="1" applyFont="1" applyBorder="1" applyAlignment="1">
      <alignment horizontal="center" vertical="center"/>
    </xf>
    <xf numFmtId="0" fontId="83" fillId="30" borderId="25" xfId="69" applyFont="1" applyFill="1" applyBorder="1" applyAlignment="1" applyProtection="1">
      <alignment horizontal="left" vertical="center"/>
      <protection locked="0"/>
    </xf>
    <xf numFmtId="49" fontId="83" fillId="30" borderId="25" xfId="69" applyNumberFormat="1" applyFont="1" applyFill="1" applyBorder="1" applyAlignment="1" applyProtection="1">
      <alignment horizontal="center" vertical="center"/>
      <protection locked="0"/>
    </xf>
    <xf numFmtId="49" fontId="83" fillId="30" borderId="25" xfId="69" applyNumberFormat="1" applyFont="1" applyFill="1" applyBorder="1" applyAlignment="1" applyProtection="1">
      <alignment horizontal="left" vertical="center"/>
      <protection locked="0"/>
    </xf>
    <xf numFmtId="0" fontId="1" fillId="30" borderId="52" xfId="0" applyFont="1" applyFill="1" applyBorder="1" applyAlignment="1" applyProtection="1">
      <alignment horizontal="center" vertical="center"/>
      <protection locked="0"/>
    </xf>
    <xf numFmtId="0" fontId="83" fillId="30" borderId="105" xfId="0" applyFont="1" applyFill="1" applyBorder="1" applyAlignment="1">
      <alignment vertical="center"/>
    </xf>
    <xf numFmtId="0" fontId="1" fillId="30" borderId="49" xfId="0" applyFont="1" applyFill="1" applyBorder="1" applyAlignment="1">
      <alignment vertical="center"/>
    </xf>
    <xf numFmtId="0" fontId="1" fillId="30" borderId="39" xfId="0" applyFont="1" applyFill="1" applyBorder="1" applyAlignment="1">
      <alignment vertical="center"/>
    </xf>
    <xf numFmtId="0" fontId="1" fillId="30" borderId="50" xfId="0" applyFont="1" applyFill="1" applyBorder="1" applyAlignment="1">
      <alignment vertical="center"/>
    </xf>
    <xf numFmtId="0" fontId="1" fillId="30" borderId="38" xfId="0" applyFont="1" applyFill="1" applyBorder="1" applyAlignment="1">
      <alignment vertical="center"/>
    </xf>
    <xf numFmtId="0" fontId="1" fillId="30" borderId="53" xfId="0" applyFont="1" applyFill="1" applyBorder="1" applyAlignment="1">
      <alignment vertical="center"/>
    </xf>
    <xf numFmtId="0" fontId="1" fillId="30" borderId="83" xfId="0" applyFont="1" applyFill="1" applyBorder="1" applyAlignment="1">
      <alignment horizontal="center" vertical="center"/>
    </xf>
    <xf numFmtId="168" fontId="1" fillId="30" borderId="111" xfId="71" applyNumberFormat="1" applyFont="1" applyFill="1" applyBorder="1" applyAlignment="1">
      <alignment horizontal="right" vertical="center"/>
    </xf>
    <xf numFmtId="1" fontId="7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3" fontId="3" fillId="27" borderId="45" xfId="28" applyNumberFormat="1" applyFont="1" applyFill="1" applyBorder="1" applyAlignment="1">
      <alignment horizontal="center" vertical="center"/>
    </xf>
    <xf numFmtId="3" fontId="3" fillId="27" borderId="43" xfId="0" applyNumberFormat="1" applyFont="1" applyFill="1" applyBorder="1" applyAlignment="1">
      <alignment horizontal="center" vertical="center"/>
    </xf>
    <xf numFmtId="0" fontId="3" fillId="27" borderId="45" xfId="0" applyFont="1" applyFill="1" applyBorder="1" applyAlignment="1">
      <alignment horizontal="center" vertical="center"/>
    </xf>
    <xf numFmtId="168" fontId="3" fillId="0" borderId="37" xfId="71" applyNumberFormat="1" applyFont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1" borderId="43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3" fillId="23" borderId="96" xfId="103" applyFont="1" applyFill="1" applyBorder="1" applyAlignment="1" applyProtection="1">
      <alignment horizontal="left" vertical="center" wrapText="1"/>
    </xf>
    <xf numFmtId="49" fontId="3" fillId="23" borderId="97" xfId="103" applyNumberFormat="1" applyFont="1" applyFill="1" applyBorder="1" applyAlignment="1" applyProtection="1">
      <alignment horizontal="left" vertical="center" wrapText="1"/>
    </xf>
    <xf numFmtId="0" fontId="3" fillId="23" borderId="97" xfId="103" applyFont="1" applyFill="1" applyBorder="1" applyAlignment="1" applyProtection="1">
      <alignment horizontal="left" vertical="center" wrapText="1"/>
    </xf>
    <xf numFmtId="0" fontId="3" fillId="23" borderId="98" xfId="103" applyFont="1" applyFill="1" applyBorder="1" applyAlignment="1" applyProtection="1">
      <alignment horizontal="center" vertical="center" wrapText="1"/>
    </xf>
    <xf numFmtId="0" fontId="3" fillId="23" borderId="99" xfId="103" applyFont="1" applyFill="1" applyBorder="1" applyAlignment="1" applyProtection="1">
      <alignment horizontal="left" vertical="center" wrapText="1"/>
    </xf>
    <xf numFmtId="1" fontId="3" fillId="23" borderId="96" xfId="103" applyNumberFormat="1" applyFont="1" applyFill="1" applyBorder="1" applyAlignment="1" applyProtection="1">
      <alignment horizontal="center" vertical="center" wrapText="1"/>
    </xf>
    <xf numFmtId="1" fontId="3" fillId="23" borderId="97" xfId="103" applyNumberFormat="1" applyFont="1" applyFill="1" applyBorder="1" applyAlignment="1" applyProtection="1">
      <alignment horizontal="center" vertical="center" wrapText="1"/>
    </xf>
    <xf numFmtId="1" fontId="3" fillId="23" borderId="100" xfId="103" applyNumberFormat="1" applyFont="1" applyFill="1" applyBorder="1" applyAlignment="1" applyProtection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49</xdr:row>
      <xdr:rowOff>2832</xdr:rowOff>
    </xdr:from>
    <xdr:to>
      <xdr:col>27</xdr:col>
      <xdr:colOff>6567</xdr:colOff>
      <xdr:row>54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49</xdr:row>
      <xdr:rowOff>2915</xdr:rowOff>
    </xdr:from>
    <xdr:to>
      <xdr:col>27</xdr:col>
      <xdr:colOff>2596</xdr:colOff>
      <xdr:row>55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49</xdr:row>
      <xdr:rowOff>1229</xdr:rowOff>
    </xdr:from>
    <xdr:to>
      <xdr:col>27</xdr:col>
      <xdr:colOff>1142</xdr:colOff>
      <xdr:row>55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50</xdr:row>
      <xdr:rowOff>1229</xdr:rowOff>
    </xdr:from>
    <xdr:to>
      <xdr:col>27</xdr:col>
      <xdr:colOff>17</xdr:colOff>
      <xdr:row>56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1450</xdr:colOff>
      <xdr:row>50</xdr:row>
      <xdr:rowOff>0</xdr:rowOff>
    </xdr:from>
    <xdr:to>
      <xdr:col>35</xdr:col>
      <xdr:colOff>55235</xdr:colOff>
      <xdr:row>58</xdr:row>
      <xdr:rowOff>3168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1438051" y="20762360"/>
          <a:ext cx="8746347" cy="128743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13</xdr:row>
      <xdr:rowOff>167963</xdr:rowOff>
    </xdr:from>
    <xdr:to>
      <xdr:col>16</xdr:col>
      <xdr:colOff>288481</xdr:colOff>
      <xdr:row>15</xdr:row>
      <xdr:rowOff>71809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75EF27-009E-D262-8006-82FBB0CA95CF}"/>
            </a:ext>
          </a:extLst>
        </xdr:cNvPr>
        <xdr:cNvCxnSpPr/>
      </xdr:nvCxnSpPr>
      <xdr:spPr>
        <a:xfrm flipV="1">
          <a:off x="0" y="2152882"/>
          <a:ext cx="12057256" cy="276922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71321</xdr:rowOff>
    </xdr:from>
    <xdr:to>
      <xdr:col>16</xdr:col>
      <xdr:colOff>288470</xdr:colOff>
      <xdr:row>11</xdr:row>
      <xdr:rowOff>136305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98709F-DBB0-6992-7066-ED8321846A60}"/>
            </a:ext>
          </a:extLst>
        </xdr:cNvPr>
        <xdr:cNvCxnSpPr/>
      </xdr:nvCxnSpPr>
      <xdr:spPr>
        <a:xfrm flipV="1">
          <a:off x="0" y="2152882"/>
          <a:ext cx="13544085" cy="39493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288925</xdr:colOff>
      <xdr:row>14</xdr:row>
      <xdr:rowOff>228600</xdr:rowOff>
    </xdr:from>
    <xdr:to>
      <xdr:col>13</xdr:col>
      <xdr:colOff>346075</xdr:colOff>
      <xdr:row>14</xdr:row>
      <xdr:rowOff>228600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05D9BC2-165D-EEB1-6AC4-6FF99BD79376}"/>
            </a:ext>
          </a:extLst>
        </xdr:cNvPr>
        <xdr:cNvCxnSpPr/>
      </xdr:nvCxnSpPr>
      <xdr:spPr>
        <a:xfrm>
          <a:off x="11887200" y="3219450"/>
          <a:ext cx="990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Normal="100" workbookViewId="0">
      <selection activeCell="AE16" sqref="AE16"/>
    </sheetView>
  </sheetViews>
  <sheetFormatPr baseColWidth="10" defaultColWidth="9.140625" defaultRowHeight="12.75" x14ac:dyDescent="0.2"/>
  <cols>
    <col min="1" max="1" width="40.42578125" style="8" customWidth="1"/>
    <col min="2" max="2" width="8" style="8" customWidth="1"/>
    <col min="3" max="3" width="7.140625" style="8" customWidth="1"/>
    <col min="4" max="4" width="8.5703125" style="8" customWidth="1"/>
    <col min="5" max="5" width="4.5703125" style="8" customWidth="1"/>
    <col min="6" max="6" width="5.42578125" style="8" customWidth="1"/>
    <col min="7" max="7" width="4.5703125" style="8" customWidth="1"/>
    <col min="8" max="8" width="4.85546875" style="8" customWidth="1"/>
    <col min="9" max="10" width="5" style="8" customWidth="1"/>
    <col min="11" max="11" width="4.140625" style="8" customWidth="1"/>
    <col min="12" max="14" width="4.5703125" style="8" customWidth="1"/>
    <col min="15" max="16" width="5.42578125" style="8" customWidth="1"/>
    <col min="17" max="17" width="5" style="8" customWidth="1"/>
    <col min="18" max="18" width="4.5703125" style="8" customWidth="1"/>
    <col min="19" max="19" width="5.42578125" style="8" customWidth="1"/>
    <col min="20" max="21" width="5.5703125" style="8" customWidth="1"/>
    <col min="22" max="22" width="5.85546875" style="8" customWidth="1"/>
    <col min="23" max="23" width="5.140625" style="8" customWidth="1"/>
    <col min="24" max="24" width="5.5703125" style="8" customWidth="1"/>
    <col min="25" max="25" width="5.85546875" style="8" customWidth="1"/>
    <col min="26" max="26" width="5.5703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 x14ac:dyDescent="0.25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17"/>
      <c r="AC1" s="232"/>
    </row>
    <row r="2" spans="1:29" ht="15.75" x14ac:dyDescent="0.25">
      <c r="A2" s="476" t="s">
        <v>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18"/>
      <c r="AC2" s="232"/>
    </row>
    <row r="4" spans="1:29" ht="15.75" x14ac:dyDescent="0.25">
      <c r="A4" s="476" t="s">
        <v>205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232"/>
      <c r="AC4" s="232"/>
    </row>
    <row r="6" spans="1:29" ht="15.75" x14ac:dyDescent="0.25">
      <c r="A6" s="19"/>
      <c r="B6" s="477" t="s">
        <v>2</v>
      </c>
      <c r="C6" s="477"/>
      <c r="D6" s="477"/>
      <c r="E6" s="477"/>
      <c r="F6" s="477"/>
      <c r="G6" s="477"/>
      <c r="H6" s="477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478" t="s">
        <v>3</v>
      </c>
      <c r="V6" s="478"/>
      <c r="W6" s="478"/>
      <c r="X6" s="478"/>
      <c r="Y6" s="478"/>
      <c r="Z6" s="478"/>
      <c r="AA6" s="478"/>
      <c r="AB6" s="232"/>
      <c r="AC6" s="232"/>
    </row>
    <row r="7" spans="1:29" s="22" customFormat="1" ht="12" x14ac:dyDescent="0.2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9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32"/>
      <c r="AC8" s="232"/>
    </row>
    <row r="9" spans="1:29" ht="19.5" customHeight="1" x14ac:dyDescent="0.2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232"/>
      <c r="AC9" s="232"/>
    </row>
    <row r="10" spans="1:29" ht="13.5" thickBot="1" x14ac:dyDescent="0.25">
      <c r="A10" s="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26.25" customHeight="1" thickBot="1" x14ac:dyDescent="0.25">
      <c r="A11" s="471" t="s">
        <v>13</v>
      </c>
      <c r="B11" s="479" t="s">
        <v>14</v>
      </c>
      <c r="C11" s="480"/>
      <c r="D11" s="480"/>
      <c r="E11" s="481" t="s">
        <v>15</v>
      </c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2"/>
      <c r="Z11" s="482"/>
      <c r="AA11" s="483"/>
      <c r="AB11" s="232"/>
      <c r="AC11" s="232"/>
    </row>
    <row r="12" spans="1:29" ht="22.5" customHeight="1" thickBot="1" x14ac:dyDescent="0.25">
      <c r="A12" s="472"/>
      <c r="B12" s="24" t="s">
        <v>16</v>
      </c>
      <c r="C12" s="25" t="s">
        <v>17</v>
      </c>
      <c r="D12" s="26" t="s">
        <v>18</v>
      </c>
      <c r="E12" s="172">
        <v>1</v>
      </c>
      <c r="F12" s="171">
        <v>2</v>
      </c>
      <c r="G12" s="171">
        <v>3</v>
      </c>
      <c r="H12" s="171">
        <v>4</v>
      </c>
      <c r="I12" s="171">
        <v>5</v>
      </c>
      <c r="J12" s="171">
        <v>6</v>
      </c>
      <c r="K12" s="171">
        <v>7</v>
      </c>
      <c r="L12" s="171">
        <v>8</v>
      </c>
      <c r="M12" s="171">
        <v>9</v>
      </c>
      <c r="N12" s="171">
        <v>10</v>
      </c>
      <c r="O12" s="171">
        <v>11</v>
      </c>
      <c r="P12" s="171">
        <v>12</v>
      </c>
      <c r="Q12" s="171">
        <v>13</v>
      </c>
      <c r="R12" s="171">
        <v>14</v>
      </c>
      <c r="S12" s="171">
        <v>15</v>
      </c>
      <c r="T12" s="171">
        <v>16</v>
      </c>
      <c r="U12" s="171">
        <v>17</v>
      </c>
      <c r="V12" s="171">
        <v>18</v>
      </c>
      <c r="W12" s="171">
        <v>19</v>
      </c>
      <c r="X12" s="171">
        <v>20</v>
      </c>
      <c r="Y12" s="171">
        <v>21</v>
      </c>
      <c r="Z12" s="171">
        <v>22</v>
      </c>
      <c r="AA12" s="27" t="s">
        <v>18</v>
      </c>
      <c r="AB12" s="232"/>
      <c r="AC12" s="28"/>
    </row>
    <row r="13" spans="1:29" s="2" customFormat="1" ht="30.75" customHeight="1" thickBot="1" x14ac:dyDescent="0.25">
      <c r="A13" s="196" t="s">
        <v>2</v>
      </c>
      <c r="B13" s="81">
        <f>'ANEXO 28'!D14</f>
        <v>328</v>
      </c>
      <c r="C13" s="70">
        <f>'ANEXO 28'!E14</f>
        <v>1095</v>
      </c>
      <c r="D13" s="82">
        <f>SUM(B13:C13)</f>
        <v>1423</v>
      </c>
      <c r="E13" s="124"/>
      <c r="F13" s="125"/>
      <c r="G13" s="125"/>
      <c r="H13" s="125">
        <v>2</v>
      </c>
      <c r="I13" s="125">
        <v>1</v>
      </c>
      <c r="J13" s="125">
        <v>2</v>
      </c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6">
        <v>7</v>
      </c>
      <c r="AA13" s="170">
        <f>SUM(E13:Z13)</f>
        <v>12</v>
      </c>
      <c r="AC13" s="54"/>
    </row>
    <row r="14" spans="1:29" ht="15.95" customHeight="1" thickBot="1" x14ac:dyDescent="0.25">
      <c r="A14" s="484" t="s">
        <v>19</v>
      </c>
      <c r="B14" s="487"/>
      <c r="C14" s="487"/>
      <c r="D14" s="487"/>
      <c r="E14" s="485"/>
      <c r="F14" s="485"/>
      <c r="G14" s="485"/>
      <c r="H14" s="485"/>
      <c r="I14" s="485"/>
      <c r="J14" s="485"/>
      <c r="K14" s="485"/>
      <c r="L14" s="485"/>
      <c r="M14" s="485"/>
      <c r="N14" s="485"/>
      <c r="O14" s="485"/>
      <c r="P14" s="485"/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6"/>
      <c r="AB14" s="232"/>
      <c r="AC14" s="28"/>
    </row>
    <row r="15" spans="1:29" ht="15.95" customHeight="1" x14ac:dyDescent="0.2">
      <c r="A15" s="231" t="s">
        <v>20</v>
      </c>
      <c r="B15" s="64">
        <f>'ANEXO 28'!D16</f>
        <v>11</v>
      </c>
      <c r="C15" s="63">
        <f>'ANEXO 28'!E16</f>
        <v>19</v>
      </c>
      <c r="D15" s="174">
        <f>SUM(B15:C15)</f>
        <v>30</v>
      </c>
      <c r="E15" s="86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66"/>
      <c r="R15" s="87"/>
      <c r="S15" s="87"/>
      <c r="T15" s="87"/>
      <c r="U15" s="87"/>
      <c r="V15" s="87"/>
      <c r="W15" s="87"/>
      <c r="X15" s="87"/>
      <c r="Y15" s="180"/>
      <c r="Z15" s="67"/>
      <c r="AA15" s="68">
        <f>SUM(E15:Z15)</f>
        <v>0</v>
      </c>
      <c r="AB15" s="232"/>
      <c r="AC15" s="28"/>
    </row>
    <row r="16" spans="1:29" s="88" customFormat="1" ht="28.5" customHeight="1" x14ac:dyDescent="0.2">
      <c r="A16" s="193" t="s">
        <v>21</v>
      </c>
      <c r="B16" s="64">
        <f>'ANEXO 28'!D17</f>
        <v>90</v>
      </c>
      <c r="C16" s="63">
        <f>'ANEXO 28'!E17</f>
        <v>0</v>
      </c>
      <c r="D16" s="174">
        <f>SUM(B16:C16)</f>
        <v>90</v>
      </c>
      <c r="E16" s="86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66"/>
      <c r="R16" s="87"/>
      <c r="S16" s="87"/>
      <c r="T16" s="87"/>
      <c r="U16" s="87"/>
      <c r="V16" s="87"/>
      <c r="W16" s="87"/>
      <c r="X16" s="87"/>
      <c r="Y16" s="180"/>
      <c r="Z16" s="67">
        <v>1</v>
      </c>
      <c r="AA16" s="68">
        <f>SUM(E16:Z16)</f>
        <v>1</v>
      </c>
      <c r="AC16" s="89"/>
    </row>
    <row r="17" spans="1:29" s="88" customFormat="1" ht="28.5" customHeight="1" x14ac:dyDescent="0.2">
      <c r="A17" s="194" t="s">
        <v>22</v>
      </c>
      <c r="B17" s="64">
        <f>'ANEXO 28'!D18</f>
        <v>6</v>
      </c>
      <c r="C17" s="63">
        <f>'ANEXO 28'!E18</f>
        <v>26</v>
      </c>
      <c r="D17" s="174">
        <f>SUM(B17:C17)</f>
        <v>32</v>
      </c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68">
        <f>SUM(E17:Z17)</f>
        <v>0</v>
      </c>
      <c r="AC17" s="89"/>
    </row>
    <row r="18" spans="1:29" s="88" customFormat="1" ht="28.5" customHeight="1" thickBot="1" x14ac:dyDescent="0.25">
      <c r="A18" s="195" t="s">
        <v>23</v>
      </c>
      <c r="B18" s="64">
        <f>'ANEXO 28'!D19</f>
        <v>10</v>
      </c>
      <c r="C18" s="63">
        <f>'ANEXO 28'!E19</f>
        <v>35</v>
      </c>
      <c r="D18" s="174">
        <f>SUM(B18:C18)</f>
        <v>45</v>
      </c>
      <c r="E18" s="226"/>
      <c r="F18" s="90"/>
      <c r="G18" s="90"/>
      <c r="H18" s="91"/>
      <c r="I18" s="90"/>
      <c r="J18" s="469">
        <v>1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181"/>
      <c r="Z18" s="227"/>
      <c r="AA18" s="182">
        <f>SUM(E18:Z18)</f>
        <v>1</v>
      </c>
      <c r="AC18" s="89"/>
    </row>
    <row r="19" spans="1:29" s="2" customFormat="1" ht="15.95" customHeight="1" thickBot="1" x14ac:dyDescent="0.25">
      <c r="A19" s="484" t="s">
        <v>24</v>
      </c>
      <c r="B19" s="485"/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85"/>
      <c r="R19" s="485"/>
      <c r="S19" s="485"/>
      <c r="T19" s="485"/>
      <c r="U19" s="485"/>
      <c r="V19" s="485"/>
      <c r="W19" s="485"/>
      <c r="X19" s="485"/>
      <c r="Y19" s="485"/>
      <c r="Z19" s="485"/>
      <c r="AA19" s="486"/>
      <c r="AC19" s="54"/>
    </row>
    <row r="20" spans="1:29" s="2" customFormat="1" ht="30.75" customHeight="1" x14ac:dyDescent="0.2">
      <c r="A20" s="135" t="s">
        <v>25</v>
      </c>
      <c r="B20" s="189">
        <f>'ANEXO 28'!D21</f>
        <v>29</v>
      </c>
      <c r="C20" s="190">
        <f>'ANEXO 28'!E21</f>
        <v>0</v>
      </c>
      <c r="D20" s="191">
        <f>SUM(B20:C20)</f>
        <v>29</v>
      </c>
      <c r="E20" s="9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95"/>
      <c r="AA20" s="96">
        <f>SUM(E20:Z20)</f>
        <v>0</v>
      </c>
      <c r="AC20" s="54"/>
    </row>
    <row r="21" spans="1:29" s="2" customFormat="1" ht="21" customHeight="1" x14ac:dyDescent="0.2">
      <c r="A21" s="135" t="s">
        <v>26</v>
      </c>
      <c r="B21" s="189">
        <f>'ANEXO 28'!D22</f>
        <v>8</v>
      </c>
      <c r="C21" s="190">
        <f>'ANEXO 28'!E22</f>
        <v>0</v>
      </c>
      <c r="D21" s="191">
        <f t="shared" ref="D21:D23" si="0">SUM(B21:C21)</f>
        <v>8</v>
      </c>
      <c r="E21" s="9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95"/>
      <c r="AA21" s="96">
        <f t="shared" ref="AA21:AA39" si="1">SUM(E21:Z21)</f>
        <v>0</v>
      </c>
      <c r="AC21" s="54"/>
    </row>
    <row r="22" spans="1:29" s="2" customFormat="1" ht="21" customHeight="1" x14ac:dyDescent="0.2">
      <c r="A22" s="135" t="s">
        <v>27</v>
      </c>
      <c r="B22" s="189">
        <f>'ANEXO 28'!D23</f>
        <v>5</v>
      </c>
      <c r="C22" s="190">
        <f>'ANEXO 28'!E23</f>
        <v>16</v>
      </c>
      <c r="D22" s="191">
        <f t="shared" si="0"/>
        <v>21</v>
      </c>
      <c r="E22" s="9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95"/>
      <c r="AA22" s="96">
        <f t="shared" si="1"/>
        <v>0</v>
      </c>
      <c r="AC22" s="54"/>
    </row>
    <row r="23" spans="1:29" s="2" customFormat="1" ht="21" customHeight="1" x14ac:dyDescent="0.2">
      <c r="A23" s="197" t="s">
        <v>28</v>
      </c>
      <c r="B23" s="189">
        <f>'ANEXO 28'!D24</f>
        <v>4</v>
      </c>
      <c r="C23" s="190">
        <f>'ANEXO 28'!E24</f>
        <v>12</v>
      </c>
      <c r="D23" s="191">
        <f t="shared" si="0"/>
        <v>16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85"/>
      <c r="AA23" s="96">
        <f t="shared" si="1"/>
        <v>0</v>
      </c>
      <c r="AC23" s="54"/>
    </row>
    <row r="24" spans="1:29" s="2" customFormat="1" ht="21" customHeight="1" x14ac:dyDescent="0.2">
      <c r="A24" s="198" t="s">
        <v>29</v>
      </c>
      <c r="B24" s="189">
        <f>'ANEXO 28'!D25</f>
        <v>2</v>
      </c>
      <c r="C24" s="190">
        <f>'ANEXO 28'!E25</f>
        <v>5</v>
      </c>
      <c r="D24" s="191">
        <f t="shared" ref="D24:D47" si="2">SUM(B24:C24)</f>
        <v>7</v>
      </c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85"/>
      <c r="AA24" s="96">
        <f t="shared" si="1"/>
        <v>0</v>
      </c>
      <c r="AC24" s="54"/>
    </row>
    <row r="25" spans="1:29" s="2" customFormat="1" ht="21" customHeight="1" x14ac:dyDescent="0.2">
      <c r="A25" s="197" t="s">
        <v>30</v>
      </c>
      <c r="B25" s="189">
        <f>'ANEXO 28'!D26</f>
        <v>22</v>
      </c>
      <c r="C25" s="190">
        <f>'ANEXO 28'!E26</f>
        <v>0</v>
      </c>
      <c r="D25" s="191">
        <f t="shared" si="2"/>
        <v>22</v>
      </c>
      <c r="E25" s="97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85"/>
      <c r="AA25" s="96">
        <f t="shared" si="1"/>
        <v>0</v>
      </c>
      <c r="AC25" s="54"/>
    </row>
    <row r="26" spans="1:29" s="2" customFormat="1" ht="21" customHeight="1" x14ac:dyDescent="0.2">
      <c r="A26" s="197" t="s">
        <v>31</v>
      </c>
      <c r="B26" s="189">
        <f>'ANEXO 28'!D27</f>
        <v>19</v>
      </c>
      <c r="C26" s="190">
        <f>'ANEXO 28'!E27</f>
        <v>67</v>
      </c>
      <c r="D26" s="191">
        <f t="shared" si="2"/>
        <v>86</v>
      </c>
      <c r="E26" s="9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85"/>
      <c r="AA26" s="96">
        <f t="shared" si="1"/>
        <v>0</v>
      </c>
      <c r="AC26" s="54"/>
    </row>
    <row r="27" spans="1:29" s="2" customFormat="1" ht="21" customHeight="1" x14ac:dyDescent="0.2">
      <c r="A27" s="77" t="s">
        <v>32</v>
      </c>
      <c r="B27" s="189">
        <f>'ANEXO 28'!D28</f>
        <v>12</v>
      </c>
      <c r="C27" s="190">
        <f>'ANEXO 28'!E28</f>
        <v>44</v>
      </c>
      <c r="D27" s="191">
        <f t="shared" si="2"/>
        <v>56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85"/>
      <c r="AA27" s="96">
        <v>0</v>
      </c>
      <c r="AC27" s="54"/>
    </row>
    <row r="28" spans="1:29" s="2" customFormat="1" ht="21" customHeight="1" x14ac:dyDescent="0.2">
      <c r="A28" s="77" t="s">
        <v>33</v>
      </c>
      <c r="B28" s="189">
        <f>'ANEXO 28'!D29</f>
        <v>6</v>
      </c>
      <c r="C28" s="190">
        <f>'ANEXO 28'!E29</f>
        <v>67</v>
      </c>
      <c r="D28" s="191">
        <f t="shared" si="2"/>
        <v>73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85"/>
      <c r="AA28" s="96">
        <f t="shared" si="1"/>
        <v>0</v>
      </c>
      <c r="AC28" s="54"/>
    </row>
    <row r="29" spans="1:29" s="2" customFormat="1" ht="21" customHeight="1" x14ac:dyDescent="0.2">
      <c r="A29" s="197" t="s">
        <v>34</v>
      </c>
      <c r="B29" s="189">
        <f>'ANEXO 28'!D30</f>
        <v>2</v>
      </c>
      <c r="C29" s="190">
        <f>'ANEXO 28'!E30</f>
        <v>6</v>
      </c>
      <c r="D29" s="191">
        <f t="shared" si="2"/>
        <v>8</v>
      </c>
      <c r="E29" s="97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85"/>
      <c r="AA29" s="96">
        <f t="shared" si="1"/>
        <v>0</v>
      </c>
      <c r="AC29" s="54"/>
    </row>
    <row r="30" spans="1:29" s="2" customFormat="1" ht="21" customHeight="1" x14ac:dyDescent="0.2">
      <c r="A30" s="197" t="s">
        <v>35</v>
      </c>
      <c r="B30" s="189">
        <f>'ANEXO 28'!D31</f>
        <v>57</v>
      </c>
      <c r="C30" s="190">
        <f>'ANEXO 28'!E31</f>
        <v>143</v>
      </c>
      <c r="D30" s="191">
        <f t="shared" si="2"/>
        <v>200</v>
      </c>
      <c r="E30" s="97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85">
        <v>1</v>
      </c>
      <c r="AA30" s="96">
        <f t="shared" si="1"/>
        <v>1</v>
      </c>
      <c r="AC30" s="54"/>
    </row>
    <row r="31" spans="1:29" s="2" customFormat="1" ht="21" customHeight="1" x14ac:dyDescent="0.2">
      <c r="A31" s="77" t="s">
        <v>36</v>
      </c>
      <c r="B31" s="189">
        <f>'ANEXO 28'!D32</f>
        <v>9</v>
      </c>
      <c r="C31" s="190">
        <f>'ANEXO 28'!E32</f>
        <v>0</v>
      </c>
      <c r="D31" s="191">
        <f t="shared" si="2"/>
        <v>9</v>
      </c>
      <c r="E31" s="97"/>
      <c r="F31" s="98">
        <v>1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85"/>
      <c r="AA31" s="96">
        <f t="shared" si="1"/>
        <v>1</v>
      </c>
      <c r="AC31" s="54"/>
    </row>
    <row r="32" spans="1:29" s="2" customFormat="1" ht="21.6" customHeight="1" x14ac:dyDescent="0.2">
      <c r="A32" s="77" t="s">
        <v>37</v>
      </c>
      <c r="B32" s="189">
        <f>'ANEXO 28'!D33</f>
        <v>4</v>
      </c>
      <c r="C32" s="190">
        <f>'ANEXO 28'!E33</f>
        <v>0</v>
      </c>
      <c r="D32" s="191">
        <f t="shared" si="2"/>
        <v>4</v>
      </c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85"/>
      <c r="AA32" s="96">
        <f t="shared" si="1"/>
        <v>0</v>
      </c>
      <c r="AC32" s="54"/>
    </row>
    <row r="33" spans="1:29" s="2" customFormat="1" ht="21.6" customHeight="1" x14ac:dyDescent="0.2">
      <c r="A33" s="228" t="s">
        <v>38</v>
      </c>
      <c r="B33" s="189">
        <f>'ANEXO 28'!D34</f>
        <v>129</v>
      </c>
      <c r="C33" s="190">
        <f>'ANEXO 28'!E34</f>
        <v>191</v>
      </c>
      <c r="D33" s="191">
        <f t="shared" si="2"/>
        <v>320</v>
      </c>
      <c r="E33" s="97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85"/>
      <c r="AA33" s="96">
        <f t="shared" si="1"/>
        <v>0</v>
      </c>
      <c r="AC33" s="54"/>
    </row>
    <row r="34" spans="1:29" s="2" customFormat="1" ht="21" customHeight="1" x14ac:dyDescent="0.2">
      <c r="A34" s="197" t="s">
        <v>40</v>
      </c>
      <c r="B34" s="189">
        <f>'ANEXO 28'!D35</f>
        <v>107</v>
      </c>
      <c r="C34" s="190">
        <f>'ANEXO 28'!E35</f>
        <v>0</v>
      </c>
      <c r="D34" s="191">
        <f t="shared" si="2"/>
        <v>107</v>
      </c>
      <c r="E34" s="97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85">
        <v>1</v>
      </c>
      <c r="AA34" s="96">
        <f t="shared" si="1"/>
        <v>1</v>
      </c>
      <c r="AC34" s="54"/>
    </row>
    <row r="35" spans="1:29" s="2" customFormat="1" ht="21" customHeight="1" x14ac:dyDescent="0.2">
      <c r="A35" s="199" t="s">
        <v>42</v>
      </c>
      <c r="B35" s="189">
        <f>'ANEXO 28'!D36</f>
        <v>3</v>
      </c>
      <c r="C35" s="190">
        <f>'ANEXO 28'!E36</f>
        <v>14</v>
      </c>
      <c r="D35" s="191">
        <f t="shared" si="2"/>
        <v>17</v>
      </c>
      <c r="E35" s="97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85"/>
      <c r="AA35" s="96">
        <f t="shared" si="1"/>
        <v>0</v>
      </c>
      <c r="AC35" s="54"/>
    </row>
    <row r="36" spans="1:29" s="2" customFormat="1" ht="21" customHeight="1" x14ac:dyDescent="0.2">
      <c r="A36" s="197" t="s">
        <v>43</v>
      </c>
      <c r="B36" s="189">
        <f>'ANEXO 28'!D37</f>
        <v>3</v>
      </c>
      <c r="C36" s="190">
        <f>'ANEXO 28'!E37</f>
        <v>25</v>
      </c>
      <c r="D36" s="191">
        <f t="shared" si="2"/>
        <v>28</v>
      </c>
      <c r="E36" s="9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85"/>
      <c r="AA36" s="96">
        <f t="shared" si="1"/>
        <v>0</v>
      </c>
      <c r="AC36" s="54"/>
    </row>
    <row r="37" spans="1:29" s="2" customFormat="1" ht="21" customHeight="1" x14ac:dyDescent="0.2">
      <c r="A37" s="197" t="s">
        <v>44</v>
      </c>
      <c r="B37" s="189">
        <f>'ANEXO 28'!D38</f>
        <v>6</v>
      </c>
      <c r="C37" s="190">
        <f>'ANEXO 28'!E38</f>
        <v>88</v>
      </c>
      <c r="D37" s="191">
        <f t="shared" si="2"/>
        <v>94</v>
      </c>
      <c r="E37" s="97"/>
      <c r="F37" s="98"/>
      <c r="G37" s="98"/>
      <c r="H37" s="98"/>
      <c r="I37" s="98"/>
      <c r="J37" s="98">
        <v>1</v>
      </c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85"/>
      <c r="AA37" s="96">
        <f t="shared" si="1"/>
        <v>1</v>
      </c>
      <c r="AC37" s="54"/>
    </row>
    <row r="38" spans="1:29" s="2" customFormat="1" ht="21" customHeight="1" x14ac:dyDescent="0.2">
      <c r="A38" s="197" t="s">
        <v>45</v>
      </c>
      <c r="B38" s="189">
        <f>'ANEXO 28'!D39</f>
        <v>11</v>
      </c>
      <c r="C38" s="190">
        <f>'ANEXO 28'!E39</f>
        <v>44</v>
      </c>
      <c r="D38" s="191">
        <f t="shared" si="2"/>
        <v>55</v>
      </c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85"/>
      <c r="AA38" s="96">
        <f t="shared" si="1"/>
        <v>0</v>
      </c>
      <c r="AC38" s="54"/>
    </row>
    <row r="39" spans="1:29" s="2" customFormat="1" ht="21" customHeight="1" x14ac:dyDescent="0.2">
      <c r="A39" s="197" t="s">
        <v>46</v>
      </c>
      <c r="B39" s="189">
        <f>'ANEXO 28'!D40</f>
        <v>12</v>
      </c>
      <c r="C39" s="190">
        <f>'ANEXO 28'!E40</f>
        <v>0</v>
      </c>
      <c r="D39" s="191">
        <f t="shared" si="2"/>
        <v>12</v>
      </c>
      <c r="E39" s="97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85"/>
      <c r="AA39" s="96">
        <f t="shared" si="1"/>
        <v>0</v>
      </c>
      <c r="AC39" s="54"/>
    </row>
    <row r="40" spans="1:29" s="2" customFormat="1" ht="21" customHeight="1" x14ac:dyDescent="0.2">
      <c r="A40" s="198" t="s">
        <v>47</v>
      </c>
      <c r="B40" s="189">
        <f>'ANEXO 28'!D41</f>
        <v>5</v>
      </c>
      <c r="C40" s="190">
        <f>'ANEXO 28'!E41</f>
        <v>0</v>
      </c>
      <c r="D40" s="191">
        <f t="shared" si="2"/>
        <v>5</v>
      </c>
      <c r="E40" s="97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85"/>
      <c r="AA40" s="96">
        <f t="shared" ref="AA40:AA47" si="3">SUM(E40:Z40)</f>
        <v>0</v>
      </c>
      <c r="AC40" s="54"/>
    </row>
    <row r="41" spans="1:29" s="2" customFormat="1" ht="21" customHeight="1" x14ac:dyDescent="0.2">
      <c r="A41" s="399" t="s">
        <v>208</v>
      </c>
      <c r="B41" s="315">
        <f>'ANEXO 28'!D42</f>
        <v>6</v>
      </c>
      <c r="C41" s="102">
        <f>'ANEXO 28'!E42</f>
        <v>36</v>
      </c>
      <c r="D41" s="191">
        <f t="shared" si="2"/>
        <v>42</v>
      </c>
      <c r="E41" s="9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85"/>
      <c r="AA41" s="96">
        <v>0</v>
      </c>
      <c r="AB41" s="473"/>
      <c r="AC41" s="474"/>
    </row>
    <row r="42" spans="1:29" s="2" customFormat="1" ht="21" customHeight="1" x14ac:dyDescent="0.2">
      <c r="A42" s="197" t="s">
        <v>48</v>
      </c>
      <c r="B42" s="189">
        <f>'ANEXO 28'!D43</f>
        <v>2</v>
      </c>
      <c r="C42" s="190">
        <f>'ANEXO 28'!E43</f>
        <v>11</v>
      </c>
      <c r="D42" s="191">
        <f t="shared" si="2"/>
        <v>13</v>
      </c>
      <c r="E42" s="9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85"/>
      <c r="AA42" s="96">
        <f>SUM(E42:Z42)</f>
        <v>0</v>
      </c>
      <c r="AC42" s="54"/>
    </row>
    <row r="43" spans="1:29" s="2" customFormat="1" ht="21" customHeight="1" x14ac:dyDescent="0.2">
      <c r="A43" s="74" t="s">
        <v>49</v>
      </c>
      <c r="B43" s="189">
        <f>'ANEXO 28'!D44</f>
        <v>10</v>
      </c>
      <c r="C43" s="190">
        <f>'ANEXO 28'!E44</f>
        <v>38</v>
      </c>
      <c r="D43" s="191">
        <f t="shared" si="2"/>
        <v>48</v>
      </c>
      <c r="E43" s="97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85"/>
      <c r="AA43" s="96">
        <f t="shared" si="3"/>
        <v>0</v>
      </c>
      <c r="AC43" s="54"/>
    </row>
    <row r="44" spans="1:29" s="2" customFormat="1" ht="21" customHeight="1" x14ac:dyDescent="0.2">
      <c r="A44" s="74" t="s">
        <v>50</v>
      </c>
      <c r="B44" s="189">
        <f>'ANEXO 28'!D45</f>
        <v>7</v>
      </c>
      <c r="C44" s="190">
        <f>'ANEXO 28'!E45</f>
        <v>19</v>
      </c>
      <c r="D44" s="191">
        <f t="shared" si="2"/>
        <v>26</v>
      </c>
      <c r="E44" s="97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85"/>
      <c r="AA44" s="96">
        <f t="shared" si="3"/>
        <v>0</v>
      </c>
      <c r="AC44" s="54"/>
    </row>
    <row r="45" spans="1:29" s="2" customFormat="1" ht="21" customHeight="1" x14ac:dyDescent="0.2">
      <c r="A45" s="74" t="s">
        <v>209</v>
      </c>
      <c r="B45" s="189">
        <f>'ANEXO 28'!D46</f>
        <v>5</v>
      </c>
      <c r="C45" s="190">
        <f>'ANEXO 28'!E46</f>
        <v>32</v>
      </c>
      <c r="D45" s="191">
        <f t="shared" si="2"/>
        <v>37</v>
      </c>
      <c r="E45" s="97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85"/>
      <c r="AA45" s="96">
        <v>0</v>
      </c>
      <c r="AC45" s="54"/>
    </row>
    <row r="46" spans="1:29" s="2" customFormat="1" ht="21" customHeight="1" x14ac:dyDescent="0.2">
      <c r="A46" s="197" t="s">
        <v>51</v>
      </c>
      <c r="B46" s="189">
        <f>'ANEXO 28'!D47</f>
        <v>23</v>
      </c>
      <c r="C46" s="190">
        <f>'ANEXO 28'!E47</f>
        <v>0</v>
      </c>
      <c r="D46" s="191">
        <f t="shared" si="2"/>
        <v>23</v>
      </c>
      <c r="E46" s="97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85"/>
      <c r="AA46" s="96">
        <f t="shared" si="3"/>
        <v>0</v>
      </c>
      <c r="AC46" s="54"/>
    </row>
    <row r="47" spans="1:29" s="2" customFormat="1" ht="21" customHeight="1" thickBot="1" x14ac:dyDescent="0.25">
      <c r="A47" s="197" t="s">
        <v>52</v>
      </c>
      <c r="B47" s="189">
        <f>'ANEXO 28'!D48</f>
        <v>8</v>
      </c>
      <c r="C47" s="190">
        <f>'ANEXO 28'!E48</f>
        <v>40</v>
      </c>
      <c r="D47" s="191">
        <f t="shared" si="2"/>
        <v>48</v>
      </c>
      <c r="E47" s="97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85"/>
      <c r="AA47" s="96">
        <f t="shared" si="3"/>
        <v>0</v>
      </c>
      <c r="AC47" s="54"/>
    </row>
    <row r="48" spans="1:29" s="2" customFormat="1" ht="15.95" customHeight="1" thickBot="1" x14ac:dyDescent="0.25">
      <c r="A48" s="56" t="s">
        <v>18</v>
      </c>
      <c r="B48" s="52">
        <f t="shared" ref="B48:AA48" si="4">SUM(B13:B13)+SUM(B15:B18) + SUM(B20:B47)</f>
        <v>961</v>
      </c>
      <c r="C48" s="52">
        <f t="shared" si="4"/>
        <v>2073</v>
      </c>
      <c r="D48" s="52">
        <f t="shared" si="4"/>
        <v>3034</v>
      </c>
      <c r="E48" s="52">
        <f t="shared" si="4"/>
        <v>0</v>
      </c>
      <c r="F48" s="52">
        <f t="shared" si="4"/>
        <v>1</v>
      </c>
      <c r="G48" s="52">
        <f t="shared" si="4"/>
        <v>0</v>
      </c>
      <c r="H48" s="52">
        <f t="shared" si="4"/>
        <v>2</v>
      </c>
      <c r="I48" s="52">
        <f t="shared" si="4"/>
        <v>1</v>
      </c>
      <c r="J48" s="52">
        <f t="shared" si="4"/>
        <v>4</v>
      </c>
      <c r="K48" s="52">
        <f t="shared" si="4"/>
        <v>0</v>
      </c>
      <c r="L48" s="52">
        <f t="shared" si="4"/>
        <v>0</v>
      </c>
      <c r="M48" s="52">
        <f t="shared" si="4"/>
        <v>0</v>
      </c>
      <c r="N48" s="52">
        <f t="shared" si="4"/>
        <v>0</v>
      </c>
      <c r="O48" s="52">
        <f t="shared" si="4"/>
        <v>0</v>
      </c>
      <c r="P48" s="52">
        <f t="shared" si="4"/>
        <v>0</v>
      </c>
      <c r="Q48" s="52">
        <f t="shared" si="4"/>
        <v>0</v>
      </c>
      <c r="R48" s="52">
        <f t="shared" si="4"/>
        <v>0</v>
      </c>
      <c r="S48" s="52">
        <f t="shared" si="4"/>
        <v>0</v>
      </c>
      <c r="T48" s="52">
        <f t="shared" si="4"/>
        <v>0</v>
      </c>
      <c r="U48" s="52">
        <f t="shared" si="4"/>
        <v>0</v>
      </c>
      <c r="V48" s="52">
        <f t="shared" si="4"/>
        <v>0</v>
      </c>
      <c r="W48" s="52">
        <f t="shared" si="4"/>
        <v>0</v>
      </c>
      <c r="X48" s="52">
        <f t="shared" si="4"/>
        <v>0</v>
      </c>
      <c r="Y48" s="52">
        <f t="shared" si="4"/>
        <v>0</v>
      </c>
      <c r="Z48" s="52">
        <f t="shared" si="4"/>
        <v>10</v>
      </c>
      <c r="AA48" s="52">
        <f t="shared" si="4"/>
        <v>18</v>
      </c>
      <c r="AC48" s="54"/>
    </row>
    <row r="49" spans="1:29" s="2" customFormat="1" ht="15.95" customHeight="1" x14ac:dyDescent="0.2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C49" s="54"/>
    </row>
    <row r="50" spans="1:29" x14ac:dyDescent="0.2">
      <c r="A50" s="31" t="s">
        <v>53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</row>
    <row r="51" spans="1:29" x14ac:dyDescent="0.2">
      <c r="A51" s="232" t="s">
        <v>54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</row>
    <row r="52" spans="1:29" ht="27" customHeight="1" x14ac:dyDescent="0.2">
      <c r="A52" s="470" t="s">
        <v>55</v>
      </c>
      <c r="B52" s="470"/>
      <c r="C52" s="470"/>
      <c r="D52" s="470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</row>
    <row r="53" spans="1:29" x14ac:dyDescent="0.2">
      <c r="A53" s="232" t="s">
        <v>56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</row>
    <row r="58" spans="1:29" x14ac:dyDescent="0.2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10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</row>
  </sheetData>
  <mergeCells count="12">
    <mergeCell ref="A52:S5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9:AA19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8"/>
  <sheetViews>
    <sheetView showGridLines="0" topLeftCell="A29" zoomScale="80" zoomScaleNormal="80" workbookViewId="0">
      <selection activeCell="AF50" sqref="AF50"/>
    </sheetView>
  </sheetViews>
  <sheetFormatPr baseColWidth="10" defaultColWidth="9.140625" defaultRowHeight="12.75" x14ac:dyDescent="0.2"/>
  <cols>
    <col min="1" max="1" width="49.5703125" style="8" customWidth="1"/>
    <col min="2" max="2" width="8" style="8" customWidth="1"/>
    <col min="3" max="3" width="10.5703125" style="8" customWidth="1"/>
    <col min="4" max="4" width="7.140625" style="8" customWidth="1"/>
    <col min="5" max="5" width="6.85546875" style="8" customWidth="1"/>
    <col min="6" max="17" width="5.5703125" style="8" customWidth="1"/>
    <col min="18" max="18" width="4.85546875" style="8" customWidth="1"/>
    <col min="19" max="19" width="5" style="8" customWidth="1"/>
    <col min="20" max="21" width="4.5703125" style="8" customWidth="1"/>
    <col min="22" max="22" width="4.85546875" style="8" customWidth="1"/>
    <col min="23" max="23" width="5.42578125" style="8" customWidth="1"/>
    <col min="24" max="24" width="4.5703125" style="8" customWidth="1"/>
    <col min="25" max="25" width="5.5703125" style="8" customWidth="1"/>
    <col min="26" max="26" width="4.42578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 x14ac:dyDescent="0.25">
      <c r="A1" s="475" t="s">
        <v>57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17"/>
      <c r="AC1" s="232"/>
    </row>
    <row r="2" spans="1:29" ht="15.75" x14ac:dyDescent="0.25">
      <c r="A2" s="476" t="s">
        <v>58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18"/>
      <c r="AC2" s="232"/>
    </row>
    <row r="4" spans="1:29" ht="15.75" x14ac:dyDescent="0.25">
      <c r="A4" s="476" t="s">
        <v>204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232"/>
      <c r="AC4" s="232"/>
    </row>
    <row r="6" spans="1:29" ht="15.75" x14ac:dyDescent="0.25">
      <c r="A6" s="19"/>
      <c r="B6" s="477" t="s">
        <v>2</v>
      </c>
      <c r="C6" s="477"/>
      <c r="D6" s="477"/>
      <c r="E6" s="477"/>
      <c r="F6" s="477"/>
      <c r="G6" s="477"/>
      <c r="H6" s="477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478" t="s">
        <v>3</v>
      </c>
      <c r="V6" s="478"/>
      <c r="W6" s="478"/>
      <c r="X6" s="478"/>
      <c r="Y6" s="478"/>
      <c r="Z6" s="478"/>
      <c r="AA6" s="478"/>
      <c r="AB6" s="232"/>
      <c r="AC6" s="232"/>
    </row>
    <row r="7" spans="1:29" s="22" customFormat="1" ht="12" x14ac:dyDescent="0.2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9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32"/>
      <c r="AC8" s="232"/>
    </row>
    <row r="9" spans="1:29" ht="19.5" customHeight="1" x14ac:dyDescent="0.2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232"/>
      <c r="AC9" s="232"/>
    </row>
    <row r="10" spans="1:29" ht="13.5" thickBot="1" x14ac:dyDescent="0.25">
      <c r="A10" s="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26.25" customHeight="1" thickBot="1" x14ac:dyDescent="0.25">
      <c r="A11" s="471" t="s">
        <v>13</v>
      </c>
      <c r="B11" s="479" t="s">
        <v>14</v>
      </c>
      <c r="C11" s="480"/>
      <c r="D11" s="480"/>
      <c r="E11" s="481" t="s">
        <v>59</v>
      </c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2"/>
      <c r="Z11" s="482"/>
      <c r="AA11" s="483"/>
      <c r="AB11" s="232"/>
      <c r="AC11" s="232"/>
    </row>
    <row r="12" spans="1:29" ht="22.5" customHeight="1" thickBot="1" x14ac:dyDescent="0.25">
      <c r="A12" s="497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232"/>
      <c r="AC12" s="28"/>
    </row>
    <row r="13" spans="1:29" ht="22.5" customHeight="1" thickBot="1" x14ac:dyDescent="0.25">
      <c r="A13" s="99" t="s">
        <v>2</v>
      </c>
      <c r="B13" s="81">
        <f>'ANEXO 28'!D14</f>
        <v>328</v>
      </c>
      <c r="C13" s="70">
        <f>'ANEXO 28'!E14</f>
        <v>1095</v>
      </c>
      <c r="D13" s="100">
        <f>SUM(B13:C13)</f>
        <v>1423</v>
      </c>
      <c r="E13" s="101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3">
        <f>SUM(E13:Z13)</f>
        <v>0</v>
      </c>
      <c r="AB13" s="232"/>
      <c r="AC13" s="233"/>
    </row>
    <row r="14" spans="1:29" ht="15.95" customHeight="1" thickBot="1" x14ac:dyDescent="0.25">
      <c r="A14" s="494" t="s">
        <v>19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6"/>
      <c r="AB14" s="232"/>
      <c r="AC14" s="28"/>
    </row>
    <row r="15" spans="1:29" ht="15.95" customHeight="1" x14ac:dyDescent="0.2">
      <c r="A15" s="208" t="s">
        <v>20</v>
      </c>
      <c r="B15" s="81">
        <f>'ANEXO 28'!D16</f>
        <v>11</v>
      </c>
      <c r="C15" s="70">
        <f>'ANEXO 28'!E16</f>
        <v>19</v>
      </c>
      <c r="D15" s="100">
        <f>SUM(B15:C15)</f>
        <v>30</v>
      </c>
      <c r="E15" s="105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200"/>
      <c r="R15" s="106"/>
      <c r="S15" s="106"/>
      <c r="T15" s="106"/>
      <c r="U15" s="106"/>
      <c r="V15" s="106"/>
      <c r="W15" s="106"/>
      <c r="X15" s="106"/>
      <c r="Y15" s="106"/>
      <c r="Z15" s="106"/>
      <c r="AA15" s="107">
        <f>SUM(E15:Z15)</f>
        <v>0</v>
      </c>
      <c r="AB15" s="232"/>
      <c r="AC15" s="28"/>
    </row>
    <row r="16" spans="1:29" s="2" customFormat="1" ht="15.95" customHeight="1" x14ac:dyDescent="0.2">
      <c r="A16" s="104" t="s">
        <v>21</v>
      </c>
      <c r="B16" s="81">
        <f>'ANEXO 28'!D17</f>
        <v>90</v>
      </c>
      <c r="C16" s="70">
        <f>'ANEXO 28'!E17</f>
        <v>0</v>
      </c>
      <c r="D16" s="100">
        <f>SUM(B16:C16)</f>
        <v>90</v>
      </c>
      <c r="E16" s="105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200"/>
      <c r="R16" s="106"/>
      <c r="S16" s="106"/>
      <c r="T16" s="106"/>
      <c r="U16" s="106"/>
      <c r="V16" s="106"/>
      <c r="W16" s="106"/>
      <c r="X16" s="106"/>
      <c r="Y16" s="106"/>
      <c r="Z16" s="106"/>
      <c r="AA16" s="107">
        <f>SUM(E16:Z16)</f>
        <v>0</v>
      </c>
      <c r="AC16" s="108"/>
    </row>
    <row r="17" spans="1:29" s="2" customFormat="1" ht="25.5" customHeight="1" x14ac:dyDescent="0.2">
      <c r="A17" s="230" t="s">
        <v>22</v>
      </c>
      <c r="B17" s="81">
        <f>'ANEXO 28'!D18</f>
        <v>6</v>
      </c>
      <c r="C17" s="70">
        <f>'ANEXO 28'!E18</f>
        <v>26</v>
      </c>
      <c r="D17" s="100">
        <f>SUM(B17:C17)</f>
        <v>32</v>
      </c>
      <c r="E17" s="105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9">
        <f>SUM(E17:Z17)</f>
        <v>0</v>
      </c>
      <c r="AC17" s="108"/>
    </row>
    <row r="18" spans="1:29" s="2" customFormat="1" ht="15.95" customHeight="1" thickBot="1" x14ac:dyDescent="0.25">
      <c r="A18" s="110" t="s">
        <v>23</v>
      </c>
      <c r="B18" s="167">
        <f>'ANEXO 28'!D19</f>
        <v>10</v>
      </c>
      <c r="C18" s="168">
        <f>'ANEXO 28'!E19</f>
        <v>35</v>
      </c>
      <c r="D18" s="169">
        <f>SUM(B18:C18)</f>
        <v>45</v>
      </c>
      <c r="E18" s="111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>
        <f>SUM(E18:Z18)</f>
        <v>0</v>
      </c>
      <c r="AC18" s="108"/>
    </row>
    <row r="19" spans="1:29" ht="15.95" customHeight="1" thickBot="1" x14ac:dyDescent="0.25">
      <c r="A19" s="490" t="s">
        <v>24</v>
      </c>
      <c r="B19" s="491"/>
      <c r="C19" s="491"/>
      <c r="D19" s="491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  <c r="AB19" s="232"/>
      <c r="AC19" s="28"/>
    </row>
    <row r="20" spans="1:29" ht="32.25" customHeight="1" x14ac:dyDescent="0.2">
      <c r="A20" s="114" t="s">
        <v>25</v>
      </c>
      <c r="B20" s="81">
        <f>'ANEXO 28'!D21</f>
        <v>29</v>
      </c>
      <c r="C20" s="70">
        <f>'ANEXO 28'!E21</f>
        <v>0</v>
      </c>
      <c r="D20" s="100">
        <f t="shared" ref="D20:D47" si="0">SUM(B20:C20)</f>
        <v>29</v>
      </c>
      <c r="E20" s="92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83"/>
      <c r="AA20" s="115">
        <f t="shared" ref="AA20:AA25" si="1">SUM(E20:Z20)</f>
        <v>0</v>
      </c>
      <c r="AB20" s="232"/>
      <c r="AC20" s="28"/>
    </row>
    <row r="21" spans="1:29" ht="20.25" customHeight="1" x14ac:dyDescent="0.2">
      <c r="A21" s="76" t="s">
        <v>26</v>
      </c>
      <c r="B21" s="81">
        <f>'ANEXO 28'!D22</f>
        <v>8</v>
      </c>
      <c r="C21" s="70">
        <f>'ANEXO 28'!E22</f>
        <v>0</v>
      </c>
      <c r="D21" s="100">
        <f t="shared" si="0"/>
        <v>8</v>
      </c>
      <c r="E21" s="9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95"/>
      <c r="AA21" s="116">
        <f t="shared" si="1"/>
        <v>0</v>
      </c>
      <c r="AB21" s="232"/>
      <c r="AC21" s="28"/>
    </row>
    <row r="22" spans="1:29" ht="20.25" customHeight="1" x14ac:dyDescent="0.2">
      <c r="A22" s="76" t="s">
        <v>27</v>
      </c>
      <c r="B22" s="81">
        <f>'ANEXO 28'!D23</f>
        <v>5</v>
      </c>
      <c r="C22" s="70">
        <f>'ANEXO 28'!E23</f>
        <v>16</v>
      </c>
      <c r="D22" s="100">
        <f t="shared" si="0"/>
        <v>21</v>
      </c>
      <c r="E22" s="9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95"/>
      <c r="AA22" s="116">
        <f t="shared" si="1"/>
        <v>0</v>
      </c>
      <c r="AB22" s="232"/>
      <c r="AC22" s="28"/>
    </row>
    <row r="23" spans="1:29" s="120" customFormat="1" ht="20.25" customHeight="1" x14ac:dyDescent="0.2">
      <c r="A23" s="117" t="s">
        <v>28</v>
      </c>
      <c r="B23" s="81">
        <f>'ANEXO 28'!D24</f>
        <v>4</v>
      </c>
      <c r="C23" s="70">
        <f>'ANEXO 28'!E24</f>
        <v>12</v>
      </c>
      <c r="D23" s="100">
        <f t="shared" si="0"/>
        <v>16</v>
      </c>
      <c r="E23" s="94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9"/>
      <c r="AA23" s="116">
        <f t="shared" si="1"/>
        <v>0</v>
      </c>
      <c r="AB23" s="234"/>
      <c r="AC23" s="121"/>
    </row>
    <row r="24" spans="1:29" ht="20.25" customHeight="1" x14ac:dyDescent="0.2">
      <c r="A24" s="73" t="s">
        <v>29</v>
      </c>
      <c r="B24" s="81">
        <f>'ANEXO 28'!D25</f>
        <v>2</v>
      </c>
      <c r="C24" s="70">
        <f>'ANEXO 28'!E25</f>
        <v>5</v>
      </c>
      <c r="D24" s="100">
        <f t="shared" ref="D24:D27" si="2">SUM(B24:C24)</f>
        <v>7</v>
      </c>
      <c r="E24" s="94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85"/>
      <c r="AA24" s="116">
        <f t="shared" si="1"/>
        <v>0</v>
      </c>
      <c r="AB24" s="232"/>
      <c r="AC24" s="28"/>
    </row>
    <row r="25" spans="1:29" ht="20.25" customHeight="1" x14ac:dyDescent="0.2">
      <c r="A25" s="72" t="s">
        <v>30</v>
      </c>
      <c r="B25" s="81">
        <f>'ANEXO 28'!D26</f>
        <v>22</v>
      </c>
      <c r="C25" s="70">
        <f>'ANEXO 28'!E26</f>
        <v>0</v>
      </c>
      <c r="D25" s="100">
        <f t="shared" si="2"/>
        <v>22</v>
      </c>
      <c r="E25" s="94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85"/>
      <c r="AA25" s="116">
        <f t="shared" si="1"/>
        <v>0</v>
      </c>
      <c r="AB25" s="232"/>
      <c r="AC25" s="28"/>
    </row>
    <row r="26" spans="1:29" s="2" customFormat="1" ht="21" customHeight="1" x14ac:dyDescent="0.2">
      <c r="A26" s="72" t="s">
        <v>31</v>
      </c>
      <c r="B26" s="81">
        <f>'ANEXO 28'!D27</f>
        <v>19</v>
      </c>
      <c r="C26" s="70">
        <f>'ANEXO 28'!E27</f>
        <v>67</v>
      </c>
      <c r="D26" s="100">
        <f t="shared" si="2"/>
        <v>86</v>
      </c>
      <c r="E26" s="94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85"/>
      <c r="AA26" s="96">
        <f t="shared" ref="AA26" si="3">SUM(E26:Z26)</f>
        <v>0</v>
      </c>
      <c r="AC26" s="54"/>
    </row>
    <row r="27" spans="1:29" ht="20.25" customHeight="1" x14ac:dyDescent="0.2">
      <c r="A27" s="75" t="s">
        <v>32</v>
      </c>
      <c r="B27" s="81">
        <f>'ANEXO 28'!D28</f>
        <v>12</v>
      </c>
      <c r="C27" s="70">
        <f>'ANEXO 28'!E28</f>
        <v>44</v>
      </c>
      <c r="D27" s="100">
        <f t="shared" si="2"/>
        <v>56</v>
      </c>
      <c r="E27" s="94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85"/>
      <c r="AA27" s="116">
        <f t="shared" ref="AA27:AA32" si="4">SUM(E27:Z27)</f>
        <v>0</v>
      </c>
      <c r="AB27" s="232"/>
      <c r="AC27" s="28"/>
    </row>
    <row r="28" spans="1:29" ht="20.25" customHeight="1" x14ac:dyDescent="0.2">
      <c r="A28" s="75" t="s">
        <v>33</v>
      </c>
      <c r="B28" s="81">
        <f>'ANEXO 28'!D29</f>
        <v>6</v>
      </c>
      <c r="C28" s="70">
        <f>'ANEXO 28'!E29</f>
        <v>67</v>
      </c>
      <c r="D28" s="100">
        <f t="shared" ref="D28:D34" si="5">SUM(B28:C28)</f>
        <v>73</v>
      </c>
      <c r="E28" s="94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85"/>
      <c r="AA28" s="116">
        <f t="shared" si="4"/>
        <v>0</v>
      </c>
      <c r="AB28" s="232"/>
      <c r="AC28" s="28"/>
    </row>
    <row r="29" spans="1:29" ht="20.25" customHeight="1" x14ac:dyDescent="0.2">
      <c r="A29" s="72" t="s">
        <v>34</v>
      </c>
      <c r="B29" s="81">
        <f>'ANEXO 28'!D30</f>
        <v>2</v>
      </c>
      <c r="C29" s="70">
        <f>'ANEXO 28'!E30</f>
        <v>6</v>
      </c>
      <c r="D29" s="100">
        <f t="shared" si="5"/>
        <v>8</v>
      </c>
      <c r="E29" s="94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85"/>
      <c r="AA29" s="116">
        <f t="shared" si="4"/>
        <v>0</v>
      </c>
      <c r="AB29" s="232"/>
      <c r="AC29" s="28"/>
    </row>
    <row r="30" spans="1:29" ht="20.25" customHeight="1" x14ac:dyDescent="0.2">
      <c r="A30" s="75" t="s">
        <v>36</v>
      </c>
      <c r="B30" s="81">
        <f>'ANEXO 28'!D31</f>
        <v>57</v>
      </c>
      <c r="C30" s="70">
        <f>'ANEXO 28'!E31</f>
        <v>143</v>
      </c>
      <c r="D30" s="100">
        <f t="shared" si="5"/>
        <v>200</v>
      </c>
      <c r="E30" s="94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85"/>
      <c r="AA30" s="116">
        <f t="shared" si="4"/>
        <v>0</v>
      </c>
      <c r="AB30" s="232"/>
      <c r="AC30" s="28"/>
    </row>
    <row r="31" spans="1:29" s="2" customFormat="1" ht="20.100000000000001" customHeight="1" x14ac:dyDescent="0.2">
      <c r="A31" s="229" t="s">
        <v>38</v>
      </c>
      <c r="B31" s="81">
        <f>'ANEXO 28'!D32</f>
        <v>9</v>
      </c>
      <c r="C31" s="70">
        <f>'ANEXO 28'!E32</f>
        <v>0</v>
      </c>
      <c r="D31" s="100">
        <f t="shared" si="5"/>
        <v>9</v>
      </c>
      <c r="E31" s="94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85"/>
      <c r="AA31" s="96">
        <f t="shared" ref="AA31" si="6">SUM(E31:Z31)</f>
        <v>0</v>
      </c>
      <c r="AC31" s="54"/>
    </row>
    <row r="32" spans="1:29" ht="23.1" customHeight="1" x14ac:dyDescent="0.2">
      <c r="A32" s="75" t="s">
        <v>37</v>
      </c>
      <c r="B32" s="81">
        <f>'ANEXO 28'!D33</f>
        <v>4</v>
      </c>
      <c r="C32" s="70">
        <f>'ANEXO 28'!E33</f>
        <v>0</v>
      </c>
      <c r="D32" s="100">
        <f t="shared" si="5"/>
        <v>4</v>
      </c>
      <c r="E32" s="94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85"/>
      <c r="AA32" s="116">
        <f t="shared" si="4"/>
        <v>0</v>
      </c>
      <c r="AB32" s="232"/>
      <c r="AC32" s="28"/>
    </row>
    <row r="33" spans="1:256" ht="20.25" customHeight="1" x14ac:dyDescent="0.2">
      <c r="A33" s="75" t="s">
        <v>39</v>
      </c>
      <c r="B33" s="81">
        <f>'ANEXO 28'!D34</f>
        <v>129</v>
      </c>
      <c r="C33" s="70">
        <f>'ANEXO 28'!E34</f>
        <v>191</v>
      </c>
      <c r="D33" s="100">
        <f t="shared" si="5"/>
        <v>320</v>
      </c>
      <c r="E33" s="94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85"/>
      <c r="AA33" s="116">
        <f t="shared" ref="AA33:AA44" si="7">SUM(E33:Z33)</f>
        <v>0</v>
      </c>
      <c r="AB33" s="232"/>
      <c r="AC33" s="28"/>
    </row>
    <row r="34" spans="1:256" ht="35.25" customHeight="1" x14ac:dyDescent="0.2">
      <c r="A34" s="75" t="s">
        <v>41</v>
      </c>
      <c r="B34" s="81">
        <f>'ANEXO 28'!D35</f>
        <v>107</v>
      </c>
      <c r="C34" s="70">
        <f>'ANEXO 28'!E35</f>
        <v>0</v>
      </c>
      <c r="D34" s="100">
        <f t="shared" si="5"/>
        <v>107</v>
      </c>
      <c r="E34" s="94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85"/>
      <c r="AA34" s="116">
        <f t="shared" si="7"/>
        <v>0</v>
      </c>
      <c r="AB34" s="232"/>
      <c r="AC34" s="28"/>
    </row>
    <row r="35" spans="1:256" ht="29.25" customHeight="1" x14ac:dyDescent="0.2">
      <c r="A35" s="71" t="s">
        <v>42</v>
      </c>
      <c r="B35" s="81">
        <f>'ANEXO 28'!D36</f>
        <v>3</v>
      </c>
      <c r="C35" s="70">
        <f>'ANEXO 28'!E36</f>
        <v>14</v>
      </c>
      <c r="D35" s="100">
        <f t="shared" si="0"/>
        <v>17</v>
      </c>
      <c r="E35" s="97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85"/>
      <c r="AA35" s="116">
        <f t="shared" si="7"/>
        <v>0</v>
      </c>
      <c r="AB35" s="232"/>
      <c r="AC35" s="28"/>
    </row>
    <row r="36" spans="1:256" ht="20.25" customHeight="1" x14ac:dyDescent="0.2">
      <c r="A36" s="78" t="s">
        <v>43</v>
      </c>
      <c r="B36" s="81">
        <f>'ANEXO 28'!D37</f>
        <v>3</v>
      </c>
      <c r="C36" s="70">
        <f>'ANEXO 28'!E37</f>
        <v>25</v>
      </c>
      <c r="D36" s="100">
        <f t="shared" si="0"/>
        <v>28</v>
      </c>
      <c r="E36" s="9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85"/>
      <c r="AA36" s="116">
        <f t="shared" si="7"/>
        <v>0</v>
      </c>
      <c r="AB36" s="232"/>
      <c r="AC36" s="28"/>
    </row>
    <row r="37" spans="1:256" ht="20.25" customHeight="1" x14ac:dyDescent="0.2">
      <c r="A37" s="72" t="s">
        <v>44</v>
      </c>
      <c r="B37" s="81">
        <f>'ANEXO 28'!D38</f>
        <v>6</v>
      </c>
      <c r="C37" s="70">
        <f>'ANEXO 28'!E38</f>
        <v>88</v>
      </c>
      <c r="D37" s="100">
        <f t="shared" si="0"/>
        <v>94</v>
      </c>
      <c r="E37" s="97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85"/>
      <c r="AA37" s="116">
        <f t="shared" si="7"/>
        <v>0</v>
      </c>
      <c r="AB37" s="232"/>
      <c r="AC37" s="28"/>
    </row>
    <row r="38" spans="1:256" ht="20.25" customHeight="1" x14ac:dyDescent="0.2">
      <c r="A38" s="72" t="s">
        <v>45</v>
      </c>
      <c r="B38" s="81">
        <f>'ANEXO 28'!D39</f>
        <v>11</v>
      </c>
      <c r="C38" s="70">
        <f>'ANEXO 28'!E39</f>
        <v>44</v>
      </c>
      <c r="D38" s="100">
        <f t="shared" si="0"/>
        <v>55</v>
      </c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85"/>
      <c r="AA38" s="116">
        <f t="shared" si="7"/>
        <v>0</v>
      </c>
      <c r="AB38" s="232"/>
      <c r="AC38" s="28"/>
    </row>
    <row r="39" spans="1:256" ht="20.25" customHeight="1" x14ac:dyDescent="0.2">
      <c r="A39" s="72" t="s">
        <v>46</v>
      </c>
      <c r="B39" s="81">
        <f>'ANEXO 28'!D40</f>
        <v>12</v>
      </c>
      <c r="C39" s="70">
        <f>'ANEXO 28'!E40</f>
        <v>0</v>
      </c>
      <c r="D39" s="100">
        <f t="shared" si="0"/>
        <v>12</v>
      </c>
      <c r="E39" s="97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85"/>
      <c r="AA39" s="116">
        <f t="shared" si="7"/>
        <v>0</v>
      </c>
      <c r="AB39" s="232"/>
      <c r="AC39" s="28"/>
    </row>
    <row r="40" spans="1:256" ht="20.25" customHeight="1" x14ac:dyDescent="0.2">
      <c r="A40" s="73" t="s">
        <v>47</v>
      </c>
      <c r="B40" s="81">
        <f>'ANEXO 28'!D41</f>
        <v>5</v>
      </c>
      <c r="C40" s="70">
        <f>'ANEXO 28'!E41</f>
        <v>0</v>
      </c>
      <c r="D40" s="100">
        <f t="shared" si="0"/>
        <v>5</v>
      </c>
      <c r="E40" s="97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85"/>
      <c r="AA40" s="116">
        <f t="shared" si="7"/>
        <v>0</v>
      </c>
      <c r="AB40" s="232"/>
      <c r="AC40" s="28"/>
    </row>
    <row r="41" spans="1:256" ht="20.25" customHeight="1" x14ac:dyDescent="0.2">
      <c r="A41" s="400" t="s">
        <v>208</v>
      </c>
      <c r="B41" s="250">
        <f>'ANEXO 28'!D42</f>
        <v>6</v>
      </c>
      <c r="C41" s="200">
        <f>'ANEXO 28'!E42</f>
        <v>36</v>
      </c>
      <c r="D41" s="100">
        <f t="shared" si="0"/>
        <v>42</v>
      </c>
      <c r="E41" s="9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85"/>
      <c r="AA41" s="116">
        <v>0</v>
      </c>
      <c r="AB41" s="488"/>
      <c r="AC41" s="489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  <c r="DN41" s="232"/>
      <c r="DO41" s="232"/>
      <c r="DP41" s="232"/>
      <c r="DQ41" s="232"/>
      <c r="DR41" s="232"/>
      <c r="DS41" s="232"/>
      <c r="DT41" s="232"/>
      <c r="DU41" s="232"/>
      <c r="DV41" s="232"/>
      <c r="DW41" s="232"/>
      <c r="DX41" s="232"/>
      <c r="DY41" s="232"/>
      <c r="DZ41" s="232"/>
      <c r="EA41" s="232"/>
      <c r="EB41" s="232"/>
      <c r="EC41" s="232"/>
      <c r="ED41" s="232"/>
      <c r="EE41" s="232"/>
      <c r="EF41" s="232"/>
      <c r="EG41" s="232"/>
      <c r="EH41" s="232"/>
      <c r="EI41" s="232"/>
      <c r="EJ41" s="232"/>
      <c r="EK41" s="232"/>
      <c r="EL41" s="232"/>
      <c r="EM41" s="232"/>
      <c r="EN41" s="232"/>
      <c r="EO41" s="232"/>
      <c r="EP41" s="232"/>
      <c r="EQ41" s="232"/>
      <c r="ER41" s="232"/>
      <c r="ES41" s="232"/>
      <c r="ET41" s="232"/>
      <c r="EU41" s="232"/>
      <c r="EV41" s="232"/>
      <c r="EW41" s="232"/>
      <c r="EX41" s="232"/>
      <c r="EY41" s="232"/>
      <c r="EZ41" s="232"/>
      <c r="FA41" s="232"/>
      <c r="FB41" s="232"/>
      <c r="FC41" s="232"/>
      <c r="FD41" s="232"/>
      <c r="FE41" s="232"/>
      <c r="FF41" s="232"/>
      <c r="FG41" s="232"/>
      <c r="FH41" s="232"/>
      <c r="FI41" s="232"/>
      <c r="FJ41" s="232"/>
      <c r="FK41" s="232"/>
      <c r="FL41" s="232"/>
      <c r="FM41" s="232"/>
      <c r="FN41" s="232"/>
      <c r="FO41" s="232"/>
      <c r="FP41" s="232"/>
      <c r="FQ41" s="232"/>
      <c r="FR41" s="232"/>
      <c r="FS41" s="232"/>
      <c r="FT41" s="232"/>
      <c r="FU41" s="232"/>
      <c r="FV41" s="232"/>
      <c r="FW41" s="232"/>
      <c r="FX41" s="232"/>
      <c r="FY41" s="232"/>
      <c r="FZ41" s="232"/>
      <c r="GA41" s="232"/>
      <c r="GB41" s="232"/>
      <c r="GC41" s="232"/>
      <c r="GD41" s="232"/>
      <c r="GE41" s="232"/>
      <c r="GF41" s="232"/>
      <c r="GG41" s="232"/>
      <c r="GH41" s="232"/>
      <c r="GI41" s="232"/>
      <c r="GJ41" s="232"/>
      <c r="GK41" s="232"/>
      <c r="GL41" s="232"/>
      <c r="GM41" s="232"/>
      <c r="GN41" s="232"/>
      <c r="GO41" s="232"/>
      <c r="GP41" s="232"/>
      <c r="GQ41" s="232"/>
      <c r="GR41" s="232"/>
      <c r="GS41" s="232"/>
      <c r="GT41" s="232"/>
      <c r="GU41" s="232"/>
      <c r="GV41" s="232"/>
      <c r="GW41" s="232"/>
      <c r="GX41" s="232"/>
      <c r="GY41" s="232"/>
      <c r="GZ41" s="232"/>
      <c r="HA41" s="232"/>
      <c r="HB41" s="232"/>
      <c r="HC41" s="232"/>
      <c r="HD41" s="232"/>
      <c r="HE41" s="232"/>
      <c r="HF41" s="232"/>
      <c r="HG41" s="232"/>
      <c r="HH41" s="232"/>
      <c r="HI41" s="232"/>
      <c r="HJ41" s="232"/>
      <c r="HK41" s="232"/>
      <c r="HL41" s="232"/>
      <c r="HM41" s="232"/>
      <c r="HN41" s="232"/>
      <c r="HO41" s="232"/>
      <c r="HP41" s="232"/>
      <c r="HQ41" s="232"/>
      <c r="HR41" s="232"/>
      <c r="HS41" s="232"/>
      <c r="HT41" s="232"/>
      <c r="HU41" s="232"/>
      <c r="HV41" s="232"/>
      <c r="HW41" s="232"/>
      <c r="HX41" s="232"/>
      <c r="HY41" s="232"/>
      <c r="HZ41" s="232"/>
      <c r="IA41" s="232"/>
      <c r="IB41" s="232"/>
      <c r="IC41" s="232"/>
      <c r="ID41" s="232"/>
      <c r="IE41" s="232"/>
      <c r="IF41" s="232"/>
      <c r="IG41" s="232"/>
      <c r="IH41" s="232"/>
      <c r="II41" s="232"/>
      <c r="IJ41" s="232"/>
      <c r="IK41" s="232"/>
      <c r="IL41" s="232"/>
      <c r="IM41" s="232"/>
      <c r="IN41" s="232"/>
      <c r="IO41" s="232"/>
      <c r="IP41" s="232"/>
      <c r="IQ41" s="232"/>
      <c r="IR41" s="232"/>
      <c r="IS41" s="232"/>
      <c r="IT41" s="232"/>
      <c r="IU41" s="232"/>
      <c r="IV41" s="232"/>
    </row>
    <row r="42" spans="1:256" ht="20.25" customHeight="1" x14ac:dyDescent="0.2">
      <c r="A42" s="72" t="s">
        <v>48</v>
      </c>
      <c r="B42" s="81">
        <f>'ANEXO 28'!D43</f>
        <v>2</v>
      </c>
      <c r="C42" s="70">
        <f>'ANEXO 28'!E43</f>
        <v>11</v>
      </c>
      <c r="D42" s="100">
        <f t="shared" si="0"/>
        <v>13</v>
      </c>
      <c r="E42" s="9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85"/>
      <c r="AA42" s="116">
        <f>SUM(E42:Z42)</f>
        <v>0</v>
      </c>
      <c r="AB42" s="232"/>
      <c r="AC42" s="28"/>
    </row>
    <row r="43" spans="1:256" ht="20.25" customHeight="1" x14ac:dyDescent="0.2">
      <c r="A43" s="69" t="s">
        <v>49</v>
      </c>
      <c r="B43" s="81">
        <f>'ANEXO 28'!D44</f>
        <v>10</v>
      </c>
      <c r="C43" s="70">
        <f>'ANEXO 28'!E44</f>
        <v>38</v>
      </c>
      <c r="D43" s="100">
        <f t="shared" si="0"/>
        <v>48</v>
      </c>
      <c r="E43" s="97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85"/>
      <c r="AA43" s="116">
        <f t="shared" si="7"/>
        <v>0</v>
      </c>
      <c r="AB43" s="232"/>
      <c r="AC43" s="28"/>
    </row>
    <row r="44" spans="1:256" ht="20.25" customHeight="1" x14ac:dyDescent="0.2">
      <c r="A44" s="69" t="s">
        <v>50</v>
      </c>
      <c r="B44" s="81">
        <f>'ANEXO 28'!D45</f>
        <v>7</v>
      </c>
      <c r="C44" s="70">
        <f>'ANEXO 28'!E45</f>
        <v>19</v>
      </c>
      <c r="D44" s="100">
        <f t="shared" si="0"/>
        <v>26</v>
      </c>
      <c r="E44" s="97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85"/>
      <c r="AA44" s="116">
        <f t="shared" si="7"/>
        <v>0</v>
      </c>
      <c r="AB44" s="232"/>
      <c r="AC44" s="28"/>
    </row>
    <row r="45" spans="1:256" ht="20.25" customHeight="1" x14ac:dyDescent="0.2">
      <c r="A45" s="69" t="s">
        <v>209</v>
      </c>
      <c r="B45" s="81">
        <f>'ANEXO 28'!D46</f>
        <v>5</v>
      </c>
      <c r="C45" s="70">
        <f>'ANEXO 28'!E46</f>
        <v>32</v>
      </c>
      <c r="D45" s="100">
        <f t="shared" si="0"/>
        <v>37</v>
      </c>
      <c r="E45" s="97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85"/>
      <c r="AA45" s="116">
        <v>0</v>
      </c>
      <c r="AB45" s="232"/>
      <c r="AC45" s="28"/>
    </row>
    <row r="46" spans="1:256" ht="20.25" customHeight="1" x14ac:dyDescent="0.2">
      <c r="A46" s="72" t="s">
        <v>51</v>
      </c>
      <c r="B46" s="81">
        <f>'ANEXO 28'!D47</f>
        <v>23</v>
      </c>
      <c r="C46" s="70">
        <f>'ANEXO 28'!E47</f>
        <v>0</v>
      </c>
      <c r="D46" s="100">
        <f t="shared" si="0"/>
        <v>23</v>
      </c>
      <c r="E46" s="97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85"/>
      <c r="AA46" s="116">
        <f>SUM(E46:Z46)</f>
        <v>0</v>
      </c>
      <c r="AB46" s="232"/>
      <c r="AC46" s="28"/>
    </row>
    <row r="47" spans="1:256" ht="20.25" customHeight="1" thickBot="1" x14ac:dyDescent="0.25">
      <c r="A47" s="72" t="s">
        <v>52</v>
      </c>
      <c r="B47" s="81">
        <f>'ANEXO 28'!D48</f>
        <v>8</v>
      </c>
      <c r="C47" s="70">
        <f>'ANEXO 28'!E48</f>
        <v>40</v>
      </c>
      <c r="D47" s="100">
        <f t="shared" si="0"/>
        <v>48</v>
      </c>
      <c r="E47" s="97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85"/>
      <c r="AA47" s="116">
        <f>SUM(E47:Z47)</f>
        <v>0</v>
      </c>
      <c r="AB47" s="232"/>
      <c r="AC47" s="28"/>
    </row>
    <row r="48" spans="1:256" s="30" customFormat="1" ht="17.25" customHeight="1" thickBot="1" x14ac:dyDescent="0.25">
      <c r="A48" s="56" t="s">
        <v>18</v>
      </c>
      <c r="B48" s="52">
        <f t="shared" ref="B48:AA48" si="8">SUM(B13:B13)+SUM(B15:B18)+SUM(B20:B47)</f>
        <v>961</v>
      </c>
      <c r="C48" s="52">
        <f t="shared" si="8"/>
        <v>2073</v>
      </c>
      <c r="D48" s="52">
        <f t="shared" si="8"/>
        <v>3034</v>
      </c>
      <c r="E48" s="52">
        <f t="shared" si="8"/>
        <v>0</v>
      </c>
      <c r="F48" s="52">
        <f t="shared" si="8"/>
        <v>0</v>
      </c>
      <c r="G48" s="52">
        <f t="shared" si="8"/>
        <v>0</v>
      </c>
      <c r="H48" s="52">
        <f t="shared" si="8"/>
        <v>0</v>
      </c>
      <c r="I48" s="52">
        <f t="shared" si="8"/>
        <v>0</v>
      </c>
      <c r="J48" s="52">
        <f t="shared" si="8"/>
        <v>0</v>
      </c>
      <c r="K48" s="52">
        <f t="shared" si="8"/>
        <v>0</v>
      </c>
      <c r="L48" s="52">
        <f t="shared" si="8"/>
        <v>0</v>
      </c>
      <c r="M48" s="52">
        <f t="shared" si="8"/>
        <v>0</v>
      </c>
      <c r="N48" s="52">
        <f t="shared" si="8"/>
        <v>0</v>
      </c>
      <c r="O48" s="52">
        <f t="shared" si="8"/>
        <v>0</v>
      </c>
      <c r="P48" s="52">
        <f t="shared" si="8"/>
        <v>0</v>
      </c>
      <c r="Q48" s="52">
        <f t="shared" si="8"/>
        <v>0</v>
      </c>
      <c r="R48" s="52">
        <f t="shared" si="8"/>
        <v>0</v>
      </c>
      <c r="S48" s="52">
        <f t="shared" si="8"/>
        <v>0</v>
      </c>
      <c r="T48" s="52">
        <f t="shared" si="8"/>
        <v>0</v>
      </c>
      <c r="U48" s="52">
        <f t="shared" si="8"/>
        <v>0</v>
      </c>
      <c r="V48" s="52">
        <f t="shared" si="8"/>
        <v>0</v>
      </c>
      <c r="W48" s="52">
        <f t="shared" si="8"/>
        <v>0</v>
      </c>
      <c r="X48" s="52">
        <f t="shared" si="8"/>
        <v>0</v>
      </c>
      <c r="Y48" s="52">
        <f t="shared" si="8"/>
        <v>0</v>
      </c>
      <c r="Z48" s="52">
        <f t="shared" si="8"/>
        <v>0</v>
      </c>
      <c r="AA48" s="52">
        <f t="shared" si="8"/>
        <v>0</v>
      </c>
    </row>
    <row r="50" spans="1:19" x14ac:dyDescent="0.2">
      <c r="A50" s="31" t="s">
        <v>53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</row>
    <row r="51" spans="1:19" x14ac:dyDescent="0.2">
      <c r="A51" s="232" t="s">
        <v>54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</row>
    <row r="52" spans="1:19" ht="27" customHeight="1" x14ac:dyDescent="0.2">
      <c r="A52" s="470" t="s">
        <v>55</v>
      </c>
      <c r="B52" s="470"/>
      <c r="C52" s="470"/>
      <c r="D52" s="470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</row>
    <row r="53" spans="1:19" x14ac:dyDescent="0.2">
      <c r="A53" s="232" t="s">
        <v>56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</row>
    <row r="58" spans="1:19" x14ac:dyDescent="0.2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10"/>
      <c r="R58" s="232"/>
      <c r="S58" s="232"/>
    </row>
  </sheetData>
  <mergeCells count="12">
    <mergeCell ref="AB41:AC41"/>
    <mergeCell ref="E11:AA11"/>
    <mergeCell ref="A19:AA19"/>
    <mergeCell ref="A14:AA14"/>
    <mergeCell ref="A52:S5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8"/>
  <sheetViews>
    <sheetView showGridLines="0" topLeftCell="A25" zoomScale="93" zoomScaleNormal="93" workbookViewId="0">
      <selection activeCell="L45" sqref="L45"/>
    </sheetView>
  </sheetViews>
  <sheetFormatPr baseColWidth="10" defaultColWidth="9.140625" defaultRowHeight="12.75" x14ac:dyDescent="0.2"/>
  <cols>
    <col min="1" max="1" width="41.140625" style="8" customWidth="1"/>
    <col min="2" max="2" width="8.5703125" style="8" customWidth="1"/>
    <col min="3" max="3" width="9" style="8" customWidth="1"/>
    <col min="4" max="4" width="7.140625" style="8" customWidth="1"/>
    <col min="5" max="26" width="4.8554687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 x14ac:dyDescent="0.25">
      <c r="A1" s="475" t="s">
        <v>60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17"/>
      <c r="AC1" s="232"/>
    </row>
    <row r="2" spans="1:29" ht="15.75" x14ac:dyDescent="0.25">
      <c r="A2" s="476" t="s">
        <v>61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18"/>
      <c r="AC2" s="232"/>
    </row>
    <row r="4" spans="1:29" ht="15.75" x14ac:dyDescent="0.25">
      <c r="A4" s="476" t="s">
        <v>203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232"/>
      <c r="AC4" s="232"/>
    </row>
    <row r="6" spans="1:29" ht="15.75" x14ac:dyDescent="0.25">
      <c r="A6" s="19"/>
      <c r="B6" s="209" t="s">
        <v>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 t="s">
        <v>3</v>
      </c>
      <c r="U6" s="38"/>
      <c r="V6" s="38"/>
      <c r="W6" s="38"/>
      <c r="X6" s="38"/>
      <c r="Y6" s="38"/>
      <c r="Z6" s="38"/>
      <c r="AA6" s="38"/>
      <c r="AB6" s="232"/>
      <c r="AC6" s="232"/>
    </row>
    <row r="7" spans="1:29" s="22" customFormat="1" ht="12" x14ac:dyDescent="0.2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9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32"/>
      <c r="AC8" s="232"/>
    </row>
    <row r="9" spans="1:29" ht="19.5" customHeight="1" x14ac:dyDescent="0.2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232"/>
      <c r="AC9" s="232"/>
    </row>
    <row r="10" spans="1:29" ht="13.5" thickBot="1" x14ac:dyDescent="0.25">
      <c r="A10" s="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28.5" customHeight="1" thickBot="1" x14ac:dyDescent="0.25">
      <c r="A11" s="471" t="s">
        <v>13</v>
      </c>
      <c r="B11" s="479" t="s">
        <v>14</v>
      </c>
      <c r="C11" s="480"/>
      <c r="D11" s="480"/>
      <c r="E11" s="481" t="s">
        <v>62</v>
      </c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2"/>
      <c r="Z11" s="482"/>
      <c r="AA11" s="483"/>
      <c r="AB11" s="232"/>
      <c r="AC11" s="232"/>
    </row>
    <row r="12" spans="1:29" ht="22.5" customHeight="1" thickBot="1" x14ac:dyDescent="0.25">
      <c r="A12" s="497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232"/>
      <c r="AC12" s="28"/>
    </row>
    <row r="13" spans="1:29" s="2" customFormat="1" ht="25.5" customHeight="1" thickBot="1" x14ac:dyDescent="0.25">
      <c r="A13" s="122" t="s">
        <v>2</v>
      </c>
      <c r="B13" s="81">
        <f>'ANEXO 28'!D14</f>
        <v>328</v>
      </c>
      <c r="C13" s="70">
        <f>'ANEXO 28'!E14</f>
        <v>1095</v>
      </c>
      <c r="D13" s="123">
        <f>SUM(B13:C13)</f>
        <v>1423</v>
      </c>
      <c r="E13" s="124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A13" s="127">
        <f>SUM(E13:Z13)</f>
        <v>0</v>
      </c>
      <c r="AC13" s="54"/>
    </row>
    <row r="14" spans="1:29" s="13" customFormat="1" ht="15.95" customHeight="1" thickBot="1" x14ac:dyDescent="0.25">
      <c r="A14" s="498" t="s">
        <v>19</v>
      </c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1"/>
      <c r="AC14" s="29"/>
    </row>
    <row r="15" spans="1:29" s="13" customFormat="1" ht="15.95" customHeight="1" x14ac:dyDescent="0.2">
      <c r="A15" s="208" t="s">
        <v>20</v>
      </c>
      <c r="B15" s="81">
        <f>'ANEXO 24'!B15</f>
        <v>11</v>
      </c>
      <c r="C15" s="70">
        <f>'ANEXO 24'!C15</f>
        <v>19</v>
      </c>
      <c r="D15" s="123">
        <f>SUM(B15:C15)</f>
        <v>30</v>
      </c>
      <c r="E15" s="12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129"/>
      <c r="AA15" s="130">
        <f>SUM(E15:Z15)</f>
        <v>0</v>
      </c>
      <c r="AC15" s="29"/>
    </row>
    <row r="16" spans="1:29" ht="15.95" customHeight="1" x14ac:dyDescent="0.2">
      <c r="A16" s="184" t="s">
        <v>21</v>
      </c>
      <c r="B16" s="81">
        <f>'ANEXO 24'!B16</f>
        <v>90</v>
      </c>
      <c r="C16" s="70">
        <f>'ANEXO 24'!C16</f>
        <v>0</v>
      </c>
      <c r="D16" s="123">
        <f>SUM(B16:C16)</f>
        <v>90</v>
      </c>
      <c r="E16" s="128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129"/>
      <c r="AA16" s="130">
        <f t="shared" ref="AA16:AA46" si="0">SUM(E16:Z16)</f>
        <v>0</v>
      </c>
      <c r="AB16" s="232"/>
      <c r="AC16" s="28"/>
    </row>
    <row r="17" spans="1:29" ht="25.5" customHeight="1" x14ac:dyDescent="0.2">
      <c r="A17" s="184" t="s">
        <v>22</v>
      </c>
      <c r="B17" s="81">
        <f>'ANEXO 24'!B17</f>
        <v>6</v>
      </c>
      <c r="C17" s="70">
        <f>'ANEXO 24'!C17</f>
        <v>26</v>
      </c>
      <c r="D17" s="123">
        <f>SUM(B17:C17)</f>
        <v>32</v>
      </c>
      <c r="E17" s="12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129"/>
      <c r="AA17" s="130">
        <f t="shared" si="0"/>
        <v>0</v>
      </c>
      <c r="AB17" s="232"/>
      <c r="AC17" s="28"/>
    </row>
    <row r="18" spans="1:29" ht="15.95" customHeight="1" thickBot="1" x14ac:dyDescent="0.25">
      <c r="A18" s="183" t="s">
        <v>23</v>
      </c>
      <c r="B18" s="81">
        <f>'ANEXO 24'!B18</f>
        <v>10</v>
      </c>
      <c r="C18" s="70">
        <f>'ANEXO 24'!C18</f>
        <v>35</v>
      </c>
      <c r="D18" s="123">
        <f>SUM(B18:C18)</f>
        <v>45</v>
      </c>
      <c r="E18" s="131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134">
        <f t="shared" si="0"/>
        <v>0</v>
      </c>
      <c r="AB18" s="232"/>
      <c r="AC18" s="28"/>
    </row>
    <row r="19" spans="1:29" ht="15.95" customHeight="1" thickBot="1" x14ac:dyDescent="0.25">
      <c r="A19" s="484" t="s">
        <v>24</v>
      </c>
      <c r="B19" s="485"/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85"/>
      <c r="R19" s="485"/>
      <c r="S19" s="485"/>
      <c r="T19" s="485"/>
      <c r="U19" s="485"/>
      <c r="V19" s="485"/>
      <c r="W19" s="485"/>
      <c r="X19" s="485"/>
      <c r="Y19" s="485"/>
      <c r="Z19" s="485"/>
      <c r="AA19" s="486"/>
      <c r="AB19" s="232"/>
      <c r="AC19" s="28"/>
    </row>
    <row r="20" spans="1:29" ht="33" customHeight="1" x14ac:dyDescent="0.2">
      <c r="A20" s="135" t="s">
        <v>25</v>
      </c>
      <c r="B20" s="81">
        <f>'ANEXO 24'!B20</f>
        <v>29</v>
      </c>
      <c r="C20" s="70">
        <f>'ANEXO 24'!C20</f>
        <v>0</v>
      </c>
      <c r="D20" s="173">
        <f t="shared" ref="D20:D22" si="1">SUM(B20:C20)</f>
        <v>29</v>
      </c>
      <c r="E20" s="136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37"/>
      <c r="AA20" s="127">
        <f t="shared" si="0"/>
        <v>0</v>
      </c>
      <c r="AB20" s="232"/>
      <c r="AC20" s="28"/>
    </row>
    <row r="21" spans="1:29" ht="21" customHeight="1" x14ac:dyDescent="0.2">
      <c r="A21" s="76" t="s">
        <v>26</v>
      </c>
      <c r="B21" s="81">
        <f>'ANEXO 24'!B21</f>
        <v>8</v>
      </c>
      <c r="C21" s="70">
        <f>'ANEXO 24'!C21</f>
        <v>0</v>
      </c>
      <c r="D21" s="173">
        <f t="shared" si="1"/>
        <v>8</v>
      </c>
      <c r="E21" s="138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40"/>
      <c r="AA21" s="127">
        <f t="shared" si="0"/>
        <v>0</v>
      </c>
      <c r="AB21" s="232"/>
      <c r="AC21" s="28"/>
    </row>
    <row r="22" spans="1:29" ht="21" customHeight="1" x14ac:dyDescent="0.2">
      <c r="A22" s="76" t="s">
        <v>27</v>
      </c>
      <c r="B22" s="81">
        <f>'ANEXO 24'!B22</f>
        <v>5</v>
      </c>
      <c r="C22" s="70">
        <f>'ANEXO 24'!C22</f>
        <v>16</v>
      </c>
      <c r="D22" s="173">
        <f t="shared" si="1"/>
        <v>21</v>
      </c>
      <c r="E22" s="138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40"/>
      <c r="AA22" s="127">
        <f t="shared" si="0"/>
        <v>0</v>
      </c>
      <c r="AB22" s="232"/>
      <c r="AC22" s="28"/>
    </row>
    <row r="23" spans="1:29" ht="21" customHeight="1" x14ac:dyDescent="0.2">
      <c r="A23" s="72" t="s">
        <v>28</v>
      </c>
      <c r="B23" s="81">
        <f>'ANEXO 24'!B23</f>
        <v>4</v>
      </c>
      <c r="C23" s="70">
        <f>'ANEXO 24'!C23</f>
        <v>12</v>
      </c>
      <c r="D23" s="173">
        <f t="shared" ref="D23:D26" si="2">SUM(B23:C23)</f>
        <v>16</v>
      </c>
      <c r="E23" s="80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141"/>
      <c r="AA23" s="127">
        <f t="shared" si="0"/>
        <v>0</v>
      </c>
      <c r="AB23" s="232"/>
      <c r="AC23" s="28"/>
    </row>
    <row r="24" spans="1:29" ht="21" customHeight="1" x14ac:dyDescent="0.2">
      <c r="A24" s="73" t="s">
        <v>29</v>
      </c>
      <c r="B24" s="81">
        <f>'ANEXO 24'!B24</f>
        <v>2</v>
      </c>
      <c r="C24" s="70">
        <f>'ANEXO 24'!C24</f>
        <v>5</v>
      </c>
      <c r="D24" s="173">
        <f t="shared" si="2"/>
        <v>7</v>
      </c>
      <c r="E24" s="80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141"/>
      <c r="AA24" s="127">
        <f t="shared" si="0"/>
        <v>0</v>
      </c>
      <c r="AB24" s="232"/>
      <c r="AC24" s="28"/>
    </row>
    <row r="25" spans="1:29" ht="21" customHeight="1" x14ac:dyDescent="0.2">
      <c r="A25" s="72" t="s">
        <v>30</v>
      </c>
      <c r="B25" s="81">
        <f>'ANEXO 24'!B25</f>
        <v>22</v>
      </c>
      <c r="C25" s="70">
        <f>'ANEXO 24'!C25</f>
        <v>0</v>
      </c>
      <c r="D25" s="173">
        <f t="shared" si="2"/>
        <v>22</v>
      </c>
      <c r="E25" s="80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141"/>
      <c r="AA25" s="127">
        <f t="shared" ref="AA25:AA27" si="3">SUM(E25:Z25)</f>
        <v>0</v>
      </c>
      <c r="AB25" s="232"/>
      <c r="AC25" s="28"/>
    </row>
    <row r="26" spans="1:29" s="2" customFormat="1" ht="21" customHeight="1" x14ac:dyDescent="0.2">
      <c r="A26" s="72" t="s">
        <v>31</v>
      </c>
      <c r="B26" s="81">
        <f>'ANEXO 24'!B26</f>
        <v>19</v>
      </c>
      <c r="C26" s="70">
        <f>'ANEXO 24'!C26</f>
        <v>67</v>
      </c>
      <c r="D26" s="173">
        <f t="shared" si="2"/>
        <v>86</v>
      </c>
      <c r="E26" s="8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141"/>
      <c r="AA26" s="127">
        <f t="shared" si="3"/>
        <v>0</v>
      </c>
      <c r="AC26" s="54"/>
    </row>
    <row r="27" spans="1:29" ht="21" customHeight="1" x14ac:dyDescent="0.2">
      <c r="A27" s="75" t="s">
        <v>32</v>
      </c>
      <c r="B27" s="81">
        <f>'ANEXO 24'!B27</f>
        <v>12</v>
      </c>
      <c r="C27" s="70">
        <f>'ANEXO 24'!C27</f>
        <v>44</v>
      </c>
      <c r="D27" s="173">
        <f t="shared" ref="D27" si="4">SUM(B27:C27)</f>
        <v>56</v>
      </c>
      <c r="E27" s="80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141"/>
      <c r="AA27" s="127">
        <f t="shared" si="3"/>
        <v>0</v>
      </c>
      <c r="AB27" s="232"/>
      <c r="AC27" s="28"/>
    </row>
    <row r="28" spans="1:29" ht="21" customHeight="1" x14ac:dyDescent="0.2">
      <c r="A28" s="75" t="s">
        <v>33</v>
      </c>
      <c r="B28" s="81">
        <f>'ANEXO 24'!B28</f>
        <v>6</v>
      </c>
      <c r="C28" s="70">
        <f>'ANEXO 24'!C28</f>
        <v>67</v>
      </c>
      <c r="D28" s="173">
        <f t="shared" ref="D28:D33" si="5">SUM(B28:C28)</f>
        <v>73</v>
      </c>
      <c r="E28" s="80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141"/>
      <c r="AA28" s="130">
        <f t="shared" ref="AA28:AA33" si="6">SUM(E28:Z28)</f>
        <v>0</v>
      </c>
      <c r="AB28" s="232"/>
      <c r="AC28" s="28"/>
    </row>
    <row r="29" spans="1:29" ht="21" customHeight="1" x14ac:dyDescent="0.2">
      <c r="A29" s="72" t="s">
        <v>34</v>
      </c>
      <c r="B29" s="81">
        <f>'ANEXO 24'!B29</f>
        <v>2</v>
      </c>
      <c r="C29" s="70">
        <f>'ANEXO 24'!C29</f>
        <v>6</v>
      </c>
      <c r="D29" s="173">
        <f t="shared" si="5"/>
        <v>8</v>
      </c>
      <c r="E29" s="8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141"/>
      <c r="AA29" s="130">
        <f t="shared" si="6"/>
        <v>0</v>
      </c>
      <c r="AB29" s="232"/>
      <c r="AC29" s="28"/>
    </row>
    <row r="30" spans="1:29" ht="21" customHeight="1" x14ac:dyDescent="0.2">
      <c r="A30" s="72" t="s">
        <v>35</v>
      </c>
      <c r="B30" s="81">
        <f>'ANEXO 24'!B30</f>
        <v>57</v>
      </c>
      <c r="C30" s="70">
        <f>'ANEXO 24'!C30</f>
        <v>143</v>
      </c>
      <c r="D30" s="173">
        <f t="shared" ref="D30" si="7">SUM(B30:C30)</f>
        <v>200</v>
      </c>
      <c r="E30" s="80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141"/>
      <c r="AA30" s="130">
        <f t="shared" si="6"/>
        <v>0</v>
      </c>
      <c r="AB30" s="232"/>
      <c r="AC30" s="28"/>
    </row>
    <row r="31" spans="1:29" ht="21" customHeight="1" x14ac:dyDescent="0.2">
      <c r="A31" s="75" t="s">
        <v>36</v>
      </c>
      <c r="B31" s="81">
        <f>'ANEXO 24'!B31</f>
        <v>9</v>
      </c>
      <c r="C31" s="70">
        <f>'ANEXO 24'!C31</f>
        <v>0</v>
      </c>
      <c r="D31" s="173">
        <f t="shared" si="5"/>
        <v>9</v>
      </c>
      <c r="E31" s="80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141"/>
      <c r="AA31" s="130">
        <f t="shared" si="6"/>
        <v>0</v>
      </c>
      <c r="AB31" s="232"/>
      <c r="AC31" s="28"/>
    </row>
    <row r="32" spans="1:29" s="2" customFormat="1" ht="20.100000000000001" customHeight="1" x14ac:dyDescent="0.2">
      <c r="A32" s="229" t="s">
        <v>38</v>
      </c>
      <c r="B32" s="81">
        <f>'ANEXO 24'!B32</f>
        <v>4</v>
      </c>
      <c r="C32" s="70">
        <f>'ANEXO 24'!C32</f>
        <v>0</v>
      </c>
      <c r="D32" s="173">
        <f t="shared" si="5"/>
        <v>4</v>
      </c>
      <c r="E32" s="80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141"/>
      <c r="AA32" s="130">
        <f t="shared" si="6"/>
        <v>0</v>
      </c>
      <c r="AC32" s="54"/>
    </row>
    <row r="33" spans="1:256" ht="21" customHeight="1" x14ac:dyDescent="0.2">
      <c r="A33" s="77" t="s">
        <v>37</v>
      </c>
      <c r="B33" s="81">
        <f>'ANEXO 24'!B33</f>
        <v>129</v>
      </c>
      <c r="C33" s="70">
        <f>'ANEXO 24'!C33</f>
        <v>191</v>
      </c>
      <c r="D33" s="173">
        <f t="shared" si="5"/>
        <v>320</v>
      </c>
      <c r="E33" s="80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141"/>
      <c r="AA33" s="130">
        <f t="shared" si="6"/>
        <v>0</v>
      </c>
      <c r="AB33" s="232"/>
      <c r="AC33" s="28"/>
    </row>
    <row r="34" spans="1:256" ht="21" customHeight="1" x14ac:dyDescent="0.2">
      <c r="A34" s="72" t="s">
        <v>40</v>
      </c>
      <c r="B34" s="81">
        <f>'ANEXO 24'!B34</f>
        <v>107</v>
      </c>
      <c r="C34" s="70">
        <f>'ANEXO 24'!C34</f>
        <v>0</v>
      </c>
      <c r="D34" s="173">
        <f t="shared" ref="D34:D47" si="8">SUM(B34:C34)</f>
        <v>107</v>
      </c>
      <c r="E34" s="80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141"/>
      <c r="AA34" s="130">
        <f t="shared" si="0"/>
        <v>0</v>
      </c>
      <c r="AB34" s="232"/>
      <c r="AC34" s="28"/>
    </row>
    <row r="35" spans="1:256" ht="21" customHeight="1" x14ac:dyDescent="0.2">
      <c r="A35" s="71" t="s">
        <v>42</v>
      </c>
      <c r="B35" s="81">
        <f>'ANEXO 24'!B35</f>
        <v>3</v>
      </c>
      <c r="C35" s="70">
        <f>'ANEXO 24'!C35</f>
        <v>14</v>
      </c>
      <c r="D35" s="173">
        <f t="shared" si="8"/>
        <v>17</v>
      </c>
      <c r="E35" s="80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141"/>
      <c r="AA35" s="130">
        <f t="shared" si="0"/>
        <v>0</v>
      </c>
      <c r="AB35" s="232"/>
      <c r="AC35" s="28"/>
    </row>
    <row r="36" spans="1:256" ht="21" customHeight="1" x14ac:dyDescent="0.2">
      <c r="A36" s="72" t="s">
        <v>43</v>
      </c>
      <c r="B36" s="81">
        <f>'ANEXO 24'!B36</f>
        <v>3</v>
      </c>
      <c r="C36" s="70">
        <f>'ANEXO 24'!C36</f>
        <v>25</v>
      </c>
      <c r="D36" s="173">
        <f t="shared" si="8"/>
        <v>28</v>
      </c>
      <c r="E36" s="80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141"/>
      <c r="AA36" s="130">
        <f t="shared" si="0"/>
        <v>0</v>
      </c>
      <c r="AB36" s="232"/>
      <c r="AC36" s="28"/>
    </row>
    <row r="37" spans="1:256" ht="21" customHeight="1" x14ac:dyDescent="0.2">
      <c r="A37" s="72" t="s">
        <v>44</v>
      </c>
      <c r="B37" s="81">
        <f>'ANEXO 24'!B37</f>
        <v>6</v>
      </c>
      <c r="C37" s="70">
        <f>'ANEXO 24'!C37</f>
        <v>88</v>
      </c>
      <c r="D37" s="173">
        <f t="shared" si="8"/>
        <v>94</v>
      </c>
      <c r="E37" s="80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141"/>
      <c r="AA37" s="130">
        <f t="shared" si="0"/>
        <v>0</v>
      </c>
      <c r="AB37" s="232"/>
      <c r="AC37" s="28"/>
    </row>
    <row r="38" spans="1:256" ht="21" customHeight="1" x14ac:dyDescent="0.2">
      <c r="A38" s="72" t="s">
        <v>45</v>
      </c>
      <c r="B38" s="81">
        <f>'ANEXO 24'!B38</f>
        <v>11</v>
      </c>
      <c r="C38" s="70">
        <f>'ANEXO 24'!C38</f>
        <v>44</v>
      </c>
      <c r="D38" s="173">
        <f t="shared" si="8"/>
        <v>55</v>
      </c>
      <c r="E38" s="80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141"/>
      <c r="AA38" s="130">
        <f t="shared" si="0"/>
        <v>0</v>
      </c>
      <c r="AB38" s="232"/>
      <c r="AC38" s="28"/>
    </row>
    <row r="39" spans="1:256" ht="21" customHeight="1" x14ac:dyDescent="0.2">
      <c r="A39" s="72" t="s">
        <v>46</v>
      </c>
      <c r="B39" s="81">
        <f>'ANEXO 24'!B39</f>
        <v>12</v>
      </c>
      <c r="C39" s="70">
        <f>'ANEXO 24'!C39</f>
        <v>0</v>
      </c>
      <c r="D39" s="173">
        <f>SUM(B39:C39)</f>
        <v>12</v>
      </c>
      <c r="E39" s="80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141"/>
      <c r="AA39" s="130">
        <f t="shared" si="0"/>
        <v>0</v>
      </c>
      <c r="AB39" s="232"/>
      <c r="AC39" s="28"/>
    </row>
    <row r="40" spans="1:256" ht="21" customHeight="1" x14ac:dyDescent="0.2">
      <c r="A40" s="73" t="s">
        <v>47</v>
      </c>
      <c r="B40" s="81">
        <f>'ANEXO 24'!B40</f>
        <v>5</v>
      </c>
      <c r="C40" s="70">
        <f>'ANEXO 24'!C40</f>
        <v>0</v>
      </c>
      <c r="D40" s="173">
        <f t="shared" si="8"/>
        <v>5</v>
      </c>
      <c r="E40" s="80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141"/>
      <c r="AA40" s="130">
        <f t="shared" si="0"/>
        <v>0</v>
      </c>
      <c r="AB40" s="232"/>
      <c r="AC40" s="28"/>
    </row>
    <row r="41" spans="1:256" ht="21" customHeight="1" x14ac:dyDescent="0.2">
      <c r="A41" s="400" t="s">
        <v>208</v>
      </c>
      <c r="B41" s="250">
        <f>'ANEXO 28'!D42</f>
        <v>6</v>
      </c>
      <c r="C41" s="200">
        <f>'ANEXO 28'!E42</f>
        <v>36</v>
      </c>
      <c r="D41" s="173">
        <f t="shared" si="8"/>
        <v>42</v>
      </c>
      <c r="E41" s="9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85"/>
      <c r="AA41" s="116">
        <v>0</v>
      </c>
      <c r="AB41" s="488"/>
      <c r="AC41" s="489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  <c r="DN41" s="232"/>
      <c r="DO41" s="232"/>
      <c r="DP41" s="232"/>
      <c r="DQ41" s="232"/>
      <c r="DR41" s="232"/>
      <c r="DS41" s="232"/>
      <c r="DT41" s="232"/>
      <c r="DU41" s="232"/>
      <c r="DV41" s="232"/>
      <c r="DW41" s="232"/>
      <c r="DX41" s="232"/>
      <c r="DY41" s="232"/>
      <c r="DZ41" s="232"/>
      <c r="EA41" s="232"/>
      <c r="EB41" s="232"/>
      <c r="EC41" s="232"/>
      <c r="ED41" s="232"/>
      <c r="EE41" s="232"/>
      <c r="EF41" s="232"/>
      <c r="EG41" s="232"/>
      <c r="EH41" s="232"/>
      <c r="EI41" s="232"/>
      <c r="EJ41" s="232"/>
      <c r="EK41" s="232"/>
      <c r="EL41" s="232"/>
      <c r="EM41" s="232"/>
      <c r="EN41" s="232"/>
      <c r="EO41" s="232"/>
      <c r="EP41" s="232"/>
      <c r="EQ41" s="232"/>
      <c r="ER41" s="232"/>
      <c r="ES41" s="232"/>
      <c r="ET41" s="232"/>
      <c r="EU41" s="232"/>
      <c r="EV41" s="232"/>
      <c r="EW41" s="232"/>
      <c r="EX41" s="232"/>
      <c r="EY41" s="232"/>
      <c r="EZ41" s="232"/>
      <c r="FA41" s="232"/>
      <c r="FB41" s="232"/>
      <c r="FC41" s="232"/>
      <c r="FD41" s="232"/>
      <c r="FE41" s="232"/>
      <c r="FF41" s="232"/>
      <c r="FG41" s="232"/>
      <c r="FH41" s="232"/>
      <c r="FI41" s="232"/>
      <c r="FJ41" s="232"/>
      <c r="FK41" s="232"/>
      <c r="FL41" s="232"/>
      <c r="FM41" s="232"/>
      <c r="FN41" s="232"/>
      <c r="FO41" s="232"/>
      <c r="FP41" s="232"/>
      <c r="FQ41" s="232"/>
      <c r="FR41" s="232"/>
      <c r="FS41" s="232"/>
      <c r="FT41" s="232"/>
      <c r="FU41" s="232"/>
      <c r="FV41" s="232"/>
      <c r="FW41" s="232"/>
      <c r="FX41" s="232"/>
      <c r="FY41" s="232"/>
      <c r="FZ41" s="232"/>
      <c r="GA41" s="232"/>
      <c r="GB41" s="232"/>
      <c r="GC41" s="232"/>
      <c r="GD41" s="232"/>
      <c r="GE41" s="232"/>
      <c r="GF41" s="232"/>
      <c r="GG41" s="232"/>
      <c r="GH41" s="232"/>
      <c r="GI41" s="232"/>
      <c r="GJ41" s="232"/>
      <c r="GK41" s="232"/>
      <c r="GL41" s="232"/>
      <c r="GM41" s="232"/>
      <c r="GN41" s="232"/>
      <c r="GO41" s="232"/>
      <c r="GP41" s="232"/>
      <c r="GQ41" s="232"/>
      <c r="GR41" s="232"/>
      <c r="GS41" s="232"/>
      <c r="GT41" s="232"/>
      <c r="GU41" s="232"/>
      <c r="GV41" s="232"/>
      <c r="GW41" s="232"/>
      <c r="GX41" s="232"/>
      <c r="GY41" s="232"/>
      <c r="GZ41" s="232"/>
      <c r="HA41" s="232"/>
      <c r="HB41" s="232"/>
      <c r="HC41" s="232"/>
      <c r="HD41" s="232"/>
      <c r="HE41" s="232"/>
      <c r="HF41" s="232"/>
      <c r="HG41" s="232"/>
      <c r="HH41" s="232"/>
      <c r="HI41" s="232"/>
      <c r="HJ41" s="232"/>
      <c r="HK41" s="232"/>
      <c r="HL41" s="232"/>
      <c r="HM41" s="232"/>
      <c r="HN41" s="232"/>
      <c r="HO41" s="232"/>
      <c r="HP41" s="232"/>
      <c r="HQ41" s="232"/>
      <c r="HR41" s="232"/>
      <c r="HS41" s="232"/>
      <c r="HT41" s="232"/>
      <c r="HU41" s="232"/>
      <c r="HV41" s="232"/>
      <c r="HW41" s="232"/>
      <c r="HX41" s="232"/>
      <c r="HY41" s="232"/>
      <c r="HZ41" s="232"/>
      <c r="IA41" s="232"/>
      <c r="IB41" s="232"/>
      <c r="IC41" s="232"/>
      <c r="ID41" s="232"/>
      <c r="IE41" s="232"/>
      <c r="IF41" s="232"/>
      <c r="IG41" s="232"/>
      <c r="IH41" s="232"/>
      <c r="II41" s="232"/>
      <c r="IJ41" s="232"/>
      <c r="IK41" s="232"/>
      <c r="IL41" s="232"/>
      <c r="IM41" s="232"/>
      <c r="IN41" s="232"/>
      <c r="IO41" s="232"/>
      <c r="IP41" s="232"/>
      <c r="IQ41" s="232"/>
      <c r="IR41" s="232"/>
      <c r="IS41" s="232"/>
      <c r="IT41" s="232"/>
      <c r="IU41" s="232"/>
      <c r="IV41" s="232"/>
    </row>
    <row r="42" spans="1:256" ht="21" customHeight="1" x14ac:dyDescent="0.2">
      <c r="A42" s="72" t="s">
        <v>48</v>
      </c>
      <c r="B42" s="81">
        <f>'ANEXO 24'!B42</f>
        <v>2</v>
      </c>
      <c r="C42" s="70">
        <f>'ANEXO 24'!C42</f>
        <v>11</v>
      </c>
      <c r="D42" s="173">
        <f>SUM(B42:C42)</f>
        <v>13</v>
      </c>
      <c r="E42" s="80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141"/>
      <c r="AA42" s="130">
        <f>SUM(E42:Z42)</f>
        <v>0</v>
      </c>
      <c r="AB42" s="232"/>
      <c r="AC42" s="28"/>
    </row>
    <row r="43" spans="1:256" ht="21" customHeight="1" x14ac:dyDescent="0.2">
      <c r="A43" s="69" t="s">
        <v>49</v>
      </c>
      <c r="B43" s="81">
        <f>'ANEXO 24'!B43</f>
        <v>10</v>
      </c>
      <c r="C43" s="70">
        <f>'ANEXO 24'!C43</f>
        <v>38</v>
      </c>
      <c r="D43" s="173">
        <f t="shared" si="8"/>
        <v>48</v>
      </c>
      <c r="E43" s="80">
        <v>1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141"/>
      <c r="AA43" s="130">
        <f t="shared" si="0"/>
        <v>1</v>
      </c>
      <c r="AB43" s="232"/>
      <c r="AC43" s="28"/>
    </row>
    <row r="44" spans="1:256" ht="21" customHeight="1" x14ac:dyDescent="0.2">
      <c r="A44" s="69" t="s">
        <v>50</v>
      </c>
      <c r="B44" s="81">
        <f>'ANEXO 24'!B44</f>
        <v>7</v>
      </c>
      <c r="C44" s="70">
        <f>'ANEXO 24'!C44</f>
        <v>19</v>
      </c>
      <c r="D44" s="173">
        <f t="shared" si="8"/>
        <v>26</v>
      </c>
      <c r="E44" s="80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141"/>
      <c r="AA44" s="130">
        <f t="shared" si="0"/>
        <v>0</v>
      </c>
      <c r="AB44" s="232"/>
      <c r="AC44" s="28"/>
    </row>
    <row r="45" spans="1:256" ht="21" customHeight="1" x14ac:dyDescent="0.2">
      <c r="A45" s="69" t="s">
        <v>209</v>
      </c>
      <c r="B45" s="81">
        <f>'ANEXO 28'!D46</f>
        <v>5</v>
      </c>
      <c r="C45" s="70">
        <f>'ANEXO 28'!E46</f>
        <v>32</v>
      </c>
      <c r="D45" s="173">
        <f t="shared" si="8"/>
        <v>37</v>
      </c>
      <c r="E45" s="80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141"/>
      <c r="AA45" s="130">
        <v>0</v>
      </c>
      <c r="AB45" s="232"/>
      <c r="AC45" s="28"/>
    </row>
    <row r="46" spans="1:256" ht="21" customHeight="1" x14ac:dyDescent="0.2">
      <c r="A46" s="72" t="s">
        <v>51</v>
      </c>
      <c r="B46" s="81">
        <f>'ANEXO 24'!B46</f>
        <v>23</v>
      </c>
      <c r="C46" s="70">
        <f>'ANEXO 24'!C46</f>
        <v>0</v>
      </c>
      <c r="D46" s="173">
        <f t="shared" si="8"/>
        <v>23</v>
      </c>
      <c r="E46" s="80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141"/>
      <c r="AA46" s="130">
        <f t="shared" si="0"/>
        <v>0</v>
      </c>
      <c r="AB46" s="232"/>
      <c r="AC46" s="28"/>
    </row>
    <row r="47" spans="1:256" ht="21" customHeight="1" thickBot="1" x14ac:dyDescent="0.25">
      <c r="A47" s="72" t="s">
        <v>52</v>
      </c>
      <c r="B47" s="81">
        <f>'ANEXO 24'!B47</f>
        <v>8</v>
      </c>
      <c r="C47" s="70">
        <f>'ANEXO 24'!C47</f>
        <v>40</v>
      </c>
      <c r="D47" s="173">
        <f t="shared" si="8"/>
        <v>48</v>
      </c>
      <c r="E47" s="80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141"/>
      <c r="AA47" s="130">
        <f>SUM(E47:Z47)</f>
        <v>0</v>
      </c>
      <c r="AB47" s="232"/>
      <c r="AC47" s="28"/>
    </row>
    <row r="48" spans="1:256" s="30" customFormat="1" ht="19.5" customHeight="1" thickBot="1" x14ac:dyDescent="0.25">
      <c r="A48" s="56" t="s">
        <v>18</v>
      </c>
      <c r="B48" s="52">
        <f t="shared" ref="B48:AA48" si="9">SUM(B13:B13)+SUM(B15:B18)+SUM(B20:B47)</f>
        <v>961</v>
      </c>
      <c r="C48" s="52">
        <f t="shared" si="9"/>
        <v>2073</v>
      </c>
      <c r="D48" s="52">
        <f t="shared" si="9"/>
        <v>3034</v>
      </c>
      <c r="E48" s="52">
        <f t="shared" si="9"/>
        <v>1</v>
      </c>
      <c r="F48" s="52">
        <f t="shared" si="9"/>
        <v>0</v>
      </c>
      <c r="G48" s="52">
        <f t="shared" si="9"/>
        <v>0</v>
      </c>
      <c r="H48" s="52">
        <f t="shared" si="9"/>
        <v>0</v>
      </c>
      <c r="I48" s="52">
        <f t="shared" si="9"/>
        <v>0</v>
      </c>
      <c r="J48" s="52">
        <f t="shared" si="9"/>
        <v>0</v>
      </c>
      <c r="K48" s="52">
        <f t="shared" si="9"/>
        <v>0</v>
      </c>
      <c r="L48" s="52">
        <f t="shared" si="9"/>
        <v>0</v>
      </c>
      <c r="M48" s="52">
        <f t="shared" si="9"/>
        <v>0</v>
      </c>
      <c r="N48" s="52">
        <f t="shared" si="9"/>
        <v>0</v>
      </c>
      <c r="O48" s="52">
        <f t="shared" si="9"/>
        <v>0</v>
      </c>
      <c r="P48" s="52">
        <f t="shared" si="9"/>
        <v>0</v>
      </c>
      <c r="Q48" s="52">
        <f t="shared" si="9"/>
        <v>0</v>
      </c>
      <c r="R48" s="52">
        <f t="shared" si="9"/>
        <v>0</v>
      </c>
      <c r="S48" s="52">
        <f t="shared" si="9"/>
        <v>0</v>
      </c>
      <c r="T48" s="52">
        <f t="shared" si="9"/>
        <v>0</v>
      </c>
      <c r="U48" s="52">
        <f t="shared" si="9"/>
        <v>0</v>
      </c>
      <c r="V48" s="52">
        <f t="shared" si="9"/>
        <v>0</v>
      </c>
      <c r="W48" s="52">
        <f t="shared" si="9"/>
        <v>0</v>
      </c>
      <c r="X48" s="52">
        <f t="shared" si="9"/>
        <v>0</v>
      </c>
      <c r="Y48" s="52">
        <f t="shared" si="9"/>
        <v>0</v>
      </c>
      <c r="Z48" s="52">
        <f t="shared" si="9"/>
        <v>0</v>
      </c>
      <c r="AA48" s="52">
        <f t="shared" si="9"/>
        <v>1</v>
      </c>
    </row>
    <row r="50" spans="1:19" x14ac:dyDescent="0.2">
      <c r="A50" s="31" t="s">
        <v>53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</row>
    <row r="51" spans="1:19" x14ac:dyDescent="0.2">
      <c r="A51" s="232" t="s">
        <v>54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</row>
    <row r="52" spans="1:19" ht="27" customHeight="1" x14ac:dyDescent="0.2">
      <c r="A52" s="470" t="s">
        <v>55</v>
      </c>
      <c r="B52" s="470"/>
      <c r="C52" s="470"/>
      <c r="D52" s="470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</row>
    <row r="53" spans="1:19" x14ac:dyDescent="0.2">
      <c r="A53" s="232" t="s">
        <v>56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</row>
    <row r="58" spans="1:19" x14ac:dyDescent="0.2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10"/>
      <c r="R58" s="232"/>
      <c r="S58" s="232"/>
    </row>
  </sheetData>
  <mergeCells count="10">
    <mergeCell ref="AB41:AC41"/>
    <mergeCell ref="A14:AA14"/>
    <mergeCell ref="A19:AA19"/>
    <mergeCell ref="A52:S5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9"/>
  <sheetViews>
    <sheetView showGridLines="0" zoomScale="93" zoomScaleNormal="93" workbookViewId="0">
      <selection activeCell="M46" sqref="M46"/>
    </sheetView>
  </sheetViews>
  <sheetFormatPr baseColWidth="10" defaultColWidth="9.140625" defaultRowHeight="12.75" x14ac:dyDescent="0.2"/>
  <cols>
    <col min="1" max="1" width="37.140625" style="8" customWidth="1"/>
    <col min="2" max="2" width="8.5703125" style="8" customWidth="1"/>
    <col min="3" max="3" width="8.140625" style="8" customWidth="1"/>
    <col min="4" max="4" width="7.140625" style="8" customWidth="1"/>
    <col min="5" max="26" width="4" style="8" customWidth="1"/>
    <col min="27" max="27" width="6.8554687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8" ht="18" x14ac:dyDescent="0.25">
      <c r="A1" s="475" t="s">
        <v>63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17"/>
    </row>
    <row r="2" spans="1:28" ht="15.75" x14ac:dyDescent="0.25">
      <c r="A2" s="476" t="s">
        <v>64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18"/>
    </row>
    <row r="4" spans="1:28" ht="15.75" x14ac:dyDescent="0.25">
      <c r="A4" s="476" t="s">
        <v>202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232"/>
    </row>
    <row r="5" spans="1:28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32"/>
    </row>
    <row r="6" spans="1:28" ht="15.75" x14ac:dyDescent="0.25">
      <c r="A6" s="19"/>
      <c r="B6" s="209" t="s">
        <v>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502" t="s">
        <v>3</v>
      </c>
      <c r="V6" s="502"/>
      <c r="W6" s="502"/>
      <c r="X6" s="502"/>
      <c r="Y6" s="502"/>
      <c r="Z6" s="502"/>
      <c r="AA6" s="503"/>
      <c r="AB6" s="232"/>
    </row>
    <row r="7" spans="1:28" s="22" customFormat="1" ht="12" x14ac:dyDescent="0.2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8" s="22" customFormat="1" ht="12" x14ac:dyDescent="0.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32"/>
    </row>
    <row r="10" spans="1:28" ht="19.5" customHeight="1" x14ac:dyDescent="0.2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232"/>
    </row>
    <row r="11" spans="1:28" ht="13.5" thickBot="1" x14ac:dyDescent="0.25">
      <c r="A11" s="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</row>
    <row r="12" spans="1:28" ht="28.5" customHeight="1" thickBot="1" x14ac:dyDescent="0.25">
      <c r="A12" s="471" t="s">
        <v>13</v>
      </c>
      <c r="B12" s="479" t="s">
        <v>14</v>
      </c>
      <c r="C12" s="480"/>
      <c r="D12" s="480"/>
      <c r="E12" s="481" t="s">
        <v>62</v>
      </c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82"/>
      <c r="V12" s="482"/>
      <c r="W12" s="482"/>
      <c r="X12" s="482"/>
      <c r="Y12" s="482"/>
      <c r="Z12" s="482"/>
      <c r="AA12" s="483"/>
      <c r="AB12" s="232"/>
    </row>
    <row r="13" spans="1:28" ht="22.5" customHeight="1" thickBot="1" x14ac:dyDescent="0.25">
      <c r="A13" s="497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232"/>
    </row>
    <row r="14" spans="1:28" s="2" customFormat="1" ht="15.95" customHeight="1" thickBot="1" x14ac:dyDescent="0.25">
      <c r="A14" s="122" t="s">
        <v>2</v>
      </c>
      <c r="B14" s="81">
        <f>'ANEXO 28'!D14</f>
        <v>328</v>
      </c>
      <c r="C14" s="70">
        <f>'ANEXO 28'!E14</f>
        <v>1095</v>
      </c>
      <c r="D14" s="173">
        <f>SUM(B14:C14)</f>
        <v>1423</v>
      </c>
      <c r="E14" s="124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6"/>
      <c r="AA14" s="142">
        <f>SUM(E14:Z14)</f>
        <v>0</v>
      </c>
    </row>
    <row r="15" spans="1:28" ht="15.95" customHeight="1" thickBot="1" x14ac:dyDescent="0.25">
      <c r="A15" s="484" t="s">
        <v>19</v>
      </c>
      <c r="B15" s="485"/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  <c r="R15" s="485"/>
      <c r="S15" s="485"/>
      <c r="T15" s="485"/>
      <c r="U15" s="485"/>
      <c r="V15" s="485"/>
      <c r="W15" s="485"/>
      <c r="X15" s="485"/>
      <c r="Y15" s="485"/>
      <c r="Z15" s="485"/>
      <c r="AA15" s="486"/>
      <c r="AB15" s="232"/>
    </row>
    <row r="16" spans="1:28" ht="15.95" customHeight="1" x14ac:dyDescent="0.2">
      <c r="A16" s="208" t="s">
        <v>20</v>
      </c>
      <c r="B16" s="81">
        <f>'ANEXO 28'!D16</f>
        <v>11</v>
      </c>
      <c r="C16" s="70">
        <f>'ANEXO 28'!E16</f>
        <v>19</v>
      </c>
      <c r="D16" s="173">
        <f>SUM(B16:C16)</f>
        <v>30</v>
      </c>
      <c r="E16" s="128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129"/>
      <c r="AA16" s="130">
        <f>SUM(E16:Z16)</f>
        <v>0</v>
      </c>
      <c r="AB16" s="232"/>
    </row>
    <row r="17" spans="1:29" ht="20.25" customHeight="1" x14ac:dyDescent="0.2">
      <c r="A17" s="184" t="s">
        <v>21</v>
      </c>
      <c r="B17" s="81">
        <f>'ANEXO 28'!D17</f>
        <v>90</v>
      </c>
      <c r="C17" s="70">
        <f>'ANEXO 28'!E17</f>
        <v>0</v>
      </c>
      <c r="D17" s="173">
        <f>SUM(B17:C17)</f>
        <v>90</v>
      </c>
      <c r="E17" s="12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129"/>
      <c r="AA17" s="130">
        <f t="shared" ref="AA17:AA44" si="0">SUM(E17:Z17)</f>
        <v>0</v>
      </c>
      <c r="AB17" s="232"/>
      <c r="AC17" s="232"/>
    </row>
    <row r="18" spans="1:29" ht="25.5" customHeight="1" x14ac:dyDescent="0.2">
      <c r="A18" s="184" t="s">
        <v>22</v>
      </c>
      <c r="B18" s="81">
        <f>'ANEXO 28'!D18</f>
        <v>6</v>
      </c>
      <c r="C18" s="70">
        <f>'ANEXO 28'!E18</f>
        <v>26</v>
      </c>
      <c r="D18" s="173">
        <f>SUM(B18:C18)</f>
        <v>32</v>
      </c>
      <c r="E18" s="128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129"/>
      <c r="AA18" s="130">
        <f t="shared" si="0"/>
        <v>0</v>
      </c>
      <c r="AB18" s="232"/>
      <c r="AC18" s="232"/>
    </row>
    <row r="19" spans="1:29" ht="20.25" customHeight="1" thickBot="1" x14ac:dyDescent="0.25">
      <c r="A19" s="183" t="s">
        <v>23</v>
      </c>
      <c r="B19" s="81">
        <f>'ANEXO 28'!D19</f>
        <v>10</v>
      </c>
      <c r="C19" s="70">
        <f>'ANEXO 28'!E19</f>
        <v>35</v>
      </c>
      <c r="D19" s="173">
        <f>SUM(B19:C19)</f>
        <v>45</v>
      </c>
      <c r="E19" s="131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143">
        <f t="shared" si="0"/>
        <v>0</v>
      </c>
      <c r="AB19" s="232"/>
      <c r="AC19" s="232"/>
    </row>
    <row r="20" spans="1:29" ht="20.25" customHeight="1" thickBot="1" x14ac:dyDescent="0.25">
      <c r="A20" s="484" t="s">
        <v>24</v>
      </c>
      <c r="B20" s="485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6"/>
      <c r="AB20" s="232"/>
      <c r="AC20" s="232"/>
    </row>
    <row r="21" spans="1:29" ht="30.75" customHeight="1" x14ac:dyDescent="0.2">
      <c r="A21" s="122" t="s">
        <v>25</v>
      </c>
      <c r="B21" s="81">
        <f>'ANEXO 28'!D21</f>
        <v>29</v>
      </c>
      <c r="C21" s="70">
        <f>'ANEXO 28'!E21</f>
        <v>0</v>
      </c>
      <c r="D21" s="173">
        <f t="shared" ref="D21:D48" si="1">SUM(B21:C21)</f>
        <v>29</v>
      </c>
      <c r="E21" s="136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37"/>
      <c r="AA21" s="144">
        <f t="shared" si="0"/>
        <v>0</v>
      </c>
      <c r="AB21" s="232"/>
      <c r="AC21" s="232"/>
    </row>
    <row r="22" spans="1:29" ht="20.25" customHeight="1" x14ac:dyDescent="0.2">
      <c r="A22" s="135" t="s">
        <v>26</v>
      </c>
      <c r="B22" s="81">
        <f>'ANEXO 28'!D22</f>
        <v>8</v>
      </c>
      <c r="C22" s="70">
        <f>'ANEXO 28'!E22</f>
        <v>0</v>
      </c>
      <c r="D22" s="173">
        <f t="shared" si="1"/>
        <v>8</v>
      </c>
      <c r="E22" s="136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37"/>
      <c r="AA22" s="144">
        <f t="shared" si="0"/>
        <v>0</v>
      </c>
      <c r="AB22" s="232"/>
      <c r="AC22" s="232"/>
    </row>
    <row r="23" spans="1:29" ht="20.25" customHeight="1" x14ac:dyDescent="0.2">
      <c r="A23" s="185" t="s">
        <v>27</v>
      </c>
      <c r="B23" s="81">
        <f>'ANEXO 28'!D23</f>
        <v>5</v>
      </c>
      <c r="C23" s="70">
        <f>'ANEXO 28'!E23</f>
        <v>16</v>
      </c>
      <c r="D23" s="173">
        <f t="shared" si="1"/>
        <v>21</v>
      </c>
      <c r="E23" s="136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37"/>
      <c r="AA23" s="144">
        <f t="shared" si="0"/>
        <v>0</v>
      </c>
      <c r="AB23" s="232"/>
      <c r="AC23" s="232"/>
    </row>
    <row r="24" spans="1:29" ht="20.25" customHeight="1" x14ac:dyDescent="0.2">
      <c r="A24" s="147" t="s">
        <v>28</v>
      </c>
      <c r="B24" s="81">
        <f>'ANEXO 28'!D24</f>
        <v>4</v>
      </c>
      <c r="C24" s="70">
        <f>'ANEXO 28'!E24</f>
        <v>12</v>
      </c>
      <c r="D24" s="173">
        <f t="shared" si="1"/>
        <v>16</v>
      </c>
      <c r="E24" s="80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141"/>
      <c r="AA24" s="144">
        <f t="shared" si="0"/>
        <v>0</v>
      </c>
      <c r="AB24" s="232"/>
      <c r="AC24" s="232"/>
    </row>
    <row r="25" spans="1:29" ht="20.25" customHeight="1" x14ac:dyDescent="0.2">
      <c r="A25" s="148" t="s">
        <v>29</v>
      </c>
      <c r="B25" s="81">
        <f>'ANEXO 28'!D25</f>
        <v>2</v>
      </c>
      <c r="C25" s="70">
        <f>'ANEXO 28'!E25</f>
        <v>5</v>
      </c>
      <c r="D25" s="173">
        <f t="shared" si="1"/>
        <v>7</v>
      </c>
      <c r="E25" s="80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141"/>
      <c r="AA25" s="144">
        <f t="shared" si="0"/>
        <v>0</v>
      </c>
      <c r="AB25" s="232"/>
      <c r="AC25" s="232"/>
    </row>
    <row r="26" spans="1:29" ht="20.25" customHeight="1" x14ac:dyDescent="0.2">
      <c r="A26" s="147" t="s">
        <v>30</v>
      </c>
      <c r="B26" s="81">
        <f>'ANEXO 28'!D26</f>
        <v>22</v>
      </c>
      <c r="C26" s="70">
        <f>'ANEXO 28'!E26</f>
        <v>0</v>
      </c>
      <c r="D26" s="173">
        <f t="shared" si="1"/>
        <v>22</v>
      </c>
      <c r="E26" s="8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141"/>
      <c r="AA26" s="144">
        <f t="shared" si="0"/>
        <v>0</v>
      </c>
      <c r="AB26" s="232"/>
      <c r="AC26" s="232"/>
    </row>
    <row r="27" spans="1:29" s="2" customFormat="1" ht="21" customHeight="1" x14ac:dyDescent="0.2">
      <c r="A27" s="197" t="s">
        <v>31</v>
      </c>
      <c r="B27" s="81">
        <f>'ANEXO 28'!D27</f>
        <v>19</v>
      </c>
      <c r="C27" s="70">
        <f>'ANEXO 28'!E27</f>
        <v>67</v>
      </c>
      <c r="D27" s="173">
        <f t="shared" ref="D27:D33" si="2">SUM(B27:C27)</f>
        <v>86</v>
      </c>
      <c r="E27" s="80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141"/>
      <c r="AA27" s="144">
        <f t="shared" ref="AA27:AA33" si="3">SUM(E27:Z27)</f>
        <v>0</v>
      </c>
      <c r="AC27" s="54"/>
    </row>
    <row r="28" spans="1:29" ht="20.25" customHeight="1" x14ac:dyDescent="0.2">
      <c r="A28" s="149" t="s">
        <v>32</v>
      </c>
      <c r="B28" s="81">
        <f>'ANEXO 28'!D28</f>
        <v>12</v>
      </c>
      <c r="C28" s="70">
        <f>'ANEXO 28'!E28</f>
        <v>44</v>
      </c>
      <c r="D28" s="173">
        <f t="shared" si="2"/>
        <v>56</v>
      </c>
      <c r="E28" s="80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141"/>
      <c r="AA28" s="144">
        <f t="shared" si="3"/>
        <v>0</v>
      </c>
      <c r="AB28" s="232"/>
      <c r="AC28" s="232"/>
    </row>
    <row r="29" spans="1:29" ht="20.25" customHeight="1" x14ac:dyDescent="0.2">
      <c r="A29" s="161" t="s">
        <v>33</v>
      </c>
      <c r="B29" s="81">
        <f>'ANEXO 28'!D29</f>
        <v>6</v>
      </c>
      <c r="C29" s="70">
        <f>'ANEXO 28'!E29</f>
        <v>67</v>
      </c>
      <c r="D29" s="173">
        <f t="shared" si="2"/>
        <v>73</v>
      </c>
      <c r="E29" s="8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141"/>
      <c r="AA29" s="144">
        <f t="shared" si="3"/>
        <v>0</v>
      </c>
    </row>
    <row r="30" spans="1:29" ht="20.25" customHeight="1" x14ac:dyDescent="0.2">
      <c r="A30" s="150" t="s">
        <v>34</v>
      </c>
      <c r="B30" s="81">
        <f>'ANEXO 28'!D30</f>
        <v>2</v>
      </c>
      <c r="C30" s="70">
        <f>'ANEXO 28'!E30</f>
        <v>6</v>
      </c>
      <c r="D30" s="173">
        <f t="shared" si="2"/>
        <v>8</v>
      </c>
      <c r="E30" s="80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141"/>
      <c r="AA30" s="144">
        <f t="shared" si="3"/>
        <v>0</v>
      </c>
    </row>
    <row r="31" spans="1:29" ht="20.25" customHeight="1" x14ac:dyDescent="0.2">
      <c r="A31" s="147" t="s">
        <v>35</v>
      </c>
      <c r="B31" s="81">
        <f>'ANEXO 28'!D31</f>
        <v>57</v>
      </c>
      <c r="C31" s="70">
        <f>'ANEXO 28'!E31</f>
        <v>143</v>
      </c>
      <c r="D31" s="173">
        <f t="shared" ref="D31" si="4">SUM(B31:C31)</f>
        <v>200</v>
      </c>
      <c r="E31" s="80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141"/>
      <c r="AA31" s="144">
        <f t="shared" si="3"/>
        <v>0</v>
      </c>
    </row>
    <row r="32" spans="1:29" ht="20.25" customHeight="1" x14ac:dyDescent="0.2">
      <c r="A32" s="149" t="s">
        <v>36</v>
      </c>
      <c r="B32" s="81">
        <f>'ANEXO 28'!D32</f>
        <v>9</v>
      </c>
      <c r="C32" s="70">
        <f>'ANEXO 28'!E32</f>
        <v>0</v>
      </c>
      <c r="D32" s="173">
        <f t="shared" si="2"/>
        <v>9</v>
      </c>
      <c r="E32" s="80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141"/>
      <c r="AA32" s="144">
        <f t="shared" si="3"/>
        <v>0</v>
      </c>
    </row>
    <row r="33" spans="1:256" ht="20.25" customHeight="1" x14ac:dyDescent="0.2">
      <c r="A33" s="228" t="s">
        <v>38</v>
      </c>
      <c r="B33" s="81">
        <f>'ANEXO 28'!D33</f>
        <v>4</v>
      </c>
      <c r="C33" s="70">
        <f>'ANEXO 28'!E33</f>
        <v>0</v>
      </c>
      <c r="D33" s="173">
        <f t="shared" si="2"/>
        <v>4</v>
      </c>
      <c r="E33" s="80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141"/>
      <c r="AA33" s="144">
        <f t="shared" si="3"/>
        <v>0</v>
      </c>
    </row>
    <row r="34" spans="1:256" ht="21.6" customHeight="1" x14ac:dyDescent="0.2">
      <c r="A34" s="149" t="s">
        <v>37</v>
      </c>
      <c r="B34" s="81">
        <f>'ANEXO 28'!D34</f>
        <v>129</v>
      </c>
      <c r="C34" s="70">
        <f>'ANEXO 28'!E34</f>
        <v>191</v>
      </c>
      <c r="D34" s="173">
        <f t="shared" si="1"/>
        <v>320</v>
      </c>
      <c r="E34" s="80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141"/>
      <c r="AA34" s="144">
        <f t="shared" si="0"/>
        <v>0</v>
      </c>
    </row>
    <row r="35" spans="1:256" ht="20.25" customHeight="1" x14ac:dyDescent="0.2">
      <c r="A35" s="147" t="s">
        <v>40</v>
      </c>
      <c r="B35" s="81">
        <f>'ANEXO 28'!D35</f>
        <v>107</v>
      </c>
      <c r="C35" s="70">
        <f>'ANEXO 28'!E35</f>
        <v>0</v>
      </c>
      <c r="D35" s="173">
        <f t="shared" si="1"/>
        <v>107</v>
      </c>
      <c r="E35" s="80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141"/>
      <c r="AA35" s="144">
        <f t="shared" si="0"/>
        <v>0</v>
      </c>
    </row>
    <row r="36" spans="1:256" ht="20.25" customHeight="1" x14ac:dyDescent="0.2">
      <c r="A36" s="151" t="s">
        <v>42</v>
      </c>
      <c r="B36" s="81">
        <f>'ANEXO 28'!D36</f>
        <v>3</v>
      </c>
      <c r="C36" s="70">
        <f>'ANEXO 28'!E36</f>
        <v>14</v>
      </c>
      <c r="D36" s="173">
        <f t="shared" si="1"/>
        <v>17</v>
      </c>
      <c r="E36" s="80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141"/>
      <c r="AA36" s="144">
        <f t="shared" si="0"/>
        <v>0</v>
      </c>
    </row>
    <row r="37" spans="1:256" ht="20.25" customHeight="1" x14ac:dyDescent="0.2">
      <c r="A37" s="147" t="s">
        <v>43</v>
      </c>
      <c r="B37" s="81">
        <f>'ANEXO 28'!D37</f>
        <v>3</v>
      </c>
      <c r="C37" s="70">
        <f>'ANEXO 28'!E37</f>
        <v>25</v>
      </c>
      <c r="D37" s="173">
        <f t="shared" si="1"/>
        <v>28</v>
      </c>
      <c r="E37" s="80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141"/>
      <c r="AA37" s="144">
        <f t="shared" si="0"/>
        <v>0</v>
      </c>
    </row>
    <row r="38" spans="1:256" ht="20.25" customHeight="1" x14ac:dyDescent="0.2">
      <c r="A38" s="147" t="s">
        <v>44</v>
      </c>
      <c r="B38" s="81">
        <f>'ANEXO 28'!D38</f>
        <v>6</v>
      </c>
      <c r="C38" s="70">
        <f>'ANEXO 28'!E38</f>
        <v>88</v>
      </c>
      <c r="D38" s="173">
        <f t="shared" si="1"/>
        <v>94</v>
      </c>
      <c r="E38" s="80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141"/>
      <c r="AA38" s="144">
        <f t="shared" si="0"/>
        <v>0</v>
      </c>
    </row>
    <row r="39" spans="1:256" ht="20.25" customHeight="1" x14ac:dyDescent="0.2">
      <c r="A39" s="147" t="s">
        <v>45</v>
      </c>
      <c r="B39" s="81">
        <f>'ANEXO 28'!D39</f>
        <v>11</v>
      </c>
      <c r="C39" s="70">
        <f>'ANEXO 28'!E39</f>
        <v>44</v>
      </c>
      <c r="D39" s="173">
        <f t="shared" si="1"/>
        <v>55</v>
      </c>
      <c r="E39" s="80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141"/>
      <c r="AA39" s="144">
        <f t="shared" si="0"/>
        <v>0</v>
      </c>
    </row>
    <row r="40" spans="1:256" ht="20.25" customHeight="1" x14ac:dyDescent="0.2">
      <c r="A40" s="150" t="s">
        <v>46</v>
      </c>
      <c r="B40" s="81">
        <f>'ANEXO 28'!D40</f>
        <v>12</v>
      </c>
      <c r="C40" s="70">
        <f>'ANEXO 28'!E40</f>
        <v>0</v>
      </c>
      <c r="D40" s="173">
        <f t="shared" si="1"/>
        <v>12</v>
      </c>
      <c r="E40" s="80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141"/>
      <c r="AA40" s="144">
        <f t="shared" si="0"/>
        <v>0</v>
      </c>
    </row>
    <row r="41" spans="1:256" ht="20.25" customHeight="1" x14ac:dyDescent="0.2">
      <c r="A41" s="148" t="s">
        <v>47</v>
      </c>
      <c r="B41" s="81">
        <f>'ANEXO 28'!D41</f>
        <v>5</v>
      </c>
      <c r="C41" s="70">
        <f>'ANEXO 28'!E41</f>
        <v>0</v>
      </c>
      <c r="D41" s="173">
        <f t="shared" si="1"/>
        <v>5</v>
      </c>
      <c r="E41" s="80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141"/>
      <c r="AA41" s="146">
        <f t="shared" si="0"/>
        <v>0</v>
      </c>
    </row>
    <row r="42" spans="1:256" ht="20.25" customHeight="1" x14ac:dyDescent="0.2">
      <c r="A42" s="400" t="s">
        <v>208</v>
      </c>
      <c r="B42" s="250">
        <f>'ANEXO 28'!D42</f>
        <v>6</v>
      </c>
      <c r="C42" s="200">
        <f>'ANEXO 28'!E42</f>
        <v>36</v>
      </c>
      <c r="D42" s="173">
        <f t="shared" si="1"/>
        <v>42</v>
      </c>
      <c r="E42" s="9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85"/>
      <c r="AA42" s="116">
        <v>0</v>
      </c>
      <c r="AB42" s="488"/>
      <c r="AC42" s="489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232"/>
      <c r="BZ42" s="232"/>
      <c r="CA42" s="232"/>
      <c r="CB42" s="232"/>
      <c r="CC42" s="232"/>
      <c r="CD42" s="232"/>
      <c r="CE42" s="232"/>
      <c r="CF42" s="232"/>
      <c r="CG42" s="232"/>
      <c r="CH42" s="232"/>
      <c r="CI42" s="232"/>
      <c r="CJ42" s="232"/>
      <c r="CK42" s="232"/>
      <c r="CL42" s="232"/>
      <c r="CM42" s="232"/>
      <c r="CN42" s="232"/>
      <c r="CO42" s="232"/>
      <c r="CP42" s="232"/>
      <c r="CQ42" s="232"/>
      <c r="CR42" s="232"/>
      <c r="CS42" s="232"/>
      <c r="CT42" s="232"/>
      <c r="CU42" s="232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232"/>
      <c r="DG42" s="232"/>
      <c r="DH42" s="232"/>
      <c r="DI42" s="232"/>
      <c r="DJ42" s="232"/>
      <c r="DK42" s="232"/>
      <c r="DL42" s="232"/>
      <c r="DM42" s="232"/>
      <c r="DN42" s="232"/>
      <c r="DO42" s="232"/>
      <c r="DP42" s="232"/>
      <c r="DQ42" s="232"/>
      <c r="DR42" s="232"/>
      <c r="DS42" s="232"/>
      <c r="DT42" s="232"/>
      <c r="DU42" s="232"/>
      <c r="DV42" s="232"/>
      <c r="DW42" s="232"/>
      <c r="DX42" s="232"/>
      <c r="DY42" s="232"/>
      <c r="DZ42" s="232"/>
      <c r="EA42" s="232"/>
      <c r="EB42" s="232"/>
      <c r="EC42" s="232"/>
      <c r="ED42" s="232"/>
      <c r="EE42" s="232"/>
      <c r="EF42" s="232"/>
      <c r="EG42" s="232"/>
      <c r="EH42" s="232"/>
      <c r="EI42" s="232"/>
      <c r="EJ42" s="232"/>
      <c r="EK42" s="232"/>
      <c r="EL42" s="232"/>
      <c r="EM42" s="232"/>
      <c r="EN42" s="232"/>
      <c r="EO42" s="232"/>
      <c r="EP42" s="232"/>
      <c r="EQ42" s="232"/>
      <c r="ER42" s="232"/>
      <c r="ES42" s="232"/>
      <c r="ET42" s="232"/>
      <c r="EU42" s="232"/>
      <c r="EV42" s="232"/>
      <c r="EW42" s="232"/>
      <c r="EX42" s="232"/>
      <c r="EY42" s="232"/>
      <c r="EZ42" s="232"/>
      <c r="FA42" s="232"/>
      <c r="FB42" s="232"/>
      <c r="FC42" s="232"/>
      <c r="FD42" s="232"/>
      <c r="FE42" s="232"/>
      <c r="FF42" s="232"/>
      <c r="FG42" s="232"/>
      <c r="FH42" s="232"/>
      <c r="FI42" s="232"/>
      <c r="FJ42" s="232"/>
      <c r="FK42" s="232"/>
      <c r="FL42" s="232"/>
      <c r="FM42" s="232"/>
      <c r="FN42" s="232"/>
      <c r="FO42" s="232"/>
      <c r="FP42" s="232"/>
      <c r="FQ42" s="232"/>
      <c r="FR42" s="232"/>
      <c r="FS42" s="232"/>
      <c r="FT42" s="232"/>
      <c r="FU42" s="232"/>
      <c r="FV42" s="232"/>
      <c r="FW42" s="232"/>
      <c r="FX42" s="232"/>
      <c r="FY42" s="232"/>
      <c r="FZ42" s="232"/>
      <c r="GA42" s="232"/>
      <c r="GB42" s="232"/>
      <c r="GC42" s="232"/>
      <c r="GD42" s="232"/>
      <c r="GE42" s="232"/>
      <c r="GF42" s="232"/>
      <c r="GG42" s="232"/>
      <c r="GH42" s="232"/>
      <c r="GI42" s="232"/>
      <c r="GJ42" s="232"/>
      <c r="GK42" s="232"/>
      <c r="GL42" s="232"/>
      <c r="GM42" s="232"/>
      <c r="GN42" s="232"/>
      <c r="GO42" s="232"/>
      <c r="GP42" s="232"/>
      <c r="GQ42" s="232"/>
      <c r="GR42" s="232"/>
      <c r="GS42" s="232"/>
      <c r="GT42" s="232"/>
      <c r="GU42" s="232"/>
      <c r="GV42" s="232"/>
      <c r="GW42" s="232"/>
      <c r="GX42" s="232"/>
      <c r="GY42" s="232"/>
      <c r="GZ42" s="232"/>
      <c r="HA42" s="232"/>
      <c r="HB42" s="232"/>
      <c r="HC42" s="232"/>
      <c r="HD42" s="232"/>
      <c r="HE42" s="232"/>
      <c r="HF42" s="232"/>
      <c r="HG42" s="232"/>
      <c r="HH42" s="232"/>
      <c r="HI42" s="232"/>
      <c r="HJ42" s="232"/>
      <c r="HK42" s="232"/>
      <c r="HL42" s="232"/>
      <c r="HM42" s="232"/>
      <c r="HN42" s="232"/>
      <c r="HO42" s="232"/>
      <c r="HP42" s="232"/>
      <c r="HQ42" s="232"/>
      <c r="HR42" s="232"/>
      <c r="HS42" s="232"/>
      <c r="HT42" s="232"/>
      <c r="HU42" s="232"/>
      <c r="HV42" s="232"/>
      <c r="HW42" s="232"/>
      <c r="HX42" s="232"/>
      <c r="HY42" s="232"/>
      <c r="HZ42" s="232"/>
      <c r="IA42" s="232"/>
      <c r="IB42" s="232"/>
      <c r="IC42" s="232"/>
      <c r="ID42" s="232"/>
      <c r="IE42" s="232"/>
      <c r="IF42" s="232"/>
      <c r="IG42" s="232"/>
      <c r="IH42" s="232"/>
      <c r="II42" s="232"/>
      <c r="IJ42" s="232"/>
      <c r="IK42" s="232"/>
      <c r="IL42" s="232"/>
      <c r="IM42" s="232"/>
      <c r="IN42" s="232"/>
      <c r="IO42" s="232"/>
      <c r="IP42" s="232"/>
      <c r="IQ42" s="232"/>
      <c r="IR42" s="232"/>
      <c r="IS42" s="232"/>
      <c r="IT42" s="232"/>
      <c r="IU42" s="232"/>
      <c r="IV42" s="232"/>
    </row>
    <row r="43" spans="1:256" ht="20.25" customHeight="1" x14ac:dyDescent="0.2">
      <c r="A43" s="147" t="s">
        <v>48</v>
      </c>
      <c r="B43" s="81">
        <f>'ANEXO 28'!D43</f>
        <v>2</v>
      </c>
      <c r="C43" s="70">
        <f>'ANEXO 28'!E43</f>
        <v>11</v>
      </c>
      <c r="D43" s="173">
        <f t="shared" si="1"/>
        <v>13</v>
      </c>
      <c r="E43" s="80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141"/>
      <c r="AA43" s="146">
        <f>SUM(E43:Z43)</f>
        <v>0</v>
      </c>
    </row>
    <row r="44" spans="1:256" ht="20.25" customHeight="1" x14ac:dyDescent="0.2">
      <c r="A44" s="145" t="s">
        <v>49</v>
      </c>
      <c r="B44" s="81">
        <f>'ANEXO 28'!D44</f>
        <v>10</v>
      </c>
      <c r="C44" s="70">
        <f>'ANEXO 28'!E44</f>
        <v>38</v>
      </c>
      <c r="D44" s="173">
        <f t="shared" si="1"/>
        <v>48</v>
      </c>
      <c r="E44" s="80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141"/>
      <c r="AA44" s="146">
        <f t="shared" si="0"/>
        <v>0</v>
      </c>
    </row>
    <row r="45" spans="1:256" ht="20.25" customHeight="1" x14ac:dyDescent="0.2">
      <c r="A45" s="145" t="s">
        <v>50</v>
      </c>
      <c r="B45" s="81">
        <f>'ANEXO 28'!D45</f>
        <v>7</v>
      </c>
      <c r="C45" s="70">
        <f>'ANEXO 28'!E45</f>
        <v>19</v>
      </c>
      <c r="D45" s="173">
        <f t="shared" si="1"/>
        <v>26</v>
      </c>
      <c r="E45" s="80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141"/>
      <c r="AA45" s="146">
        <v>0</v>
      </c>
    </row>
    <row r="46" spans="1:256" ht="20.25" customHeight="1" x14ac:dyDescent="0.2">
      <c r="A46" s="145" t="s">
        <v>209</v>
      </c>
      <c r="B46" s="81">
        <f>'ANEXO 28'!D46</f>
        <v>5</v>
      </c>
      <c r="C46" s="70">
        <f>'ANEXO 28'!E46</f>
        <v>32</v>
      </c>
      <c r="D46" s="173">
        <f t="shared" si="1"/>
        <v>37</v>
      </c>
      <c r="E46" s="80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141"/>
      <c r="AA46" s="146">
        <v>0</v>
      </c>
    </row>
    <row r="47" spans="1:256" ht="20.25" customHeight="1" x14ac:dyDescent="0.2">
      <c r="A47" s="147" t="s">
        <v>51</v>
      </c>
      <c r="B47" s="81">
        <f>'ANEXO 28'!D47</f>
        <v>23</v>
      </c>
      <c r="C47" s="70">
        <f>'ANEXO 28'!E47</f>
        <v>0</v>
      </c>
      <c r="D47" s="173">
        <f t="shared" si="1"/>
        <v>23</v>
      </c>
      <c r="E47" s="80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141"/>
      <c r="AA47" s="146">
        <f>SUM(E47:Z47)</f>
        <v>0</v>
      </c>
    </row>
    <row r="48" spans="1:256" ht="20.25" customHeight="1" thickBot="1" x14ac:dyDescent="0.25">
      <c r="A48" s="147" t="s">
        <v>52</v>
      </c>
      <c r="B48" s="81">
        <f>'ANEXO 28'!D48</f>
        <v>8</v>
      </c>
      <c r="C48" s="70">
        <f>'ANEXO 28'!E48</f>
        <v>40</v>
      </c>
      <c r="D48" s="173">
        <f t="shared" si="1"/>
        <v>48</v>
      </c>
      <c r="E48" s="80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141"/>
      <c r="AA48" s="146">
        <f>SUM(E48:Z48)</f>
        <v>0</v>
      </c>
    </row>
    <row r="49" spans="1:27" s="30" customFormat="1" ht="18.75" customHeight="1" thickBot="1" x14ac:dyDescent="0.25">
      <c r="A49" s="55" t="s">
        <v>18</v>
      </c>
      <c r="B49" s="52">
        <f t="shared" ref="B49:AA49" si="5">SUM(B14:B14)+SUM(B16:B19)+SUM(B21:B48)</f>
        <v>961</v>
      </c>
      <c r="C49" s="52">
        <f t="shared" si="5"/>
        <v>2073</v>
      </c>
      <c r="D49" s="52">
        <f t="shared" si="5"/>
        <v>3034</v>
      </c>
      <c r="E49" s="52">
        <f t="shared" si="5"/>
        <v>0</v>
      </c>
      <c r="F49" s="52">
        <f t="shared" si="5"/>
        <v>0</v>
      </c>
      <c r="G49" s="52">
        <f t="shared" si="5"/>
        <v>0</v>
      </c>
      <c r="H49" s="52">
        <f t="shared" si="5"/>
        <v>0</v>
      </c>
      <c r="I49" s="52">
        <f t="shared" si="5"/>
        <v>0</v>
      </c>
      <c r="J49" s="52">
        <f t="shared" si="5"/>
        <v>0</v>
      </c>
      <c r="K49" s="52">
        <f t="shared" si="5"/>
        <v>0</v>
      </c>
      <c r="L49" s="52">
        <f t="shared" si="5"/>
        <v>0</v>
      </c>
      <c r="M49" s="52">
        <f t="shared" si="5"/>
        <v>0</v>
      </c>
      <c r="N49" s="52">
        <f t="shared" si="5"/>
        <v>0</v>
      </c>
      <c r="O49" s="52">
        <f t="shared" si="5"/>
        <v>0</v>
      </c>
      <c r="P49" s="52">
        <f t="shared" si="5"/>
        <v>0</v>
      </c>
      <c r="Q49" s="52">
        <f t="shared" si="5"/>
        <v>0</v>
      </c>
      <c r="R49" s="52">
        <f t="shared" si="5"/>
        <v>0</v>
      </c>
      <c r="S49" s="52">
        <f t="shared" si="5"/>
        <v>0</v>
      </c>
      <c r="T49" s="52">
        <f t="shared" si="5"/>
        <v>0</v>
      </c>
      <c r="U49" s="52">
        <f t="shared" si="5"/>
        <v>0</v>
      </c>
      <c r="V49" s="52">
        <f t="shared" si="5"/>
        <v>0</v>
      </c>
      <c r="W49" s="52">
        <f t="shared" si="5"/>
        <v>0</v>
      </c>
      <c r="X49" s="52">
        <f t="shared" si="5"/>
        <v>0</v>
      </c>
      <c r="Y49" s="52">
        <f t="shared" si="5"/>
        <v>0</v>
      </c>
      <c r="Z49" s="52">
        <f t="shared" si="5"/>
        <v>0</v>
      </c>
      <c r="AA49" s="52">
        <f t="shared" si="5"/>
        <v>0</v>
      </c>
    </row>
    <row r="51" spans="1:27" x14ac:dyDescent="0.2">
      <c r="A51" s="31" t="s">
        <v>53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</row>
    <row r="52" spans="1:27" x14ac:dyDescent="0.2">
      <c r="A52" s="232" t="s">
        <v>54</v>
      </c>
      <c r="B52" s="23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</row>
    <row r="53" spans="1:27" ht="27" customHeight="1" x14ac:dyDescent="0.2">
      <c r="A53" s="470" t="s">
        <v>55</v>
      </c>
      <c r="B53" s="470"/>
      <c r="C53" s="470"/>
      <c r="D53" s="47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</row>
    <row r="54" spans="1:27" x14ac:dyDescent="0.2">
      <c r="A54" s="232" t="s">
        <v>56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</row>
    <row r="59" spans="1:27" x14ac:dyDescent="0.2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10"/>
      <c r="R59" s="232"/>
      <c r="S59" s="232"/>
    </row>
  </sheetData>
  <mergeCells count="11">
    <mergeCell ref="AB42:AC42"/>
    <mergeCell ref="A15:AA15"/>
    <mergeCell ref="A20:AA20"/>
    <mergeCell ref="A53:S5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61"/>
  <sheetViews>
    <sheetView showGridLines="0" tabSelected="1" topLeftCell="A4" zoomScale="70" zoomScaleNormal="70" workbookViewId="0">
      <selection activeCell="J39" sqref="J39"/>
    </sheetView>
  </sheetViews>
  <sheetFormatPr baseColWidth="10" defaultColWidth="8.7109375" defaultRowHeight="12.75" x14ac:dyDescent="0.2"/>
  <cols>
    <col min="1" max="1" width="40" customWidth="1"/>
    <col min="2" max="2" width="26.5703125" customWidth="1"/>
    <col min="3" max="3" width="18.5703125" customWidth="1"/>
    <col min="4" max="4" width="8" customWidth="1"/>
    <col min="5" max="5" width="10.85546875" customWidth="1"/>
    <col min="6" max="6" width="10.5703125" customWidth="1"/>
    <col min="7" max="7" width="7.5703125" customWidth="1"/>
    <col min="8" max="8" width="8.85546875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8.5703125" customWidth="1"/>
    <col min="14" max="14" width="9.5703125" customWidth="1"/>
    <col min="15" max="15" width="8.5703125" customWidth="1"/>
    <col min="16" max="16" width="8.42578125" customWidth="1"/>
    <col min="17" max="17" width="11.42578125" customWidth="1"/>
    <col min="18" max="18" width="8.5703125" customWidth="1"/>
    <col min="19" max="19" width="9.85546875" customWidth="1"/>
    <col min="20" max="20" width="10.140625" customWidth="1"/>
    <col min="21" max="21" width="18.5703125" customWidth="1"/>
    <col min="22" max="22" width="17.7109375" customWidth="1"/>
    <col min="23" max="23" width="13.5703125" customWidth="1"/>
    <col min="24" max="24" width="14" customWidth="1"/>
    <col min="25" max="25" width="14.5703125" customWidth="1"/>
    <col min="26" max="26" width="13.5703125" customWidth="1"/>
    <col min="27" max="27" width="16.42578125" customWidth="1"/>
    <col min="28" max="28" width="14.5703125" customWidth="1"/>
    <col min="29" max="29" width="8.5703125" customWidth="1"/>
    <col min="30" max="30" width="19.140625" style="13" hidden="1" customWidth="1"/>
    <col min="31" max="31" width="11.85546875" style="13" hidden="1" customWidth="1"/>
    <col min="32" max="32" width="13.140625" style="13" hidden="1" customWidth="1"/>
    <col min="33" max="34" width="11.42578125" style="13" hidden="1" customWidth="1"/>
    <col min="35" max="35" width="14" style="13" hidden="1" customWidth="1"/>
    <col min="36" max="37" width="9.140625" customWidth="1"/>
    <col min="38" max="256" width="11.42578125" customWidth="1"/>
  </cols>
  <sheetData>
    <row r="1" spans="1:57" s="6" customFormat="1" ht="20.25" x14ac:dyDescent="0.3">
      <c r="A1" s="475" t="s">
        <v>65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D1" s="12"/>
      <c r="AE1" s="12"/>
      <c r="AF1" s="12"/>
      <c r="AG1" s="12"/>
      <c r="AH1" s="12"/>
      <c r="AI1" s="12"/>
    </row>
    <row r="2" spans="1:57" s="6" customFormat="1" ht="20.25" x14ac:dyDescent="0.3">
      <c r="A2" s="476" t="s">
        <v>66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D2" s="12"/>
      <c r="AE2" s="12"/>
      <c r="AF2" s="12"/>
      <c r="AG2" s="12"/>
      <c r="AH2" s="12"/>
      <c r="AI2" s="12"/>
    </row>
    <row r="3" spans="1:57" x14ac:dyDescent="0.2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</row>
    <row r="4" spans="1:57" ht="15.75" x14ac:dyDescent="0.25">
      <c r="A4" s="476" t="s">
        <v>201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476"/>
    </row>
    <row r="5" spans="1:57" x14ac:dyDescent="0.2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</row>
    <row r="6" spans="1:57" x14ac:dyDescent="0.2">
      <c r="A6" s="232"/>
      <c r="B6" s="232"/>
      <c r="C6" s="232"/>
      <c r="D6" s="232"/>
      <c r="E6" s="232"/>
      <c r="F6" s="232"/>
      <c r="G6" s="232"/>
      <c r="H6" s="232"/>
      <c r="I6" s="568" t="s">
        <v>67</v>
      </c>
      <c r="J6" s="568"/>
      <c r="K6" s="568"/>
      <c r="L6" s="568"/>
      <c r="M6" s="568"/>
      <c r="N6" s="568"/>
      <c r="O6" s="568"/>
      <c r="P6" s="232" t="s">
        <v>68</v>
      </c>
      <c r="Q6" s="568" t="s">
        <v>3</v>
      </c>
      <c r="R6" s="568"/>
      <c r="S6" s="568"/>
      <c r="T6" s="568"/>
      <c r="U6" s="568"/>
      <c r="V6" s="568"/>
      <c r="W6" s="568"/>
      <c r="X6" s="232"/>
      <c r="Y6" s="232"/>
      <c r="Z6" s="232"/>
      <c r="AA6" s="232"/>
      <c r="AB6" s="232"/>
    </row>
    <row r="7" spans="1:57" x14ac:dyDescent="0.2">
      <c r="A7" s="232"/>
      <c r="B7" s="232"/>
      <c r="C7" s="232"/>
      <c r="D7" s="232"/>
      <c r="E7" s="232"/>
      <c r="F7" s="232"/>
      <c r="G7" s="232"/>
      <c r="H7" s="232"/>
      <c r="I7" s="232"/>
      <c r="J7" s="11" t="s">
        <v>69</v>
      </c>
      <c r="K7" s="232"/>
      <c r="L7" s="232"/>
      <c r="M7" s="232"/>
      <c r="N7" s="232"/>
      <c r="O7" s="232"/>
      <c r="P7" s="232"/>
      <c r="Q7" s="567" t="s">
        <v>5</v>
      </c>
      <c r="R7" s="567"/>
      <c r="S7" s="567"/>
      <c r="T7" s="567"/>
      <c r="U7" s="567"/>
      <c r="V7" s="232"/>
      <c r="W7" s="232"/>
      <c r="X7" s="232"/>
      <c r="Y7" s="232"/>
      <c r="Z7" s="232"/>
      <c r="AA7" s="232"/>
      <c r="AB7" s="232"/>
    </row>
    <row r="8" spans="1:57" s="3" customFormat="1" ht="12.75" customHeight="1" x14ac:dyDescent="0.2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 x14ac:dyDescent="0.2">
      <c r="A9" s="2" t="s">
        <v>70</v>
      </c>
      <c r="B9" s="2"/>
      <c r="C9" s="2"/>
      <c r="D9" s="2" t="s">
        <v>71</v>
      </c>
      <c r="E9" s="2"/>
      <c r="F9" s="2"/>
      <c r="G9" s="2"/>
      <c r="H9" s="2" t="s">
        <v>72</v>
      </c>
      <c r="I9" s="2"/>
      <c r="J9" s="2"/>
      <c r="K9" s="232"/>
      <c r="L9" s="232"/>
      <c r="M9" s="2" t="s">
        <v>73</v>
      </c>
      <c r="N9" s="2"/>
      <c r="O9" s="2" t="s">
        <v>74</v>
      </c>
      <c r="P9" s="232"/>
      <c r="Q9" s="2"/>
      <c r="R9" s="2"/>
      <c r="S9" s="2" t="s">
        <v>75</v>
      </c>
      <c r="T9" s="2"/>
      <c r="U9" s="2"/>
      <c r="V9" s="2" t="s">
        <v>76</v>
      </c>
      <c r="W9" s="2"/>
      <c r="X9" s="2"/>
      <c r="Y9" s="2" t="s">
        <v>77</v>
      </c>
      <c r="Z9" s="2"/>
      <c r="AA9" s="2"/>
      <c r="AB9" s="232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232"/>
      <c r="AP9" s="232"/>
      <c r="AQ9" s="232"/>
      <c r="AR9" s="232"/>
      <c r="AS9" s="232"/>
      <c r="AT9" s="232"/>
      <c r="AU9" s="232"/>
      <c r="AV9" s="7"/>
      <c r="AW9" s="232"/>
      <c r="AX9" s="232"/>
      <c r="AY9" s="232"/>
      <c r="AZ9" s="2"/>
      <c r="BA9" s="232"/>
      <c r="BB9" s="232"/>
      <c r="BC9" s="232"/>
      <c r="BD9" s="232"/>
      <c r="BE9" s="232"/>
    </row>
    <row r="10" spans="1:57" ht="13.5" thickBot="1" x14ac:dyDescent="0.25">
      <c r="A10" s="2"/>
      <c r="B10" s="2"/>
      <c r="C10" s="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</row>
    <row r="11" spans="1:57" ht="49.5" customHeight="1" thickBot="1" x14ac:dyDescent="0.25">
      <c r="A11" s="529" t="s">
        <v>13</v>
      </c>
      <c r="B11" s="541" t="s">
        <v>78</v>
      </c>
      <c r="C11" s="518" t="s">
        <v>79</v>
      </c>
      <c r="D11" s="512" t="s">
        <v>14</v>
      </c>
      <c r="E11" s="524"/>
      <c r="F11" s="513"/>
      <c r="G11" s="525" t="s">
        <v>80</v>
      </c>
      <c r="H11" s="526"/>
      <c r="I11" s="512" t="s">
        <v>81</v>
      </c>
      <c r="J11" s="513"/>
      <c r="K11" s="525" t="s">
        <v>82</v>
      </c>
      <c r="L11" s="526"/>
      <c r="M11" s="569" t="s">
        <v>83</v>
      </c>
      <c r="N11" s="570"/>
      <c r="O11" s="570"/>
      <c r="P11" s="570"/>
      <c r="Q11" s="570"/>
      <c r="R11" s="571"/>
      <c r="S11" s="525" t="s">
        <v>84</v>
      </c>
      <c r="T11" s="526"/>
      <c r="U11" s="512" t="s">
        <v>85</v>
      </c>
      <c r="V11" s="513"/>
      <c r="W11" s="565" t="s">
        <v>86</v>
      </c>
      <c r="X11" s="566"/>
      <c r="Y11" s="545" t="s">
        <v>87</v>
      </c>
      <c r="Z11" s="546"/>
      <c r="AA11" s="572" t="s">
        <v>88</v>
      </c>
      <c r="AB11" s="573"/>
      <c r="AD11" s="504" t="s">
        <v>89</v>
      </c>
      <c r="AE11" s="504" t="s">
        <v>90</v>
      </c>
      <c r="AF11" s="504" t="s">
        <v>91</v>
      </c>
      <c r="AG11" s="504" t="s">
        <v>92</v>
      </c>
      <c r="AH11" s="504" t="s">
        <v>93</v>
      </c>
      <c r="AI11" s="504" t="s">
        <v>94</v>
      </c>
    </row>
    <row r="12" spans="1:57" ht="21" customHeight="1" x14ac:dyDescent="0.2">
      <c r="A12" s="530"/>
      <c r="B12" s="542"/>
      <c r="C12" s="519"/>
      <c r="D12" s="508" t="s">
        <v>16</v>
      </c>
      <c r="E12" s="552" t="s">
        <v>17</v>
      </c>
      <c r="F12" s="506" t="s">
        <v>18</v>
      </c>
      <c r="G12" s="522" t="s">
        <v>95</v>
      </c>
      <c r="H12" s="520" t="s">
        <v>96</v>
      </c>
      <c r="I12" s="508" t="s">
        <v>95</v>
      </c>
      <c r="J12" s="506" t="s">
        <v>96</v>
      </c>
      <c r="K12" s="536" t="s">
        <v>95</v>
      </c>
      <c r="L12" s="520" t="s">
        <v>96</v>
      </c>
      <c r="M12" s="560" t="s">
        <v>97</v>
      </c>
      <c r="N12" s="543" t="s">
        <v>98</v>
      </c>
      <c r="O12" s="558" t="s">
        <v>18</v>
      </c>
      <c r="P12" s="543" t="s">
        <v>99</v>
      </c>
      <c r="Q12" s="543"/>
      <c r="R12" s="562"/>
      <c r="S12" s="522" t="s">
        <v>95</v>
      </c>
      <c r="T12" s="520" t="s">
        <v>96</v>
      </c>
      <c r="U12" s="508" t="s">
        <v>95</v>
      </c>
      <c r="V12" s="506" t="s">
        <v>96</v>
      </c>
      <c r="W12" s="532" t="s">
        <v>95</v>
      </c>
      <c r="X12" s="563" t="s">
        <v>96</v>
      </c>
      <c r="Y12" s="527" t="s">
        <v>95</v>
      </c>
      <c r="Z12" s="534" t="s">
        <v>96</v>
      </c>
      <c r="AA12" s="554" t="s">
        <v>95</v>
      </c>
      <c r="AB12" s="510" t="s">
        <v>96</v>
      </c>
      <c r="AD12" s="505"/>
      <c r="AE12" s="505"/>
      <c r="AF12" s="505"/>
      <c r="AG12" s="505"/>
      <c r="AH12" s="505"/>
      <c r="AI12" s="505"/>
    </row>
    <row r="13" spans="1:57" ht="15.75" customHeight="1" thickBot="1" x14ac:dyDescent="0.25">
      <c r="A13" s="531"/>
      <c r="B13" s="542"/>
      <c r="C13" s="519"/>
      <c r="D13" s="509"/>
      <c r="E13" s="553"/>
      <c r="F13" s="507"/>
      <c r="G13" s="523"/>
      <c r="H13" s="521"/>
      <c r="I13" s="509"/>
      <c r="J13" s="507"/>
      <c r="K13" s="537"/>
      <c r="L13" s="521"/>
      <c r="M13" s="561"/>
      <c r="N13" s="544"/>
      <c r="O13" s="559"/>
      <c r="P13" s="16" t="s">
        <v>97</v>
      </c>
      <c r="Q13" s="16" t="s">
        <v>98</v>
      </c>
      <c r="R13" s="192" t="s">
        <v>18</v>
      </c>
      <c r="S13" s="523"/>
      <c r="T13" s="521"/>
      <c r="U13" s="509"/>
      <c r="V13" s="507"/>
      <c r="W13" s="533"/>
      <c r="X13" s="564"/>
      <c r="Y13" s="528"/>
      <c r="Z13" s="535"/>
      <c r="AA13" s="555"/>
      <c r="AB13" s="511"/>
    </row>
    <row r="14" spans="1:57" s="237" customFormat="1" ht="30" customHeight="1" x14ac:dyDescent="0.2">
      <c r="A14" s="636" t="s">
        <v>2</v>
      </c>
      <c r="B14" s="637" t="s">
        <v>100</v>
      </c>
      <c r="C14" s="637">
        <v>20100147514</v>
      </c>
      <c r="D14" s="638">
        <v>328</v>
      </c>
      <c r="E14" s="639">
        <v>1095</v>
      </c>
      <c r="F14" s="454">
        <f>SUM(D14:E14)</f>
        <v>1423</v>
      </c>
      <c r="G14" s="101">
        <v>12</v>
      </c>
      <c r="H14" s="640">
        <f>+G14+AE14</f>
        <v>27</v>
      </c>
      <c r="I14" s="315">
        <v>0</v>
      </c>
      <c r="J14" s="316">
        <f>+I14+AF14</f>
        <v>0</v>
      </c>
      <c r="K14" s="101">
        <v>0</v>
      </c>
      <c r="L14" s="640">
        <f>+K14+AG14</f>
        <v>0</v>
      </c>
      <c r="M14" s="315">
        <v>0</v>
      </c>
      <c r="N14" s="102">
        <v>0</v>
      </c>
      <c r="O14" s="641">
        <f>SUM(M14:N14)</f>
        <v>0</v>
      </c>
      <c r="P14" s="101">
        <v>0</v>
      </c>
      <c r="Q14" s="102">
        <v>0</v>
      </c>
      <c r="R14" s="642">
        <f>SUM(P14:Q14)</f>
        <v>0</v>
      </c>
      <c r="S14" s="315">
        <v>0</v>
      </c>
      <c r="T14" s="316">
        <f>+S14+AI14</f>
        <v>29</v>
      </c>
      <c r="U14" s="643">
        <v>296955.88</v>
      </c>
      <c r="V14" s="323">
        <f>+U14+AD14</f>
        <v>602167.75150000001</v>
      </c>
      <c r="W14" s="644">
        <f>IF(U14=0,0,O14*1000000/U14)</f>
        <v>0</v>
      </c>
      <c r="X14" s="645">
        <f>IF(V14=0,0,R14*1000000/V14)</f>
        <v>0</v>
      </c>
      <c r="Y14" s="326">
        <f>IF(U14=0,0,S14*1000000/U14)</f>
        <v>0</v>
      </c>
      <c r="Z14" s="646">
        <f>IF(U14=0,0,T14*1000000/V14)</f>
        <v>48.159337539682248</v>
      </c>
      <c r="AA14" s="647">
        <f>W14*Y14/1000</f>
        <v>0</v>
      </c>
      <c r="AB14" s="329">
        <f>X14*Z14/1000</f>
        <v>0</v>
      </c>
      <c r="AD14" s="238">
        <v>305211.87150000001</v>
      </c>
      <c r="AE14" s="239">
        <v>15</v>
      </c>
      <c r="AF14" s="239"/>
      <c r="AG14" s="239"/>
      <c r="AH14" s="240"/>
      <c r="AI14" s="239">
        <v>29</v>
      </c>
    </row>
    <row r="15" spans="1:57" s="51" customFormat="1" ht="16.5" thickBot="1" x14ac:dyDescent="0.25">
      <c r="A15" s="514" t="s">
        <v>19</v>
      </c>
      <c r="B15" s="515"/>
      <c r="C15" s="515"/>
      <c r="D15" s="516"/>
      <c r="E15" s="516"/>
      <c r="F15" s="516"/>
      <c r="G15" s="516"/>
      <c r="H15" s="516"/>
      <c r="I15" s="516"/>
      <c r="J15" s="516"/>
      <c r="K15" s="516"/>
      <c r="L15" s="516"/>
      <c r="M15" s="516"/>
      <c r="N15" s="516"/>
      <c r="O15" s="516"/>
      <c r="P15" s="516"/>
      <c r="Q15" s="516"/>
      <c r="R15" s="516"/>
      <c r="S15" s="516"/>
      <c r="T15" s="516"/>
      <c r="U15" s="515"/>
      <c r="V15" s="515"/>
      <c r="W15" s="515"/>
      <c r="X15" s="515"/>
      <c r="Y15" s="515"/>
      <c r="Z15" s="515"/>
      <c r="AA15" s="515"/>
      <c r="AB15" s="517"/>
      <c r="AD15" s="556"/>
      <c r="AE15" s="557"/>
      <c r="AF15" s="557"/>
      <c r="AG15" s="557"/>
      <c r="AH15" s="557"/>
      <c r="AI15" s="557"/>
    </row>
    <row r="16" spans="1:57" s="343" customFormat="1" ht="30" customHeight="1" x14ac:dyDescent="0.2">
      <c r="A16" s="138" t="s">
        <v>20</v>
      </c>
      <c r="B16" s="312" t="s">
        <v>101</v>
      </c>
      <c r="C16" s="313">
        <v>20304899850</v>
      </c>
      <c r="D16" s="453">
        <v>11</v>
      </c>
      <c r="E16" s="621">
        <v>19</v>
      </c>
      <c r="F16" s="454">
        <f>SUM(D16:E16)</f>
        <v>30</v>
      </c>
      <c r="G16" s="453">
        <v>0</v>
      </c>
      <c r="H16" s="455">
        <f>+G16+AE16</f>
        <v>0</v>
      </c>
      <c r="I16" s="453">
        <v>0</v>
      </c>
      <c r="J16" s="455">
        <f>+I16+AF16</f>
        <v>0</v>
      </c>
      <c r="K16" s="453">
        <v>0</v>
      </c>
      <c r="L16" s="455">
        <f>+K16+AG16</f>
        <v>0</v>
      </c>
      <c r="M16" s="453">
        <v>0</v>
      </c>
      <c r="N16" s="453">
        <v>0</v>
      </c>
      <c r="O16" s="456">
        <f>SUM(M16:N16)</f>
        <v>0</v>
      </c>
      <c r="P16" s="453">
        <v>0</v>
      </c>
      <c r="Q16" s="453">
        <v>0</v>
      </c>
      <c r="R16" s="454">
        <f>SUM(P16:Q16)</f>
        <v>0</v>
      </c>
      <c r="S16" s="457">
        <v>0</v>
      </c>
      <c r="T16" s="458">
        <f>+S16+AI16</f>
        <v>0</v>
      </c>
      <c r="U16" s="426">
        <v>5735</v>
      </c>
      <c r="V16" s="323">
        <f>+U16+AD16</f>
        <v>10935</v>
      </c>
      <c r="W16" s="324">
        <f>IF(U16=0,0,O16*1000000/U16)</f>
        <v>0</v>
      </c>
      <c r="X16" s="325">
        <f>IF(V16=0,0,R16*1000000/V16)</f>
        <v>0</v>
      </c>
      <c r="Y16" s="326">
        <f>IF(U16=0,0,S16*1000000/U16)</f>
        <v>0</v>
      </c>
      <c r="Z16" s="327">
        <f>IF(U16=0,0,T16*1000000/V16)</f>
        <v>0</v>
      </c>
      <c r="AA16" s="328">
        <f>W16*Y16/1000</f>
        <v>0</v>
      </c>
      <c r="AB16" s="329">
        <f>X16*Z16/1000</f>
        <v>0</v>
      </c>
      <c r="AD16" s="459">
        <v>5200</v>
      </c>
      <c r="AE16" s="459">
        <v>0</v>
      </c>
      <c r="AF16" s="459"/>
      <c r="AG16" s="459"/>
      <c r="AH16" s="459"/>
      <c r="AI16" s="459"/>
    </row>
    <row r="17" spans="1:35" s="260" customFormat="1" ht="30" customHeight="1" x14ac:dyDescent="0.2">
      <c r="A17" s="138" t="s">
        <v>21</v>
      </c>
      <c r="B17" s="312" t="s">
        <v>100</v>
      </c>
      <c r="C17" s="313">
        <v>20100094135</v>
      </c>
      <c r="D17" s="620">
        <v>90</v>
      </c>
      <c r="E17" s="200">
        <v>0</v>
      </c>
      <c r="F17" s="314">
        <f>SUM(D17:E17)</f>
        <v>90</v>
      </c>
      <c r="G17" s="315">
        <v>1</v>
      </c>
      <c r="H17" s="316">
        <f>+G17+AE17</f>
        <v>2</v>
      </c>
      <c r="I17" s="317">
        <v>0</v>
      </c>
      <c r="J17" s="318">
        <f>+I17+AF17</f>
        <v>0</v>
      </c>
      <c r="K17" s="315">
        <v>0</v>
      </c>
      <c r="L17" s="316">
        <f>+K17+AG17</f>
        <v>0</v>
      </c>
      <c r="M17" s="317">
        <v>0</v>
      </c>
      <c r="N17" s="319">
        <v>0</v>
      </c>
      <c r="O17" s="320">
        <f>SUM(M17:N17)</f>
        <v>0</v>
      </c>
      <c r="P17" s="315">
        <v>0</v>
      </c>
      <c r="Q17" s="102">
        <v>0</v>
      </c>
      <c r="R17" s="321">
        <f>SUM(P17:Q17)</f>
        <v>0</v>
      </c>
      <c r="S17" s="322">
        <v>0</v>
      </c>
      <c r="T17" s="318">
        <f>+S17+AI17</f>
        <v>0</v>
      </c>
      <c r="U17" s="426">
        <v>14580</v>
      </c>
      <c r="V17" s="323">
        <f>+U17+AD17</f>
        <v>30264</v>
      </c>
      <c r="W17" s="324">
        <f>IF(U17=0,0,O17*1000000/U17)</f>
        <v>0</v>
      </c>
      <c r="X17" s="325">
        <f>IF(V17=0,0,R17*1000000/V17)</f>
        <v>0</v>
      </c>
      <c r="Y17" s="326">
        <f>IF(U17=0,0,S17*1000000/U17)</f>
        <v>0</v>
      </c>
      <c r="Z17" s="327">
        <f>IF(U17=0,0,T17*1000000/V17)</f>
        <v>0</v>
      </c>
      <c r="AA17" s="328">
        <f t="shared" ref="AA17:AB19" si="0">W17*Y17/1000</f>
        <v>0</v>
      </c>
      <c r="AB17" s="329">
        <f t="shared" si="0"/>
        <v>0</v>
      </c>
      <c r="AD17" s="330">
        <v>15684</v>
      </c>
      <c r="AE17" s="281">
        <v>1</v>
      </c>
      <c r="AF17" s="281"/>
      <c r="AG17" s="281"/>
      <c r="AH17" s="281"/>
      <c r="AI17" s="330"/>
    </row>
    <row r="18" spans="1:35" s="260" customFormat="1" ht="27.75" customHeight="1" x14ac:dyDescent="0.2">
      <c r="A18" s="402" t="s">
        <v>22</v>
      </c>
      <c r="B18" s="243" t="s">
        <v>100</v>
      </c>
      <c r="C18" s="403">
        <v>20519693080</v>
      </c>
      <c r="D18" s="404">
        <v>6</v>
      </c>
      <c r="E18" s="173">
        <v>26</v>
      </c>
      <c r="F18" s="360">
        <f>SUM(D18:E18)</f>
        <v>32</v>
      </c>
      <c r="G18" s="405">
        <v>0</v>
      </c>
      <c r="H18" s="249">
        <f>+G18+AE18</f>
        <v>2</v>
      </c>
      <c r="I18" s="285">
        <v>0</v>
      </c>
      <c r="J18" s="406">
        <f>+I18+AF18</f>
        <v>0</v>
      </c>
      <c r="K18" s="250">
        <v>0</v>
      </c>
      <c r="L18" s="249">
        <f>+K18+AG18</f>
        <v>0</v>
      </c>
      <c r="M18" s="285">
        <v>0</v>
      </c>
      <c r="N18" s="200">
        <v>0</v>
      </c>
      <c r="O18" s="407">
        <f>SUM(M18:N18)</f>
        <v>0</v>
      </c>
      <c r="P18" s="250">
        <v>0</v>
      </c>
      <c r="Q18" s="200">
        <v>0</v>
      </c>
      <c r="R18" s="253">
        <f>SUM(P18:Q18)</f>
        <v>0</v>
      </c>
      <c r="S18" s="285">
        <v>0</v>
      </c>
      <c r="T18" s="254">
        <f>+S18+AI18</f>
        <v>0</v>
      </c>
      <c r="U18" s="426">
        <v>5720</v>
      </c>
      <c r="V18" s="255">
        <f>+U18+AD18</f>
        <v>11218</v>
      </c>
      <c r="W18" s="256">
        <f>IF(U18=0,0,O18*1000000/U18)</f>
        <v>0</v>
      </c>
      <c r="X18" s="257">
        <f>IF(V18=0,0,R18*1000000/V18)</f>
        <v>0</v>
      </c>
      <c r="Y18" s="364">
        <f>IF(U18=0,0,S18*1000000/U18)</f>
        <v>0</v>
      </c>
      <c r="Z18" s="365">
        <f>IF(U18=0,0,T18*1000000/V18)</f>
        <v>0</v>
      </c>
      <c r="AA18" s="408">
        <f t="shared" si="0"/>
        <v>0</v>
      </c>
      <c r="AB18" s="409">
        <f t="shared" si="0"/>
        <v>0</v>
      </c>
      <c r="AD18" s="330">
        <v>5498</v>
      </c>
      <c r="AE18" s="281">
        <v>2</v>
      </c>
      <c r="AF18" s="281"/>
      <c r="AG18" s="281"/>
      <c r="AH18" s="281"/>
      <c r="AI18" s="330"/>
    </row>
    <row r="19" spans="1:35" s="260" customFormat="1" ht="30" customHeight="1" thickBot="1" x14ac:dyDescent="0.25">
      <c r="A19" s="355" t="s">
        <v>23</v>
      </c>
      <c r="B19" s="356" t="s">
        <v>100</v>
      </c>
      <c r="C19" s="357">
        <v>20162335520</v>
      </c>
      <c r="D19" s="358">
        <v>10</v>
      </c>
      <c r="E19" s="359">
        <v>35</v>
      </c>
      <c r="F19" s="360">
        <f>SUM(D19:E19)</f>
        <v>45</v>
      </c>
      <c r="G19" s="358">
        <v>1</v>
      </c>
      <c r="H19" s="249">
        <f>+G19+AE19</f>
        <v>1</v>
      </c>
      <c r="I19" s="361">
        <v>0</v>
      </c>
      <c r="J19" s="249">
        <f>+I19+AF19</f>
        <v>0</v>
      </c>
      <c r="K19" s="358">
        <v>0</v>
      </c>
      <c r="L19" s="249">
        <f>+K19+AG19</f>
        <v>0</v>
      </c>
      <c r="M19" s="361">
        <v>0</v>
      </c>
      <c r="N19" s="362">
        <v>0</v>
      </c>
      <c r="O19" s="249">
        <f>SUM(M19:N19)</f>
        <v>0</v>
      </c>
      <c r="P19" s="358">
        <v>0</v>
      </c>
      <c r="Q19" s="363">
        <v>0</v>
      </c>
      <c r="R19" s="249">
        <f>SUM(P19:Q19)</f>
        <v>0</v>
      </c>
      <c r="S19" s="361">
        <v>0</v>
      </c>
      <c r="T19" s="249">
        <f>+S19+AI19</f>
        <v>0</v>
      </c>
      <c r="U19" s="427">
        <v>8712</v>
      </c>
      <c r="V19" s="255">
        <f>+U19+AD19</f>
        <v>18252</v>
      </c>
      <c r="W19" s="256">
        <f>IF(U19=0,0,O19*1000000/U19)</f>
        <v>0</v>
      </c>
      <c r="X19" s="257">
        <f>IF(V19=0,0,R19*1000000/V19)</f>
        <v>0</v>
      </c>
      <c r="Y19" s="364">
        <f>IF(U19=0,0,S19*1000000/U19)</f>
        <v>0</v>
      </c>
      <c r="Z19" s="365">
        <f>IF(U19=0,0,T19*1000000/V19)</f>
        <v>0</v>
      </c>
      <c r="AA19" s="366">
        <f t="shared" si="0"/>
        <v>0</v>
      </c>
      <c r="AB19" s="367">
        <f t="shared" si="0"/>
        <v>0</v>
      </c>
      <c r="AD19" s="368">
        <v>9540</v>
      </c>
      <c r="AE19" s="335">
        <v>0</v>
      </c>
      <c r="AF19" s="335"/>
      <c r="AG19" s="335"/>
      <c r="AH19" s="335"/>
      <c r="AI19" s="368"/>
    </row>
    <row r="20" spans="1:35" s="202" customFormat="1" ht="16.5" customHeight="1" thickBot="1" x14ac:dyDescent="0.25">
      <c r="A20" s="549" t="s">
        <v>24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50"/>
      <c r="AB20" s="551"/>
      <c r="AD20" s="547"/>
      <c r="AE20" s="548"/>
      <c r="AF20" s="548"/>
      <c r="AG20" s="548"/>
      <c r="AH20" s="548"/>
      <c r="AI20" s="548"/>
    </row>
    <row r="21" spans="1:35" s="384" customFormat="1" ht="30" customHeight="1" x14ac:dyDescent="0.2">
      <c r="A21" s="135" t="s">
        <v>25</v>
      </c>
      <c r="B21" s="369" t="s">
        <v>102</v>
      </c>
      <c r="C21" s="370">
        <v>20456234918</v>
      </c>
      <c r="D21" s="371">
        <v>29</v>
      </c>
      <c r="E21" s="372">
        <v>0</v>
      </c>
      <c r="F21" s="373">
        <f t="shared" ref="F21:F48" si="1">SUM(D21:E21)</f>
        <v>29</v>
      </c>
      <c r="G21" s="374">
        <v>0</v>
      </c>
      <c r="H21" s="375">
        <f t="shared" ref="H21:H48" si="2">+G21+AE21</f>
        <v>0</v>
      </c>
      <c r="I21" s="376">
        <v>0</v>
      </c>
      <c r="J21" s="347">
        <v>0</v>
      </c>
      <c r="K21" s="376">
        <v>0</v>
      </c>
      <c r="L21" s="375">
        <f t="shared" ref="L21:L39" si="3">+K21+AG21</f>
        <v>0</v>
      </c>
      <c r="M21" s="376">
        <v>0</v>
      </c>
      <c r="N21" s="377">
        <v>0</v>
      </c>
      <c r="O21" s="378">
        <f t="shared" ref="O21:O48" si="4">SUM(M21:N21)</f>
        <v>0</v>
      </c>
      <c r="P21" s="376">
        <v>0</v>
      </c>
      <c r="Q21" s="377">
        <v>0</v>
      </c>
      <c r="R21" s="379">
        <f t="shared" ref="R21:R48" si="5">SUM(P21:Q21)</f>
        <v>0</v>
      </c>
      <c r="S21" s="376">
        <v>0</v>
      </c>
      <c r="T21" s="380">
        <f t="shared" ref="T21:T48" si="6">+S21+AI21</f>
        <v>0</v>
      </c>
      <c r="U21" s="428">
        <v>6060</v>
      </c>
      <c r="V21" s="381">
        <f t="shared" ref="V21:V48" si="7">+U21+AD21</f>
        <v>12118</v>
      </c>
      <c r="W21" s="324">
        <f t="shared" ref="W21:W32" si="8">IF(U21=0,0,O21*1000000/U21)</f>
        <v>0</v>
      </c>
      <c r="X21" s="325">
        <f t="shared" ref="X21:X49" si="9">IF(V21=0,0,R21*1000000/V21)</f>
        <v>0</v>
      </c>
      <c r="Y21" s="382">
        <f t="shared" ref="Y21:Y49" si="10">IF(U21=0,0,S21*1000000/U21)</f>
        <v>0</v>
      </c>
      <c r="Z21" s="382">
        <f t="shared" ref="Z21:Z49" si="11">IF(U21=0,0,T21*1000000/V21)</f>
        <v>0</v>
      </c>
      <c r="AA21" s="383">
        <f t="shared" ref="AA21:AB26" si="12">W21*Y21/1000</f>
        <v>0</v>
      </c>
      <c r="AB21" s="383">
        <f t="shared" si="12"/>
        <v>0</v>
      </c>
      <c r="AD21" s="281">
        <v>6058</v>
      </c>
      <c r="AE21" s="281">
        <v>0</v>
      </c>
      <c r="AF21" s="282"/>
      <c r="AG21" s="281"/>
      <c r="AH21" s="281"/>
      <c r="AI21" s="281"/>
    </row>
    <row r="22" spans="1:35" s="260" customFormat="1" ht="30" customHeight="1" x14ac:dyDescent="0.2">
      <c r="A22" s="76" t="s">
        <v>26</v>
      </c>
      <c r="B22" s="312" t="s">
        <v>102</v>
      </c>
      <c r="C22" s="344">
        <v>20506491216</v>
      </c>
      <c r="D22" s="345">
        <v>8</v>
      </c>
      <c r="E22" s="346">
        <v>0</v>
      </c>
      <c r="F22" s="247">
        <f t="shared" si="1"/>
        <v>8</v>
      </c>
      <c r="G22" s="250">
        <v>0</v>
      </c>
      <c r="H22" s="249">
        <f t="shared" si="2"/>
        <v>0</v>
      </c>
      <c r="I22" s="250">
        <v>0</v>
      </c>
      <c r="J22" s="347">
        <v>0</v>
      </c>
      <c r="K22" s="250">
        <v>0</v>
      </c>
      <c r="L22" s="249">
        <f t="shared" si="3"/>
        <v>0</v>
      </c>
      <c r="M22" s="250">
        <v>0</v>
      </c>
      <c r="N22" s="70">
        <v>0</v>
      </c>
      <c r="O22" s="251">
        <f t="shared" si="4"/>
        <v>0</v>
      </c>
      <c r="P22" s="250">
        <v>0</v>
      </c>
      <c r="Q22" s="70">
        <v>0</v>
      </c>
      <c r="R22" s="253">
        <f t="shared" si="5"/>
        <v>0</v>
      </c>
      <c r="S22" s="250">
        <v>0</v>
      </c>
      <c r="T22" s="254">
        <f t="shared" si="6"/>
        <v>0</v>
      </c>
      <c r="U22" s="426">
        <v>1110</v>
      </c>
      <c r="V22" s="255">
        <f t="shared" si="7"/>
        <v>2540</v>
      </c>
      <c r="W22" s="256">
        <f t="shared" si="8"/>
        <v>0</v>
      </c>
      <c r="X22" s="257">
        <f t="shared" si="9"/>
        <v>0</v>
      </c>
      <c r="Y22" s="258">
        <f t="shared" si="10"/>
        <v>0</v>
      </c>
      <c r="Z22" s="258">
        <f t="shared" si="11"/>
        <v>0</v>
      </c>
      <c r="AA22" s="259">
        <f t="shared" si="12"/>
        <v>0</v>
      </c>
      <c r="AB22" s="259">
        <f t="shared" si="12"/>
        <v>0</v>
      </c>
      <c r="AD22" s="335">
        <v>1430</v>
      </c>
      <c r="AE22" s="335">
        <v>0</v>
      </c>
      <c r="AF22" s="296"/>
      <c r="AG22" s="335"/>
      <c r="AH22" s="335"/>
      <c r="AI22" s="335"/>
    </row>
    <row r="23" spans="1:35" s="260" customFormat="1" ht="30" customHeight="1" x14ac:dyDescent="0.2">
      <c r="A23" s="75" t="s">
        <v>27</v>
      </c>
      <c r="B23" s="243" t="s">
        <v>102</v>
      </c>
      <c r="C23" s="280">
        <v>20507850091</v>
      </c>
      <c r="D23" s="285">
        <v>5</v>
      </c>
      <c r="E23" s="334">
        <v>16</v>
      </c>
      <c r="F23" s="247">
        <f>SUM(D23:E23)</f>
        <v>21</v>
      </c>
      <c r="G23" s="248">
        <v>0</v>
      </c>
      <c r="H23" s="249">
        <f>+G23+AE23</f>
        <v>0</v>
      </c>
      <c r="I23" s="248">
        <v>0</v>
      </c>
      <c r="J23" s="249">
        <f>+I23+AF23</f>
        <v>0</v>
      </c>
      <c r="K23" s="248">
        <v>0</v>
      </c>
      <c r="L23" s="249">
        <f>+K23+AG23</f>
        <v>0</v>
      </c>
      <c r="M23" s="248">
        <v>0</v>
      </c>
      <c r="N23" s="252">
        <v>0</v>
      </c>
      <c r="O23" s="251">
        <f>SUM(M23:N23)</f>
        <v>0</v>
      </c>
      <c r="P23" s="250">
        <v>0</v>
      </c>
      <c r="Q23" s="70">
        <v>0</v>
      </c>
      <c r="R23" s="253">
        <f>SUM(P23:Q23)</f>
        <v>0</v>
      </c>
      <c r="S23" s="248">
        <v>0</v>
      </c>
      <c r="T23" s="254">
        <f>+S23+AI23</f>
        <v>0</v>
      </c>
      <c r="U23" s="426">
        <v>3773</v>
      </c>
      <c r="V23" s="255">
        <f>+U23+AD23</f>
        <v>8063</v>
      </c>
      <c r="W23" s="256">
        <f>IF(U23=0,0,O23*1000000/U23)</f>
        <v>0</v>
      </c>
      <c r="X23" s="257">
        <f>IF(V23=0,0,R23*1000000/V23)</f>
        <v>0</v>
      </c>
      <c r="Y23" s="258">
        <f>IF(U23=0,0,S23*1000000/U23)</f>
        <v>0</v>
      </c>
      <c r="Z23" s="258">
        <f>IF(U23=0,0,T23*1000000/V23)</f>
        <v>0</v>
      </c>
      <c r="AA23" s="259">
        <f t="shared" ref="AA23:AB23" si="13">W23*Y23/1000</f>
        <v>0</v>
      </c>
      <c r="AB23" s="259">
        <f t="shared" si="13"/>
        <v>0</v>
      </c>
      <c r="AD23" s="335">
        <v>4290</v>
      </c>
      <c r="AE23" s="335">
        <v>0</v>
      </c>
      <c r="AF23" s="296"/>
      <c r="AG23" s="335"/>
      <c r="AH23" s="335"/>
      <c r="AI23" s="335"/>
    </row>
    <row r="24" spans="1:35" s="260" customFormat="1" ht="30" customHeight="1" x14ac:dyDescent="0.2">
      <c r="A24" s="73" t="s">
        <v>28</v>
      </c>
      <c r="B24" s="243" t="s">
        <v>102</v>
      </c>
      <c r="C24" s="354">
        <v>20455589160</v>
      </c>
      <c r="D24" s="285">
        <v>4</v>
      </c>
      <c r="E24" s="286">
        <v>12</v>
      </c>
      <c r="F24" s="247">
        <f t="shared" si="1"/>
        <v>16</v>
      </c>
      <c r="G24" s="248">
        <v>0</v>
      </c>
      <c r="H24" s="249">
        <f t="shared" si="2"/>
        <v>0</v>
      </c>
      <c r="I24" s="248">
        <v>0</v>
      </c>
      <c r="J24" s="249">
        <f t="shared" ref="J24:J48" si="14">+I24+AF24</f>
        <v>0</v>
      </c>
      <c r="K24" s="248">
        <v>0</v>
      </c>
      <c r="L24" s="249">
        <f t="shared" si="3"/>
        <v>0</v>
      </c>
      <c r="M24" s="248">
        <v>0</v>
      </c>
      <c r="N24" s="252">
        <v>0</v>
      </c>
      <c r="O24" s="251">
        <f t="shared" si="4"/>
        <v>0</v>
      </c>
      <c r="P24" s="250">
        <v>0</v>
      </c>
      <c r="Q24" s="70">
        <v>0</v>
      </c>
      <c r="R24" s="253">
        <f t="shared" si="5"/>
        <v>0</v>
      </c>
      <c r="S24" s="248">
        <v>0</v>
      </c>
      <c r="T24" s="254">
        <f t="shared" si="6"/>
        <v>0</v>
      </c>
      <c r="U24" s="426">
        <v>3410</v>
      </c>
      <c r="V24" s="255">
        <f t="shared" ref="V24:V27" si="15">+U24+AD24</f>
        <v>6820</v>
      </c>
      <c r="W24" s="256">
        <f t="shared" si="8"/>
        <v>0</v>
      </c>
      <c r="X24" s="257">
        <f t="shared" si="9"/>
        <v>0</v>
      </c>
      <c r="Y24" s="258">
        <f t="shared" si="10"/>
        <v>0</v>
      </c>
      <c r="Z24" s="258">
        <f t="shared" si="11"/>
        <v>0</v>
      </c>
      <c r="AA24" s="259">
        <f t="shared" si="12"/>
        <v>0</v>
      </c>
      <c r="AB24" s="259">
        <f t="shared" si="12"/>
        <v>0</v>
      </c>
      <c r="AD24" s="281">
        <v>3410</v>
      </c>
      <c r="AE24" s="281">
        <v>0</v>
      </c>
      <c r="AF24" s="262"/>
      <c r="AG24" s="281"/>
      <c r="AH24" s="281"/>
      <c r="AI24" s="281"/>
    </row>
    <row r="25" spans="1:35" s="260" customFormat="1" ht="30" customHeight="1" x14ac:dyDescent="0.2">
      <c r="A25" s="73" t="s">
        <v>29</v>
      </c>
      <c r="B25" s="243" t="s">
        <v>102</v>
      </c>
      <c r="C25" s="280">
        <v>20119207992</v>
      </c>
      <c r="D25" s="285">
        <v>2</v>
      </c>
      <c r="E25" s="286">
        <v>5</v>
      </c>
      <c r="F25" s="247">
        <f t="shared" si="1"/>
        <v>7</v>
      </c>
      <c r="G25" s="248">
        <v>0</v>
      </c>
      <c r="H25" s="249">
        <f t="shared" si="2"/>
        <v>0</v>
      </c>
      <c r="I25" s="250">
        <v>0</v>
      </c>
      <c r="J25" s="249">
        <f t="shared" si="14"/>
        <v>0</v>
      </c>
      <c r="K25" s="250">
        <v>0</v>
      </c>
      <c r="L25" s="249">
        <f t="shared" si="3"/>
        <v>0</v>
      </c>
      <c r="M25" s="250">
        <v>0</v>
      </c>
      <c r="N25" s="70">
        <v>0</v>
      </c>
      <c r="O25" s="251">
        <f t="shared" si="4"/>
        <v>0</v>
      </c>
      <c r="P25" s="250">
        <v>0</v>
      </c>
      <c r="Q25" s="70">
        <v>0</v>
      </c>
      <c r="R25" s="253">
        <f t="shared" si="5"/>
        <v>0</v>
      </c>
      <c r="S25" s="250">
        <v>0</v>
      </c>
      <c r="T25" s="254">
        <f t="shared" si="6"/>
        <v>0</v>
      </c>
      <c r="U25" s="426">
        <v>1352</v>
      </c>
      <c r="V25" s="255">
        <f t="shared" si="15"/>
        <v>2824</v>
      </c>
      <c r="W25" s="256">
        <f t="shared" si="8"/>
        <v>0</v>
      </c>
      <c r="X25" s="257">
        <f t="shared" si="9"/>
        <v>0</v>
      </c>
      <c r="Y25" s="258">
        <f t="shared" si="10"/>
        <v>0</v>
      </c>
      <c r="Z25" s="258">
        <f t="shared" si="11"/>
        <v>0</v>
      </c>
      <c r="AA25" s="259">
        <f t="shared" si="12"/>
        <v>0</v>
      </c>
      <c r="AB25" s="259">
        <f t="shared" si="12"/>
        <v>0</v>
      </c>
      <c r="AD25" s="287">
        <v>1472</v>
      </c>
      <c r="AE25" s="261">
        <v>0</v>
      </c>
      <c r="AF25" s="282"/>
      <c r="AG25" s="261"/>
      <c r="AH25" s="261"/>
      <c r="AI25" s="261"/>
    </row>
    <row r="26" spans="1:35" s="260" customFormat="1" ht="30" customHeight="1" x14ac:dyDescent="0.2">
      <c r="A26" s="73" t="s">
        <v>30</v>
      </c>
      <c r="B26" s="243" t="s">
        <v>102</v>
      </c>
      <c r="C26" s="354">
        <v>20524570689</v>
      </c>
      <c r="D26" s="285">
        <v>22</v>
      </c>
      <c r="E26" s="286">
        <v>0</v>
      </c>
      <c r="F26" s="247">
        <f t="shared" si="1"/>
        <v>22</v>
      </c>
      <c r="G26" s="248">
        <v>0</v>
      </c>
      <c r="H26" s="249">
        <f t="shared" si="2"/>
        <v>0</v>
      </c>
      <c r="I26" s="248">
        <v>0</v>
      </c>
      <c r="J26" s="249">
        <f t="shared" si="14"/>
        <v>0</v>
      </c>
      <c r="K26" s="248">
        <v>0</v>
      </c>
      <c r="L26" s="249">
        <f t="shared" si="3"/>
        <v>0</v>
      </c>
      <c r="M26" s="248">
        <v>0</v>
      </c>
      <c r="N26" s="252">
        <v>0</v>
      </c>
      <c r="O26" s="251">
        <f t="shared" si="4"/>
        <v>0</v>
      </c>
      <c r="P26" s="250">
        <v>0</v>
      </c>
      <c r="Q26" s="70">
        <v>0</v>
      </c>
      <c r="R26" s="253">
        <f t="shared" si="5"/>
        <v>0</v>
      </c>
      <c r="S26" s="248">
        <v>0</v>
      </c>
      <c r="T26" s="254">
        <f t="shared" si="6"/>
        <v>0</v>
      </c>
      <c r="U26" s="426">
        <v>4920</v>
      </c>
      <c r="V26" s="255">
        <f t="shared" si="15"/>
        <v>10302</v>
      </c>
      <c r="W26" s="256">
        <f t="shared" si="8"/>
        <v>0</v>
      </c>
      <c r="X26" s="257">
        <f t="shared" si="9"/>
        <v>0</v>
      </c>
      <c r="Y26" s="258">
        <f t="shared" si="10"/>
        <v>0</v>
      </c>
      <c r="Z26" s="258">
        <f t="shared" si="11"/>
        <v>0</v>
      </c>
      <c r="AA26" s="259">
        <f t="shared" si="12"/>
        <v>0</v>
      </c>
      <c r="AB26" s="259">
        <f t="shared" si="12"/>
        <v>0</v>
      </c>
      <c r="AD26" s="401">
        <v>5382</v>
      </c>
      <c r="AE26" s="281">
        <v>0</v>
      </c>
      <c r="AF26" s="282"/>
      <c r="AG26" s="281"/>
      <c r="AH26" s="281"/>
      <c r="AI26" s="281"/>
    </row>
    <row r="27" spans="1:35" s="260" customFormat="1" ht="30" customHeight="1" x14ac:dyDescent="0.2">
      <c r="A27" s="75" t="s">
        <v>103</v>
      </c>
      <c r="B27" s="243" t="s">
        <v>102</v>
      </c>
      <c r="C27" s="354">
        <v>20311227913</v>
      </c>
      <c r="D27" s="285">
        <v>19</v>
      </c>
      <c r="E27" s="286">
        <v>67</v>
      </c>
      <c r="F27" s="247">
        <f>SUM(D27:E27)</f>
        <v>86</v>
      </c>
      <c r="G27" s="250">
        <v>1</v>
      </c>
      <c r="H27" s="249">
        <f>+G27+AE27</f>
        <v>1</v>
      </c>
      <c r="I27" s="248">
        <v>0</v>
      </c>
      <c r="J27" s="249">
        <f>+I27+AF27</f>
        <v>0</v>
      </c>
      <c r="K27" s="248">
        <v>0</v>
      </c>
      <c r="L27" s="249">
        <f>+K27+AG27</f>
        <v>0</v>
      </c>
      <c r="M27" s="248">
        <v>0</v>
      </c>
      <c r="N27" s="252">
        <v>0</v>
      </c>
      <c r="O27" s="251">
        <f>SUM(M27:N27)</f>
        <v>0</v>
      </c>
      <c r="P27" s="250">
        <v>0</v>
      </c>
      <c r="Q27" s="70">
        <v>0</v>
      </c>
      <c r="R27" s="253">
        <f>SUM(P27:Q27)</f>
        <v>0</v>
      </c>
      <c r="S27" s="248">
        <v>0</v>
      </c>
      <c r="T27" s="254">
        <f>+S27+AI27</f>
        <v>0</v>
      </c>
      <c r="U27" s="426">
        <v>12763.67</v>
      </c>
      <c r="V27" s="255">
        <f t="shared" si="15"/>
        <v>23461.17</v>
      </c>
      <c r="W27" s="256">
        <f>IF(U27=0,0,O27*1000000/U27)</f>
        <v>0</v>
      </c>
      <c r="X27" s="257">
        <f>IF(V27=0,0,R27*1000000/V27)</f>
        <v>0</v>
      </c>
      <c r="Y27" s="258">
        <f>IF(U27=0,0,S27*1000000/U27)</f>
        <v>0</v>
      </c>
      <c r="Z27" s="258">
        <f>IF(U27=0,0,T27*1000000/V27)</f>
        <v>0</v>
      </c>
      <c r="AA27" s="259">
        <f>W27*Y27/1000</f>
        <v>0</v>
      </c>
      <c r="AB27" s="259">
        <f>X27*Z27/1000</f>
        <v>0</v>
      </c>
      <c r="AD27" s="401">
        <v>10697.5</v>
      </c>
      <c r="AE27" s="281"/>
      <c r="AF27" s="282"/>
      <c r="AG27" s="281"/>
      <c r="AH27" s="281"/>
      <c r="AI27" s="281"/>
    </row>
    <row r="28" spans="1:35" s="260" customFormat="1" ht="30" customHeight="1" x14ac:dyDescent="0.2">
      <c r="A28" s="75" t="s">
        <v>32</v>
      </c>
      <c r="B28" s="243" t="s">
        <v>102</v>
      </c>
      <c r="C28" s="280">
        <v>20357259976</v>
      </c>
      <c r="D28" s="245">
        <v>12</v>
      </c>
      <c r="E28" s="246">
        <v>44</v>
      </c>
      <c r="F28" s="247">
        <f t="shared" si="1"/>
        <v>56</v>
      </c>
      <c r="G28" s="250">
        <v>0</v>
      </c>
      <c r="H28" s="249">
        <f>+G28+AE28</f>
        <v>0</v>
      </c>
      <c r="I28" s="250">
        <v>0</v>
      </c>
      <c r="J28" s="249">
        <f t="shared" si="14"/>
        <v>0</v>
      </c>
      <c r="K28" s="250">
        <v>0</v>
      </c>
      <c r="L28" s="249">
        <f t="shared" si="3"/>
        <v>0</v>
      </c>
      <c r="M28" s="250">
        <v>0</v>
      </c>
      <c r="N28" s="70">
        <v>0</v>
      </c>
      <c r="O28" s="249">
        <f t="shared" si="4"/>
        <v>0</v>
      </c>
      <c r="P28" s="250">
        <v>0</v>
      </c>
      <c r="Q28" s="70">
        <v>0</v>
      </c>
      <c r="R28" s="249">
        <f t="shared" si="5"/>
        <v>0</v>
      </c>
      <c r="S28" s="250">
        <v>0</v>
      </c>
      <c r="T28" s="249">
        <f t="shared" si="6"/>
        <v>0</v>
      </c>
      <c r="U28" s="429">
        <v>10582</v>
      </c>
      <c r="V28" s="255">
        <f t="shared" si="7"/>
        <v>22363</v>
      </c>
      <c r="W28" s="256">
        <f t="shared" si="8"/>
        <v>0</v>
      </c>
      <c r="X28" s="257">
        <f t="shared" si="9"/>
        <v>0</v>
      </c>
      <c r="Y28" s="258">
        <f t="shared" si="10"/>
        <v>0</v>
      </c>
      <c r="Z28" s="258">
        <f t="shared" si="11"/>
        <v>0</v>
      </c>
      <c r="AA28" s="259">
        <f t="shared" ref="AA28:AB30" si="16">W28*Y28/1000</f>
        <v>0</v>
      </c>
      <c r="AB28" s="259">
        <f t="shared" si="16"/>
        <v>0</v>
      </c>
      <c r="AD28" s="335">
        <v>11781</v>
      </c>
      <c r="AE28" s="335">
        <v>0</v>
      </c>
      <c r="AF28" s="296"/>
      <c r="AG28" s="335"/>
      <c r="AH28" s="335"/>
      <c r="AI28" s="335"/>
    </row>
    <row r="29" spans="1:35" s="260" customFormat="1" ht="36.75" customHeight="1" x14ac:dyDescent="0.2">
      <c r="A29" s="75" t="s">
        <v>33</v>
      </c>
      <c r="B29" s="243" t="s">
        <v>102</v>
      </c>
      <c r="C29" s="280">
        <v>20449247494</v>
      </c>
      <c r="D29" s="392">
        <v>6</v>
      </c>
      <c r="E29" s="393">
        <v>67</v>
      </c>
      <c r="F29" s="247">
        <f t="shared" si="1"/>
        <v>73</v>
      </c>
      <c r="G29" s="248">
        <v>0</v>
      </c>
      <c r="H29" s="249">
        <f>+G29+AE29</f>
        <v>0</v>
      </c>
      <c r="I29" s="248">
        <v>0</v>
      </c>
      <c r="J29" s="249">
        <f>+I29+AF29</f>
        <v>0</v>
      </c>
      <c r="K29" s="248">
        <v>0</v>
      </c>
      <c r="L29" s="249">
        <f t="shared" si="3"/>
        <v>0</v>
      </c>
      <c r="M29" s="248">
        <v>0</v>
      </c>
      <c r="N29" s="252">
        <v>0</v>
      </c>
      <c r="O29" s="251">
        <f t="shared" si="4"/>
        <v>0</v>
      </c>
      <c r="P29" s="250">
        <v>0</v>
      </c>
      <c r="Q29" s="70">
        <v>0</v>
      </c>
      <c r="R29" s="253">
        <f t="shared" si="5"/>
        <v>0</v>
      </c>
      <c r="S29" s="248">
        <v>0</v>
      </c>
      <c r="T29" s="254">
        <f t="shared" si="6"/>
        <v>0</v>
      </c>
      <c r="U29" s="426">
        <v>16352</v>
      </c>
      <c r="V29" s="255">
        <f t="shared" si="7"/>
        <v>33872</v>
      </c>
      <c r="W29" s="256">
        <f>IF(U29=0,0,O29*1000000/U29)</f>
        <v>0</v>
      </c>
      <c r="X29" s="257">
        <f>IF(V29=0,0,R29*1000000/V29)</f>
        <v>0</v>
      </c>
      <c r="Y29" s="258">
        <f>IF(U29=0,0,S29*1000000/U29)</f>
        <v>0</v>
      </c>
      <c r="Z29" s="258">
        <f>IF(U29=0,0,T29*1000000/V29)</f>
        <v>0</v>
      </c>
      <c r="AA29" s="259">
        <f t="shared" si="16"/>
        <v>0</v>
      </c>
      <c r="AB29" s="259">
        <f t="shared" si="16"/>
        <v>0</v>
      </c>
      <c r="AD29" s="281">
        <v>17520</v>
      </c>
      <c r="AE29" s="281">
        <v>0</v>
      </c>
      <c r="AF29" s="282"/>
      <c r="AG29" s="281"/>
      <c r="AH29" s="281"/>
      <c r="AI29" s="281"/>
    </row>
    <row r="30" spans="1:35" s="260" customFormat="1" ht="30" customHeight="1" x14ac:dyDescent="0.2">
      <c r="A30" s="75" t="s">
        <v>34</v>
      </c>
      <c r="B30" s="243" t="s">
        <v>102</v>
      </c>
      <c r="C30" s="354">
        <v>20543725821</v>
      </c>
      <c r="D30" s="285">
        <v>2</v>
      </c>
      <c r="E30" s="286">
        <v>6</v>
      </c>
      <c r="F30" s="247">
        <f t="shared" si="1"/>
        <v>8</v>
      </c>
      <c r="G30" s="248">
        <v>0</v>
      </c>
      <c r="H30" s="249">
        <f t="shared" si="2"/>
        <v>0</v>
      </c>
      <c r="I30" s="248">
        <v>0</v>
      </c>
      <c r="J30" s="249">
        <f t="shared" si="14"/>
        <v>0</v>
      </c>
      <c r="K30" s="248">
        <v>0</v>
      </c>
      <c r="L30" s="249">
        <f t="shared" si="3"/>
        <v>0</v>
      </c>
      <c r="M30" s="248">
        <v>0</v>
      </c>
      <c r="N30" s="252">
        <v>0</v>
      </c>
      <c r="O30" s="251">
        <f t="shared" si="4"/>
        <v>0</v>
      </c>
      <c r="P30" s="250">
        <v>0</v>
      </c>
      <c r="Q30" s="70">
        <v>0</v>
      </c>
      <c r="R30" s="253">
        <f t="shared" si="5"/>
        <v>0</v>
      </c>
      <c r="S30" s="248">
        <v>0</v>
      </c>
      <c r="T30" s="254">
        <f t="shared" si="6"/>
        <v>0</v>
      </c>
      <c r="U30" s="426">
        <v>1396</v>
      </c>
      <c r="V30" s="255">
        <f t="shared" si="7"/>
        <v>2969</v>
      </c>
      <c r="W30" s="256">
        <f t="shared" si="8"/>
        <v>0</v>
      </c>
      <c r="X30" s="257">
        <f t="shared" si="9"/>
        <v>0</v>
      </c>
      <c r="Y30" s="258">
        <f t="shared" si="10"/>
        <v>0</v>
      </c>
      <c r="Z30" s="258">
        <f t="shared" si="11"/>
        <v>0</v>
      </c>
      <c r="AA30" s="259">
        <f t="shared" si="16"/>
        <v>0</v>
      </c>
      <c r="AB30" s="259">
        <f t="shared" si="16"/>
        <v>0</v>
      </c>
      <c r="AD30" s="281">
        <v>1573</v>
      </c>
      <c r="AE30" s="281">
        <v>0</v>
      </c>
      <c r="AF30" s="282"/>
      <c r="AG30" s="281"/>
      <c r="AH30" s="281"/>
      <c r="AI30" s="281"/>
    </row>
    <row r="31" spans="1:35" s="260" customFormat="1" ht="30" customHeight="1" x14ac:dyDescent="0.2">
      <c r="A31" s="73" t="s">
        <v>35</v>
      </c>
      <c r="B31" s="243" t="s">
        <v>102</v>
      </c>
      <c r="C31" s="354">
        <v>20100027292</v>
      </c>
      <c r="D31" s="245">
        <v>57</v>
      </c>
      <c r="E31" s="246">
        <v>143</v>
      </c>
      <c r="F31" s="247">
        <f t="shared" si="1"/>
        <v>200</v>
      </c>
      <c r="G31" s="250">
        <v>1</v>
      </c>
      <c r="H31" s="249">
        <f t="shared" si="2"/>
        <v>2</v>
      </c>
      <c r="I31" s="248">
        <v>0</v>
      </c>
      <c r="J31" s="249">
        <f t="shared" si="14"/>
        <v>0</v>
      </c>
      <c r="K31" s="250"/>
      <c r="L31" s="249">
        <f t="shared" si="3"/>
        <v>0</v>
      </c>
      <c r="M31" s="248">
        <v>0</v>
      </c>
      <c r="N31" s="252">
        <v>0</v>
      </c>
      <c r="O31" s="251">
        <f t="shared" si="4"/>
        <v>0</v>
      </c>
      <c r="P31" s="248">
        <v>0</v>
      </c>
      <c r="Q31" s="252">
        <v>0</v>
      </c>
      <c r="R31" s="253">
        <f t="shared" si="5"/>
        <v>0</v>
      </c>
      <c r="S31" s="248">
        <v>0</v>
      </c>
      <c r="T31" s="254">
        <f t="shared" si="6"/>
        <v>0</v>
      </c>
      <c r="U31" s="426">
        <v>40878.75</v>
      </c>
      <c r="V31" s="255">
        <f t="shared" si="7"/>
        <v>85434</v>
      </c>
      <c r="W31" s="256">
        <f t="shared" si="8"/>
        <v>0</v>
      </c>
      <c r="X31" s="257">
        <f t="shared" si="9"/>
        <v>0</v>
      </c>
      <c r="Y31" s="258">
        <f t="shared" si="10"/>
        <v>0</v>
      </c>
      <c r="Z31" s="258">
        <f t="shared" si="11"/>
        <v>0</v>
      </c>
      <c r="AA31" s="259">
        <f t="shared" ref="AA31:AB34" si="17">W31*Y31/1000</f>
        <v>0</v>
      </c>
      <c r="AB31" s="259">
        <f t="shared" si="17"/>
        <v>0</v>
      </c>
      <c r="AD31" s="281">
        <v>44555.25</v>
      </c>
      <c r="AE31" s="281">
        <v>1</v>
      </c>
      <c r="AF31" s="282"/>
      <c r="AG31" s="281"/>
      <c r="AH31" s="281"/>
      <c r="AI31" s="281"/>
    </row>
    <row r="32" spans="1:35" s="260" customFormat="1" ht="28.5" customHeight="1" x14ac:dyDescent="0.2">
      <c r="A32" s="75" t="s">
        <v>36</v>
      </c>
      <c r="B32" s="243" t="s">
        <v>102</v>
      </c>
      <c r="C32" s="280">
        <v>20478110589</v>
      </c>
      <c r="D32" s="250">
        <v>9</v>
      </c>
      <c r="E32" s="334">
        <v>0</v>
      </c>
      <c r="F32" s="247">
        <f t="shared" si="1"/>
        <v>9</v>
      </c>
      <c r="G32" s="405">
        <v>0</v>
      </c>
      <c r="H32" s="249">
        <f t="shared" si="2"/>
        <v>0</v>
      </c>
      <c r="I32" s="248">
        <v>0</v>
      </c>
      <c r="J32" s="249">
        <f t="shared" si="14"/>
        <v>0</v>
      </c>
      <c r="K32" s="248">
        <v>0</v>
      </c>
      <c r="L32" s="249">
        <f t="shared" si="3"/>
        <v>0</v>
      </c>
      <c r="M32" s="248">
        <v>0</v>
      </c>
      <c r="N32" s="252">
        <v>0</v>
      </c>
      <c r="O32" s="251">
        <f t="shared" si="4"/>
        <v>0</v>
      </c>
      <c r="P32" s="248">
        <v>0</v>
      </c>
      <c r="Q32" s="252">
        <v>0</v>
      </c>
      <c r="R32" s="253">
        <f t="shared" si="5"/>
        <v>0</v>
      </c>
      <c r="S32" s="248">
        <v>0</v>
      </c>
      <c r="T32" s="254">
        <f t="shared" si="6"/>
        <v>0</v>
      </c>
      <c r="U32" s="426">
        <v>1816</v>
      </c>
      <c r="V32" s="255">
        <f t="shared" si="7"/>
        <v>3112</v>
      </c>
      <c r="W32" s="256">
        <f t="shared" si="8"/>
        <v>0</v>
      </c>
      <c r="X32" s="257">
        <f t="shared" si="9"/>
        <v>0</v>
      </c>
      <c r="Y32" s="258">
        <f t="shared" si="10"/>
        <v>0</v>
      </c>
      <c r="Z32" s="258">
        <f t="shared" si="11"/>
        <v>0</v>
      </c>
      <c r="AA32" s="259">
        <f t="shared" si="17"/>
        <v>0</v>
      </c>
      <c r="AB32" s="259">
        <f t="shared" si="17"/>
        <v>0</v>
      </c>
      <c r="AD32" s="281">
        <v>1296</v>
      </c>
      <c r="AE32" s="281">
        <v>0</v>
      </c>
      <c r="AF32" s="282"/>
      <c r="AG32" s="281"/>
      <c r="AH32" s="281"/>
      <c r="AI32" s="281"/>
    </row>
    <row r="33" spans="1:35" s="260" customFormat="1" ht="30" customHeight="1" x14ac:dyDescent="0.2">
      <c r="A33" s="75" t="s">
        <v>37</v>
      </c>
      <c r="B33" s="243" t="s">
        <v>102</v>
      </c>
      <c r="C33" s="280">
        <v>20422143701</v>
      </c>
      <c r="D33" s="101">
        <v>4</v>
      </c>
      <c r="E33" s="334">
        <v>0</v>
      </c>
      <c r="F33" s="247">
        <f>SUM(D33:E33)</f>
        <v>4</v>
      </c>
      <c r="G33" s="248">
        <v>0</v>
      </c>
      <c r="H33" s="249">
        <f>+G33+AE33</f>
        <v>0</v>
      </c>
      <c r="I33" s="248">
        <v>0</v>
      </c>
      <c r="J33" s="249">
        <f>+I33+AF33</f>
        <v>0</v>
      </c>
      <c r="K33" s="248">
        <v>0</v>
      </c>
      <c r="L33" s="249">
        <f>+K33+AG33</f>
        <v>0</v>
      </c>
      <c r="M33" s="248">
        <v>0</v>
      </c>
      <c r="N33" s="252">
        <v>0</v>
      </c>
      <c r="O33" s="251">
        <f>SUM(M33:N33)</f>
        <v>0</v>
      </c>
      <c r="P33" s="250">
        <v>0</v>
      </c>
      <c r="Q33" s="70">
        <v>0</v>
      </c>
      <c r="R33" s="253">
        <f>SUM(P33:Q33)</f>
        <v>0</v>
      </c>
      <c r="S33" s="248">
        <v>0</v>
      </c>
      <c r="T33" s="254">
        <f>+S33+AI33</f>
        <v>0</v>
      </c>
      <c r="U33" s="426">
        <v>495</v>
      </c>
      <c r="V33" s="255">
        <f>+U33+AD33</f>
        <v>990</v>
      </c>
      <c r="W33" s="256">
        <f>IF(U33=0,0,O33*1000000/U33)</f>
        <v>0</v>
      </c>
      <c r="X33" s="257">
        <f>IF(V33=0,0,R33*1000000/V33)</f>
        <v>0</v>
      </c>
      <c r="Y33" s="258">
        <f>IF(U33=0,0,S33*1000000/U33)</f>
        <v>0</v>
      </c>
      <c r="Z33" s="258">
        <f>IF(U33=0,0,T33*1000000/V33)</f>
        <v>0</v>
      </c>
      <c r="AA33" s="259">
        <f t="shared" si="17"/>
        <v>0</v>
      </c>
      <c r="AB33" s="259">
        <f t="shared" si="17"/>
        <v>0</v>
      </c>
      <c r="AD33" s="281">
        <v>495</v>
      </c>
      <c r="AE33" s="281">
        <v>0</v>
      </c>
      <c r="AF33" s="262"/>
      <c r="AG33" s="281"/>
      <c r="AH33" s="281"/>
      <c r="AI33" s="281"/>
    </row>
    <row r="34" spans="1:35" s="260" customFormat="1" ht="30" customHeight="1" x14ac:dyDescent="0.2">
      <c r="A34" s="75" t="s">
        <v>38</v>
      </c>
      <c r="B34" s="243" t="s">
        <v>102</v>
      </c>
      <c r="C34" s="243">
        <v>20109925757</v>
      </c>
      <c r="D34" s="101">
        <v>129</v>
      </c>
      <c r="E34" s="334">
        <v>191</v>
      </c>
      <c r="F34" s="247">
        <f>SUM(D34:E34)</f>
        <v>320</v>
      </c>
      <c r="G34" s="248">
        <v>0</v>
      </c>
      <c r="H34" s="249">
        <f>+G34+AE34</f>
        <v>0</v>
      </c>
      <c r="I34" s="248">
        <v>0</v>
      </c>
      <c r="J34" s="249">
        <v>0</v>
      </c>
      <c r="K34" s="248">
        <v>0</v>
      </c>
      <c r="L34" s="249">
        <v>0</v>
      </c>
      <c r="M34" s="248">
        <v>0</v>
      </c>
      <c r="N34" s="252">
        <v>0</v>
      </c>
      <c r="O34" s="251">
        <v>0</v>
      </c>
      <c r="P34" s="250">
        <v>0</v>
      </c>
      <c r="Q34" s="70">
        <v>0</v>
      </c>
      <c r="R34" s="253">
        <v>0</v>
      </c>
      <c r="S34" s="248">
        <v>0</v>
      </c>
      <c r="T34" s="254">
        <v>0</v>
      </c>
      <c r="U34" s="426">
        <v>60140</v>
      </c>
      <c r="V34" s="255">
        <f>+U34+AD34</f>
        <v>106170</v>
      </c>
      <c r="W34" s="256">
        <f>IF(U34=0,0,O34*1000000/U34)</f>
        <v>0</v>
      </c>
      <c r="X34" s="257">
        <f>IF(V34=0,0,R34*1000000/V34)</f>
        <v>0</v>
      </c>
      <c r="Y34" s="258">
        <f>IF(U34=0,0,S34*1000000/U34)</f>
        <v>0</v>
      </c>
      <c r="Z34" s="258">
        <f>IF(U34=0,0,T34*1000000/V34)</f>
        <v>0</v>
      </c>
      <c r="AA34" s="259">
        <f t="shared" si="17"/>
        <v>0</v>
      </c>
      <c r="AB34" s="259">
        <f t="shared" si="17"/>
        <v>0</v>
      </c>
      <c r="AD34" s="281">
        <v>46030</v>
      </c>
      <c r="AE34" s="281"/>
      <c r="AF34" s="262"/>
      <c r="AG34" s="281"/>
      <c r="AH34" s="281"/>
      <c r="AI34" s="281"/>
    </row>
    <row r="35" spans="1:35" s="260" customFormat="1" ht="30" customHeight="1" x14ac:dyDescent="0.2">
      <c r="A35" s="73" t="s">
        <v>40</v>
      </c>
      <c r="B35" s="243" t="s">
        <v>102</v>
      </c>
      <c r="C35" s="280">
        <v>20100901481</v>
      </c>
      <c r="D35" s="245">
        <v>107</v>
      </c>
      <c r="E35" s="245">
        <v>0</v>
      </c>
      <c r="F35" s="247">
        <f t="shared" si="1"/>
        <v>107</v>
      </c>
      <c r="G35" s="250">
        <v>1</v>
      </c>
      <c r="H35" s="249">
        <f t="shared" si="2"/>
        <v>2</v>
      </c>
      <c r="I35" s="250">
        <v>0</v>
      </c>
      <c r="J35" s="249">
        <f t="shared" si="14"/>
        <v>0</v>
      </c>
      <c r="K35" s="250">
        <v>0</v>
      </c>
      <c r="L35" s="249">
        <f t="shared" si="3"/>
        <v>0</v>
      </c>
      <c r="M35" s="250">
        <v>0</v>
      </c>
      <c r="N35" s="70">
        <v>0</v>
      </c>
      <c r="O35" s="251">
        <f t="shared" si="4"/>
        <v>0</v>
      </c>
      <c r="P35" s="250">
        <v>0</v>
      </c>
      <c r="Q35" s="70">
        <v>0</v>
      </c>
      <c r="R35" s="253">
        <f t="shared" si="5"/>
        <v>0</v>
      </c>
      <c r="S35" s="250">
        <v>0</v>
      </c>
      <c r="T35" s="254">
        <f t="shared" si="6"/>
        <v>0</v>
      </c>
      <c r="U35" s="426">
        <v>23952</v>
      </c>
      <c r="V35" s="431">
        <f>+U35+AD35</f>
        <v>50706</v>
      </c>
      <c r="W35" s="256">
        <f t="shared" ref="W35:W48" si="18">IF(U35=0,0,O35*1000000/U35)</f>
        <v>0</v>
      </c>
      <c r="X35" s="257">
        <f t="shared" si="9"/>
        <v>0</v>
      </c>
      <c r="Y35" s="258">
        <f t="shared" si="10"/>
        <v>0</v>
      </c>
      <c r="Z35" s="258">
        <f t="shared" si="11"/>
        <v>0</v>
      </c>
      <c r="AA35" s="259">
        <f t="shared" ref="AA35:AA39" si="19">W35*Y35/1000</f>
        <v>0</v>
      </c>
      <c r="AB35" s="259">
        <f t="shared" ref="AB35:AB39" si="20">X35*Z35/1000</f>
        <v>0</v>
      </c>
      <c r="AD35" s="335">
        <v>26754</v>
      </c>
      <c r="AE35" s="335">
        <v>1</v>
      </c>
      <c r="AF35" s="296"/>
      <c r="AG35" s="335"/>
      <c r="AH35" s="335"/>
      <c r="AI35" s="335"/>
    </row>
    <row r="36" spans="1:35" s="260" customFormat="1" ht="30" customHeight="1" x14ac:dyDescent="0.2">
      <c r="A36" s="415" t="s">
        <v>42</v>
      </c>
      <c r="B36" s="243" t="s">
        <v>102</v>
      </c>
      <c r="C36" s="354">
        <v>20302241598</v>
      </c>
      <c r="D36" s="285">
        <v>3</v>
      </c>
      <c r="E36" s="286">
        <v>14</v>
      </c>
      <c r="F36" s="247">
        <f t="shared" si="1"/>
        <v>17</v>
      </c>
      <c r="G36" s="248">
        <v>0</v>
      </c>
      <c r="H36" s="249">
        <v>0</v>
      </c>
      <c r="I36" s="250">
        <v>0</v>
      </c>
      <c r="J36" s="249">
        <f t="shared" si="14"/>
        <v>0</v>
      </c>
      <c r="K36" s="250">
        <v>0</v>
      </c>
      <c r="L36" s="249">
        <f t="shared" si="3"/>
        <v>0</v>
      </c>
      <c r="M36" s="250">
        <v>0</v>
      </c>
      <c r="N36" s="200">
        <v>0</v>
      </c>
      <c r="O36" s="251">
        <f t="shared" si="4"/>
        <v>0</v>
      </c>
      <c r="P36" s="248">
        <v>0</v>
      </c>
      <c r="Q36" s="252">
        <v>0</v>
      </c>
      <c r="R36" s="253">
        <f t="shared" si="5"/>
        <v>0</v>
      </c>
      <c r="S36" s="250">
        <v>0</v>
      </c>
      <c r="T36" s="254">
        <f t="shared" si="6"/>
        <v>0</v>
      </c>
      <c r="U36" s="426">
        <v>2684</v>
      </c>
      <c r="V36" s="255">
        <f t="shared" si="7"/>
        <v>5566</v>
      </c>
      <c r="W36" s="256">
        <f t="shared" si="18"/>
        <v>0</v>
      </c>
      <c r="X36" s="257">
        <f t="shared" si="9"/>
        <v>0</v>
      </c>
      <c r="Y36" s="258">
        <f t="shared" si="10"/>
        <v>0</v>
      </c>
      <c r="Z36" s="258">
        <f t="shared" si="11"/>
        <v>0</v>
      </c>
      <c r="AA36" s="259">
        <f t="shared" si="19"/>
        <v>0</v>
      </c>
      <c r="AB36" s="259">
        <f t="shared" si="20"/>
        <v>0</v>
      </c>
      <c r="AD36" s="335">
        <v>2882</v>
      </c>
      <c r="AE36" s="335">
        <v>0</v>
      </c>
      <c r="AF36" s="282"/>
      <c r="AG36" s="335"/>
      <c r="AH36" s="335"/>
      <c r="AI36" s="335"/>
    </row>
    <row r="37" spans="1:35" s="260" customFormat="1" ht="30" customHeight="1" x14ac:dyDescent="0.2">
      <c r="A37" s="242" t="s">
        <v>43</v>
      </c>
      <c r="B37" s="243" t="s">
        <v>102</v>
      </c>
      <c r="C37" s="244">
        <v>20115809394</v>
      </c>
      <c r="D37" s="245">
        <v>3</v>
      </c>
      <c r="E37" s="246">
        <v>25</v>
      </c>
      <c r="F37" s="247">
        <f t="shared" si="1"/>
        <v>28</v>
      </c>
      <c r="G37" s="248">
        <v>0</v>
      </c>
      <c r="H37" s="249">
        <f t="shared" si="2"/>
        <v>0</v>
      </c>
      <c r="I37" s="250">
        <v>0</v>
      </c>
      <c r="J37" s="249">
        <f t="shared" si="14"/>
        <v>0</v>
      </c>
      <c r="K37" s="250">
        <v>0</v>
      </c>
      <c r="L37" s="249">
        <f t="shared" si="3"/>
        <v>0</v>
      </c>
      <c r="M37" s="250">
        <v>0</v>
      </c>
      <c r="N37" s="70">
        <v>0</v>
      </c>
      <c r="O37" s="251">
        <f t="shared" si="4"/>
        <v>0</v>
      </c>
      <c r="P37" s="248">
        <v>0</v>
      </c>
      <c r="Q37" s="252">
        <v>0</v>
      </c>
      <c r="R37" s="253">
        <f t="shared" si="5"/>
        <v>0</v>
      </c>
      <c r="S37" s="250">
        <v>0</v>
      </c>
      <c r="T37" s="254">
        <f t="shared" si="6"/>
        <v>0</v>
      </c>
      <c r="U37" s="426">
        <v>5736</v>
      </c>
      <c r="V37" s="255">
        <f t="shared" si="7"/>
        <v>11952</v>
      </c>
      <c r="W37" s="256">
        <f t="shared" si="18"/>
        <v>0</v>
      </c>
      <c r="X37" s="257">
        <f t="shared" si="9"/>
        <v>0</v>
      </c>
      <c r="Y37" s="258">
        <f t="shared" si="10"/>
        <v>0</v>
      </c>
      <c r="Z37" s="258">
        <f t="shared" si="11"/>
        <v>0</v>
      </c>
      <c r="AA37" s="259">
        <f t="shared" si="19"/>
        <v>0</v>
      </c>
      <c r="AB37" s="259">
        <f t="shared" si="20"/>
        <v>0</v>
      </c>
      <c r="AD37" s="261">
        <v>6216</v>
      </c>
      <c r="AE37" s="261"/>
      <c r="AF37" s="262"/>
      <c r="AG37" s="261"/>
      <c r="AH37" s="261"/>
      <c r="AI37" s="261"/>
    </row>
    <row r="38" spans="1:35" s="260" customFormat="1" ht="30" customHeight="1" x14ac:dyDescent="0.2">
      <c r="A38" s="73" t="s">
        <v>44</v>
      </c>
      <c r="B38" s="243" t="s">
        <v>102</v>
      </c>
      <c r="C38" s="354">
        <v>20214920787</v>
      </c>
      <c r="D38" s="396">
        <v>6</v>
      </c>
      <c r="E38" s="397">
        <v>88</v>
      </c>
      <c r="F38" s="247">
        <f t="shared" si="1"/>
        <v>94</v>
      </c>
      <c r="G38" s="250">
        <v>1</v>
      </c>
      <c r="H38" s="249">
        <f t="shared" si="2"/>
        <v>1</v>
      </c>
      <c r="I38" s="248">
        <v>0</v>
      </c>
      <c r="J38" s="249">
        <f t="shared" si="14"/>
        <v>0</v>
      </c>
      <c r="K38" s="248">
        <v>0</v>
      </c>
      <c r="L38" s="249">
        <f t="shared" si="3"/>
        <v>0</v>
      </c>
      <c r="M38" s="248">
        <v>0</v>
      </c>
      <c r="N38" s="252">
        <v>0</v>
      </c>
      <c r="O38" s="251">
        <f t="shared" si="4"/>
        <v>0</v>
      </c>
      <c r="P38" s="248">
        <v>0</v>
      </c>
      <c r="Q38" s="252">
        <v>0</v>
      </c>
      <c r="R38" s="253">
        <f t="shared" si="5"/>
        <v>0</v>
      </c>
      <c r="S38" s="248">
        <v>0</v>
      </c>
      <c r="T38" s="254">
        <f t="shared" si="6"/>
        <v>0</v>
      </c>
      <c r="U38" s="426">
        <v>18981.5</v>
      </c>
      <c r="V38" s="255">
        <f t="shared" si="7"/>
        <v>41008</v>
      </c>
      <c r="W38" s="256">
        <f t="shared" si="18"/>
        <v>0</v>
      </c>
      <c r="X38" s="257">
        <f t="shared" si="9"/>
        <v>0</v>
      </c>
      <c r="Y38" s="258">
        <f t="shared" si="10"/>
        <v>0</v>
      </c>
      <c r="Z38" s="258">
        <f t="shared" si="11"/>
        <v>0</v>
      </c>
      <c r="AA38" s="259">
        <f t="shared" si="19"/>
        <v>0</v>
      </c>
      <c r="AB38" s="259">
        <f t="shared" si="20"/>
        <v>0</v>
      </c>
      <c r="AD38" s="281">
        <v>22026.5</v>
      </c>
      <c r="AE38" s="281">
        <v>0</v>
      </c>
      <c r="AF38" s="262"/>
      <c r="AG38" s="281"/>
      <c r="AH38" s="281"/>
      <c r="AI38" s="281"/>
    </row>
    <row r="39" spans="1:35" s="260" customFormat="1" ht="30" customHeight="1" x14ac:dyDescent="0.2">
      <c r="A39" s="73" t="s">
        <v>45</v>
      </c>
      <c r="B39" s="243" t="s">
        <v>102</v>
      </c>
      <c r="C39" s="354">
        <v>20110963875</v>
      </c>
      <c r="D39" s="410">
        <v>11</v>
      </c>
      <c r="E39" s="411">
        <v>44</v>
      </c>
      <c r="F39" s="247">
        <f t="shared" si="1"/>
        <v>55</v>
      </c>
      <c r="G39" s="248">
        <v>0</v>
      </c>
      <c r="H39" s="249">
        <f t="shared" si="2"/>
        <v>0</v>
      </c>
      <c r="I39" s="248">
        <v>0</v>
      </c>
      <c r="J39" s="249">
        <f t="shared" si="14"/>
        <v>0</v>
      </c>
      <c r="K39" s="248">
        <v>0</v>
      </c>
      <c r="L39" s="249">
        <f t="shared" si="3"/>
        <v>0</v>
      </c>
      <c r="M39" s="250">
        <v>0</v>
      </c>
      <c r="N39" s="252">
        <v>0</v>
      </c>
      <c r="O39" s="251">
        <f t="shared" si="4"/>
        <v>0</v>
      </c>
      <c r="P39" s="248">
        <v>0</v>
      </c>
      <c r="Q39" s="252">
        <v>0</v>
      </c>
      <c r="R39" s="253">
        <f t="shared" si="5"/>
        <v>0</v>
      </c>
      <c r="S39" s="250">
        <v>0</v>
      </c>
      <c r="T39" s="254">
        <f t="shared" si="6"/>
        <v>0</v>
      </c>
      <c r="U39" s="426">
        <v>11052</v>
      </c>
      <c r="V39" s="255">
        <f t="shared" si="7"/>
        <v>22500</v>
      </c>
      <c r="W39" s="256">
        <f t="shared" si="18"/>
        <v>0</v>
      </c>
      <c r="X39" s="257">
        <f t="shared" si="9"/>
        <v>0</v>
      </c>
      <c r="Y39" s="258">
        <f t="shared" si="10"/>
        <v>0</v>
      </c>
      <c r="Z39" s="258">
        <f t="shared" si="11"/>
        <v>0</v>
      </c>
      <c r="AA39" s="259">
        <f t="shared" si="19"/>
        <v>0</v>
      </c>
      <c r="AB39" s="259">
        <f t="shared" si="20"/>
        <v>0</v>
      </c>
      <c r="AD39" s="281">
        <v>11448</v>
      </c>
      <c r="AE39" s="281">
        <v>0</v>
      </c>
      <c r="AF39" s="282"/>
      <c r="AG39" s="281"/>
      <c r="AH39" s="281"/>
      <c r="AI39" s="281"/>
    </row>
    <row r="40" spans="1:35" s="260" customFormat="1" ht="29.1" customHeight="1" x14ac:dyDescent="0.2">
      <c r="A40" s="73" t="s">
        <v>46</v>
      </c>
      <c r="B40" s="243" t="s">
        <v>102</v>
      </c>
      <c r="C40" s="354">
        <v>20519865476</v>
      </c>
      <c r="D40" s="410">
        <v>12</v>
      </c>
      <c r="E40" s="411">
        <v>0</v>
      </c>
      <c r="F40" s="247">
        <f>SUM(D40:E40)</f>
        <v>12</v>
      </c>
      <c r="G40" s="248">
        <v>0</v>
      </c>
      <c r="H40" s="249">
        <f>+G40+AE40</f>
        <v>0</v>
      </c>
      <c r="I40" s="248">
        <v>0</v>
      </c>
      <c r="J40" s="249">
        <f>+I40+AF40</f>
        <v>0</v>
      </c>
      <c r="K40" s="248">
        <v>0</v>
      </c>
      <c r="L40" s="249">
        <f>+K40+AG40</f>
        <v>0</v>
      </c>
      <c r="M40" s="248">
        <v>0</v>
      </c>
      <c r="N40" s="252">
        <v>0</v>
      </c>
      <c r="O40" s="251">
        <f>SUM(M40:N40)</f>
        <v>0</v>
      </c>
      <c r="P40" s="248">
        <v>0</v>
      </c>
      <c r="Q40" s="252">
        <v>0</v>
      </c>
      <c r="R40" s="253">
        <f>SUM(P40:Q40)</f>
        <v>0</v>
      </c>
      <c r="S40" s="248">
        <v>0</v>
      </c>
      <c r="T40" s="254">
        <f>+S40+AI40</f>
        <v>0</v>
      </c>
      <c r="U40" s="426">
        <v>2808</v>
      </c>
      <c r="V40" s="255">
        <f>+U40+AD40</f>
        <v>5508</v>
      </c>
      <c r="W40" s="256">
        <f>IF(U40=0,0,O40*1000000/U40)</f>
        <v>0</v>
      </c>
      <c r="X40" s="257">
        <f>IF(V40=0,0,R40*1000000/V40)</f>
        <v>0</v>
      </c>
      <c r="Y40" s="258">
        <f>IF(U40=0,0,S40*1000000/U40)</f>
        <v>0</v>
      </c>
      <c r="Z40" s="258">
        <f>IF(U40=0,0,T40*1000000/V40)</f>
        <v>0</v>
      </c>
      <c r="AA40" s="259">
        <f t="shared" ref="AA40:AB41" si="21">W40*Y40/1000</f>
        <v>0</v>
      </c>
      <c r="AB40" s="259">
        <f t="shared" si="21"/>
        <v>0</v>
      </c>
      <c r="AD40" s="281">
        <v>2700</v>
      </c>
      <c r="AE40" s="281">
        <v>0</v>
      </c>
      <c r="AF40" s="282"/>
      <c r="AG40" s="281"/>
      <c r="AH40" s="281"/>
      <c r="AI40" s="281"/>
    </row>
    <row r="41" spans="1:35" s="260" customFormat="1" ht="30" customHeight="1" x14ac:dyDescent="0.2">
      <c r="A41" s="73" t="s">
        <v>47</v>
      </c>
      <c r="B41" s="356" t="s">
        <v>102</v>
      </c>
      <c r="C41" s="280">
        <v>20496950128</v>
      </c>
      <c r="D41" s="250">
        <v>5</v>
      </c>
      <c r="E41" s="286">
        <v>0</v>
      </c>
      <c r="F41" s="247">
        <f t="shared" si="1"/>
        <v>5</v>
      </c>
      <c r="G41" s="250">
        <v>0</v>
      </c>
      <c r="H41" s="249">
        <f t="shared" si="2"/>
        <v>0</v>
      </c>
      <c r="I41" s="250">
        <v>0</v>
      </c>
      <c r="J41" s="249">
        <f t="shared" si="14"/>
        <v>0</v>
      </c>
      <c r="K41" s="250">
        <v>0</v>
      </c>
      <c r="L41" s="249">
        <f t="shared" ref="L41:L48" si="22">+K41+AG41</f>
        <v>0</v>
      </c>
      <c r="M41" s="250">
        <v>0</v>
      </c>
      <c r="N41" s="70">
        <v>0</v>
      </c>
      <c r="O41" s="251">
        <f t="shared" si="4"/>
        <v>0</v>
      </c>
      <c r="P41" s="248">
        <v>0</v>
      </c>
      <c r="Q41" s="252">
        <v>0</v>
      </c>
      <c r="R41" s="253">
        <f t="shared" si="5"/>
        <v>0</v>
      </c>
      <c r="S41" s="250">
        <v>0</v>
      </c>
      <c r="T41" s="254">
        <f t="shared" si="6"/>
        <v>0</v>
      </c>
      <c r="U41" s="426">
        <v>1200</v>
      </c>
      <c r="V41" s="255">
        <f t="shared" si="7"/>
        <v>2500</v>
      </c>
      <c r="W41" s="293">
        <f t="shared" si="18"/>
        <v>0</v>
      </c>
      <c r="X41" s="294">
        <f t="shared" si="9"/>
        <v>0</v>
      </c>
      <c r="Y41" s="258">
        <f t="shared" si="10"/>
        <v>0</v>
      </c>
      <c r="Z41" s="258">
        <f t="shared" si="11"/>
        <v>0</v>
      </c>
      <c r="AA41" s="337">
        <f t="shared" si="21"/>
        <v>0</v>
      </c>
      <c r="AB41" s="337">
        <f t="shared" si="21"/>
        <v>0</v>
      </c>
      <c r="AD41" s="261">
        <v>1300</v>
      </c>
      <c r="AE41" s="261">
        <v>0</v>
      </c>
      <c r="AF41" s="282"/>
      <c r="AG41" s="261"/>
      <c r="AH41" s="261"/>
      <c r="AI41" s="261"/>
    </row>
    <row r="42" spans="1:35" s="260" customFormat="1" ht="30" customHeight="1" x14ac:dyDescent="0.2">
      <c r="A42" s="73" t="s">
        <v>208</v>
      </c>
      <c r="B42" s="356" t="s">
        <v>102</v>
      </c>
      <c r="C42" s="280">
        <v>20532528187</v>
      </c>
      <c r="D42" s="315">
        <v>6</v>
      </c>
      <c r="E42" s="334">
        <v>36</v>
      </c>
      <c r="F42" s="247">
        <f t="shared" si="1"/>
        <v>42</v>
      </c>
      <c r="G42" s="250">
        <v>0</v>
      </c>
      <c r="H42" s="249">
        <v>0</v>
      </c>
      <c r="I42" s="250">
        <v>0</v>
      </c>
      <c r="J42" s="249">
        <v>0</v>
      </c>
      <c r="K42" s="250">
        <v>0</v>
      </c>
      <c r="L42" s="249">
        <v>0</v>
      </c>
      <c r="M42" s="250">
        <v>0</v>
      </c>
      <c r="N42" s="70">
        <v>0</v>
      </c>
      <c r="O42" s="251">
        <v>0</v>
      </c>
      <c r="P42" s="248">
        <v>0</v>
      </c>
      <c r="Q42" s="252">
        <v>0</v>
      </c>
      <c r="R42" s="253">
        <v>0</v>
      </c>
      <c r="S42" s="250">
        <v>0</v>
      </c>
      <c r="T42" s="254">
        <v>0</v>
      </c>
      <c r="U42" s="426">
        <v>7976</v>
      </c>
      <c r="V42" s="255">
        <v>0</v>
      </c>
      <c r="W42" s="293">
        <v>0</v>
      </c>
      <c r="X42" s="294">
        <v>0</v>
      </c>
      <c r="Y42" s="258">
        <v>0</v>
      </c>
      <c r="Z42" s="258">
        <v>0</v>
      </c>
      <c r="AA42" s="337">
        <v>0</v>
      </c>
      <c r="AB42" s="337">
        <v>0</v>
      </c>
      <c r="AD42" s="261"/>
      <c r="AE42" s="261"/>
      <c r="AF42" s="282"/>
      <c r="AG42" s="261"/>
      <c r="AH42" s="261"/>
      <c r="AI42" s="261"/>
    </row>
    <row r="43" spans="1:35" s="260" customFormat="1" ht="37.5" customHeight="1" x14ac:dyDescent="0.2">
      <c r="A43" s="75" t="s">
        <v>48</v>
      </c>
      <c r="B43" s="243" t="s">
        <v>102</v>
      </c>
      <c r="C43" s="280">
        <v>20539692161</v>
      </c>
      <c r="D43" s="430">
        <v>2</v>
      </c>
      <c r="E43" s="334">
        <v>11</v>
      </c>
      <c r="F43" s="247">
        <f>SUM(D43:E43)</f>
        <v>13</v>
      </c>
      <c r="G43" s="250">
        <v>0</v>
      </c>
      <c r="H43" s="249">
        <f>+G43+AE43</f>
        <v>0</v>
      </c>
      <c r="I43" s="250">
        <v>0</v>
      </c>
      <c r="J43" s="249">
        <f>+I43+AF43</f>
        <v>0</v>
      </c>
      <c r="K43" s="250">
        <v>0</v>
      </c>
      <c r="L43" s="249">
        <f>+K43+AG43</f>
        <v>0</v>
      </c>
      <c r="M43" s="250">
        <v>0</v>
      </c>
      <c r="N43" s="70">
        <v>0</v>
      </c>
      <c r="O43" s="251">
        <f>SUM(M43:N43)</f>
        <v>0</v>
      </c>
      <c r="P43" s="250">
        <v>0</v>
      </c>
      <c r="Q43" s="70">
        <v>0</v>
      </c>
      <c r="R43" s="253">
        <f>SUM(P43:Q43)</f>
        <v>0</v>
      </c>
      <c r="S43" s="250">
        <v>0</v>
      </c>
      <c r="T43" s="254">
        <f>+S43+AI43</f>
        <v>0</v>
      </c>
      <c r="U43" s="426">
        <v>2496</v>
      </c>
      <c r="V43" s="255">
        <f>+U43+AD43</f>
        <v>5200</v>
      </c>
      <c r="W43" s="293">
        <f>IF(U43=0,0,O43*1000000/U43)</f>
        <v>0</v>
      </c>
      <c r="X43" s="294">
        <f>IF(V43=0,0,R43*1000000/V43)</f>
        <v>0</v>
      </c>
      <c r="Y43" s="258">
        <f>IF(U43=0,0,S43*1000000/U43)</f>
        <v>0</v>
      </c>
      <c r="Z43" s="258">
        <f>IF(U43=0,0,T43*1000000/V43)</f>
        <v>0</v>
      </c>
      <c r="AA43" s="337">
        <f>W43*Y43/1000</f>
        <v>0</v>
      </c>
      <c r="AB43" s="337">
        <f>X43*Z43/1000</f>
        <v>0</v>
      </c>
      <c r="AD43" s="335">
        <v>2704</v>
      </c>
      <c r="AE43" s="335">
        <v>0</v>
      </c>
      <c r="AF43" s="296"/>
      <c r="AG43" s="335"/>
      <c r="AH43" s="335"/>
      <c r="AI43" s="335"/>
    </row>
    <row r="44" spans="1:35" s="260" customFormat="1" ht="28.5" customHeight="1" x14ac:dyDescent="0.2">
      <c r="A44" s="75" t="s">
        <v>104</v>
      </c>
      <c r="B44" s="243" t="s">
        <v>102</v>
      </c>
      <c r="C44" s="280">
        <v>20100082633</v>
      </c>
      <c r="D44" s="389">
        <v>10</v>
      </c>
      <c r="E44" s="390">
        <v>38</v>
      </c>
      <c r="F44" s="247">
        <f t="shared" si="1"/>
        <v>48</v>
      </c>
      <c r="G44" s="250">
        <v>0</v>
      </c>
      <c r="H44" s="249">
        <f t="shared" si="2"/>
        <v>0</v>
      </c>
      <c r="I44" s="250">
        <v>0</v>
      </c>
      <c r="J44" s="249">
        <f t="shared" si="14"/>
        <v>0</v>
      </c>
      <c r="K44" s="250">
        <v>1</v>
      </c>
      <c r="L44" s="249">
        <f t="shared" si="22"/>
        <v>1</v>
      </c>
      <c r="M44" s="250">
        <v>0</v>
      </c>
      <c r="N44" s="70">
        <v>0</v>
      </c>
      <c r="O44" s="251">
        <f t="shared" si="4"/>
        <v>0</v>
      </c>
      <c r="P44" s="250">
        <v>0</v>
      </c>
      <c r="Q44" s="70">
        <v>0</v>
      </c>
      <c r="R44" s="253">
        <f t="shared" si="5"/>
        <v>0</v>
      </c>
      <c r="S44" s="250">
        <v>0</v>
      </c>
      <c r="T44" s="254">
        <f t="shared" si="6"/>
        <v>0</v>
      </c>
      <c r="U44" s="426">
        <v>10104</v>
      </c>
      <c r="V44" s="255">
        <f t="shared" si="7"/>
        <v>22452</v>
      </c>
      <c r="W44" s="293">
        <f t="shared" si="18"/>
        <v>0</v>
      </c>
      <c r="X44" s="294">
        <f t="shared" si="9"/>
        <v>0</v>
      </c>
      <c r="Y44" s="258">
        <f t="shared" si="10"/>
        <v>0</v>
      </c>
      <c r="Z44" s="258">
        <f t="shared" si="11"/>
        <v>0</v>
      </c>
      <c r="AA44" s="337">
        <f t="shared" ref="AA44:AB48" si="23">W44*Y44/1000</f>
        <v>0</v>
      </c>
      <c r="AB44" s="337">
        <f t="shared" si="23"/>
        <v>0</v>
      </c>
      <c r="AD44" s="335">
        <v>12348</v>
      </c>
      <c r="AE44" s="335">
        <v>0</v>
      </c>
      <c r="AF44" s="296"/>
      <c r="AG44" s="335"/>
      <c r="AH44" s="335"/>
      <c r="AI44" s="335"/>
    </row>
    <row r="45" spans="1:35" s="260" customFormat="1" ht="30" customHeight="1" x14ac:dyDescent="0.2">
      <c r="A45" s="75" t="s">
        <v>50</v>
      </c>
      <c r="B45" s="243" t="s">
        <v>102</v>
      </c>
      <c r="C45" s="280">
        <v>20456108025</v>
      </c>
      <c r="D45" s="389">
        <v>7</v>
      </c>
      <c r="E45" s="390">
        <v>19</v>
      </c>
      <c r="F45" s="247">
        <f>SUM(D45:E45)</f>
        <v>26</v>
      </c>
      <c r="G45" s="250">
        <v>0</v>
      </c>
      <c r="H45" s="249">
        <f>+G45+AE45</f>
        <v>0</v>
      </c>
      <c r="I45" s="250">
        <v>0</v>
      </c>
      <c r="J45" s="249">
        <f>+I45+AF45</f>
        <v>0</v>
      </c>
      <c r="K45" s="250">
        <v>0</v>
      </c>
      <c r="L45" s="249">
        <f>+K45+AG45</f>
        <v>0</v>
      </c>
      <c r="M45" s="250">
        <v>0</v>
      </c>
      <c r="N45" s="70">
        <v>0</v>
      </c>
      <c r="O45" s="251">
        <f>SUM(M45:N45)</f>
        <v>0</v>
      </c>
      <c r="P45" s="250">
        <v>0</v>
      </c>
      <c r="Q45" s="70">
        <v>0</v>
      </c>
      <c r="R45" s="253">
        <f>SUM(P45:Q45)</f>
        <v>0</v>
      </c>
      <c r="S45" s="250">
        <v>0</v>
      </c>
      <c r="T45" s="254">
        <f>+S45+AI45</f>
        <v>0</v>
      </c>
      <c r="U45" s="426">
        <v>4620</v>
      </c>
      <c r="V45" s="255">
        <f t="shared" si="7"/>
        <v>9260</v>
      </c>
      <c r="W45" s="293">
        <f>IF(U45=0,0,O45*1000000/U45)</f>
        <v>0</v>
      </c>
      <c r="X45" s="294">
        <f>IF(V45=0,0,R45*1000000/V45)</f>
        <v>0</v>
      </c>
      <c r="Y45" s="258">
        <f>IF(U45=0,0,S45*1000000/U45)</f>
        <v>0</v>
      </c>
      <c r="Z45" s="258">
        <f>IF(U45=0,0,T45*1000000/V45)</f>
        <v>0</v>
      </c>
      <c r="AA45" s="337">
        <f>W45*Y45/1000</f>
        <v>0</v>
      </c>
      <c r="AB45" s="337">
        <f>X45*Z45/1000</f>
        <v>0</v>
      </c>
      <c r="AD45" s="335">
        <v>4640</v>
      </c>
      <c r="AE45" s="335">
        <v>0</v>
      </c>
      <c r="AF45" s="296"/>
      <c r="AG45" s="335"/>
      <c r="AH45" s="335"/>
      <c r="AI45" s="335"/>
    </row>
    <row r="46" spans="1:35" s="260" customFormat="1" ht="30" customHeight="1" x14ac:dyDescent="0.2">
      <c r="A46" s="75" t="s">
        <v>209</v>
      </c>
      <c r="B46" s="243" t="s">
        <v>102</v>
      </c>
      <c r="C46" s="280">
        <v>20449332840</v>
      </c>
      <c r="D46" s="433">
        <v>5</v>
      </c>
      <c r="E46" s="434">
        <v>32</v>
      </c>
      <c r="F46" s="247">
        <f t="shared" si="1"/>
        <v>37</v>
      </c>
      <c r="G46" s="250">
        <v>0</v>
      </c>
      <c r="H46" s="435">
        <v>0</v>
      </c>
      <c r="I46" s="250">
        <v>0</v>
      </c>
      <c r="J46" s="435">
        <v>0</v>
      </c>
      <c r="K46" s="250">
        <v>0</v>
      </c>
      <c r="L46" s="435">
        <v>0</v>
      </c>
      <c r="M46" s="250">
        <v>0</v>
      </c>
      <c r="N46" s="200">
        <v>0</v>
      </c>
      <c r="O46" s="435">
        <v>0</v>
      </c>
      <c r="P46" s="250">
        <v>0</v>
      </c>
      <c r="Q46" s="200">
        <v>0</v>
      </c>
      <c r="R46" s="435">
        <v>0</v>
      </c>
      <c r="S46" s="250">
        <v>0</v>
      </c>
      <c r="T46" s="436">
        <v>0</v>
      </c>
      <c r="U46" s="437">
        <v>7104</v>
      </c>
      <c r="V46" s="255">
        <f>+U46+AD46</f>
        <v>7104</v>
      </c>
      <c r="W46" s="438">
        <v>0</v>
      </c>
      <c r="X46" s="439">
        <v>0</v>
      </c>
      <c r="Y46" s="440">
        <v>0</v>
      </c>
      <c r="Z46" s="440">
        <v>0</v>
      </c>
      <c r="AA46" s="441">
        <v>0</v>
      </c>
      <c r="AB46" s="441">
        <v>0</v>
      </c>
      <c r="AD46" s="295"/>
      <c r="AE46" s="200"/>
      <c r="AF46" s="200"/>
      <c r="AG46" s="200"/>
      <c r="AH46" s="200"/>
      <c r="AI46" s="200"/>
    </row>
    <row r="47" spans="1:35" s="260" customFormat="1" ht="30" customHeight="1" x14ac:dyDescent="0.2">
      <c r="A47" s="73" t="s">
        <v>51</v>
      </c>
      <c r="B47" s="243" t="s">
        <v>102</v>
      </c>
      <c r="C47" s="280">
        <v>20100227895</v>
      </c>
      <c r="D47" s="250">
        <v>23</v>
      </c>
      <c r="E47" s="286">
        <v>0</v>
      </c>
      <c r="F47" s="247">
        <f t="shared" si="1"/>
        <v>23</v>
      </c>
      <c r="G47" s="250">
        <v>0</v>
      </c>
      <c r="H47" s="249">
        <f t="shared" si="2"/>
        <v>0</v>
      </c>
      <c r="I47" s="250">
        <v>0</v>
      </c>
      <c r="J47" s="249">
        <f t="shared" si="14"/>
        <v>0</v>
      </c>
      <c r="K47" s="250">
        <v>0</v>
      </c>
      <c r="L47" s="249">
        <f t="shared" si="22"/>
        <v>0</v>
      </c>
      <c r="M47" s="250">
        <v>0</v>
      </c>
      <c r="N47" s="70">
        <v>0</v>
      </c>
      <c r="O47" s="251">
        <f t="shared" si="4"/>
        <v>0</v>
      </c>
      <c r="P47" s="250">
        <v>0</v>
      </c>
      <c r="Q47" s="70">
        <v>0</v>
      </c>
      <c r="R47" s="253">
        <f t="shared" si="5"/>
        <v>0</v>
      </c>
      <c r="S47" s="250">
        <v>0</v>
      </c>
      <c r="T47" s="254">
        <f t="shared" si="6"/>
        <v>0</v>
      </c>
      <c r="U47" s="426">
        <v>4053</v>
      </c>
      <c r="V47" s="255">
        <f>+U47+AD47</f>
        <v>8137.5</v>
      </c>
      <c r="W47" s="293">
        <f t="shared" si="18"/>
        <v>0</v>
      </c>
      <c r="X47" s="294">
        <f t="shared" si="9"/>
        <v>0</v>
      </c>
      <c r="Y47" s="258">
        <f t="shared" si="10"/>
        <v>0</v>
      </c>
      <c r="Z47" s="258">
        <f t="shared" si="11"/>
        <v>0</v>
      </c>
      <c r="AA47" s="337">
        <f t="shared" si="23"/>
        <v>0</v>
      </c>
      <c r="AB47" s="337">
        <f t="shared" si="23"/>
        <v>0</v>
      </c>
      <c r="AD47" s="295">
        <v>4084.5</v>
      </c>
      <c r="AE47" s="200">
        <v>0</v>
      </c>
      <c r="AF47" s="296"/>
      <c r="AG47" s="200"/>
      <c r="AH47" s="200"/>
      <c r="AI47" s="200"/>
    </row>
    <row r="48" spans="1:35" s="260" customFormat="1" ht="30" customHeight="1" thickBot="1" x14ac:dyDescent="0.25">
      <c r="A48" s="73" t="s">
        <v>52</v>
      </c>
      <c r="B48" s="243" t="s">
        <v>102</v>
      </c>
      <c r="C48" s="291">
        <v>20110343907</v>
      </c>
      <c r="D48" s="358">
        <v>8</v>
      </c>
      <c r="E48" s="285">
        <v>40</v>
      </c>
      <c r="F48" s="292">
        <f t="shared" si="1"/>
        <v>48</v>
      </c>
      <c r="G48" s="250">
        <v>0</v>
      </c>
      <c r="H48" s="249">
        <f t="shared" si="2"/>
        <v>0</v>
      </c>
      <c r="I48" s="250">
        <v>0</v>
      </c>
      <c r="J48" s="249">
        <f t="shared" si="14"/>
        <v>0</v>
      </c>
      <c r="K48" s="250">
        <v>0</v>
      </c>
      <c r="L48" s="249">
        <f t="shared" si="22"/>
        <v>0</v>
      </c>
      <c r="M48" s="250">
        <v>0</v>
      </c>
      <c r="N48" s="70">
        <v>0</v>
      </c>
      <c r="O48" s="251">
        <f t="shared" si="4"/>
        <v>0</v>
      </c>
      <c r="P48" s="248">
        <v>0</v>
      </c>
      <c r="Q48" s="252">
        <v>0</v>
      </c>
      <c r="R48" s="253">
        <f t="shared" si="5"/>
        <v>0</v>
      </c>
      <c r="S48" s="250">
        <v>0</v>
      </c>
      <c r="T48" s="254">
        <f t="shared" si="6"/>
        <v>0</v>
      </c>
      <c r="U48" s="427">
        <v>9488</v>
      </c>
      <c r="V48" s="255">
        <f t="shared" si="7"/>
        <v>18848</v>
      </c>
      <c r="W48" s="293">
        <f t="shared" si="18"/>
        <v>0</v>
      </c>
      <c r="X48" s="294">
        <f t="shared" si="9"/>
        <v>0</v>
      </c>
      <c r="Y48" s="258">
        <f t="shared" si="10"/>
        <v>0</v>
      </c>
      <c r="Z48" s="258">
        <f t="shared" si="11"/>
        <v>0</v>
      </c>
      <c r="AA48" s="259">
        <f t="shared" si="23"/>
        <v>0</v>
      </c>
      <c r="AB48" s="259">
        <f t="shared" si="23"/>
        <v>0</v>
      </c>
      <c r="AD48" s="295">
        <v>9360</v>
      </c>
      <c r="AE48" s="200">
        <v>0</v>
      </c>
      <c r="AF48" s="296"/>
      <c r="AG48" s="200"/>
      <c r="AH48" s="200"/>
      <c r="AI48" s="200"/>
    </row>
    <row r="49" spans="1:36" s="166" customFormat="1" ht="24" customHeight="1" thickBot="1" x14ac:dyDescent="0.25">
      <c r="A49" s="538" t="s">
        <v>18</v>
      </c>
      <c r="B49" s="539"/>
      <c r="C49" s="540"/>
      <c r="D49" s="59">
        <f t="shared" ref="D49:V49" si="24">SUM(D14:D14)+SUM(D16:D19)+SUM(D21:D48)</f>
        <v>961</v>
      </c>
      <c r="E49" s="59">
        <f t="shared" si="24"/>
        <v>2073</v>
      </c>
      <c r="F49" s="59">
        <f t="shared" si="24"/>
        <v>3034</v>
      </c>
      <c r="G49" s="59">
        <f t="shared" si="24"/>
        <v>18</v>
      </c>
      <c r="H49" s="59">
        <f t="shared" si="24"/>
        <v>38</v>
      </c>
      <c r="I49" s="59">
        <f t="shared" si="24"/>
        <v>0</v>
      </c>
      <c r="J49" s="59">
        <f t="shared" si="24"/>
        <v>0</v>
      </c>
      <c r="K49" s="59">
        <f t="shared" si="24"/>
        <v>1</v>
      </c>
      <c r="L49" s="59">
        <f t="shared" si="24"/>
        <v>1</v>
      </c>
      <c r="M49" s="59">
        <f t="shared" si="24"/>
        <v>0</v>
      </c>
      <c r="N49" s="59">
        <f t="shared" si="24"/>
        <v>0</v>
      </c>
      <c r="O49" s="59">
        <f t="shared" si="24"/>
        <v>0</v>
      </c>
      <c r="P49" s="59">
        <f t="shared" si="24"/>
        <v>0</v>
      </c>
      <c r="Q49" s="59">
        <f t="shared" si="24"/>
        <v>0</v>
      </c>
      <c r="R49" s="59">
        <f t="shared" si="24"/>
        <v>0</v>
      </c>
      <c r="S49" s="59">
        <f t="shared" si="24"/>
        <v>0</v>
      </c>
      <c r="T49" s="59">
        <f t="shared" si="24"/>
        <v>29</v>
      </c>
      <c r="U49" s="225">
        <f t="shared" si="24"/>
        <v>609005.80000000005</v>
      </c>
      <c r="V49" s="59">
        <f t="shared" si="24"/>
        <v>1204616.4214999999</v>
      </c>
      <c r="W49" s="60">
        <f>IF(U49=0,0,O49*1000000/U49)</f>
        <v>0</v>
      </c>
      <c r="X49" s="61">
        <f t="shared" si="9"/>
        <v>0</v>
      </c>
      <c r="Y49" s="60">
        <f t="shared" si="10"/>
        <v>0</v>
      </c>
      <c r="Z49" s="62">
        <f t="shared" si="11"/>
        <v>24.074053352094371</v>
      </c>
      <c r="AA49" s="60">
        <f>W49*Y49/1000</f>
        <v>0</v>
      </c>
      <c r="AB49" s="62">
        <f>X49*Z49/1000</f>
        <v>0</v>
      </c>
      <c r="AC49" s="235"/>
      <c r="AD49" s="164">
        <f t="shared" ref="AD49:AI49" si="25">SUM(AD14:AD14)+SUM(AD16:AD19)+SUM(AD21:AD48)</f>
        <v>603586.62150000001</v>
      </c>
      <c r="AE49" s="164">
        <f t="shared" si="25"/>
        <v>20</v>
      </c>
      <c r="AF49" s="164">
        <f t="shared" si="25"/>
        <v>0</v>
      </c>
      <c r="AG49" s="164">
        <f t="shared" si="25"/>
        <v>0</v>
      </c>
      <c r="AH49" s="164">
        <f t="shared" si="25"/>
        <v>0</v>
      </c>
      <c r="AI49" s="164">
        <f t="shared" si="25"/>
        <v>29</v>
      </c>
      <c r="AJ49" s="165"/>
    </row>
    <row r="50" spans="1:36" s="13" customFormat="1" x14ac:dyDescent="0.2">
      <c r="A50" s="163"/>
      <c r="B50" s="163"/>
      <c r="C50" s="163"/>
      <c r="D50" s="163"/>
      <c r="E50" s="163"/>
    </row>
    <row r="51" spans="1:36" x14ac:dyDescent="0.2">
      <c r="A51" s="232" t="s">
        <v>105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</row>
    <row r="52" spans="1:36" x14ac:dyDescent="0.2">
      <c r="A52" s="232" t="s">
        <v>106</v>
      </c>
      <c r="B52" s="23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</row>
    <row r="53" spans="1:36" x14ac:dyDescent="0.2">
      <c r="A53" s="232" t="s">
        <v>56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</row>
    <row r="54" spans="1:36" x14ac:dyDescent="0.2">
      <c r="A54" s="232" t="s">
        <v>107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</row>
    <row r="55" spans="1:36" x14ac:dyDescent="0.2">
      <c r="A55" s="232"/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V55" s="232"/>
      <c r="W55" s="232"/>
      <c r="X55" s="232"/>
      <c r="Y55" s="232"/>
      <c r="Z55" s="232"/>
      <c r="AA55" s="232"/>
      <c r="AB55" s="232"/>
    </row>
    <row r="56" spans="1:36" x14ac:dyDescent="0.2">
      <c r="A56" s="232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V56" s="232"/>
      <c r="W56" s="232"/>
      <c r="X56" s="232"/>
      <c r="Y56" s="232"/>
      <c r="Z56" s="232"/>
      <c r="AA56" s="232"/>
      <c r="AB56" s="232"/>
    </row>
    <row r="57" spans="1:36" x14ac:dyDescent="0.2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V57" s="232"/>
      <c r="W57" s="232"/>
      <c r="X57" s="232"/>
      <c r="Y57" s="232"/>
      <c r="Z57" s="232"/>
      <c r="AA57" s="232"/>
      <c r="AB57" s="232"/>
    </row>
    <row r="58" spans="1:36" x14ac:dyDescent="0.2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V58" s="232"/>
      <c r="W58" s="232"/>
      <c r="X58" s="232"/>
      <c r="Y58" s="232"/>
      <c r="Z58" s="232"/>
      <c r="AA58" s="232"/>
      <c r="AB58" s="232"/>
    </row>
    <row r="59" spans="1:36" ht="15" x14ac:dyDescent="0.2">
      <c r="A59" s="53"/>
    </row>
    <row r="60" spans="1:36" ht="15" x14ac:dyDescent="0.2">
      <c r="A60" s="53"/>
    </row>
    <row r="61" spans="1:36" ht="15" x14ac:dyDescent="0.2">
      <c r="A61" s="53"/>
    </row>
  </sheetData>
  <autoFilter ref="A11:AB4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49:C49"/>
    <mergeCell ref="B11:B13"/>
    <mergeCell ref="I11:J11"/>
    <mergeCell ref="AF11:AF12"/>
    <mergeCell ref="N12:N13"/>
    <mergeCell ref="Y11:Z11"/>
    <mergeCell ref="AD20:AI20"/>
    <mergeCell ref="AG11:AG12"/>
    <mergeCell ref="I12:I13"/>
    <mergeCell ref="A20:AB20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45" sqref="H45"/>
    </sheetView>
  </sheetViews>
  <sheetFormatPr baseColWidth="10" defaultColWidth="9.140625" defaultRowHeight="12.75" x14ac:dyDescent="0.2"/>
  <cols>
    <col min="1" max="1" width="24.5703125" style="41" customWidth="1"/>
    <col min="2" max="2" width="17" style="41" customWidth="1"/>
    <col min="3" max="3" width="9" style="41" customWidth="1"/>
    <col min="4" max="4" width="9.5703125" style="41" customWidth="1"/>
    <col min="5" max="5" width="13" style="41" customWidth="1"/>
    <col min="6" max="6" width="11.5703125" style="41" customWidth="1"/>
    <col min="7" max="7" width="16.85546875" style="41" customWidth="1"/>
    <col min="8" max="8" width="13.140625" style="41" customWidth="1"/>
    <col min="9" max="9" width="9" style="41" customWidth="1"/>
    <col min="10" max="10" width="12.140625" style="41" customWidth="1"/>
    <col min="11" max="11" width="9" style="41" customWidth="1"/>
    <col min="12" max="12" width="15.42578125" style="41" customWidth="1"/>
    <col min="13" max="13" width="13.42578125" style="41" customWidth="1"/>
    <col min="14" max="14" width="9" style="41" customWidth="1"/>
    <col min="15" max="15" width="10.5703125" style="41" customWidth="1"/>
    <col min="16" max="16" width="10.140625" style="41" customWidth="1"/>
    <col min="17" max="256" width="11.42578125" style="41" customWidth="1"/>
    <col min="257" max="16384" width="9.140625" style="41"/>
  </cols>
  <sheetData>
    <row r="1" spans="1:16" ht="18" x14ac:dyDescent="0.25">
      <c r="A1" s="475" t="s">
        <v>108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</row>
    <row r="2" spans="1:16" ht="10.5" customHeight="1" x14ac:dyDescent="0.25">
      <c r="A2" s="1"/>
      <c r="B2" s="1"/>
    </row>
    <row r="3" spans="1:16" s="48" customFormat="1" ht="15.75" x14ac:dyDescent="0.25">
      <c r="A3" s="582" t="s">
        <v>109</v>
      </c>
      <c r="B3" s="582"/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</row>
    <row r="4" spans="1:16" ht="6" customHeight="1" x14ac:dyDescent="0.2">
      <c r="A4" s="47"/>
      <c r="B4" s="47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</row>
    <row r="5" spans="1:16" x14ac:dyDescent="0.2">
      <c r="A5" s="2" t="s">
        <v>206</v>
      </c>
      <c r="B5" s="2"/>
      <c r="C5" s="232"/>
      <c r="D5" s="2" t="s">
        <v>110</v>
      </c>
      <c r="E5" s="232"/>
      <c r="F5" s="232"/>
      <c r="G5" s="232"/>
      <c r="H5" s="9" t="s">
        <v>2</v>
      </c>
      <c r="I5" s="232"/>
      <c r="J5" s="232"/>
      <c r="K5" s="232"/>
      <c r="L5" s="232"/>
      <c r="M5" s="232"/>
      <c r="N5" s="232"/>
      <c r="O5" s="232"/>
      <c r="P5" s="232"/>
    </row>
    <row r="6" spans="1:16" x14ac:dyDescent="0.2">
      <c r="A6" s="2"/>
      <c r="B6" s="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</row>
    <row r="7" spans="1:16" x14ac:dyDescent="0.2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</row>
    <row r="8" spans="1:16" ht="35.25" customHeight="1" x14ac:dyDescent="0.2">
      <c r="A8" s="583" t="s">
        <v>111</v>
      </c>
      <c r="B8" s="577" t="s">
        <v>112</v>
      </c>
      <c r="C8" s="577" t="s">
        <v>113</v>
      </c>
      <c r="D8" s="577" t="s">
        <v>114</v>
      </c>
      <c r="E8" s="577" t="s">
        <v>115</v>
      </c>
      <c r="F8" s="577" t="s">
        <v>116</v>
      </c>
      <c r="G8" s="577" t="s">
        <v>117</v>
      </c>
      <c r="H8" s="577" t="s">
        <v>118</v>
      </c>
      <c r="I8" s="577" t="s">
        <v>119</v>
      </c>
      <c r="J8" s="577" t="s">
        <v>120</v>
      </c>
      <c r="K8" s="577" t="s">
        <v>121</v>
      </c>
      <c r="L8" s="577" t="s">
        <v>122</v>
      </c>
      <c r="M8" s="579" t="s">
        <v>123</v>
      </c>
      <c r="N8" s="580"/>
      <c r="O8" s="580"/>
      <c r="P8" s="581"/>
    </row>
    <row r="9" spans="1:16" ht="35.25" customHeight="1" x14ac:dyDescent="0.2">
      <c r="A9" s="584"/>
      <c r="B9" s="578"/>
      <c r="C9" s="578"/>
      <c r="D9" s="578"/>
      <c r="E9" s="578"/>
      <c r="F9" s="578"/>
      <c r="G9" s="578"/>
      <c r="H9" s="578"/>
      <c r="I9" s="578"/>
      <c r="J9" s="578"/>
      <c r="K9" s="578"/>
      <c r="L9" s="578"/>
      <c r="M9" s="46" t="s">
        <v>124</v>
      </c>
      <c r="N9" s="46" t="s">
        <v>125</v>
      </c>
      <c r="O9" s="46" t="s">
        <v>126</v>
      </c>
      <c r="P9" s="46" t="s">
        <v>127</v>
      </c>
    </row>
    <row r="10" spans="1:16" ht="18" customHeight="1" x14ac:dyDescent="0.2">
      <c r="A10" s="579" t="s">
        <v>128</v>
      </c>
      <c r="B10" s="580"/>
      <c r="C10" s="580"/>
      <c r="D10" s="580"/>
      <c r="E10" s="580"/>
      <c r="F10" s="580"/>
      <c r="G10" s="580"/>
      <c r="H10" s="580"/>
      <c r="I10" s="580"/>
      <c r="J10" s="580"/>
      <c r="K10" s="580"/>
      <c r="L10" s="580"/>
      <c r="M10" s="580"/>
      <c r="N10" s="580"/>
      <c r="O10" s="580"/>
      <c r="P10" s="581"/>
    </row>
    <row r="11" spans="1:16" ht="18" customHeight="1" x14ac:dyDescent="0.2">
      <c r="A11" s="44"/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 x14ac:dyDescent="0.2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 x14ac:dyDescent="0.2">
      <c r="A13" s="574" t="s">
        <v>19</v>
      </c>
      <c r="B13" s="575"/>
      <c r="C13" s="575"/>
      <c r="D13" s="575"/>
      <c r="E13" s="575"/>
      <c r="F13" s="575"/>
      <c r="G13" s="575"/>
      <c r="H13" s="575"/>
      <c r="I13" s="575"/>
      <c r="J13" s="575"/>
      <c r="K13" s="575"/>
      <c r="L13" s="575"/>
      <c r="M13" s="575"/>
      <c r="N13" s="575"/>
      <c r="O13" s="575"/>
      <c r="P13" s="576"/>
    </row>
    <row r="14" spans="1:16" ht="18" customHeight="1" x14ac:dyDescent="0.2">
      <c r="A14" s="44"/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 x14ac:dyDescent="0.2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 x14ac:dyDescent="0.2">
      <c r="A16" s="574" t="s">
        <v>129</v>
      </c>
      <c r="B16" s="575"/>
      <c r="C16" s="575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  <c r="O16" s="575"/>
      <c r="P16" s="576"/>
    </row>
    <row r="17" spans="1:16" ht="18" customHeight="1" x14ac:dyDescent="0.2">
      <c r="A17" s="44"/>
      <c r="B17" s="45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 x14ac:dyDescent="0.2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5" x14ac:dyDescent="0.2">
      <c r="A19" s="42"/>
      <c r="B19" s="43"/>
    </row>
    <row r="20" spans="1:16" ht="15" x14ac:dyDescent="0.2">
      <c r="A20" s="42"/>
    </row>
    <row r="21" spans="1:16" ht="15" x14ac:dyDescent="0.2">
      <c r="A21" s="42"/>
    </row>
    <row r="22" spans="1:16" ht="15" x14ac:dyDescent="0.2">
      <c r="A22" s="42"/>
    </row>
    <row r="23" spans="1:16" ht="15" x14ac:dyDescent="0.2">
      <c r="A23" s="42"/>
    </row>
    <row r="24" spans="1:16" ht="15" x14ac:dyDescent="0.2">
      <c r="A24" s="42"/>
    </row>
    <row r="25" spans="1:16" ht="15" x14ac:dyDescent="0.2">
      <c r="A25" s="42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zoomScaleNormal="100" zoomScaleSheetLayoutView="90" workbookViewId="0">
      <selection activeCell="A6" sqref="A6"/>
    </sheetView>
  </sheetViews>
  <sheetFormatPr baseColWidth="10" defaultColWidth="9.140625" defaultRowHeight="12.75" x14ac:dyDescent="0.2"/>
  <cols>
    <col min="1" max="1" width="35.42578125" style="41" customWidth="1"/>
    <col min="2" max="2" width="18.28515625" style="41" customWidth="1"/>
    <col min="3" max="3" width="15.140625" style="41" customWidth="1"/>
    <col min="4" max="4" width="8.5703125" style="41" customWidth="1"/>
    <col min="5" max="5" width="11.5703125" style="41" customWidth="1"/>
    <col min="6" max="6" width="15" style="41" customWidth="1"/>
    <col min="7" max="7" width="12.42578125" style="41" customWidth="1"/>
    <col min="8" max="8" width="9" style="41" customWidth="1"/>
    <col min="9" max="9" width="10.5703125" style="41" customWidth="1"/>
    <col min="10" max="10" width="11.42578125" style="41" customWidth="1"/>
    <col min="11" max="11" width="19" style="41" customWidth="1"/>
    <col min="12" max="12" width="7.42578125" style="41" customWidth="1"/>
    <col min="13" max="13" width="14" style="41" customWidth="1"/>
    <col min="14" max="14" width="8.5703125" style="41" customWidth="1"/>
    <col min="15" max="15" width="17.7109375" style="41" customWidth="1"/>
    <col min="16" max="16" width="15" style="41" customWidth="1"/>
    <col min="17" max="17" width="14.5703125" style="41" customWidth="1"/>
    <col min="18" max="256" width="11.42578125" style="41" customWidth="1"/>
    <col min="257" max="16384" width="9.140625" style="41"/>
  </cols>
  <sheetData>
    <row r="1" spans="1:17" x14ac:dyDescent="0.2">
      <c r="A1" s="582" t="s">
        <v>130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</row>
    <row r="2" spans="1:17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2">
      <c r="A3" s="47"/>
      <c r="B3" s="47"/>
      <c r="C3" s="47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</row>
    <row r="4" spans="1:17" s="48" customFormat="1" ht="15.75" x14ac:dyDescent="0.25">
      <c r="A4" s="582" t="s">
        <v>131</v>
      </c>
      <c r="B4" s="582"/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  <c r="N4" s="582"/>
      <c r="O4" s="582"/>
      <c r="P4" s="582"/>
      <c r="Q4" s="582"/>
    </row>
    <row r="5" spans="1:17" x14ac:dyDescent="0.2">
      <c r="A5" s="47"/>
      <c r="B5" s="47"/>
      <c r="C5" s="47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</row>
    <row r="6" spans="1:17" x14ac:dyDescent="0.2">
      <c r="A6" s="2" t="s">
        <v>207</v>
      </c>
      <c r="B6" s="2"/>
      <c r="C6" s="2"/>
      <c r="D6" s="232"/>
      <c r="E6" s="2" t="s">
        <v>132</v>
      </c>
      <c r="F6" s="232"/>
      <c r="G6" s="232"/>
      <c r="H6" s="232"/>
      <c r="I6" s="232"/>
      <c r="J6" s="232"/>
      <c r="K6" s="187" t="s">
        <v>2</v>
      </c>
      <c r="L6" s="232"/>
      <c r="M6" s="232"/>
      <c r="N6" s="232"/>
      <c r="O6" s="232"/>
      <c r="P6" s="232"/>
      <c r="Q6" s="232"/>
    </row>
    <row r="7" spans="1:17" x14ac:dyDescent="0.2">
      <c r="A7" s="2"/>
      <c r="B7" s="2"/>
      <c r="C7" s="2"/>
      <c r="D7" s="232"/>
      <c r="E7" s="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</row>
    <row r="8" spans="1:17" x14ac:dyDescent="0.2">
      <c r="A8" s="2"/>
      <c r="B8" s="2"/>
      <c r="C8" s="2"/>
      <c r="D8" s="232"/>
      <c r="E8" s="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</row>
    <row r="9" spans="1:17" x14ac:dyDescent="0.2">
      <c r="A9" s="2" t="s">
        <v>133</v>
      </c>
      <c r="B9" s="2"/>
      <c r="C9" s="2"/>
      <c r="D9" s="2" t="s">
        <v>134</v>
      </c>
      <c r="E9" s="2"/>
      <c r="F9" s="232"/>
      <c r="G9" s="2" t="s">
        <v>135</v>
      </c>
      <c r="H9" s="2"/>
      <c r="I9" s="232"/>
      <c r="J9" s="232"/>
      <c r="K9" s="2" t="s">
        <v>136</v>
      </c>
      <c r="L9" s="232"/>
      <c r="M9" s="2" t="s">
        <v>137</v>
      </c>
      <c r="N9" s="2"/>
      <c r="O9" s="2"/>
      <c r="P9" s="2" t="s">
        <v>138</v>
      </c>
      <c r="Q9" s="2"/>
    </row>
    <row r="10" spans="1:17" x14ac:dyDescent="0.2">
      <c r="A10" s="2"/>
      <c r="B10" s="2"/>
      <c r="C10" s="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</row>
    <row r="11" spans="1:17" x14ac:dyDescent="0.2">
      <c r="A11" s="23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</row>
    <row r="12" spans="1:17" x14ac:dyDescent="0.2">
      <c r="A12" s="583" t="s">
        <v>139</v>
      </c>
      <c r="B12" s="583" t="s">
        <v>140</v>
      </c>
      <c r="C12" s="583" t="s">
        <v>141</v>
      </c>
      <c r="D12" s="589" t="s">
        <v>142</v>
      </c>
      <c r="E12" s="589" t="s">
        <v>143</v>
      </c>
      <c r="F12" s="589" t="s">
        <v>144</v>
      </c>
      <c r="G12" s="589" t="s">
        <v>145</v>
      </c>
      <c r="H12" s="589" t="s">
        <v>146</v>
      </c>
      <c r="I12" s="589" t="s">
        <v>147</v>
      </c>
      <c r="J12" s="589" t="s">
        <v>148</v>
      </c>
      <c r="K12" s="579" t="s">
        <v>149</v>
      </c>
      <c r="L12" s="580"/>
      <c r="M12" s="580"/>
      <c r="N12" s="581"/>
      <c r="O12" s="589" t="s">
        <v>150</v>
      </c>
      <c r="P12" s="589" t="s">
        <v>151</v>
      </c>
      <c r="Q12" s="589" t="s">
        <v>152</v>
      </c>
    </row>
    <row r="13" spans="1:17" ht="23.25" customHeight="1" x14ac:dyDescent="0.2">
      <c r="A13" s="590"/>
      <c r="B13" s="590"/>
      <c r="C13" s="590"/>
      <c r="D13" s="589"/>
      <c r="E13" s="589"/>
      <c r="F13" s="589"/>
      <c r="G13" s="589"/>
      <c r="H13" s="589"/>
      <c r="I13" s="589"/>
      <c r="J13" s="589"/>
      <c r="K13" s="579" t="s">
        <v>153</v>
      </c>
      <c r="L13" s="581"/>
      <c r="M13" s="579" t="s">
        <v>154</v>
      </c>
      <c r="N13" s="581"/>
      <c r="O13" s="589"/>
      <c r="P13" s="589"/>
      <c r="Q13" s="589"/>
    </row>
    <row r="14" spans="1:17" ht="38.25" x14ac:dyDescent="0.2">
      <c r="A14" s="584"/>
      <c r="B14" s="584"/>
      <c r="C14" s="584"/>
      <c r="D14" s="589"/>
      <c r="E14" s="589"/>
      <c r="F14" s="589"/>
      <c r="G14" s="589"/>
      <c r="H14" s="589"/>
      <c r="I14" s="589"/>
      <c r="J14" s="589"/>
      <c r="K14" s="49" t="s">
        <v>155</v>
      </c>
      <c r="L14" s="49" t="s">
        <v>156</v>
      </c>
      <c r="M14" s="49" t="s">
        <v>157</v>
      </c>
      <c r="N14" s="46" t="s">
        <v>158</v>
      </c>
      <c r="O14" s="589"/>
      <c r="P14" s="589"/>
      <c r="Q14" s="589"/>
    </row>
    <row r="15" spans="1:17" ht="33" customHeight="1" x14ac:dyDescent="0.2">
      <c r="A15" s="188"/>
      <c r="B15" s="179"/>
      <c r="C15" s="179"/>
      <c r="D15" s="175"/>
      <c r="E15" s="175"/>
      <c r="F15" s="177"/>
      <c r="G15" s="175"/>
      <c r="H15" s="176"/>
      <c r="I15" s="175"/>
      <c r="J15" s="175"/>
      <c r="K15" s="179"/>
      <c r="L15" s="175"/>
      <c r="M15" s="175"/>
      <c r="N15" s="175"/>
      <c r="O15" s="177"/>
      <c r="P15" s="177"/>
      <c r="Q15" s="178"/>
    </row>
    <row r="16" spans="1:17" ht="33" customHeight="1" x14ac:dyDescent="0.2">
      <c r="A16" s="188"/>
      <c r="B16" s="179"/>
      <c r="C16" s="179"/>
      <c r="D16" s="175"/>
      <c r="E16" s="177"/>
      <c r="F16" s="177"/>
      <c r="G16" s="175"/>
      <c r="H16" s="176"/>
      <c r="I16" s="175"/>
      <c r="J16" s="175"/>
      <c r="K16" s="179" t="s">
        <v>159</v>
      </c>
      <c r="L16" s="175"/>
      <c r="M16" s="175"/>
      <c r="N16" s="175"/>
      <c r="O16" s="177"/>
      <c r="P16" s="177"/>
      <c r="Q16" s="178"/>
    </row>
    <row r="17" spans="1:17" ht="27.75" customHeight="1" x14ac:dyDescent="0.2">
      <c r="A17" s="586" t="s">
        <v>19</v>
      </c>
      <c r="B17" s="575"/>
      <c r="C17" s="575"/>
      <c r="D17" s="575"/>
      <c r="E17" s="575"/>
      <c r="F17" s="575"/>
      <c r="G17" s="575"/>
      <c r="H17" s="575"/>
      <c r="I17" s="575"/>
      <c r="J17" s="575"/>
      <c r="K17" s="575"/>
      <c r="L17" s="575"/>
      <c r="M17" s="575"/>
      <c r="N17" s="575"/>
      <c r="O17" s="575"/>
      <c r="P17" s="575"/>
      <c r="Q17" s="587"/>
    </row>
    <row r="18" spans="1:17" ht="31.5" customHeight="1" x14ac:dyDescent="0.2">
      <c r="A18" s="212"/>
      <c r="B18" s="212"/>
      <c r="C18" s="212"/>
      <c r="D18" s="212"/>
      <c r="E18" s="212"/>
      <c r="F18" s="212"/>
      <c r="G18" s="212"/>
      <c r="H18" s="213"/>
      <c r="I18" s="212"/>
      <c r="J18" s="212"/>
      <c r="K18" s="212"/>
      <c r="L18" s="214"/>
      <c r="M18" s="215"/>
      <c r="N18" s="215"/>
      <c r="O18" s="215"/>
      <c r="P18" s="215"/>
      <c r="Q18" s="215"/>
    </row>
    <row r="19" spans="1:17" ht="27.75" customHeight="1" x14ac:dyDescent="0.2">
      <c r="A19" s="586" t="s">
        <v>24</v>
      </c>
      <c r="B19" s="575"/>
      <c r="C19" s="575"/>
      <c r="D19" s="575"/>
      <c r="E19" s="575"/>
      <c r="F19" s="575"/>
      <c r="G19" s="575"/>
      <c r="H19" s="575"/>
      <c r="I19" s="575"/>
      <c r="J19" s="575"/>
      <c r="K19" s="575"/>
      <c r="L19" s="575"/>
      <c r="M19" s="575"/>
      <c r="N19" s="575"/>
      <c r="O19" s="575"/>
      <c r="P19" s="575"/>
      <c r="Q19" s="587"/>
    </row>
    <row r="20" spans="1:17" ht="44.25" customHeight="1" x14ac:dyDescent="0.2">
      <c r="A20" s="212"/>
      <c r="B20" s="212"/>
      <c r="C20" s="212"/>
      <c r="D20" s="212"/>
      <c r="E20" s="212"/>
      <c r="F20" s="212"/>
      <c r="G20" s="212"/>
      <c r="H20" s="213"/>
      <c r="I20" s="212"/>
      <c r="J20" s="212"/>
      <c r="K20" s="212"/>
      <c r="L20" s="214"/>
      <c r="M20" s="215"/>
      <c r="N20" s="215"/>
      <c r="O20" s="215"/>
      <c r="P20" s="215"/>
      <c r="Q20" s="215"/>
    </row>
    <row r="21" spans="1:17" ht="72" customHeight="1" x14ac:dyDescent="0.2"/>
    <row r="22" spans="1:17" ht="72" customHeight="1" x14ac:dyDescent="0.2">
      <c r="A22" s="203"/>
      <c r="B22" s="204"/>
      <c r="C22" s="204"/>
      <c r="D22" s="204"/>
      <c r="E22" s="204"/>
      <c r="F22" s="204"/>
      <c r="G22" s="204"/>
      <c r="H22" s="205"/>
      <c r="I22" s="204"/>
      <c r="J22" s="204"/>
      <c r="K22" s="204"/>
      <c r="L22" s="204"/>
      <c r="M22" s="204"/>
      <c r="N22" s="204"/>
      <c r="O22" s="204"/>
      <c r="P22" s="204"/>
      <c r="Q22" s="204"/>
    </row>
    <row r="23" spans="1:17" s="162" customFormat="1" ht="13.5" customHeight="1" x14ac:dyDescent="0.2">
      <c r="A23" s="210"/>
      <c r="B23" s="210"/>
      <c r="C23" s="210"/>
      <c r="D23" s="210"/>
      <c r="E23" s="210"/>
      <c r="F23" s="210"/>
      <c r="G23" s="210"/>
      <c r="H23" s="211"/>
      <c r="I23" s="210"/>
      <c r="J23" s="210"/>
      <c r="K23" s="210"/>
      <c r="L23" s="210"/>
      <c r="M23" s="210"/>
      <c r="N23" s="210"/>
      <c r="O23" s="210"/>
      <c r="P23" s="210"/>
      <c r="Q23" s="210"/>
    </row>
    <row r="24" spans="1:17" ht="16.5" customHeight="1" x14ac:dyDescent="0.2">
      <c r="A24" s="50" t="s">
        <v>160</v>
      </c>
      <c r="B24" s="50"/>
      <c r="C24" s="50"/>
    </row>
    <row r="25" spans="1:17" ht="15" customHeight="1" x14ac:dyDescent="0.2">
      <c r="A25" s="588" t="s">
        <v>161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</row>
    <row r="26" spans="1:17" ht="17.25" customHeight="1" x14ac:dyDescent="0.2">
      <c r="A26" s="588" t="s">
        <v>162</v>
      </c>
      <c r="B26" s="588"/>
      <c r="C26" s="588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8"/>
      <c r="O26" s="588"/>
      <c r="P26" s="588"/>
      <c r="Q26" s="588"/>
    </row>
    <row r="27" spans="1:17" ht="17.25" customHeight="1" x14ac:dyDescent="0.2">
      <c r="A27" s="588" t="s">
        <v>163</v>
      </c>
      <c r="B27" s="588"/>
      <c r="C27" s="588"/>
      <c r="D27" s="588"/>
      <c r="E27" s="588"/>
      <c r="F27" s="588"/>
      <c r="G27" s="588"/>
      <c r="H27" s="588"/>
      <c r="I27" s="588"/>
      <c r="J27" s="588"/>
      <c r="K27" s="588"/>
      <c r="L27" s="588"/>
      <c r="M27" s="588"/>
      <c r="N27" s="588"/>
      <c r="O27" s="588"/>
      <c r="P27" s="588"/>
      <c r="Q27" s="588"/>
    </row>
    <row r="28" spans="1:17" ht="17.25" customHeight="1" x14ac:dyDescent="0.2">
      <c r="A28" s="588" t="s">
        <v>164</v>
      </c>
      <c r="B28" s="588"/>
      <c r="C28" s="588"/>
      <c r="D28" s="588"/>
      <c r="E28" s="588"/>
      <c r="F28" s="588"/>
      <c r="G28" s="588"/>
      <c r="H28" s="588"/>
      <c r="I28" s="588"/>
      <c r="J28" s="588"/>
      <c r="K28" s="588"/>
      <c r="L28" s="588"/>
      <c r="M28" s="588"/>
      <c r="N28" s="588"/>
      <c r="O28" s="588"/>
      <c r="P28" s="588"/>
      <c r="Q28" s="588"/>
    </row>
    <row r="29" spans="1:17" ht="17.25" customHeight="1" x14ac:dyDescent="0.2">
      <c r="A29" s="588" t="s">
        <v>165</v>
      </c>
      <c r="B29" s="588"/>
      <c r="C29" s="588"/>
      <c r="D29" s="588"/>
      <c r="E29" s="588"/>
      <c r="F29" s="588"/>
      <c r="G29" s="588"/>
      <c r="H29" s="588"/>
      <c r="I29" s="588"/>
      <c r="J29" s="588"/>
      <c r="K29" s="588"/>
      <c r="L29" s="588"/>
      <c r="M29" s="588"/>
      <c r="N29" s="588"/>
      <c r="O29" s="588"/>
      <c r="P29" s="588"/>
      <c r="Q29" s="588"/>
    </row>
    <row r="30" spans="1:17" ht="17.25" customHeight="1" x14ac:dyDescent="0.2">
      <c r="A30" s="588" t="s">
        <v>166</v>
      </c>
      <c r="B30" s="588"/>
      <c r="C30" s="588"/>
      <c r="D30" s="588"/>
      <c r="E30" s="588"/>
      <c r="F30" s="588"/>
      <c r="G30" s="588"/>
      <c r="H30" s="588"/>
      <c r="I30" s="588"/>
      <c r="J30" s="588"/>
      <c r="K30" s="588"/>
      <c r="L30" s="588"/>
      <c r="M30" s="588"/>
      <c r="N30" s="588"/>
      <c r="O30" s="588"/>
      <c r="P30" s="588"/>
      <c r="Q30" s="588"/>
    </row>
    <row r="31" spans="1:17" x14ac:dyDescent="0.2">
      <c r="A31" s="585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585"/>
      <c r="Q31" s="585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8:Q28"/>
    <mergeCell ref="A29:Q29"/>
    <mergeCell ref="A30:Q30"/>
    <mergeCell ref="A31:Q31"/>
    <mergeCell ref="A17:Q17"/>
    <mergeCell ref="A19:Q19"/>
    <mergeCell ref="A25:Q25"/>
    <mergeCell ref="A26:Q26"/>
    <mergeCell ref="A27:Q27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EG39"/>
  <sheetViews>
    <sheetView zoomScale="80" zoomScaleNormal="80" workbookViewId="0">
      <selection activeCell="AD11" sqref="AD11"/>
    </sheetView>
  </sheetViews>
  <sheetFormatPr baseColWidth="10" defaultColWidth="8.7109375" defaultRowHeight="12.75" x14ac:dyDescent="0.2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36" ht="13.5" thickBot="1" x14ac:dyDescent="0.25"/>
    <row r="2" spans="1:136" ht="15" x14ac:dyDescent="0.2">
      <c r="A2" s="152"/>
      <c r="B2" s="152"/>
      <c r="C2" s="152"/>
      <c r="D2" s="155"/>
      <c r="E2" s="158"/>
      <c r="F2" s="596" t="s">
        <v>167</v>
      </c>
      <c r="G2" s="596"/>
      <c r="H2" s="596"/>
      <c r="I2" s="596"/>
      <c r="J2" s="596"/>
      <c r="K2" s="596"/>
      <c r="L2" s="596"/>
      <c r="M2" s="597"/>
      <c r="N2" s="598" t="s">
        <v>168</v>
      </c>
      <c r="O2" s="599"/>
      <c r="P2" s="599"/>
      <c r="Q2" s="599"/>
      <c r="R2" s="599"/>
      <c r="S2" s="599"/>
      <c r="T2" s="599"/>
      <c r="U2" s="600"/>
      <c r="V2" s="601"/>
      <c r="W2" s="602"/>
      <c r="X2" s="603"/>
    </row>
    <row r="3" spans="1:136" ht="15" x14ac:dyDescent="0.25">
      <c r="A3" s="591" t="s">
        <v>169</v>
      </c>
      <c r="B3" s="592" t="s">
        <v>170</v>
      </c>
      <c r="C3" s="591" t="s">
        <v>171</v>
      </c>
      <c r="D3" s="156"/>
      <c r="E3" s="593" t="s">
        <v>172</v>
      </c>
      <c r="F3" s="594" t="s">
        <v>173</v>
      </c>
      <c r="G3" s="595"/>
      <c r="H3" s="595"/>
      <c r="I3" s="595"/>
      <c r="J3" s="595" t="s">
        <v>174</v>
      </c>
      <c r="K3" s="595"/>
      <c r="L3" s="595"/>
      <c r="M3" s="605"/>
      <c r="N3" s="604" t="s">
        <v>173</v>
      </c>
      <c r="O3" s="595"/>
      <c r="P3" s="595"/>
      <c r="Q3" s="595"/>
      <c r="R3" s="595" t="s">
        <v>174</v>
      </c>
      <c r="S3" s="595"/>
      <c r="T3" s="595"/>
      <c r="U3" s="606"/>
      <c r="V3" s="607" t="s">
        <v>175</v>
      </c>
      <c r="W3" s="609" t="s">
        <v>176</v>
      </c>
      <c r="X3" s="611" t="s">
        <v>177</v>
      </c>
    </row>
    <row r="4" spans="1:136" ht="81" customHeight="1" x14ac:dyDescent="0.2">
      <c r="A4" s="591"/>
      <c r="B4" s="592" t="s">
        <v>170</v>
      </c>
      <c r="C4" s="591"/>
      <c r="D4" s="157" t="s">
        <v>178</v>
      </c>
      <c r="E4" s="593"/>
      <c r="F4" s="222" t="s">
        <v>179</v>
      </c>
      <c r="G4" s="154" t="s">
        <v>180</v>
      </c>
      <c r="H4" s="154" t="s">
        <v>181</v>
      </c>
      <c r="I4" s="154" t="s">
        <v>182</v>
      </c>
      <c r="J4" s="154" t="s">
        <v>179</v>
      </c>
      <c r="K4" s="154" t="s">
        <v>180</v>
      </c>
      <c r="L4" s="154" t="s">
        <v>181</v>
      </c>
      <c r="M4" s="159" t="s">
        <v>182</v>
      </c>
      <c r="N4" s="160" t="s">
        <v>179</v>
      </c>
      <c r="O4" s="154" t="s">
        <v>180</v>
      </c>
      <c r="P4" s="154" t="s">
        <v>181</v>
      </c>
      <c r="Q4" s="154" t="s">
        <v>182</v>
      </c>
      <c r="R4" s="154" t="s">
        <v>179</v>
      </c>
      <c r="S4" s="154" t="s">
        <v>180</v>
      </c>
      <c r="T4" s="154" t="s">
        <v>181</v>
      </c>
      <c r="U4" s="223" t="s">
        <v>182</v>
      </c>
      <c r="V4" s="608"/>
      <c r="W4" s="610"/>
      <c r="X4" s="611"/>
    </row>
    <row r="5" spans="1:136" s="221" customFormat="1" ht="20.45" customHeight="1" x14ac:dyDescent="0.2">
      <c r="A5" s="622">
        <v>20100147514</v>
      </c>
      <c r="B5" s="623" t="s">
        <v>183</v>
      </c>
      <c r="C5" s="624" t="s">
        <v>184</v>
      </c>
      <c r="D5" s="625" t="s">
        <v>185</v>
      </c>
      <c r="E5" s="626" t="s">
        <v>186</v>
      </c>
      <c r="F5" s="627">
        <v>46</v>
      </c>
      <c r="G5" s="628">
        <v>192</v>
      </c>
      <c r="H5" s="628">
        <v>1063</v>
      </c>
      <c r="I5" s="628">
        <v>0</v>
      </c>
      <c r="J5" s="628">
        <v>0</v>
      </c>
      <c r="K5" s="628">
        <v>7</v>
      </c>
      <c r="L5" s="628">
        <v>30</v>
      </c>
      <c r="M5" s="629">
        <v>0</v>
      </c>
      <c r="N5" s="630">
        <v>9</v>
      </c>
      <c r="O5" s="628">
        <v>32</v>
      </c>
      <c r="P5" s="628">
        <v>261</v>
      </c>
      <c r="Q5" s="628">
        <v>4</v>
      </c>
      <c r="R5" s="628">
        <v>2</v>
      </c>
      <c r="S5" s="628">
        <v>7</v>
      </c>
      <c r="T5" s="628">
        <v>63</v>
      </c>
      <c r="U5" s="631">
        <v>2</v>
      </c>
      <c r="V5" s="632">
        <f t="shared" ref="V5:V11" si="0">SUM(H5,I5,L5,M5,P5,Q5,T5,U5)</f>
        <v>1423</v>
      </c>
      <c r="W5" s="633">
        <v>296955.88</v>
      </c>
      <c r="X5" s="272" t="s">
        <v>187</v>
      </c>
    </row>
    <row r="6" spans="1:136" s="2" customFormat="1" ht="20.45" customHeight="1" x14ac:dyDescent="0.2">
      <c r="A6" s="331">
        <v>20304899850</v>
      </c>
      <c r="B6" s="332"/>
      <c r="C6" s="333" t="s">
        <v>184</v>
      </c>
      <c r="D6" s="265" t="s">
        <v>188</v>
      </c>
      <c r="E6" s="266" t="s">
        <v>20</v>
      </c>
      <c r="F6" s="267">
        <v>0</v>
      </c>
      <c r="G6" s="268">
        <v>0</v>
      </c>
      <c r="H6" s="268">
        <v>19</v>
      </c>
      <c r="I6" s="268">
        <v>0</v>
      </c>
      <c r="J6" s="268">
        <v>0</v>
      </c>
      <c r="K6" s="268">
        <v>0</v>
      </c>
      <c r="L6" s="268">
        <v>0</v>
      </c>
      <c r="M6" s="269">
        <v>0</v>
      </c>
      <c r="N6" s="270">
        <v>0</v>
      </c>
      <c r="O6" s="268">
        <v>0</v>
      </c>
      <c r="P6" s="268">
        <v>11</v>
      </c>
      <c r="Q6" s="268">
        <v>0</v>
      </c>
      <c r="R6" s="268">
        <v>0</v>
      </c>
      <c r="S6" s="268">
        <v>0</v>
      </c>
      <c r="T6" s="268">
        <v>0</v>
      </c>
      <c r="U6" s="268">
        <v>0</v>
      </c>
      <c r="V6" s="269">
        <f t="shared" ref="V6" si="1">SUM(H6,I6,L6,M6,P6,Q6,T6,U6)</f>
        <v>30</v>
      </c>
      <c r="W6" s="460">
        <f>'ANEXO 28'!U16</f>
        <v>5735</v>
      </c>
      <c r="X6" s="443" t="s">
        <v>102</v>
      </c>
      <c r="Z6" s="2">
        <v>30</v>
      </c>
      <c r="AA6" s="2">
        <v>5735</v>
      </c>
    </row>
    <row r="7" spans="1:136" s="289" customFormat="1" ht="15" x14ac:dyDescent="0.2">
      <c r="A7" s="331">
        <v>20100094135</v>
      </c>
      <c r="B7" s="332"/>
      <c r="C7" s="333" t="s">
        <v>184</v>
      </c>
      <c r="D7" s="265" t="s">
        <v>188</v>
      </c>
      <c r="E7" s="266" t="s">
        <v>21</v>
      </c>
      <c r="F7" s="267">
        <v>0</v>
      </c>
      <c r="G7" s="268">
        <v>0</v>
      </c>
      <c r="H7" s="268">
        <v>0</v>
      </c>
      <c r="I7" s="268">
        <v>0</v>
      </c>
      <c r="J7" s="268">
        <v>0</v>
      </c>
      <c r="K7" s="268">
        <v>0</v>
      </c>
      <c r="L7" s="268">
        <v>0</v>
      </c>
      <c r="M7" s="269">
        <v>0</v>
      </c>
      <c r="N7" s="270">
        <v>12</v>
      </c>
      <c r="O7" s="268">
        <v>18</v>
      </c>
      <c r="P7" s="268">
        <v>76</v>
      </c>
      <c r="Q7" s="268">
        <v>0</v>
      </c>
      <c r="R7" s="268">
        <v>0</v>
      </c>
      <c r="S7" s="268">
        <v>7</v>
      </c>
      <c r="T7" s="268">
        <v>14</v>
      </c>
      <c r="U7" s="268">
        <v>0</v>
      </c>
      <c r="V7" s="269">
        <f>SUM(H7,I7,L7,M7,P7,Q7,T7,U7)</f>
        <v>90</v>
      </c>
      <c r="W7" s="288">
        <f>'ANEXO 28'!U17</f>
        <v>14580</v>
      </c>
      <c r="X7" s="272" t="s">
        <v>187</v>
      </c>
      <c r="Y7"/>
      <c r="Z7" s="232">
        <v>90</v>
      </c>
      <c r="AA7" s="232">
        <v>14580</v>
      </c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2"/>
      <c r="CP7" s="232"/>
      <c r="CQ7" s="232"/>
      <c r="CR7" s="232"/>
      <c r="CS7" s="232"/>
      <c r="CT7" s="232"/>
      <c r="CU7" s="232"/>
      <c r="CV7" s="232"/>
      <c r="CW7" s="232"/>
      <c r="CX7" s="232"/>
      <c r="CY7" s="232"/>
      <c r="CZ7" s="232"/>
      <c r="DA7" s="232"/>
      <c r="DB7" s="232"/>
      <c r="DC7" s="232"/>
      <c r="DD7" s="232"/>
      <c r="DE7" s="232"/>
      <c r="DF7" s="232"/>
      <c r="DG7" s="232"/>
      <c r="DH7" s="232"/>
      <c r="DI7" s="232"/>
      <c r="DJ7" s="232"/>
      <c r="DK7" s="232"/>
      <c r="DL7" s="232"/>
      <c r="DM7" s="232"/>
      <c r="DN7" s="232"/>
      <c r="DO7" s="232"/>
      <c r="DP7" s="232"/>
      <c r="DQ7" s="232"/>
      <c r="DR7" s="232"/>
      <c r="DS7" s="232"/>
      <c r="DT7" s="232"/>
      <c r="DU7" s="232"/>
      <c r="DV7" s="232"/>
      <c r="DW7" s="232"/>
      <c r="DX7" s="232"/>
      <c r="DY7" s="232"/>
      <c r="DZ7" s="232"/>
      <c r="EA7" s="232"/>
      <c r="EB7" s="232"/>
      <c r="EC7" s="232"/>
      <c r="ED7" s="232"/>
      <c r="EE7" s="232"/>
      <c r="EF7" s="232"/>
    </row>
    <row r="8" spans="1:136" s="289" customFormat="1" ht="15" x14ac:dyDescent="0.2">
      <c r="A8" s="263">
        <v>20519693080</v>
      </c>
      <c r="B8" s="264"/>
      <c r="C8" s="264" t="s">
        <v>184</v>
      </c>
      <c r="D8" s="265" t="s">
        <v>188</v>
      </c>
      <c r="E8" s="266" t="s">
        <v>22</v>
      </c>
      <c r="F8" s="267">
        <v>0</v>
      </c>
      <c r="G8" s="268">
        <v>4</v>
      </c>
      <c r="H8" s="268">
        <v>26</v>
      </c>
      <c r="I8" s="268">
        <v>0</v>
      </c>
      <c r="J8" s="268">
        <v>0</v>
      </c>
      <c r="K8" s="268">
        <v>0</v>
      </c>
      <c r="L8" s="268">
        <v>0</v>
      </c>
      <c r="M8" s="269">
        <v>0</v>
      </c>
      <c r="N8" s="270">
        <v>0</v>
      </c>
      <c r="O8" s="268">
        <v>0</v>
      </c>
      <c r="P8" s="268">
        <v>6</v>
      </c>
      <c r="Q8" s="268">
        <v>0</v>
      </c>
      <c r="R8" s="268">
        <v>0</v>
      </c>
      <c r="S8" s="268">
        <v>0</v>
      </c>
      <c r="T8" s="268">
        <v>0</v>
      </c>
      <c r="U8" s="268">
        <v>0</v>
      </c>
      <c r="V8" s="269">
        <f>SUM(H8,I8,L8,M8,P8,Q8,T8,U8)</f>
        <v>32</v>
      </c>
      <c r="W8" s="288">
        <f>'ANEXO 28'!U18</f>
        <v>5720</v>
      </c>
      <c r="X8" s="272" t="s">
        <v>187</v>
      </c>
      <c r="Y8"/>
      <c r="Z8" s="232">
        <v>32</v>
      </c>
      <c r="AA8" s="232">
        <v>5720</v>
      </c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CP8" s="232"/>
      <c r="CQ8" s="232"/>
      <c r="CR8" s="232"/>
      <c r="CS8" s="232"/>
      <c r="CT8" s="232"/>
      <c r="CU8" s="232"/>
      <c r="CV8" s="232"/>
      <c r="CW8" s="232"/>
      <c r="CX8" s="232"/>
      <c r="CY8" s="232"/>
      <c r="CZ8" s="232"/>
      <c r="DA8" s="232"/>
      <c r="DB8" s="232"/>
      <c r="DC8" s="232"/>
      <c r="DD8" s="232"/>
      <c r="DE8" s="232"/>
      <c r="DF8" s="232"/>
      <c r="DG8" s="232"/>
      <c r="DH8" s="232"/>
      <c r="DI8" s="232"/>
      <c r="DJ8" s="232"/>
      <c r="DK8" s="232"/>
      <c r="DL8" s="232"/>
      <c r="DM8" s="232"/>
      <c r="DN8" s="232"/>
      <c r="DO8" s="232"/>
      <c r="DP8" s="232"/>
      <c r="DQ8" s="232"/>
      <c r="DR8" s="232"/>
      <c r="DS8" s="232"/>
      <c r="DT8" s="232"/>
      <c r="DU8" s="232"/>
      <c r="DV8" s="232"/>
      <c r="DW8" s="232"/>
      <c r="DX8" s="232"/>
      <c r="DY8" s="232"/>
      <c r="DZ8" s="232"/>
      <c r="EA8" s="232"/>
      <c r="EB8" s="232"/>
      <c r="EC8" s="232"/>
      <c r="ED8" s="232"/>
      <c r="EE8" s="232"/>
      <c r="EF8" s="232"/>
    </row>
    <row r="9" spans="1:136" s="232" customFormat="1" ht="15" x14ac:dyDescent="0.2">
      <c r="A9" s="263">
        <v>20162335520</v>
      </c>
      <c r="B9" s="264"/>
      <c r="C9" s="264" t="s">
        <v>184</v>
      </c>
      <c r="D9" s="265" t="s">
        <v>188</v>
      </c>
      <c r="E9" s="266" t="s">
        <v>23</v>
      </c>
      <c r="F9" s="267">
        <v>0</v>
      </c>
      <c r="G9" s="268">
        <v>10</v>
      </c>
      <c r="H9" s="268">
        <v>35</v>
      </c>
      <c r="I9" s="268">
        <v>0</v>
      </c>
      <c r="J9" s="268">
        <v>0</v>
      </c>
      <c r="K9" s="268">
        <v>0</v>
      </c>
      <c r="L9" s="268">
        <v>0</v>
      </c>
      <c r="M9" s="269">
        <v>0</v>
      </c>
      <c r="N9" s="270">
        <v>0</v>
      </c>
      <c r="O9" s="268">
        <v>3</v>
      </c>
      <c r="P9" s="268">
        <v>9</v>
      </c>
      <c r="Q9" s="268">
        <v>0</v>
      </c>
      <c r="R9" s="268">
        <v>0</v>
      </c>
      <c r="S9" s="268">
        <v>0</v>
      </c>
      <c r="T9" s="268">
        <v>1</v>
      </c>
      <c r="U9" s="268">
        <v>0</v>
      </c>
      <c r="V9" s="269">
        <f t="shared" si="0"/>
        <v>45</v>
      </c>
      <c r="W9" s="288">
        <f>'ANEXO 28'!U19</f>
        <v>8712</v>
      </c>
      <c r="X9" s="272" t="s">
        <v>102</v>
      </c>
      <c r="Y9"/>
      <c r="Z9" s="232">
        <v>45</v>
      </c>
      <c r="AA9" s="232">
        <v>8712</v>
      </c>
    </row>
    <row r="10" spans="1:136" s="289" customFormat="1" ht="15" x14ac:dyDescent="0.2">
      <c r="A10" s="263">
        <v>20456234918</v>
      </c>
      <c r="B10" s="264"/>
      <c r="C10" s="264" t="s">
        <v>184</v>
      </c>
      <c r="D10" s="265" t="s">
        <v>189</v>
      </c>
      <c r="E10" s="266" t="s">
        <v>25</v>
      </c>
      <c r="F10" s="385">
        <v>0</v>
      </c>
      <c r="G10" s="386">
        <v>0</v>
      </c>
      <c r="H10" s="268">
        <v>0</v>
      </c>
      <c r="I10" s="386">
        <v>0</v>
      </c>
      <c r="J10" s="386">
        <v>0</v>
      </c>
      <c r="K10" s="386">
        <v>0</v>
      </c>
      <c r="L10" s="268">
        <v>0</v>
      </c>
      <c r="M10" s="387">
        <v>0</v>
      </c>
      <c r="N10" s="388">
        <v>13</v>
      </c>
      <c r="O10" s="386">
        <v>0</v>
      </c>
      <c r="P10" s="268">
        <v>27</v>
      </c>
      <c r="Q10" s="386">
        <v>0</v>
      </c>
      <c r="R10" s="386">
        <v>0</v>
      </c>
      <c r="S10" s="386">
        <v>0</v>
      </c>
      <c r="T10" s="268">
        <v>2</v>
      </c>
      <c r="U10" s="386">
        <v>0</v>
      </c>
      <c r="V10" s="269">
        <f>SUM(H10,I10,L10,M10,P10,Q10,T10,U10)</f>
        <v>29</v>
      </c>
      <c r="W10" s="283">
        <f>'ANEXO 28'!U21</f>
        <v>6060</v>
      </c>
      <c r="X10" s="272" t="s">
        <v>102</v>
      </c>
      <c r="Y10"/>
      <c r="Z10" s="232">
        <v>29</v>
      </c>
      <c r="AA10" s="232">
        <v>6060</v>
      </c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2"/>
      <c r="CT10" s="232"/>
      <c r="CU10" s="232"/>
      <c r="CV10" s="232"/>
      <c r="CW10" s="232"/>
      <c r="CX10" s="232"/>
      <c r="CY10" s="232"/>
      <c r="CZ10" s="232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</row>
    <row r="11" spans="1:136" s="232" customFormat="1" ht="15" x14ac:dyDescent="0.2">
      <c r="A11" s="263">
        <v>20506491216</v>
      </c>
      <c r="B11" s="264"/>
      <c r="C11" s="264" t="s">
        <v>184</v>
      </c>
      <c r="D11" s="265" t="s">
        <v>189</v>
      </c>
      <c r="E11" s="266" t="s">
        <v>26</v>
      </c>
      <c r="F11" s="348">
        <v>0</v>
      </c>
      <c r="G11" s="349">
        <v>0</v>
      </c>
      <c r="H11" s="268">
        <v>0</v>
      </c>
      <c r="I11" s="349">
        <v>0</v>
      </c>
      <c r="J11" s="349">
        <v>0</v>
      </c>
      <c r="K11" s="349">
        <v>0</v>
      </c>
      <c r="L11" s="268">
        <v>0</v>
      </c>
      <c r="M11" s="350">
        <v>0</v>
      </c>
      <c r="N11" s="351">
        <v>0</v>
      </c>
      <c r="O11" s="352">
        <v>0</v>
      </c>
      <c r="P11" s="268">
        <v>7</v>
      </c>
      <c r="Q11" s="352">
        <v>0</v>
      </c>
      <c r="R11" s="352">
        <v>0</v>
      </c>
      <c r="S11" s="352">
        <v>0</v>
      </c>
      <c r="T11" s="268">
        <v>1</v>
      </c>
      <c r="U11" s="352">
        <v>0</v>
      </c>
      <c r="V11" s="353">
        <f t="shared" si="0"/>
        <v>8</v>
      </c>
      <c r="W11" s="283">
        <f>'ANEXO 28'!U22</f>
        <v>1110</v>
      </c>
      <c r="X11" s="272" t="s">
        <v>102</v>
      </c>
      <c r="Y11"/>
      <c r="Z11" s="232">
        <v>8</v>
      </c>
      <c r="AA11" s="232">
        <v>1110</v>
      </c>
    </row>
    <row r="12" spans="1:136" s="289" customFormat="1" ht="15" x14ac:dyDescent="0.2">
      <c r="A12" s="263">
        <v>20507850091</v>
      </c>
      <c r="B12" s="264"/>
      <c r="C12" s="264" t="s">
        <v>184</v>
      </c>
      <c r="D12" s="265" t="s">
        <v>189</v>
      </c>
      <c r="E12" s="266" t="s">
        <v>27</v>
      </c>
      <c r="F12" s="267">
        <v>0</v>
      </c>
      <c r="G12" s="268">
        <v>5</v>
      </c>
      <c r="H12" s="268">
        <v>16</v>
      </c>
      <c r="I12" s="268">
        <v>0</v>
      </c>
      <c r="J12" s="268">
        <v>0</v>
      </c>
      <c r="K12" s="268">
        <v>0</v>
      </c>
      <c r="L12" s="268">
        <v>0</v>
      </c>
      <c r="M12" s="269">
        <v>0</v>
      </c>
      <c r="N12" s="270">
        <v>0</v>
      </c>
      <c r="O12" s="268">
        <v>1</v>
      </c>
      <c r="P12" s="268">
        <v>3</v>
      </c>
      <c r="Q12" s="268">
        <v>0</v>
      </c>
      <c r="R12" s="268">
        <v>0</v>
      </c>
      <c r="S12" s="268">
        <v>0</v>
      </c>
      <c r="T12" s="268">
        <v>2</v>
      </c>
      <c r="U12" s="268">
        <v>0</v>
      </c>
      <c r="V12" s="269">
        <f>SUM(H12,I12,L12,M12,P12,Q12,T12,U12)</f>
        <v>21</v>
      </c>
      <c r="W12" s="288">
        <f>'ANEXO 28'!U23</f>
        <v>3773</v>
      </c>
      <c r="X12" s="272" t="s">
        <v>102</v>
      </c>
      <c r="Y12"/>
      <c r="Z12" s="232">
        <v>21</v>
      </c>
      <c r="AA12" s="232">
        <v>3773</v>
      </c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  <c r="BT12" s="232"/>
      <c r="BU12" s="232"/>
      <c r="BV12" s="232"/>
      <c r="BW12" s="232"/>
      <c r="BX12" s="232"/>
      <c r="BY12" s="232"/>
      <c r="BZ12" s="232"/>
      <c r="CA12" s="232"/>
      <c r="CB12" s="232"/>
      <c r="CC12" s="232"/>
      <c r="CD12" s="232"/>
      <c r="CE12" s="232"/>
      <c r="CF12" s="232"/>
      <c r="CG12" s="232"/>
      <c r="CH12" s="232"/>
      <c r="CI12" s="232"/>
      <c r="CJ12" s="232"/>
      <c r="CK12" s="232"/>
      <c r="CL12" s="232"/>
      <c r="CM12" s="232"/>
      <c r="CN12" s="232"/>
      <c r="CO12" s="232"/>
      <c r="CP12" s="232"/>
      <c r="CQ12" s="232"/>
      <c r="CR12" s="232"/>
      <c r="CS12" s="232"/>
      <c r="CT12" s="232"/>
      <c r="CU12" s="232"/>
      <c r="CV12" s="232"/>
      <c r="CW12" s="232"/>
      <c r="CX12" s="232"/>
      <c r="CY12" s="232"/>
      <c r="CZ12" s="232"/>
      <c r="DA12" s="232"/>
      <c r="DB12" s="232"/>
      <c r="DC12" s="232"/>
      <c r="DD12" s="232"/>
      <c r="DE12" s="232"/>
      <c r="DF12" s="232"/>
      <c r="DG12" s="232"/>
      <c r="DH12" s="232"/>
      <c r="DI12" s="232"/>
      <c r="DJ12" s="232"/>
      <c r="DK12" s="232"/>
      <c r="DL12" s="232"/>
      <c r="DM12" s="232"/>
      <c r="DN12" s="232"/>
      <c r="DO12" s="232"/>
      <c r="DP12" s="232"/>
      <c r="DQ12" s="232"/>
      <c r="DR12" s="232"/>
      <c r="DS12" s="232"/>
      <c r="DT12" s="232"/>
      <c r="DU12" s="232"/>
      <c r="DV12" s="232"/>
      <c r="DW12" s="232"/>
      <c r="DX12" s="232"/>
      <c r="DY12" s="232"/>
      <c r="DZ12" s="232"/>
      <c r="EA12" s="232"/>
      <c r="EB12" s="232"/>
      <c r="EC12" s="232"/>
      <c r="ED12" s="232"/>
      <c r="EE12" s="232"/>
      <c r="EF12" s="232"/>
    </row>
    <row r="13" spans="1:136" s="289" customFormat="1" ht="13.5" customHeight="1" x14ac:dyDescent="0.2">
      <c r="A13" s="263">
        <v>20455589160</v>
      </c>
      <c r="B13" s="264"/>
      <c r="C13" s="264" t="s">
        <v>184</v>
      </c>
      <c r="D13" s="265" t="s">
        <v>189</v>
      </c>
      <c r="E13" s="266" t="s">
        <v>28</v>
      </c>
      <c r="F13" s="267">
        <v>0</v>
      </c>
      <c r="G13" s="268">
        <v>0</v>
      </c>
      <c r="H13" s="268">
        <v>12</v>
      </c>
      <c r="I13" s="268">
        <v>0</v>
      </c>
      <c r="J13" s="268">
        <v>0</v>
      </c>
      <c r="K13" s="268">
        <v>0</v>
      </c>
      <c r="L13" s="268">
        <v>0</v>
      </c>
      <c r="M13" s="269">
        <v>0</v>
      </c>
      <c r="N13" s="270">
        <v>0</v>
      </c>
      <c r="O13" s="268">
        <v>0</v>
      </c>
      <c r="P13" s="268">
        <v>4</v>
      </c>
      <c r="Q13" s="268">
        <v>0</v>
      </c>
      <c r="R13" s="268">
        <v>0</v>
      </c>
      <c r="S13" s="268">
        <v>0</v>
      </c>
      <c r="T13" s="268">
        <v>0</v>
      </c>
      <c r="U13" s="268">
        <v>0</v>
      </c>
      <c r="V13" s="269">
        <f>SUM(H13,I13,L13,M13,P13,Q13,T13,U13)</f>
        <v>16</v>
      </c>
      <c r="W13" s="283">
        <v>3410</v>
      </c>
      <c r="X13" s="272" t="s">
        <v>102</v>
      </c>
      <c r="Y13"/>
      <c r="Z13" s="232">
        <v>16</v>
      </c>
      <c r="AA13" s="232">
        <v>3410</v>
      </c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232"/>
      <c r="BZ13" s="232"/>
      <c r="CA13" s="232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2"/>
      <c r="CN13" s="232"/>
      <c r="CO13" s="232"/>
      <c r="CP13" s="232"/>
      <c r="CQ13" s="232"/>
      <c r="CR13" s="232"/>
      <c r="CS13" s="232"/>
      <c r="CT13" s="232"/>
      <c r="CU13" s="232"/>
      <c r="CV13" s="232"/>
      <c r="CW13" s="232"/>
      <c r="CX13" s="232"/>
      <c r="CY13" s="232"/>
      <c r="CZ13" s="232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</row>
    <row r="14" spans="1:136" s="289" customFormat="1" ht="15" x14ac:dyDescent="0.2">
      <c r="A14" s="263">
        <v>20119207992</v>
      </c>
      <c r="B14" s="264"/>
      <c r="C14" s="264" t="s">
        <v>184</v>
      </c>
      <c r="D14" s="265" t="s">
        <v>189</v>
      </c>
      <c r="E14" s="266" t="s">
        <v>29</v>
      </c>
      <c r="F14" s="267">
        <v>0</v>
      </c>
      <c r="G14" s="268">
        <v>2</v>
      </c>
      <c r="H14" s="268">
        <v>7</v>
      </c>
      <c r="I14" s="268">
        <v>0</v>
      </c>
      <c r="J14" s="268">
        <v>0</v>
      </c>
      <c r="K14" s="268">
        <v>0</v>
      </c>
      <c r="L14" s="268">
        <v>0</v>
      </c>
      <c r="M14" s="269">
        <v>0</v>
      </c>
      <c r="N14" s="270">
        <v>0</v>
      </c>
      <c r="O14" s="268">
        <v>0</v>
      </c>
      <c r="P14" s="268">
        <v>0</v>
      </c>
      <c r="Q14" s="268">
        <v>0</v>
      </c>
      <c r="R14" s="268">
        <v>0</v>
      </c>
      <c r="S14" s="268">
        <v>0</v>
      </c>
      <c r="T14" s="268">
        <v>0</v>
      </c>
      <c r="U14" s="268">
        <v>0</v>
      </c>
      <c r="V14" s="269">
        <f>SUM(H14,I14,L14,M14,P14,Q14,T14,U14)</f>
        <v>7</v>
      </c>
      <c r="W14" s="288">
        <f>'ANEXO 28'!U25</f>
        <v>1352</v>
      </c>
      <c r="X14" s="272" t="s">
        <v>102</v>
      </c>
      <c r="Y14"/>
      <c r="Z14" s="232">
        <v>7</v>
      </c>
      <c r="AA14" s="232">
        <v>1352</v>
      </c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2"/>
      <c r="BP14" s="232"/>
      <c r="BQ14" s="232"/>
      <c r="BR14" s="232"/>
      <c r="BS14" s="232"/>
      <c r="BT14" s="232"/>
      <c r="BU14" s="232"/>
      <c r="BV14" s="232"/>
      <c r="BW14" s="232"/>
      <c r="BX14" s="232"/>
      <c r="BY14" s="232"/>
      <c r="BZ14" s="232"/>
      <c r="CA14" s="232"/>
      <c r="CB14" s="232"/>
      <c r="CC14" s="232"/>
      <c r="CD14" s="232"/>
      <c r="CE14" s="232"/>
      <c r="CF14" s="232"/>
      <c r="CG14" s="232"/>
      <c r="CH14" s="232"/>
      <c r="CI14" s="232"/>
      <c r="CJ14" s="232"/>
      <c r="CK14" s="232"/>
      <c r="CL14" s="232"/>
      <c r="CM14" s="232"/>
      <c r="CN14" s="232"/>
      <c r="CO14" s="232"/>
      <c r="CP14" s="232"/>
      <c r="CQ14" s="232"/>
      <c r="CR14" s="232"/>
      <c r="CS14" s="232"/>
      <c r="CT14" s="232"/>
      <c r="CU14" s="232"/>
      <c r="CV14" s="232"/>
      <c r="CW14" s="232"/>
      <c r="CX14" s="232"/>
      <c r="CY14" s="232"/>
      <c r="CZ14" s="232"/>
      <c r="DA14" s="232"/>
      <c r="DB14" s="232"/>
      <c r="DC14" s="232"/>
      <c r="DD14" s="232"/>
      <c r="DE14" s="232"/>
      <c r="DF14" s="232"/>
      <c r="DG14" s="232"/>
      <c r="DH14" s="232"/>
      <c r="DI14" s="232"/>
      <c r="DJ14" s="232"/>
      <c r="DK14" s="232"/>
      <c r="DL14" s="232"/>
      <c r="DM14" s="232"/>
      <c r="DN14" s="232"/>
      <c r="DO14" s="232"/>
      <c r="DP14" s="232"/>
      <c r="DQ14" s="232"/>
      <c r="DR14" s="232"/>
      <c r="DS14" s="232"/>
      <c r="DT14" s="232"/>
      <c r="DU14" s="232"/>
      <c r="DV14" s="232"/>
      <c r="DW14" s="232"/>
      <c r="DX14" s="232"/>
      <c r="DY14" s="232"/>
      <c r="DZ14" s="232"/>
      <c r="EA14" s="232"/>
      <c r="EB14" s="232"/>
      <c r="EC14" s="232"/>
      <c r="ED14" s="232"/>
      <c r="EE14" s="232"/>
      <c r="EF14" s="232"/>
    </row>
    <row r="15" spans="1:136" s="232" customFormat="1" ht="13.5" customHeight="1" x14ac:dyDescent="0.2">
      <c r="A15" s="263">
        <v>20524570689</v>
      </c>
      <c r="B15" s="264"/>
      <c r="C15" s="264" t="s">
        <v>184</v>
      </c>
      <c r="D15" s="265" t="s">
        <v>189</v>
      </c>
      <c r="E15" s="266" t="s">
        <v>30</v>
      </c>
      <c r="F15" s="267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9">
        <v>0</v>
      </c>
      <c r="N15" s="270">
        <v>0</v>
      </c>
      <c r="O15" s="268">
        <v>3</v>
      </c>
      <c r="P15" s="268">
        <v>12</v>
      </c>
      <c r="Q15" s="268">
        <v>9</v>
      </c>
      <c r="R15" s="268">
        <v>0</v>
      </c>
      <c r="S15" s="268">
        <v>1</v>
      </c>
      <c r="T15" s="268">
        <v>1</v>
      </c>
      <c r="U15" s="268">
        <v>0</v>
      </c>
      <c r="V15" s="269">
        <f>SUM(H15,I15,L15,M15,P15,Q15,T15,U15)</f>
        <v>22</v>
      </c>
      <c r="W15" s="288">
        <f>'ANEXO 28'!U26</f>
        <v>4920</v>
      </c>
      <c r="X15" s="272" t="s">
        <v>102</v>
      </c>
      <c r="Y15"/>
      <c r="Z15" s="232">
        <v>22</v>
      </c>
      <c r="AA15" s="232">
        <v>4920</v>
      </c>
    </row>
    <row r="16" spans="1:136" s="232" customFormat="1" ht="13.5" customHeight="1" x14ac:dyDescent="0.2">
      <c r="A16" s="263">
        <v>20311227913</v>
      </c>
      <c r="B16" s="264"/>
      <c r="C16" s="264" t="s">
        <v>184</v>
      </c>
      <c r="D16" s="265" t="s">
        <v>189</v>
      </c>
      <c r="E16" s="266" t="s">
        <v>103</v>
      </c>
      <c r="F16" s="267">
        <v>0</v>
      </c>
      <c r="G16" s="268">
        <v>66</v>
      </c>
      <c r="H16" s="268">
        <v>66</v>
      </c>
      <c r="I16" s="268">
        <v>1</v>
      </c>
      <c r="J16" s="268">
        <v>0</v>
      </c>
      <c r="K16" s="268">
        <v>0</v>
      </c>
      <c r="L16" s="268">
        <v>0</v>
      </c>
      <c r="M16" s="269">
        <v>0</v>
      </c>
      <c r="N16" s="270">
        <v>0</v>
      </c>
      <c r="O16" s="268">
        <v>14</v>
      </c>
      <c r="P16" s="268">
        <v>14</v>
      </c>
      <c r="Q16" s="268">
        <v>0</v>
      </c>
      <c r="R16" s="268">
        <v>0</v>
      </c>
      <c r="S16" s="268">
        <v>5</v>
      </c>
      <c r="T16" s="268">
        <v>5</v>
      </c>
      <c r="U16" s="268">
        <v>0</v>
      </c>
      <c r="V16" s="269">
        <f t="shared" ref="V16:V19" si="2">SUM(H16,I16,L16,M16,P16,Q16,T16,U16)</f>
        <v>86</v>
      </c>
      <c r="W16" s="288">
        <f>'ANEXO 28'!U27</f>
        <v>12763.67</v>
      </c>
      <c r="X16" s="272" t="s">
        <v>102</v>
      </c>
      <c r="Z16" s="232">
        <v>86</v>
      </c>
      <c r="AA16" s="232">
        <v>12763.67</v>
      </c>
    </row>
    <row r="17" spans="1:136" s="284" customFormat="1" ht="15" x14ac:dyDescent="0.2">
      <c r="A17" s="263">
        <v>20357259976</v>
      </c>
      <c r="B17" s="264"/>
      <c r="C17" s="264" t="s">
        <v>184</v>
      </c>
      <c r="D17" s="265" t="s">
        <v>189</v>
      </c>
      <c r="E17" s="266" t="s">
        <v>190</v>
      </c>
      <c r="F17" s="267">
        <v>0</v>
      </c>
      <c r="G17" s="268">
        <v>0</v>
      </c>
      <c r="H17" s="268">
        <v>43</v>
      </c>
      <c r="I17" s="268">
        <v>0</v>
      </c>
      <c r="J17" s="268">
        <v>0</v>
      </c>
      <c r="K17" s="268">
        <v>0</v>
      </c>
      <c r="L17" s="268">
        <v>1</v>
      </c>
      <c r="M17" s="269">
        <v>0</v>
      </c>
      <c r="N17" s="270">
        <v>0</v>
      </c>
      <c r="O17" s="268">
        <v>0</v>
      </c>
      <c r="P17" s="268">
        <v>12</v>
      </c>
      <c r="Q17" s="268">
        <v>0</v>
      </c>
      <c r="R17" s="268">
        <v>0</v>
      </c>
      <c r="S17" s="268">
        <v>0</v>
      </c>
      <c r="T17" s="268">
        <v>0</v>
      </c>
      <c r="U17" s="268">
        <v>0</v>
      </c>
      <c r="V17" s="269">
        <f>SUM(H17,I17,L17,M17,P17,Q17,T17,U17)</f>
        <v>56</v>
      </c>
      <c r="W17" s="283">
        <f>'ANEXO 28'!U28</f>
        <v>10582</v>
      </c>
      <c r="X17" s="272" t="s">
        <v>102</v>
      </c>
      <c r="Y17"/>
      <c r="Z17" s="2">
        <v>56</v>
      </c>
      <c r="AA17" s="2">
        <v>10582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s="232" customFormat="1" ht="15" x14ac:dyDescent="0.2">
      <c r="A18" s="263">
        <v>20449247494</v>
      </c>
      <c r="B18" s="264"/>
      <c r="C18" s="264" t="s">
        <v>184</v>
      </c>
      <c r="D18" s="265" t="s">
        <v>189</v>
      </c>
      <c r="E18" s="266" t="s">
        <v>191</v>
      </c>
      <c r="F18" s="267">
        <v>15</v>
      </c>
      <c r="G18" s="268">
        <v>14</v>
      </c>
      <c r="H18" s="268">
        <v>42</v>
      </c>
      <c r="I18" s="268">
        <v>0</v>
      </c>
      <c r="J18" s="268">
        <v>4</v>
      </c>
      <c r="K18" s="268">
        <v>12</v>
      </c>
      <c r="L18" s="268">
        <v>25</v>
      </c>
      <c r="M18" s="269">
        <v>0</v>
      </c>
      <c r="N18" s="270">
        <v>1</v>
      </c>
      <c r="O18" s="268">
        <v>2</v>
      </c>
      <c r="P18" s="268">
        <v>5</v>
      </c>
      <c r="Q18" s="268">
        <v>0</v>
      </c>
      <c r="R18" s="268">
        <v>1</v>
      </c>
      <c r="S18" s="268">
        <v>0</v>
      </c>
      <c r="T18" s="268">
        <v>1</v>
      </c>
      <c r="U18" s="268">
        <v>0</v>
      </c>
      <c r="V18" s="269">
        <f>SUM(H18,I18,L18,M18,P18,Q18,T18,U18)</f>
        <v>73</v>
      </c>
      <c r="W18" s="288">
        <f>'ANEXO 28'!U29</f>
        <v>16352</v>
      </c>
      <c r="X18" s="272" t="s">
        <v>102</v>
      </c>
      <c r="Y18"/>
      <c r="Z18" s="232">
        <v>73</v>
      </c>
      <c r="AA18" s="232">
        <v>16352</v>
      </c>
    </row>
    <row r="19" spans="1:136" s="289" customFormat="1" ht="15" x14ac:dyDescent="0.2">
      <c r="A19" s="263">
        <v>20543725821</v>
      </c>
      <c r="B19" s="264"/>
      <c r="C19" s="264" t="s">
        <v>184</v>
      </c>
      <c r="D19" s="265" t="s">
        <v>189</v>
      </c>
      <c r="E19" s="266" t="s">
        <v>34</v>
      </c>
      <c r="F19" s="267">
        <v>0</v>
      </c>
      <c r="G19" s="268">
        <v>0</v>
      </c>
      <c r="H19" s="268">
        <v>6</v>
      </c>
      <c r="I19" s="268">
        <v>0</v>
      </c>
      <c r="J19" s="268">
        <v>0</v>
      </c>
      <c r="K19" s="268">
        <v>0</v>
      </c>
      <c r="L19" s="268">
        <v>0</v>
      </c>
      <c r="M19" s="269">
        <v>0</v>
      </c>
      <c r="N19" s="270">
        <v>0</v>
      </c>
      <c r="O19" s="268">
        <v>0</v>
      </c>
      <c r="P19" s="268">
        <v>0</v>
      </c>
      <c r="Q19" s="268">
        <v>0</v>
      </c>
      <c r="R19" s="268">
        <v>0</v>
      </c>
      <c r="S19" s="268">
        <v>0</v>
      </c>
      <c r="T19" s="268">
        <v>2</v>
      </c>
      <c r="U19" s="268">
        <v>0</v>
      </c>
      <c r="V19" s="269">
        <f t="shared" si="2"/>
        <v>8</v>
      </c>
      <c r="W19" s="288">
        <f>'ANEXO 28'!U30</f>
        <v>1396</v>
      </c>
      <c r="X19" s="272" t="s">
        <v>102</v>
      </c>
      <c r="Y19"/>
      <c r="Z19" s="232">
        <v>8</v>
      </c>
      <c r="AA19" s="232">
        <v>1396</v>
      </c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232"/>
      <c r="CK19" s="232"/>
      <c r="CL19" s="232"/>
      <c r="CM19" s="232"/>
      <c r="CN19" s="232"/>
      <c r="CO19" s="232"/>
      <c r="CP19" s="232"/>
      <c r="CQ19" s="232"/>
      <c r="CR19" s="232"/>
      <c r="CS19" s="232"/>
      <c r="CT19" s="232"/>
      <c r="CU19" s="232"/>
      <c r="CV19" s="232"/>
      <c r="CW19" s="232"/>
      <c r="CX19" s="232"/>
      <c r="CY19" s="232"/>
      <c r="CZ19" s="232"/>
      <c r="DA19" s="232"/>
      <c r="DB19" s="232"/>
      <c r="DC19" s="232"/>
      <c r="DD19" s="232"/>
      <c r="DE19" s="232"/>
      <c r="DF19" s="232"/>
      <c r="DG19" s="232"/>
      <c r="DH19" s="232"/>
      <c r="DI19" s="232"/>
      <c r="DJ19" s="232"/>
      <c r="DK19" s="232"/>
      <c r="DL19" s="232"/>
      <c r="DM19" s="232"/>
      <c r="DN19" s="232"/>
      <c r="DO19" s="232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</row>
    <row r="20" spans="1:136" s="232" customFormat="1" ht="15" x14ac:dyDescent="0.2">
      <c r="A20" s="263">
        <v>20100027292</v>
      </c>
      <c r="B20" s="264"/>
      <c r="C20" s="264" t="s">
        <v>184</v>
      </c>
      <c r="D20" s="265" t="s">
        <v>189</v>
      </c>
      <c r="E20" s="266" t="s">
        <v>192</v>
      </c>
      <c r="F20" s="267">
        <v>1</v>
      </c>
      <c r="G20" s="268">
        <v>4</v>
      </c>
      <c r="H20" s="268">
        <v>129</v>
      </c>
      <c r="I20" s="268">
        <v>0</v>
      </c>
      <c r="J20" s="268">
        <v>0</v>
      </c>
      <c r="K20" s="268">
        <v>1</v>
      </c>
      <c r="L20" s="268">
        <v>14</v>
      </c>
      <c r="M20" s="269">
        <v>0</v>
      </c>
      <c r="N20" s="270">
        <v>0</v>
      </c>
      <c r="O20" s="268">
        <v>1</v>
      </c>
      <c r="P20" s="268">
        <v>49</v>
      </c>
      <c r="Q20" s="268">
        <v>1</v>
      </c>
      <c r="R20" s="268">
        <v>0</v>
      </c>
      <c r="S20" s="268">
        <v>0</v>
      </c>
      <c r="T20" s="268">
        <v>7</v>
      </c>
      <c r="U20" s="268">
        <v>0</v>
      </c>
      <c r="V20" s="269">
        <f>SUM(H20,I20,L20,M20,P20,Q20,T20,U20)</f>
        <v>200</v>
      </c>
      <c r="W20" s="283">
        <f>'ANEXO 28'!U31</f>
        <v>40878.75</v>
      </c>
      <c r="X20" s="272" t="s">
        <v>102</v>
      </c>
      <c r="Y20"/>
      <c r="Z20" s="232">
        <v>200</v>
      </c>
      <c r="AA20" s="232">
        <v>40878.75</v>
      </c>
    </row>
    <row r="21" spans="1:136" s="289" customFormat="1" ht="15" x14ac:dyDescent="0.2">
      <c r="A21" s="263">
        <v>20478110589</v>
      </c>
      <c r="B21" s="264"/>
      <c r="C21" s="264" t="s">
        <v>184</v>
      </c>
      <c r="D21" s="265" t="s">
        <v>189</v>
      </c>
      <c r="E21" s="266" t="s">
        <v>36</v>
      </c>
      <c r="F21" s="267">
        <v>0</v>
      </c>
      <c r="G21" s="268">
        <v>0</v>
      </c>
      <c r="H21" s="268">
        <f t="shared" ref="H21" si="3">F21+G21</f>
        <v>0</v>
      </c>
      <c r="I21" s="268">
        <v>0</v>
      </c>
      <c r="J21" s="268">
        <v>0</v>
      </c>
      <c r="K21" s="268">
        <v>0</v>
      </c>
      <c r="L21" s="268">
        <v>0</v>
      </c>
      <c r="M21" s="269">
        <v>0</v>
      </c>
      <c r="N21" s="270">
        <v>0</v>
      </c>
      <c r="O21" s="268">
        <v>9</v>
      </c>
      <c r="P21" s="268">
        <f>O21+N21</f>
        <v>9</v>
      </c>
      <c r="Q21" s="268">
        <v>0</v>
      </c>
      <c r="R21" s="268">
        <v>0</v>
      </c>
      <c r="S21" s="268">
        <v>0</v>
      </c>
      <c r="T21" s="268">
        <f t="shared" ref="T21" si="4">S21+R21</f>
        <v>0</v>
      </c>
      <c r="U21" s="268">
        <v>0</v>
      </c>
      <c r="V21" s="269">
        <f>SUM(H21,I21,L21,M21,P21,Q21,T21,U21)</f>
        <v>9</v>
      </c>
      <c r="W21" s="271">
        <f>'ANEXO 28'!U32</f>
        <v>1816</v>
      </c>
      <c r="X21" s="272" t="s">
        <v>102</v>
      </c>
      <c r="Y21"/>
      <c r="Z21" s="232">
        <v>9</v>
      </c>
      <c r="AA21" s="232">
        <v>1816</v>
      </c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2"/>
      <c r="BN21" s="232"/>
      <c r="BO21" s="232"/>
      <c r="BP21" s="232"/>
      <c r="BQ21" s="232"/>
      <c r="BR21" s="232"/>
      <c r="BS21" s="232"/>
      <c r="BT21" s="232"/>
      <c r="BU21" s="232"/>
      <c r="BV21" s="232"/>
      <c r="BW21" s="232"/>
      <c r="BX21" s="232"/>
      <c r="BY21" s="232"/>
      <c r="BZ21" s="232"/>
      <c r="CA21" s="232"/>
      <c r="CB21" s="232"/>
      <c r="CC21" s="232"/>
      <c r="CD21" s="232"/>
      <c r="CE21" s="232"/>
      <c r="CF21" s="232"/>
      <c r="CG21" s="232"/>
      <c r="CH21" s="232"/>
      <c r="CI21" s="232"/>
      <c r="CJ21" s="232"/>
      <c r="CK21" s="232"/>
      <c r="CL21" s="232"/>
      <c r="CM21" s="232"/>
      <c r="CN21" s="232"/>
      <c r="CO21" s="232"/>
      <c r="CP21" s="232"/>
      <c r="CQ21" s="232"/>
      <c r="CR21" s="232"/>
      <c r="CS21" s="232"/>
      <c r="CT21" s="232"/>
      <c r="CU21" s="232"/>
      <c r="CV21" s="232"/>
      <c r="CW21" s="232"/>
      <c r="CX21" s="232"/>
      <c r="CY21" s="232"/>
      <c r="CZ21" s="232"/>
      <c r="DA21" s="232"/>
      <c r="DB21" s="232"/>
      <c r="DC21" s="232"/>
      <c r="DD21" s="232"/>
      <c r="DE21" s="232"/>
      <c r="DF21" s="232"/>
      <c r="DG21" s="232"/>
      <c r="DH21" s="232"/>
      <c r="DI21" s="232"/>
      <c r="DJ21" s="232"/>
      <c r="DK21" s="232"/>
      <c r="DL21" s="232"/>
      <c r="DM21" s="232"/>
      <c r="DN21" s="232"/>
      <c r="DO21" s="232"/>
      <c r="DP21" s="232"/>
      <c r="DQ21" s="232"/>
      <c r="DR21" s="232"/>
      <c r="DS21" s="232"/>
      <c r="DT21" s="232"/>
      <c r="DU21" s="232"/>
      <c r="DV21" s="232"/>
      <c r="DW21" s="232"/>
      <c r="DX21" s="232"/>
      <c r="DY21" s="232"/>
      <c r="DZ21" s="232"/>
      <c r="EA21" s="232"/>
      <c r="EB21" s="232"/>
      <c r="EC21" s="232"/>
      <c r="ED21" s="232"/>
      <c r="EE21" s="232"/>
      <c r="EF21" s="232"/>
    </row>
    <row r="22" spans="1:136" s="232" customFormat="1" ht="15" x14ac:dyDescent="0.2">
      <c r="A22" s="263">
        <v>20422143701</v>
      </c>
      <c r="B22" s="264"/>
      <c r="C22" s="264" t="s">
        <v>184</v>
      </c>
      <c r="D22" s="265" t="s">
        <v>189</v>
      </c>
      <c r="E22" s="266" t="s">
        <v>37</v>
      </c>
      <c r="F22" s="348">
        <v>0</v>
      </c>
      <c r="G22" s="349">
        <v>0</v>
      </c>
      <c r="H22" s="268">
        <v>0</v>
      </c>
      <c r="I22" s="349">
        <v>0</v>
      </c>
      <c r="J22" s="349">
        <v>0</v>
      </c>
      <c r="K22" s="349">
        <v>0</v>
      </c>
      <c r="L22" s="268">
        <v>0</v>
      </c>
      <c r="M22" s="350">
        <v>0</v>
      </c>
      <c r="N22" s="351">
        <v>0</v>
      </c>
      <c r="O22" s="352">
        <v>0</v>
      </c>
      <c r="P22" s="268">
        <v>4</v>
      </c>
      <c r="Q22" s="352">
        <v>0</v>
      </c>
      <c r="R22" s="352">
        <v>0</v>
      </c>
      <c r="S22" s="352">
        <v>0</v>
      </c>
      <c r="T22" s="268">
        <v>0</v>
      </c>
      <c r="U22" s="352">
        <v>0</v>
      </c>
      <c r="V22" s="269">
        <f t="shared" ref="V22:V32" si="5">SUM(H22,I22,L22,M22,P22,Q22,T22,U22)</f>
        <v>4</v>
      </c>
      <c r="W22" s="271">
        <f>'ANEXO 28'!U33</f>
        <v>495</v>
      </c>
      <c r="X22" s="272" t="s">
        <v>102</v>
      </c>
      <c r="Y22"/>
      <c r="Z22" s="232">
        <v>4</v>
      </c>
      <c r="AA22" s="232">
        <v>495</v>
      </c>
    </row>
    <row r="23" spans="1:136" s="289" customFormat="1" ht="15" x14ac:dyDescent="0.2">
      <c r="A23" s="263">
        <v>20109925757</v>
      </c>
      <c r="B23" s="264"/>
      <c r="C23" s="264" t="s">
        <v>184</v>
      </c>
      <c r="D23" s="265" t="s">
        <v>189</v>
      </c>
      <c r="E23" s="266" t="s">
        <v>38</v>
      </c>
      <c r="F23" s="267">
        <v>10</v>
      </c>
      <c r="G23" s="268">
        <v>176</v>
      </c>
      <c r="H23" s="268">
        <v>186</v>
      </c>
      <c r="I23" s="268">
        <v>0</v>
      </c>
      <c r="J23" s="268">
        <v>5</v>
      </c>
      <c r="K23" s="268">
        <v>0</v>
      </c>
      <c r="L23" s="268">
        <v>5</v>
      </c>
      <c r="M23" s="269">
        <v>0</v>
      </c>
      <c r="N23" s="270">
        <v>0</v>
      </c>
      <c r="O23" s="268">
        <v>101</v>
      </c>
      <c r="P23" s="268">
        <v>101</v>
      </c>
      <c r="Q23" s="268">
        <v>0</v>
      </c>
      <c r="R23" s="268">
        <v>0</v>
      </c>
      <c r="S23" s="268">
        <v>28</v>
      </c>
      <c r="T23" s="268">
        <v>28</v>
      </c>
      <c r="U23" s="268">
        <v>0</v>
      </c>
      <c r="V23" s="269">
        <f t="shared" si="5"/>
        <v>320</v>
      </c>
      <c r="W23" s="271">
        <f>'ANEXO 28'!U34</f>
        <v>60140</v>
      </c>
      <c r="X23" s="272" t="s">
        <v>102</v>
      </c>
      <c r="Y23"/>
      <c r="Z23" s="232">
        <v>320</v>
      </c>
      <c r="AA23" s="232">
        <v>60140</v>
      </c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  <c r="BT23" s="232"/>
      <c r="BU23" s="232"/>
      <c r="BV23" s="232"/>
      <c r="BW23" s="232"/>
      <c r="BX23" s="232"/>
      <c r="BY23" s="232"/>
      <c r="BZ23" s="232"/>
      <c r="CA23" s="232"/>
      <c r="CB23" s="232"/>
      <c r="CC23" s="232"/>
      <c r="CD23" s="232"/>
      <c r="CE23" s="232"/>
      <c r="CF23" s="232"/>
      <c r="CG23" s="232"/>
      <c r="CH23" s="232"/>
      <c r="CI23" s="232"/>
      <c r="CJ23" s="232"/>
      <c r="CK23" s="232"/>
      <c r="CL23" s="232"/>
      <c r="CM23" s="232"/>
      <c r="CN23" s="232"/>
      <c r="CO23" s="232"/>
      <c r="CP23" s="232"/>
      <c r="CQ23" s="232"/>
      <c r="CR23" s="232"/>
      <c r="CS23" s="232"/>
      <c r="CT23" s="232"/>
      <c r="CU23" s="232"/>
      <c r="CV23" s="232"/>
      <c r="CW23" s="232"/>
      <c r="CX23" s="232"/>
      <c r="CY23" s="232"/>
      <c r="CZ23" s="232"/>
      <c r="DA23" s="232"/>
      <c r="DB23" s="232"/>
      <c r="DC23" s="232"/>
      <c r="DD23" s="232"/>
      <c r="DE23" s="232"/>
      <c r="DF23" s="232"/>
      <c r="DG23" s="232"/>
      <c r="DH23" s="232"/>
      <c r="DI23" s="232"/>
      <c r="DJ23" s="232"/>
      <c r="DK23" s="232"/>
      <c r="DL23" s="232"/>
      <c r="DM23" s="232"/>
      <c r="DN23" s="232"/>
      <c r="DO23" s="232"/>
      <c r="DP23" s="232"/>
      <c r="DQ23" s="232"/>
      <c r="DR23" s="232"/>
      <c r="DS23" s="232"/>
      <c r="DT23" s="232"/>
      <c r="DU23" s="232"/>
      <c r="DV23" s="232"/>
      <c r="DW23" s="232"/>
      <c r="DX23" s="232"/>
      <c r="DY23" s="232"/>
      <c r="DZ23" s="232"/>
      <c r="EA23" s="232"/>
      <c r="EB23" s="232"/>
      <c r="EC23" s="232"/>
      <c r="ED23" s="232"/>
      <c r="EE23" s="232"/>
      <c r="EF23" s="232"/>
    </row>
    <row r="24" spans="1:136" s="289" customFormat="1" ht="15" x14ac:dyDescent="0.2">
      <c r="A24" s="263">
        <v>20100901481</v>
      </c>
      <c r="B24" s="264"/>
      <c r="C24" s="264" t="s">
        <v>184</v>
      </c>
      <c r="D24" s="265" t="s">
        <v>189</v>
      </c>
      <c r="E24" s="266" t="s">
        <v>40</v>
      </c>
      <c r="F24" s="267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269">
        <v>0</v>
      </c>
      <c r="N24" s="270">
        <v>0</v>
      </c>
      <c r="O24" s="268">
        <v>0</v>
      </c>
      <c r="P24" s="268">
        <v>102</v>
      </c>
      <c r="Q24" s="268">
        <v>0</v>
      </c>
      <c r="R24" s="268">
        <v>0</v>
      </c>
      <c r="S24" s="268">
        <v>0</v>
      </c>
      <c r="T24" s="268">
        <v>5</v>
      </c>
      <c r="U24" s="268">
        <v>0</v>
      </c>
      <c r="V24" s="269">
        <f t="shared" si="5"/>
        <v>107</v>
      </c>
      <c r="W24" s="271">
        <f>'ANEXO 28'!U35</f>
        <v>23952</v>
      </c>
      <c r="X24" s="272" t="s">
        <v>102</v>
      </c>
      <c r="Y24"/>
      <c r="Z24" s="232">
        <v>107</v>
      </c>
      <c r="AA24" s="232">
        <v>23952</v>
      </c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  <c r="BT24" s="232"/>
      <c r="BU24" s="232"/>
      <c r="BV24" s="232"/>
      <c r="BW24" s="232"/>
      <c r="BX24" s="232"/>
      <c r="BY24" s="232"/>
      <c r="BZ24" s="232"/>
      <c r="CA24" s="232"/>
      <c r="CB24" s="232"/>
      <c r="CC24" s="232"/>
      <c r="CD24" s="232"/>
      <c r="CE24" s="232"/>
      <c r="CF24" s="232"/>
      <c r="CG24" s="232"/>
      <c r="CH24" s="232"/>
      <c r="CI24" s="232"/>
      <c r="CJ24" s="232"/>
      <c r="CK24" s="232"/>
      <c r="CL24" s="232"/>
      <c r="CM24" s="232"/>
      <c r="CN24" s="232"/>
      <c r="CO24" s="232"/>
      <c r="CP24" s="232"/>
      <c r="CQ24" s="232"/>
      <c r="CR24" s="232"/>
      <c r="CS24" s="232"/>
      <c r="CT24" s="232"/>
      <c r="CU24" s="232"/>
      <c r="CV24" s="232"/>
      <c r="CW24" s="232"/>
      <c r="CX24" s="232"/>
      <c r="CY24" s="232"/>
      <c r="CZ24" s="232"/>
      <c r="DA24" s="232"/>
      <c r="DB24" s="232"/>
      <c r="DC24" s="232"/>
      <c r="DD24" s="232"/>
      <c r="DE24" s="232"/>
      <c r="DF24" s="232"/>
      <c r="DG24" s="232"/>
      <c r="DH24" s="232"/>
      <c r="DI24" s="232"/>
      <c r="DJ24" s="232"/>
      <c r="DK24" s="232"/>
      <c r="DL24" s="232"/>
      <c r="DM24" s="232"/>
      <c r="DN24" s="232"/>
      <c r="DO24" s="232"/>
      <c r="DP24" s="232"/>
      <c r="DQ24" s="232"/>
      <c r="DR24" s="232"/>
      <c r="DS24" s="232"/>
      <c r="DT24" s="232"/>
      <c r="DU24" s="232"/>
      <c r="DV24" s="232"/>
      <c r="DW24" s="232"/>
      <c r="DX24" s="232"/>
      <c r="DY24" s="232"/>
      <c r="DZ24" s="232"/>
      <c r="EA24" s="232"/>
      <c r="EB24" s="232"/>
      <c r="EC24" s="232"/>
      <c r="ED24" s="232"/>
      <c r="EE24" s="232"/>
      <c r="EF24" s="232"/>
    </row>
    <row r="25" spans="1:136" s="289" customFormat="1" ht="15" x14ac:dyDescent="0.2">
      <c r="A25" s="263">
        <v>20302241598</v>
      </c>
      <c r="B25" s="264"/>
      <c r="C25" s="264" t="s">
        <v>184</v>
      </c>
      <c r="D25" s="265" t="s">
        <v>189</v>
      </c>
      <c r="E25" s="416" t="s">
        <v>193</v>
      </c>
      <c r="F25" s="267">
        <v>0</v>
      </c>
      <c r="G25" s="268">
        <v>0</v>
      </c>
      <c r="H25" s="268">
        <v>14</v>
      </c>
      <c r="I25" s="268">
        <v>0</v>
      </c>
      <c r="J25" s="268">
        <v>0</v>
      </c>
      <c r="K25" s="268">
        <v>0</v>
      </c>
      <c r="L25" s="268">
        <v>0</v>
      </c>
      <c r="M25" s="269">
        <v>0</v>
      </c>
      <c r="N25" s="270">
        <v>0</v>
      </c>
      <c r="O25" s="268">
        <v>0</v>
      </c>
      <c r="P25" s="268">
        <v>3</v>
      </c>
      <c r="Q25" s="268">
        <v>0</v>
      </c>
      <c r="R25" s="268">
        <v>0</v>
      </c>
      <c r="S25" s="268">
        <v>0</v>
      </c>
      <c r="T25" s="268">
        <v>0</v>
      </c>
      <c r="U25" s="268">
        <v>0</v>
      </c>
      <c r="V25" s="269">
        <f t="shared" si="5"/>
        <v>17</v>
      </c>
      <c r="W25" s="271">
        <f>'ANEXO 28'!U36</f>
        <v>2684</v>
      </c>
      <c r="X25" s="272" t="s">
        <v>102</v>
      </c>
      <c r="Y25"/>
      <c r="Z25" s="232">
        <v>17</v>
      </c>
      <c r="AA25" s="232">
        <v>2684</v>
      </c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</row>
    <row r="26" spans="1:136" s="232" customFormat="1" ht="15" x14ac:dyDescent="0.2">
      <c r="A26" s="263">
        <v>20115809394</v>
      </c>
      <c r="B26" s="264"/>
      <c r="C26" s="264" t="s">
        <v>184</v>
      </c>
      <c r="D26" s="265" t="s">
        <v>189</v>
      </c>
      <c r="E26" s="266" t="s">
        <v>43</v>
      </c>
      <c r="F26" s="267">
        <v>21</v>
      </c>
      <c r="G26" s="268">
        <v>2</v>
      </c>
      <c r="H26" s="268">
        <v>25</v>
      </c>
      <c r="I26" s="268">
        <v>0</v>
      </c>
      <c r="J26" s="268">
        <v>0</v>
      </c>
      <c r="K26" s="268">
        <v>0</v>
      </c>
      <c r="L26" s="268">
        <v>0</v>
      </c>
      <c r="M26" s="269">
        <v>0</v>
      </c>
      <c r="N26" s="270">
        <v>0</v>
      </c>
      <c r="O26" s="268">
        <v>0</v>
      </c>
      <c r="P26" s="268">
        <v>2</v>
      </c>
      <c r="Q26" s="268">
        <v>0</v>
      </c>
      <c r="R26" s="268">
        <v>1</v>
      </c>
      <c r="S26" s="268">
        <v>0</v>
      </c>
      <c r="T26" s="268">
        <v>1</v>
      </c>
      <c r="U26" s="268">
        <v>0</v>
      </c>
      <c r="V26" s="269">
        <f>SUM(H26,I26,L26,M26,P26,Q26,T26,U26)</f>
        <v>28</v>
      </c>
      <c r="W26" s="271">
        <f>'ANEXO 28'!U37</f>
        <v>5736</v>
      </c>
      <c r="X26" s="272" t="s">
        <v>102</v>
      </c>
      <c r="Y26"/>
      <c r="Z26" s="232">
        <v>28</v>
      </c>
      <c r="AA26" s="232">
        <v>5736</v>
      </c>
    </row>
    <row r="27" spans="1:136" s="398" customFormat="1" ht="15" x14ac:dyDescent="0.2">
      <c r="A27" s="263">
        <v>20214920787</v>
      </c>
      <c r="B27" s="264"/>
      <c r="C27" s="264" t="s">
        <v>184</v>
      </c>
      <c r="D27" s="265" t="s">
        <v>189</v>
      </c>
      <c r="E27" s="266" t="s">
        <v>44</v>
      </c>
      <c r="F27" s="267">
        <v>0</v>
      </c>
      <c r="G27" s="268">
        <v>43</v>
      </c>
      <c r="H27" s="268">
        <v>88</v>
      </c>
      <c r="I27" s="268">
        <v>0</v>
      </c>
      <c r="J27" s="268">
        <v>0</v>
      </c>
      <c r="K27" s="268">
        <v>0</v>
      </c>
      <c r="L27" s="268">
        <v>0</v>
      </c>
      <c r="M27" s="269">
        <v>0</v>
      </c>
      <c r="N27" s="270">
        <v>0</v>
      </c>
      <c r="O27" s="268">
        <v>3</v>
      </c>
      <c r="P27" s="268">
        <v>6</v>
      </c>
      <c r="Q27" s="268">
        <v>0</v>
      </c>
      <c r="R27" s="268">
        <v>0</v>
      </c>
      <c r="S27" s="268">
        <v>0</v>
      </c>
      <c r="T27" s="268">
        <v>0</v>
      </c>
      <c r="U27" s="268">
        <v>0</v>
      </c>
      <c r="V27" s="269">
        <f>SUM(H27,I27,L27,M27,P27,Q27,T27,U27)</f>
        <v>94</v>
      </c>
      <c r="W27" s="271">
        <f>'ANEXO 28'!U38</f>
        <v>18981.5</v>
      </c>
      <c r="X27" s="272" t="s">
        <v>102</v>
      </c>
      <c r="Y27"/>
      <c r="Z27" s="2">
        <v>94</v>
      </c>
      <c r="AA27" s="2">
        <v>18981.5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s="398" customFormat="1" ht="15" x14ac:dyDescent="0.2">
      <c r="A28" s="263">
        <v>20110963875</v>
      </c>
      <c r="B28" s="264"/>
      <c r="C28" s="264" t="s">
        <v>184</v>
      </c>
      <c r="D28" s="265" t="s">
        <v>189</v>
      </c>
      <c r="E28" s="266" t="s">
        <v>45</v>
      </c>
      <c r="F28" s="385">
        <v>0</v>
      </c>
      <c r="G28" s="386">
        <v>0</v>
      </c>
      <c r="H28" s="268">
        <v>44</v>
      </c>
      <c r="I28" s="386">
        <v>0</v>
      </c>
      <c r="J28" s="386">
        <v>0</v>
      </c>
      <c r="K28" s="386">
        <v>0</v>
      </c>
      <c r="L28" s="268">
        <v>0</v>
      </c>
      <c r="M28" s="387">
        <v>0</v>
      </c>
      <c r="N28" s="388">
        <v>0</v>
      </c>
      <c r="O28" s="386">
        <v>0</v>
      </c>
      <c r="P28" s="268">
        <v>11</v>
      </c>
      <c r="Q28" s="386">
        <v>0</v>
      </c>
      <c r="R28" s="386">
        <v>0</v>
      </c>
      <c r="S28" s="386">
        <v>0</v>
      </c>
      <c r="T28" s="268">
        <v>0</v>
      </c>
      <c r="U28" s="386">
        <v>0</v>
      </c>
      <c r="V28" s="269">
        <f>SUM(H28,I28,L28,M28,P28,Q28,T28,U28)</f>
        <v>55</v>
      </c>
      <c r="W28" s="288">
        <f>'ANEXO 28'!U39</f>
        <v>11052</v>
      </c>
      <c r="X28" s="272" t="s">
        <v>102</v>
      </c>
      <c r="Y28"/>
      <c r="Z28" s="2">
        <v>55</v>
      </c>
      <c r="AA28" s="2">
        <v>11052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s="432" customFormat="1" ht="15" x14ac:dyDescent="0.2">
      <c r="A29" s="263">
        <v>20519865476</v>
      </c>
      <c r="B29" s="264"/>
      <c r="C29" s="264" t="s">
        <v>184</v>
      </c>
      <c r="D29" s="265" t="s">
        <v>189</v>
      </c>
      <c r="E29" s="266" t="s">
        <v>46</v>
      </c>
      <c r="F29" s="385">
        <v>1</v>
      </c>
      <c r="G29" s="386">
        <v>0</v>
      </c>
      <c r="H29" s="268">
        <v>10</v>
      </c>
      <c r="I29" s="386">
        <v>0</v>
      </c>
      <c r="J29" s="386">
        <v>0</v>
      </c>
      <c r="K29" s="386">
        <v>0</v>
      </c>
      <c r="L29" s="268">
        <v>0</v>
      </c>
      <c r="M29" s="387">
        <v>0</v>
      </c>
      <c r="N29" s="388">
        <v>1</v>
      </c>
      <c r="O29" s="386">
        <v>0</v>
      </c>
      <c r="P29" s="268">
        <v>1</v>
      </c>
      <c r="Q29" s="386">
        <v>0</v>
      </c>
      <c r="R29" s="386">
        <v>0</v>
      </c>
      <c r="S29" s="386">
        <v>0</v>
      </c>
      <c r="T29" s="268">
        <v>1</v>
      </c>
      <c r="U29" s="386">
        <v>0</v>
      </c>
      <c r="V29" s="269">
        <f t="shared" si="5"/>
        <v>12</v>
      </c>
      <c r="W29" s="288">
        <f>'ANEXO 28'!U40</f>
        <v>2808</v>
      </c>
      <c r="X29" s="272" t="s">
        <v>102</v>
      </c>
      <c r="Y29"/>
      <c r="Z29" s="232">
        <v>12</v>
      </c>
      <c r="AA29" s="232">
        <v>2808</v>
      </c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2"/>
      <c r="BW29" s="232"/>
      <c r="BX29" s="232"/>
      <c r="BY29" s="232"/>
      <c r="BZ29" s="232"/>
      <c r="CA29" s="232"/>
      <c r="CB29" s="232"/>
      <c r="CC29" s="232"/>
      <c r="CD29" s="232"/>
      <c r="CE29" s="232"/>
      <c r="CF29" s="232"/>
      <c r="CG29" s="232"/>
      <c r="CH29" s="232"/>
      <c r="CI29" s="232"/>
      <c r="CJ29" s="232"/>
      <c r="CK29" s="232"/>
      <c r="CL29" s="232"/>
      <c r="CM29" s="232"/>
      <c r="CN29" s="232"/>
      <c r="CO29" s="232"/>
      <c r="CP29" s="232"/>
      <c r="CQ29" s="232"/>
      <c r="CR29" s="232"/>
      <c r="CS29" s="232"/>
      <c r="CT29" s="232"/>
      <c r="CU29" s="232"/>
      <c r="CV29" s="232"/>
      <c r="CW29" s="232"/>
      <c r="CX29" s="232"/>
      <c r="CY29" s="232"/>
      <c r="CZ29" s="232"/>
      <c r="DA29" s="232"/>
      <c r="DB29" s="232"/>
      <c r="DC29" s="232"/>
      <c r="DD29" s="232"/>
      <c r="DE29" s="232"/>
      <c r="DF29" s="232"/>
      <c r="DG29" s="232"/>
      <c r="DH29" s="232"/>
      <c r="DI29" s="232"/>
      <c r="DJ29" s="232"/>
      <c r="DK29" s="232"/>
      <c r="DL29" s="232"/>
      <c r="DM29" s="232"/>
      <c r="DN29" s="232"/>
      <c r="DO29" s="232"/>
      <c r="DP29" s="232"/>
      <c r="DQ29" s="232"/>
      <c r="DR29" s="232"/>
      <c r="DS29" s="232"/>
      <c r="DT29" s="232"/>
      <c r="DU29" s="232"/>
      <c r="DV29" s="232"/>
      <c r="DW29" s="232"/>
      <c r="DX29" s="232"/>
      <c r="DY29" s="232"/>
      <c r="DZ29" s="232"/>
      <c r="EA29" s="232"/>
      <c r="EB29" s="232"/>
      <c r="EC29" s="232"/>
      <c r="ED29" s="232"/>
      <c r="EE29" s="232"/>
      <c r="EF29" s="232"/>
    </row>
    <row r="30" spans="1:136" s="232" customFormat="1" ht="15" x14ac:dyDescent="0.2">
      <c r="A30" s="263">
        <v>20496950128</v>
      </c>
      <c r="B30" s="264"/>
      <c r="C30" s="264" t="s">
        <v>184</v>
      </c>
      <c r="D30" s="265" t="s">
        <v>189</v>
      </c>
      <c r="E30" s="266" t="s">
        <v>47</v>
      </c>
      <c r="F30" s="267">
        <v>0</v>
      </c>
      <c r="G30" s="268">
        <v>0</v>
      </c>
      <c r="H30" s="268">
        <v>0</v>
      </c>
      <c r="I30" s="268">
        <v>0</v>
      </c>
      <c r="J30" s="268">
        <v>0</v>
      </c>
      <c r="K30" s="268">
        <v>0</v>
      </c>
      <c r="L30" s="268">
        <v>0</v>
      </c>
      <c r="M30" s="269">
        <v>0</v>
      </c>
      <c r="N30" s="270">
        <v>0</v>
      </c>
      <c r="O30" s="268">
        <v>0</v>
      </c>
      <c r="P30" s="268">
        <v>5</v>
      </c>
      <c r="Q30" s="268">
        <v>0</v>
      </c>
      <c r="R30" s="268">
        <v>0</v>
      </c>
      <c r="S30" s="268">
        <v>0</v>
      </c>
      <c r="T30" s="268">
        <v>0</v>
      </c>
      <c r="U30" s="268">
        <v>0</v>
      </c>
      <c r="V30" s="269">
        <f t="shared" si="5"/>
        <v>5</v>
      </c>
      <c r="W30" s="288">
        <f>'ANEXO 28'!U41</f>
        <v>1200</v>
      </c>
      <c r="X30" s="272" t="s">
        <v>102</v>
      </c>
      <c r="Y30"/>
      <c r="Z30" s="232">
        <v>5</v>
      </c>
      <c r="AA30" s="232">
        <v>1200</v>
      </c>
    </row>
    <row r="31" spans="1:136" s="232" customFormat="1" ht="15" x14ac:dyDescent="0.2">
      <c r="A31" s="263">
        <v>20532528187</v>
      </c>
      <c r="B31" s="264"/>
      <c r="C31" s="264" t="s">
        <v>184</v>
      </c>
      <c r="D31" s="265" t="s">
        <v>189</v>
      </c>
      <c r="E31" s="266" t="s">
        <v>208</v>
      </c>
      <c r="F31" s="267">
        <v>0</v>
      </c>
      <c r="G31" s="268">
        <v>21</v>
      </c>
      <c r="H31" s="268">
        <v>36</v>
      </c>
      <c r="I31" s="268">
        <v>0</v>
      </c>
      <c r="J31" s="268">
        <v>0</v>
      </c>
      <c r="K31" s="268">
        <v>0</v>
      </c>
      <c r="L31" s="268">
        <v>0</v>
      </c>
      <c r="M31" s="269">
        <v>0</v>
      </c>
      <c r="N31" s="270">
        <v>0</v>
      </c>
      <c r="O31" s="268">
        <v>2</v>
      </c>
      <c r="P31" s="268">
        <v>4</v>
      </c>
      <c r="Q31" s="268">
        <v>0</v>
      </c>
      <c r="R31" s="268">
        <v>0</v>
      </c>
      <c r="S31" s="268">
        <v>1</v>
      </c>
      <c r="T31" s="268">
        <v>2</v>
      </c>
      <c r="U31" s="268">
        <v>0</v>
      </c>
      <c r="V31" s="269">
        <f>SUM(H31,I31,L31,M31,P31,Q31,T31,U31)</f>
        <v>42</v>
      </c>
      <c r="W31" s="288">
        <f>'ANEXO 28'!U42</f>
        <v>7976</v>
      </c>
      <c r="X31" s="272" t="s">
        <v>102</v>
      </c>
      <c r="Y31"/>
      <c r="Z31" s="232">
        <v>42</v>
      </c>
      <c r="AA31" s="232">
        <v>7976</v>
      </c>
    </row>
    <row r="32" spans="1:136" s="289" customFormat="1" ht="14.25" customHeight="1" x14ac:dyDescent="0.2">
      <c r="A32" s="263">
        <v>20539692161</v>
      </c>
      <c r="B32" s="264"/>
      <c r="C32" s="264" t="s">
        <v>184</v>
      </c>
      <c r="D32" s="265" t="s">
        <v>189</v>
      </c>
      <c r="E32" s="266" t="s">
        <v>48</v>
      </c>
      <c r="F32" s="267">
        <v>0</v>
      </c>
      <c r="G32" s="268">
        <v>0</v>
      </c>
      <c r="H32" s="268">
        <v>4</v>
      </c>
      <c r="I32" s="268">
        <v>0</v>
      </c>
      <c r="J32" s="268">
        <v>0</v>
      </c>
      <c r="K32" s="268">
        <v>0</v>
      </c>
      <c r="L32" s="268">
        <v>7</v>
      </c>
      <c r="M32" s="269">
        <v>0</v>
      </c>
      <c r="N32" s="270">
        <v>0</v>
      </c>
      <c r="O32" s="268">
        <v>0</v>
      </c>
      <c r="P32" s="268">
        <v>1</v>
      </c>
      <c r="Q32" s="268">
        <v>0</v>
      </c>
      <c r="R32" s="268">
        <v>0</v>
      </c>
      <c r="S32" s="268">
        <v>0</v>
      </c>
      <c r="T32" s="268">
        <v>1</v>
      </c>
      <c r="U32" s="268">
        <v>0</v>
      </c>
      <c r="V32" s="269">
        <f t="shared" si="5"/>
        <v>13</v>
      </c>
      <c r="W32" s="283">
        <f>'ANEXO 28'!U43</f>
        <v>2496</v>
      </c>
      <c r="X32" s="272" t="s">
        <v>102</v>
      </c>
      <c r="Y32"/>
      <c r="Z32" s="232">
        <v>13</v>
      </c>
      <c r="AA32" s="232">
        <v>2496</v>
      </c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  <c r="DR32" s="232"/>
      <c r="DS32" s="232"/>
      <c r="DT32" s="232"/>
      <c r="DU32" s="232"/>
      <c r="DV32" s="232"/>
      <c r="DW32" s="232"/>
      <c r="DX32" s="232"/>
      <c r="DY32" s="232"/>
      <c r="DZ32" s="232"/>
      <c r="EA32" s="232"/>
      <c r="EB32" s="232"/>
      <c r="EC32" s="232"/>
      <c r="ED32" s="232"/>
      <c r="EE32" s="232"/>
      <c r="EF32" s="232"/>
    </row>
    <row r="33" spans="1:137" s="289" customFormat="1" ht="15" x14ac:dyDescent="0.2">
      <c r="A33" s="263">
        <v>20100082633</v>
      </c>
      <c r="B33" s="264"/>
      <c r="C33" s="264" t="s">
        <v>184</v>
      </c>
      <c r="D33" s="265" t="s">
        <v>189</v>
      </c>
      <c r="E33" s="266" t="s">
        <v>49</v>
      </c>
      <c r="F33" s="267">
        <v>0</v>
      </c>
      <c r="G33" s="268">
        <v>20</v>
      </c>
      <c r="H33" s="268">
        <v>38</v>
      </c>
      <c r="I33" s="268">
        <v>0</v>
      </c>
      <c r="J33" s="268">
        <v>0</v>
      </c>
      <c r="K33" s="268">
        <v>0</v>
      </c>
      <c r="L33" s="268">
        <v>0</v>
      </c>
      <c r="M33" s="269">
        <v>0</v>
      </c>
      <c r="N33" s="270">
        <v>0</v>
      </c>
      <c r="O33" s="268">
        <v>1</v>
      </c>
      <c r="P33" s="268">
        <v>6</v>
      </c>
      <c r="Q33" s="268">
        <v>0</v>
      </c>
      <c r="R33" s="268">
        <v>0</v>
      </c>
      <c r="S33" s="268">
        <v>1</v>
      </c>
      <c r="T33" s="268">
        <v>4</v>
      </c>
      <c r="U33" s="268">
        <v>0</v>
      </c>
      <c r="V33" s="269">
        <f>SUM(H33,I33,L33,M33,P33,Q33,T33,U33)</f>
        <v>48</v>
      </c>
      <c r="W33" s="288">
        <f>'ANEXO 28'!U44</f>
        <v>10104</v>
      </c>
      <c r="X33" s="272" t="s">
        <v>102</v>
      </c>
      <c r="Y33"/>
      <c r="Z33" s="232">
        <v>48</v>
      </c>
      <c r="AA33" s="232">
        <v>10104</v>
      </c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  <c r="DR33" s="232"/>
      <c r="DS33" s="232"/>
      <c r="DT33" s="232"/>
      <c r="DU33" s="232"/>
      <c r="DV33" s="232"/>
      <c r="DW33" s="232"/>
      <c r="DX33" s="232"/>
      <c r="DY33" s="232"/>
      <c r="DZ33" s="232"/>
      <c r="EA33" s="232"/>
      <c r="EB33" s="232"/>
      <c r="EC33" s="232"/>
      <c r="ED33" s="232"/>
      <c r="EE33" s="232"/>
      <c r="EF33" s="232"/>
    </row>
    <row r="34" spans="1:137" s="289" customFormat="1" ht="15" x14ac:dyDescent="0.2">
      <c r="A34" s="263">
        <v>20456108025</v>
      </c>
      <c r="B34" s="264"/>
      <c r="C34" s="264" t="s">
        <v>184</v>
      </c>
      <c r="D34" s="265" t="s">
        <v>189</v>
      </c>
      <c r="E34" s="266" t="s">
        <v>50</v>
      </c>
      <c r="F34" s="267">
        <v>0</v>
      </c>
      <c r="G34" s="268">
        <v>1</v>
      </c>
      <c r="H34" s="268">
        <v>9</v>
      </c>
      <c r="I34" s="268">
        <v>0</v>
      </c>
      <c r="J34" s="268">
        <v>0</v>
      </c>
      <c r="K34" s="268">
        <v>0</v>
      </c>
      <c r="L34" s="268">
        <v>11</v>
      </c>
      <c r="M34" s="269">
        <v>0</v>
      </c>
      <c r="N34" s="270">
        <v>0</v>
      </c>
      <c r="O34" s="268">
        <v>1</v>
      </c>
      <c r="P34" s="268">
        <v>3</v>
      </c>
      <c r="Q34" s="268">
        <v>0</v>
      </c>
      <c r="R34" s="268">
        <v>0</v>
      </c>
      <c r="S34" s="268">
        <v>0</v>
      </c>
      <c r="T34" s="268">
        <v>3</v>
      </c>
      <c r="U34" s="268">
        <v>0</v>
      </c>
      <c r="V34" s="269">
        <f>SUM(H34,I34,L34,M34,P34,Q34,T34,U34)</f>
        <v>26</v>
      </c>
      <c r="W34" s="288">
        <f>'ANEXO 28'!U45</f>
        <v>4620</v>
      </c>
      <c r="X34" s="272" t="s">
        <v>102</v>
      </c>
      <c r="Y34"/>
      <c r="Z34" s="232">
        <v>26</v>
      </c>
      <c r="AA34" s="232">
        <v>4620</v>
      </c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2"/>
      <c r="CQ34" s="232"/>
      <c r="CR34" s="232"/>
      <c r="CS34" s="232"/>
      <c r="CT34" s="232"/>
      <c r="CU34" s="232"/>
      <c r="CV34" s="232"/>
      <c r="CW34" s="232"/>
      <c r="CX34" s="232"/>
      <c r="CY34" s="232"/>
      <c r="CZ34" s="232"/>
      <c r="DA34" s="232"/>
      <c r="DB34" s="232"/>
      <c r="DC34" s="232"/>
      <c r="DD34" s="232"/>
      <c r="DE34" s="232"/>
      <c r="DF34" s="232"/>
      <c r="DG34" s="232"/>
      <c r="DH34" s="232"/>
      <c r="DI34" s="232"/>
      <c r="DJ34" s="232"/>
      <c r="DK34" s="232"/>
      <c r="DL34" s="232"/>
      <c r="DM34" s="232"/>
      <c r="DN34" s="232"/>
      <c r="DO34" s="232"/>
      <c r="DP34" s="232"/>
      <c r="DQ34" s="232"/>
      <c r="DR34" s="232"/>
      <c r="DS34" s="232"/>
      <c r="DT34" s="232"/>
      <c r="DU34" s="232"/>
      <c r="DV34" s="232"/>
      <c r="DW34" s="232"/>
      <c r="DX34" s="232"/>
      <c r="DY34" s="232"/>
      <c r="DZ34" s="232"/>
      <c r="EA34" s="232"/>
      <c r="EB34" s="232"/>
      <c r="EC34" s="232"/>
      <c r="ED34" s="232"/>
      <c r="EE34" s="232"/>
      <c r="EF34" s="232"/>
    </row>
    <row r="35" spans="1:137" s="289" customFormat="1" ht="15" x14ac:dyDescent="0.2">
      <c r="A35" s="263">
        <v>20449332840</v>
      </c>
      <c r="B35" s="264"/>
      <c r="C35" s="264" t="s">
        <v>184</v>
      </c>
      <c r="D35" s="275" t="s">
        <v>189</v>
      </c>
      <c r="E35" s="266" t="s">
        <v>209</v>
      </c>
      <c r="F35" s="267">
        <v>0</v>
      </c>
      <c r="G35" s="268">
        <v>0</v>
      </c>
      <c r="H35" s="268">
        <v>32</v>
      </c>
      <c r="I35" s="268">
        <v>0</v>
      </c>
      <c r="J35" s="268">
        <v>0</v>
      </c>
      <c r="K35" s="268">
        <v>0</v>
      </c>
      <c r="L35" s="268">
        <v>0</v>
      </c>
      <c r="M35" s="269">
        <v>0</v>
      </c>
      <c r="N35" s="270">
        <v>0</v>
      </c>
      <c r="O35" s="268">
        <v>0</v>
      </c>
      <c r="P35" s="268">
        <v>5</v>
      </c>
      <c r="Q35" s="268">
        <v>0</v>
      </c>
      <c r="R35" s="268">
        <v>0</v>
      </c>
      <c r="S35" s="268">
        <v>0</v>
      </c>
      <c r="T35" s="268">
        <v>0</v>
      </c>
      <c r="U35" s="268">
        <v>0</v>
      </c>
      <c r="V35" s="269">
        <f t="shared" ref="V35" si="6">SUM(H35,I35,L35,M35,P35,Q35,T35,U35)</f>
        <v>37</v>
      </c>
      <c r="W35" s="442">
        <f>'ANEXO 28'!U46</f>
        <v>7104</v>
      </c>
      <c r="X35" s="443" t="s">
        <v>102</v>
      </c>
      <c r="Y35"/>
      <c r="Z35" s="2">
        <v>37</v>
      </c>
      <c r="AA35" s="2">
        <v>7104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</row>
    <row r="36" spans="1:137" s="289" customFormat="1" ht="14.25" customHeight="1" x14ac:dyDescent="0.2">
      <c r="A36" s="263">
        <v>20100227895</v>
      </c>
      <c r="B36" s="264"/>
      <c r="C36" s="264" t="s">
        <v>184</v>
      </c>
      <c r="D36" s="265" t="s">
        <v>189</v>
      </c>
      <c r="E36" s="266" t="s">
        <v>51</v>
      </c>
      <c r="F36" s="267">
        <v>0</v>
      </c>
      <c r="G36" s="268">
        <v>0</v>
      </c>
      <c r="H36" s="268">
        <v>0</v>
      </c>
      <c r="I36" s="268">
        <v>0</v>
      </c>
      <c r="J36" s="268">
        <v>0</v>
      </c>
      <c r="K36" s="268">
        <v>0</v>
      </c>
      <c r="L36" s="268">
        <v>0</v>
      </c>
      <c r="M36" s="269">
        <v>0</v>
      </c>
      <c r="N36" s="270">
        <v>0</v>
      </c>
      <c r="O36" s="268">
        <v>13</v>
      </c>
      <c r="P36" s="268">
        <v>23</v>
      </c>
      <c r="Q36" s="268">
        <v>0</v>
      </c>
      <c r="R36" s="268">
        <v>0</v>
      </c>
      <c r="S36" s="268">
        <v>0</v>
      </c>
      <c r="T36" s="268">
        <v>0</v>
      </c>
      <c r="U36" s="268">
        <v>0</v>
      </c>
      <c r="V36" s="269">
        <f>SUM(H36,I36,L36,M36,P36,Q36,T36,U36)</f>
        <v>23</v>
      </c>
      <c r="W36" s="288">
        <f>'ANEXO 28'!U47</f>
        <v>4053</v>
      </c>
      <c r="X36" s="272" t="s">
        <v>102</v>
      </c>
      <c r="Y36"/>
      <c r="Z36" s="232">
        <v>23</v>
      </c>
      <c r="AA36" s="232">
        <v>4053</v>
      </c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232"/>
      <c r="BZ36" s="232"/>
      <c r="CA36" s="232"/>
      <c r="CB36" s="232"/>
      <c r="CC36" s="232"/>
      <c r="CD36" s="232"/>
      <c r="CE36" s="232"/>
      <c r="CF36" s="232"/>
      <c r="CG36" s="232"/>
      <c r="CH36" s="232"/>
      <c r="CI36" s="232"/>
      <c r="CJ36" s="232"/>
      <c r="CK36" s="232"/>
      <c r="CL36" s="232"/>
      <c r="CM36" s="232"/>
      <c r="CN36" s="232"/>
      <c r="CO36" s="232"/>
      <c r="CP36" s="232"/>
      <c r="CQ36" s="232"/>
      <c r="CR36" s="232"/>
      <c r="CS36" s="232"/>
      <c r="CT36" s="232"/>
      <c r="CU36" s="232"/>
      <c r="CV36" s="232"/>
      <c r="CW36" s="232"/>
      <c r="CX36" s="232"/>
      <c r="CY36" s="232"/>
      <c r="CZ36" s="232"/>
      <c r="DA36" s="232"/>
      <c r="DB36" s="232"/>
      <c r="DC36" s="232"/>
      <c r="DD36" s="232"/>
      <c r="DE36" s="232"/>
      <c r="DF36" s="232"/>
      <c r="DG36" s="232"/>
      <c r="DH36" s="232"/>
      <c r="DI36" s="232"/>
      <c r="DJ36" s="232"/>
      <c r="DK36" s="232"/>
      <c r="DL36" s="232"/>
      <c r="DM36" s="232"/>
      <c r="DN36" s="232"/>
      <c r="DO36" s="232"/>
      <c r="DP36" s="232"/>
      <c r="DQ36" s="232"/>
      <c r="DR36" s="232"/>
      <c r="DS36" s="232"/>
      <c r="DT36" s="232"/>
      <c r="DU36" s="232"/>
      <c r="DV36" s="232"/>
      <c r="DW36" s="232"/>
      <c r="DX36" s="232"/>
      <c r="DY36" s="232"/>
      <c r="DZ36" s="232"/>
      <c r="EA36" s="232"/>
      <c r="EB36" s="232"/>
      <c r="EC36" s="232"/>
      <c r="ED36" s="232"/>
      <c r="EE36" s="232"/>
      <c r="EF36" s="232"/>
    </row>
    <row r="37" spans="1:137" s="289" customFormat="1" ht="15.75" thickBot="1" x14ac:dyDescent="0.25">
      <c r="A37" s="263">
        <v>20110343907</v>
      </c>
      <c r="B37" s="264"/>
      <c r="C37" s="264" t="s">
        <v>184</v>
      </c>
      <c r="D37" s="265" t="s">
        <v>189</v>
      </c>
      <c r="E37" s="297" t="s">
        <v>52</v>
      </c>
      <c r="F37" s="298">
        <v>10</v>
      </c>
      <c r="G37" s="299">
        <v>17</v>
      </c>
      <c r="H37" s="299">
        <v>40</v>
      </c>
      <c r="I37" s="299">
        <v>0</v>
      </c>
      <c r="J37" s="299">
        <v>0</v>
      </c>
      <c r="K37" s="299">
        <v>0</v>
      </c>
      <c r="L37" s="299">
        <v>0</v>
      </c>
      <c r="M37" s="300">
        <v>0</v>
      </c>
      <c r="N37" s="301">
        <v>1</v>
      </c>
      <c r="O37" s="299">
        <v>1</v>
      </c>
      <c r="P37" s="299">
        <v>8</v>
      </c>
      <c r="Q37" s="299">
        <v>0</v>
      </c>
      <c r="R37" s="299">
        <v>0</v>
      </c>
      <c r="S37" s="299">
        <v>0</v>
      </c>
      <c r="T37" s="299">
        <v>0</v>
      </c>
      <c r="U37" s="299">
        <v>0</v>
      </c>
      <c r="V37" s="300">
        <f>SUM(H37,I37,L37,M37,P37,Q37,T37,U37)</f>
        <v>48</v>
      </c>
      <c r="W37" s="302">
        <f>'ANEXO 28'!U48</f>
        <v>9488</v>
      </c>
      <c r="X37" s="303" t="s">
        <v>102</v>
      </c>
      <c r="Y37"/>
      <c r="Z37" s="232">
        <v>48</v>
      </c>
      <c r="AA37" s="232">
        <v>9488</v>
      </c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  <c r="DR37" s="232"/>
      <c r="DS37" s="232"/>
      <c r="DT37" s="232"/>
      <c r="DU37" s="232"/>
      <c r="DV37" s="232"/>
      <c r="DW37" s="232"/>
      <c r="DX37" s="232"/>
      <c r="DY37" s="232"/>
      <c r="DZ37" s="232"/>
      <c r="EA37" s="232"/>
      <c r="EB37" s="232"/>
      <c r="EC37" s="232"/>
      <c r="ED37" s="232"/>
      <c r="EE37" s="232"/>
      <c r="EF37" s="232"/>
    </row>
    <row r="38" spans="1:137" s="186" customFormat="1" x14ac:dyDescent="0.2">
      <c r="Y38"/>
      <c r="Z38" s="186">
        <f>SUM(Z6:Z37)</f>
        <v>1611</v>
      </c>
      <c r="AA38" s="186">
        <f>SUM(AA6:AA37)</f>
        <v>312049.91999999998</v>
      </c>
    </row>
    <row r="39" spans="1:137" s="186" customFormat="1" x14ac:dyDescent="0.2">
      <c r="L39" s="201"/>
      <c r="T39" s="201"/>
      <c r="V39" s="224">
        <f>SUM(V5:V37)</f>
        <v>3034</v>
      </c>
      <c r="W39" s="224">
        <f>SUM(W5:W37)</f>
        <v>609005.80000000005</v>
      </c>
      <c r="Y39"/>
      <c r="Z39" s="221"/>
    </row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9">
    <dataValidation type="whole" showInputMessage="1" showErrorMessage="1" errorTitle="Formato incorrecto" error="Este campo solo acepta números" sqref="A5:A7" xr:uid="{F76BCBDF-8175-4449-AAB4-EC6D16D7A690}">
      <formula1>0</formula1>
      <formula2>99999999999</formula2>
    </dataValidation>
    <dataValidation type="whole" operator="greaterThanOrEqual" allowBlank="1" showInputMessage="1" showErrorMessage="1" errorTitle="Trab. Regional Mujer Empleado" error="El Nro de Empleados Trab. Regionales Mujeres no pude ser menor al Nro de Empleados Trab. Locales Mujeres" sqref="S22 S11" xr:uid="{B83E442B-3165-4D5C-A72F-3BFB53FFE2A9}">
      <formula1>R11</formula1>
    </dataValidation>
    <dataValidation type="whole" showInputMessage="1" showErrorMessage="1" sqref="U11 Q11:R11 U22 Q22:R22" xr:uid="{17CE28FA-3154-490D-891E-EB0E03FE65BC}">
      <formula1>0</formula1>
      <formula2>1000000</formula2>
    </dataValidation>
    <dataValidation type="whole" allowBlank="1" showInputMessage="1" showErrorMessage="1" errorTitle="Trabajadores Extranjeros" error="Ingrese solo Numeros de 0 a 10000" sqref="M11 I11 M22 I22" xr:uid="{9014C4CF-B02F-4AF2-8EDA-4725137B5AB9}">
      <formula1>0</formula1>
      <formula2>1000000</formula2>
    </dataValidation>
    <dataValidation type="whole" allowBlank="1" showInputMessage="1" showErrorMessage="1" errorTitle="Trabajadores Locales" error="Ingrese solo Numeros de 0 a 10000" sqref="J11 F11 J22 F22" xr:uid="{075084C2-B227-445D-8EDB-C59439A0E01C}">
      <formula1>0</formula1>
      <formula2>1000000</formula2>
    </dataValidation>
    <dataValidation type="whole" allowBlank="1" showInputMessage="1" showErrorMessage="1" sqref="N11 N22" xr:uid="{68833F29-D767-4EE3-87AD-F8F1F26F6A14}">
      <formula1>0</formula1>
      <formula2>1000000</formula2>
    </dataValidation>
    <dataValidation type="whole" operator="greaterThanOrEqual" allowBlank="1" showInputMessage="1" showErrorMessage="1" errorTitle="Trab. Regional Hombre Empleado" error="El Nro de Empleados Trab. Regionales Hombres no pude ser menor al Nro de Empleados Trab. Locales Hombres" sqref="O22 O11" xr:uid="{E991B9C4-6E78-4630-BDC2-A734134CA9DE}">
      <formula1>N11</formula1>
    </dataValidation>
    <dataValidation type="whole" operator="greaterThanOrEqual" showInputMessage="1" showErrorMessage="1" errorTitle="Trab. Regional Mujer Obrero" error="El Nro de Obreros Trab. Regionales Mujeres no pude ser menor al Nro de Obreros Trab. Locales Mujeres" sqref="K22 K11" xr:uid="{F2867BB4-1EA6-4CD0-8295-A5EA051662E9}">
      <formula1>J11</formula1>
    </dataValidation>
    <dataValidation type="whole" operator="greaterThanOrEqual" showInputMessage="1" showErrorMessage="1" errorTitle="Trab. Regional Hombre Empleado" error="El Nro de Obreros Trab. Regional Hombres no pude ser menor al Nro de Obreros Trab. Local Hombre." sqref="G22 G11" xr:uid="{CD3827AB-7699-4F0C-AFDF-4838F76F6AB3}">
      <formula1>F11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88"/>
  <sheetViews>
    <sheetView topLeftCell="A24" zoomScaleNormal="100" workbookViewId="0">
      <selection activeCell="O39" sqref="O39"/>
    </sheetView>
  </sheetViews>
  <sheetFormatPr baseColWidth="10" defaultColWidth="8.7109375" defaultRowHeight="12.75" x14ac:dyDescent="0.2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 x14ac:dyDescent="0.2">
      <c r="A2" s="216"/>
      <c r="B2" s="217"/>
      <c r="C2" s="217"/>
      <c r="D2" s="217"/>
      <c r="E2" s="217"/>
      <c r="F2" s="613" t="s">
        <v>194</v>
      </c>
      <c r="G2" s="613"/>
      <c r="H2" s="613"/>
      <c r="I2" s="613"/>
      <c r="J2" s="613"/>
      <c r="K2" s="613"/>
      <c r="L2" s="613"/>
      <c r="M2" s="614"/>
    </row>
    <row r="3" spans="1:160" ht="15" x14ac:dyDescent="0.25">
      <c r="A3" s="615" t="s">
        <v>169</v>
      </c>
      <c r="B3" s="592" t="s">
        <v>170</v>
      </c>
      <c r="C3" s="591" t="s">
        <v>171</v>
      </c>
      <c r="D3" s="153"/>
      <c r="E3" s="591" t="s">
        <v>172</v>
      </c>
      <c r="F3" s="595" t="s">
        <v>173</v>
      </c>
      <c r="G3" s="595"/>
      <c r="H3" s="595"/>
      <c r="I3" s="595"/>
      <c r="J3" s="595" t="s">
        <v>174</v>
      </c>
      <c r="K3" s="595"/>
      <c r="L3" s="595"/>
      <c r="M3" s="619"/>
    </row>
    <row r="4" spans="1:160" ht="96.75" customHeight="1" thickBot="1" x14ac:dyDescent="0.25">
      <c r="A4" s="616"/>
      <c r="B4" s="617" t="s">
        <v>170</v>
      </c>
      <c r="C4" s="618"/>
      <c r="D4" s="218" t="s">
        <v>178</v>
      </c>
      <c r="E4" s="618"/>
      <c r="F4" s="219" t="s">
        <v>195</v>
      </c>
      <c r="G4" s="219" t="s">
        <v>196</v>
      </c>
      <c r="H4" s="219" t="s">
        <v>197</v>
      </c>
      <c r="I4" s="219" t="s">
        <v>198</v>
      </c>
      <c r="J4" s="219" t="s">
        <v>195</v>
      </c>
      <c r="K4" s="219" t="s">
        <v>196</v>
      </c>
      <c r="L4" s="219" t="s">
        <v>197</v>
      </c>
      <c r="M4" s="220" t="s">
        <v>198</v>
      </c>
    </row>
    <row r="5" spans="1:160" s="241" customFormat="1" ht="22.5" customHeight="1" thickBot="1" x14ac:dyDescent="0.25">
      <c r="A5" s="648">
        <v>20100147514</v>
      </c>
      <c r="B5" s="649" t="s">
        <v>183</v>
      </c>
      <c r="C5" s="650" t="s">
        <v>184</v>
      </c>
      <c r="D5" s="651" t="s">
        <v>185</v>
      </c>
      <c r="E5" s="652" t="s">
        <v>186</v>
      </c>
      <c r="F5" s="653">
        <v>6</v>
      </c>
      <c r="G5" s="654">
        <v>535</v>
      </c>
      <c r="H5" s="654">
        <v>0</v>
      </c>
      <c r="I5" s="654">
        <v>787</v>
      </c>
      <c r="J5" s="654">
        <v>1</v>
      </c>
      <c r="K5" s="654">
        <v>64</v>
      </c>
      <c r="L5" s="654">
        <v>0</v>
      </c>
      <c r="M5" s="655">
        <v>30</v>
      </c>
      <c r="N5" s="634">
        <f>SUM(F5:M5)</f>
        <v>1423</v>
      </c>
    </row>
    <row r="6" spans="1:160" s="468" customFormat="1" ht="22.5" customHeight="1" x14ac:dyDescent="0.2">
      <c r="A6" s="461">
        <v>20304899850</v>
      </c>
      <c r="B6" s="462"/>
      <c r="C6" s="461" t="s">
        <v>184</v>
      </c>
      <c r="D6" s="463" t="s">
        <v>188</v>
      </c>
      <c r="E6" s="464" t="s">
        <v>20</v>
      </c>
      <c r="F6" s="465">
        <v>0</v>
      </c>
      <c r="G6" s="466">
        <v>2</v>
      </c>
      <c r="H6" s="466">
        <v>0</v>
      </c>
      <c r="I6" s="466">
        <v>28</v>
      </c>
      <c r="J6" s="466">
        <v>0</v>
      </c>
      <c r="K6" s="466">
        <v>0</v>
      </c>
      <c r="L6" s="466">
        <v>0</v>
      </c>
      <c r="M6" s="467">
        <v>0</v>
      </c>
      <c r="N6" s="635">
        <f>SUM(F6:M6)</f>
        <v>30</v>
      </c>
    </row>
    <row r="7" spans="1:160" s="289" customFormat="1" ht="22.5" customHeight="1" x14ac:dyDescent="0.2">
      <c r="A7" s="331">
        <v>20100094135</v>
      </c>
      <c r="B7" s="332"/>
      <c r="C7" s="333" t="s">
        <v>184</v>
      </c>
      <c r="D7" s="275" t="s">
        <v>188</v>
      </c>
      <c r="E7" s="425" t="s">
        <v>21</v>
      </c>
      <c r="F7" s="270">
        <v>1</v>
      </c>
      <c r="G7" s="268">
        <v>1</v>
      </c>
      <c r="H7" s="268">
        <v>0</v>
      </c>
      <c r="I7" s="268">
        <v>74</v>
      </c>
      <c r="J7" s="268">
        <v>0</v>
      </c>
      <c r="K7" s="268">
        <v>2</v>
      </c>
      <c r="L7" s="268">
        <v>0</v>
      </c>
      <c r="M7" s="417">
        <v>12</v>
      </c>
      <c r="N7" s="343">
        <f>SUM(F7:M7)</f>
        <v>90</v>
      </c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2"/>
      <c r="CP7" s="232"/>
      <c r="CQ7" s="232"/>
      <c r="CR7" s="232"/>
      <c r="CS7" s="232"/>
      <c r="CT7" s="232"/>
      <c r="CU7" s="232"/>
      <c r="CV7" s="232"/>
      <c r="CW7" s="232"/>
      <c r="CX7" s="232"/>
      <c r="CY7" s="232"/>
      <c r="CZ7" s="232"/>
      <c r="DA7" s="232"/>
      <c r="DB7" s="232"/>
      <c r="DC7" s="232"/>
      <c r="DD7" s="232"/>
      <c r="DE7" s="232"/>
      <c r="DF7" s="232"/>
      <c r="DG7" s="232"/>
      <c r="DH7" s="232"/>
      <c r="DI7" s="232"/>
      <c r="DJ7" s="232"/>
      <c r="DK7" s="232"/>
      <c r="DL7" s="232"/>
      <c r="DM7" s="232"/>
      <c r="DN7" s="232"/>
      <c r="DO7" s="232"/>
      <c r="DP7" s="232"/>
      <c r="DQ7" s="232"/>
      <c r="DR7" s="232"/>
      <c r="DS7" s="232"/>
      <c r="DT7" s="232"/>
      <c r="DU7" s="232"/>
      <c r="DV7" s="232"/>
      <c r="DW7" s="232"/>
      <c r="DX7" s="232"/>
      <c r="DY7" s="232"/>
      <c r="DZ7" s="232"/>
      <c r="EA7" s="232"/>
      <c r="EB7" s="232"/>
      <c r="EC7" s="232"/>
      <c r="ED7" s="232"/>
      <c r="EE7" s="232"/>
      <c r="EF7" s="232"/>
      <c r="EG7" s="232"/>
      <c r="EH7" s="232"/>
      <c r="EI7" s="232"/>
      <c r="EJ7" s="232"/>
      <c r="EK7" s="232"/>
      <c r="EL7" s="232"/>
      <c r="EM7" s="232"/>
      <c r="EN7" s="232"/>
      <c r="EO7" s="232"/>
      <c r="EP7" s="232"/>
      <c r="EQ7" s="232"/>
      <c r="ER7" s="232"/>
      <c r="ES7" s="232"/>
      <c r="ET7" s="232"/>
      <c r="EU7" s="232"/>
      <c r="EV7" s="232"/>
      <c r="EW7" s="232"/>
      <c r="EX7" s="232"/>
      <c r="EY7" s="232"/>
      <c r="EZ7" s="232"/>
      <c r="FA7" s="232"/>
      <c r="FB7" s="232"/>
      <c r="FC7" s="232"/>
      <c r="FD7" s="232"/>
    </row>
    <row r="8" spans="1:160" s="289" customFormat="1" ht="22.5" customHeight="1" x14ac:dyDescent="0.2">
      <c r="A8" s="263">
        <v>20519693080</v>
      </c>
      <c r="B8" s="273"/>
      <c r="C8" s="274" t="s">
        <v>184</v>
      </c>
      <c r="D8" s="275" t="s">
        <v>188</v>
      </c>
      <c r="E8" s="425" t="s">
        <v>22</v>
      </c>
      <c r="F8" s="270">
        <v>0</v>
      </c>
      <c r="G8" s="268">
        <v>0</v>
      </c>
      <c r="H8" s="268">
        <v>0</v>
      </c>
      <c r="I8" s="268">
        <v>32</v>
      </c>
      <c r="J8" s="268">
        <v>0</v>
      </c>
      <c r="K8" s="268">
        <v>0</v>
      </c>
      <c r="L8" s="268">
        <v>0</v>
      </c>
      <c r="M8" s="417">
        <v>0</v>
      </c>
      <c r="N8" s="343">
        <f>SUM(F8:M8)</f>
        <v>32</v>
      </c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CP8" s="232"/>
      <c r="CQ8" s="232"/>
      <c r="CR8" s="232"/>
      <c r="CS8" s="232"/>
      <c r="CT8" s="232"/>
      <c r="CU8" s="232"/>
      <c r="CV8" s="232"/>
      <c r="CW8" s="232"/>
      <c r="CX8" s="232"/>
      <c r="CY8" s="232"/>
      <c r="CZ8" s="232"/>
      <c r="DA8" s="232"/>
      <c r="DB8" s="232"/>
      <c r="DC8" s="232"/>
      <c r="DD8" s="232"/>
      <c r="DE8" s="232"/>
      <c r="DF8" s="232"/>
      <c r="DG8" s="232"/>
      <c r="DH8" s="232"/>
      <c r="DI8" s="232"/>
      <c r="DJ8" s="232"/>
      <c r="DK8" s="232"/>
      <c r="DL8" s="232"/>
      <c r="DM8" s="232"/>
      <c r="DN8" s="232"/>
      <c r="DO8" s="232"/>
      <c r="DP8" s="232"/>
      <c r="DQ8" s="232"/>
      <c r="DR8" s="232"/>
      <c r="DS8" s="232"/>
      <c r="DT8" s="232"/>
      <c r="DU8" s="232"/>
      <c r="DV8" s="232"/>
      <c r="DW8" s="232"/>
      <c r="DX8" s="232"/>
      <c r="DY8" s="232"/>
      <c r="DZ8" s="232"/>
      <c r="EA8" s="232"/>
      <c r="EB8" s="232"/>
      <c r="EC8" s="232"/>
      <c r="ED8" s="232"/>
      <c r="EE8" s="232"/>
      <c r="EF8" s="232"/>
      <c r="EG8" s="232"/>
      <c r="EH8" s="232"/>
      <c r="EI8" s="232"/>
      <c r="EJ8" s="232"/>
      <c r="EK8" s="232"/>
      <c r="EL8" s="232"/>
      <c r="EM8" s="232"/>
      <c r="EN8" s="232"/>
      <c r="EO8" s="232"/>
      <c r="EP8" s="232"/>
      <c r="EQ8" s="232"/>
      <c r="ER8" s="232"/>
      <c r="ES8" s="232"/>
      <c r="ET8" s="232"/>
      <c r="EU8" s="232"/>
      <c r="EV8" s="232"/>
      <c r="EW8" s="232"/>
      <c r="EX8" s="232"/>
      <c r="EY8" s="232"/>
      <c r="EZ8" s="232"/>
      <c r="FA8" s="232"/>
      <c r="FB8" s="232"/>
      <c r="FC8" s="232"/>
      <c r="FD8" s="232"/>
    </row>
    <row r="9" spans="1:160" s="289" customFormat="1" ht="22.5" customHeight="1" x14ac:dyDescent="0.2">
      <c r="A9" s="263">
        <v>20162335520</v>
      </c>
      <c r="B9" s="273"/>
      <c r="C9" s="274" t="s">
        <v>184</v>
      </c>
      <c r="D9" s="275" t="s">
        <v>188</v>
      </c>
      <c r="E9" s="425" t="s">
        <v>23</v>
      </c>
      <c r="F9" s="270">
        <v>1</v>
      </c>
      <c r="G9" s="268">
        <v>0</v>
      </c>
      <c r="H9" s="268">
        <v>0</v>
      </c>
      <c r="I9" s="268">
        <v>43</v>
      </c>
      <c r="J9" s="268">
        <v>0</v>
      </c>
      <c r="K9" s="268">
        <v>0</v>
      </c>
      <c r="L9" s="268">
        <v>0</v>
      </c>
      <c r="M9" s="417">
        <v>1</v>
      </c>
      <c r="N9" s="343">
        <f>SUM(F9:M9)</f>
        <v>45</v>
      </c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2"/>
      <c r="BN9" s="232"/>
      <c r="BO9" s="232"/>
      <c r="BP9" s="232"/>
      <c r="BQ9" s="232"/>
      <c r="BR9" s="232"/>
      <c r="BS9" s="232"/>
      <c r="BT9" s="232"/>
      <c r="BU9" s="232"/>
      <c r="BV9" s="232"/>
      <c r="BW9" s="232"/>
      <c r="BX9" s="232"/>
      <c r="BY9" s="232"/>
      <c r="BZ9" s="232"/>
      <c r="CA9" s="232"/>
      <c r="CB9" s="232"/>
      <c r="CC9" s="232"/>
      <c r="CD9" s="232"/>
      <c r="CE9" s="232"/>
      <c r="CF9" s="232"/>
      <c r="CG9" s="232"/>
      <c r="CH9" s="232"/>
      <c r="CI9" s="232"/>
      <c r="CJ9" s="232"/>
      <c r="CK9" s="232"/>
      <c r="CL9" s="232"/>
      <c r="CM9" s="232"/>
      <c r="CN9" s="232"/>
      <c r="CO9" s="232"/>
      <c r="CP9" s="232"/>
      <c r="CQ9" s="232"/>
      <c r="CR9" s="232"/>
      <c r="CS9" s="232"/>
      <c r="CT9" s="232"/>
      <c r="CU9" s="232"/>
      <c r="CV9" s="232"/>
      <c r="CW9" s="232"/>
      <c r="CX9" s="232"/>
      <c r="CY9" s="232"/>
      <c r="CZ9" s="232"/>
      <c r="DA9" s="232"/>
      <c r="DB9" s="232"/>
      <c r="DC9" s="232"/>
      <c r="DD9" s="232"/>
      <c r="DE9" s="232"/>
      <c r="DF9" s="232"/>
      <c r="DG9" s="232"/>
      <c r="DH9" s="232"/>
      <c r="DI9" s="232"/>
      <c r="DJ9" s="232"/>
      <c r="DK9" s="232"/>
      <c r="DL9" s="232"/>
      <c r="DM9" s="232"/>
      <c r="DN9" s="232"/>
      <c r="DO9" s="232"/>
      <c r="DP9" s="232"/>
      <c r="DQ9" s="232"/>
      <c r="DR9" s="232"/>
      <c r="DS9" s="232"/>
      <c r="DT9" s="232"/>
      <c r="DU9" s="232"/>
      <c r="DV9" s="232"/>
      <c r="DW9" s="232"/>
      <c r="DX9" s="232"/>
      <c r="DY9" s="232"/>
      <c r="DZ9" s="232"/>
      <c r="EA9" s="232"/>
      <c r="EB9" s="232"/>
      <c r="EC9" s="232"/>
      <c r="ED9" s="232"/>
      <c r="EE9" s="232"/>
      <c r="EF9" s="232"/>
      <c r="EG9" s="232"/>
      <c r="EH9" s="232"/>
      <c r="EI9" s="232"/>
      <c r="EJ9" s="232"/>
      <c r="EK9" s="232"/>
      <c r="EL9" s="232"/>
      <c r="EM9" s="232"/>
      <c r="EN9" s="232"/>
      <c r="EO9" s="232"/>
      <c r="EP9" s="232"/>
      <c r="EQ9" s="232"/>
      <c r="ER9" s="232"/>
      <c r="ES9" s="232"/>
      <c r="ET9" s="232"/>
      <c r="EU9" s="232"/>
      <c r="EV9" s="232"/>
      <c r="EW9" s="232"/>
      <c r="EX9" s="232"/>
      <c r="EY9" s="232"/>
      <c r="EZ9" s="232"/>
      <c r="FA9" s="232"/>
      <c r="FB9" s="232"/>
      <c r="FC9" s="232"/>
      <c r="FD9" s="232"/>
    </row>
    <row r="10" spans="1:160" s="289" customFormat="1" ht="22.5" customHeight="1" x14ac:dyDescent="0.2">
      <c r="A10" s="263">
        <v>20456234918</v>
      </c>
      <c r="B10" s="273"/>
      <c r="C10" s="274" t="s">
        <v>184</v>
      </c>
      <c r="D10" s="275" t="s">
        <v>189</v>
      </c>
      <c r="E10" s="425" t="s">
        <v>25</v>
      </c>
      <c r="F10" s="270">
        <v>0</v>
      </c>
      <c r="G10" s="268">
        <v>0</v>
      </c>
      <c r="H10" s="268">
        <v>0</v>
      </c>
      <c r="I10" s="268">
        <v>27</v>
      </c>
      <c r="J10" s="268">
        <v>0</v>
      </c>
      <c r="K10" s="268">
        <v>0</v>
      </c>
      <c r="L10" s="268">
        <v>0</v>
      </c>
      <c r="M10" s="417">
        <v>2</v>
      </c>
      <c r="N10" s="343">
        <f t="shared" ref="N10:N37" si="0">SUM(F10:M10)</f>
        <v>29</v>
      </c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2"/>
      <c r="CT10" s="232"/>
      <c r="CU10" s="232"/>
      <c r="CV10" s="232"/>
      <c r="CW10" s="232"/>
      <c r="CX10" s="232"/>
      <c r="CY10" s="232"/>
      <c r="CZ10" s="232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  <c r="EG10" s="232"/>
      <c r="EH10" s="232"/>
      <c r="EI10" s="232"/>
      <c r="EJ10" s="232"/>
      <c r="EK10" s="232"/>
      <c r="EL10" s="232"/>
      <c r="EM10" s="232"/>
      <c r="EN10" s="232"/>
      <c r="EO10" s="232"/>
      <c r="EP10" s="232"/>
      <c r="EQ10" s="232"/>
      <c r="ER10" s="232"/>
      <c r="ES10" s="232"/>
      <c r="ET10" s="232"/>
      <c r="EU10" s="232"/>
      <c r="EV10" s="232"/>
      <c r="EW10" s="232"/>
      <c r="EX10" s="232"/>
      <c r="EY10" s="232"/>
      <c r="EZ10" s="232"/>
      <c r="FA10" s="232"/>
      <c r="FB10" s="232"/>
      <c r="FC10" s="232"/>
      <c r="FD10" s="232"/>
    </row>
    <row r="11" spans="1:160" s="232" customFormat="1" ht="22.5" customHeight="1" x14ac:dyDescent="0.2">
      <c r="A11" s="263">
        <v>20506491216</v>
      </c>
      <c r="B11" s="273"/>
      <c r="C11" s="274" t="s">
        <v>184</v>
      </c>
      <c r="D11" s="275" t="s">
        <v>189</v>
      </c>
      <c r="E11" s="425" t="s">
        <v>26</v>
      </c>
      <c r="F11" s="270">
        <v>0</v>
      </c>
      <c r="G11" s="268">
        <v>3</v>
      </c>
      <c r="H11" s="268">
        <v>0</v>
      </c>
      <c r="I11" s="268">
        <v>4</v>
      </c>
      <c r="J11" s="268">
        <v>0</v>
      </c>
      <c r="K11" s="268">
        <v>1</v>
      </c>
      <c r="L11" s="268">
        <v>0</v>
      </c>
      <c r="M11" s="417">
        <v>0</v>
      </c>
      <c r="N11" s="343">
        <f t="shared" si="0"/>
        <v>8</v>
      </c>
    </row>
    <row r="12" spans="1:160" s="289" customFormat="1" ht="22.5" customHeight="1" x14ac:dyDescent="0.2">
      <c r="A12" s="263">
        <v>20507850091</v>
      </c>
      <c r="B12" s="273"/>
      <c r="C12" s="274" t="s">
        <v>184</v>
      </c>
      <c r="D12" s="275" t="s">
        <v>189</v>
      </c>
      <c r="E12" s="425" t="s">
        <v>27</v>
      </c>
      <c r="F12" s="421">
        <v>0</v>
      </c>
      <c r="G12" s="336">
        <v>3</v>
      </c>
      <c r="H12" s="336">
        <v>16</v>
      </c>
      <c r="I12" s="336">
        <v>0</v>
      </c>
      <c r="J12" s="336">
        <v>0</v>
      </c>
      <c r="K12" s="336">
        <v>2</v>
      </c>
      <c r="L12" s="336">
        <v>0</v>
      </c>
      <c r="M12" s="418">
        <v>0</v>
      </c>
      <c r="N12" s="343">
        <f t="shared" si="0"/>
        <v>21</v>
      </c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  <c r="BT12" s="232"/>
      <c r="BU12" s="232"/>
      <c r="BV12" s="232"/>
      <c r="BW12" s="232"/>
      <c r="BX12" s="232"/>
      <c r="BY12" s="232"/>
      <c r="BZ12" s="232"/>
      <c r="CA12" s="232"/>
      <c r="CB12" s="232"/>
      <c r="CC12" s="232"/>
      <c r="CD12" s="232"/>
      <c r="CE12" s="232"/>
      <c r="CF12" s="232"/>
      <c r="CG12" s="232"/>
      <c r="CH12" s="232"/>
      <c r="CI12" s="232"/>
      <c r="CJ12" s="232"/>
      <c r="CK12" s="232"/>
      <c r="CL12" s="232"/>
      <c r="CM12" s="232"/>
      <c r="CN12" s="232"/>
      <c r="CO12" s="232"/>
      <c r="CP12" s="232"/>
      <c r="CQ12" s="232"/>
      <c r="CR12" s="232"/>
      <c r="CS12" s="232"/>
      <c r="CT12" s="232"/>
      <c r="CU12" s="232"/>
      <c r="CV12" s="232"/>
      <c r="CW12" s="232"/>
      <c r="CX12" s="232"/>
      <c r="CY12" s="232"/>
      <c r="CZ12" s="232"/>
      <c r="DA12" s="232"/>
      <c r="DB12" s="232"/>
      <c r="DC12" s="232"/>
      <c r="DD12" s="232"/>
      <c r="DE12" s="232"/>
      <c r="DF12" s="232"/>
      <c r="DG12" s="232"/>
      <c r="DH12" s="232"/>
      <c r="DI12" s="232"/>
      <c r="DJ12" s="232"/>
      <c r="DK12" s="232"/>
      <c r="DL12" s="232"/>
      <c r="DM12" s="232"/>
      <c r="DN12" s="232"/>
      <c r="DO12" s="232"/>
      <c r="DP12" s="232"/>
      <c r="DQ12" s="232"/>
      <c r="DR12" s="232"/>
      <c r="DS12" s="232"/>
      <c r="DT12" s="232"/>
      <c r="DU12" s="232"/>
      <c r="DV12" s="232"/>
      <c r="DW12" s="232"/>
      <c r="DX12" s="232"/>
      <c r="DY12" s="232"/>
      <c r="DZ12" s="232"/>
      <c r="EA12" s="232"/>
      <c r="EB12" s="232"/>
      <c r="EC12" s="232"/>
      <c r="ED12" s="232"/>
      <c r="EE12" s="232"/>
      <c r="EF12" s="232"/>
      <c r="EG12" s="232"/>
      <c r="EH12" s="232"/>
      <c r="EI12" s="232"/>
      <c r="EJ12" s="232"/>
      <c r="EK12" s="232"/>
      <c r="EL12" s="232"/>
      <c r="EM12" s="232"/>
      <c r="EN12" s="232"/>
      <c r="EO12" s="232"/>
      <c r="EP12" s="232"/>
      <c r="EQ12" s="232"/>
      <c r="ER12" s="232"/>
      <c r="ES12" s="232"/>
      <c r="ET12" s="232"/>
      <c r="EU12" s="232"/>
      <c r="EV12" s="232"/>
      <c r="EW12" s="232"/>
      <c r="EX12" s="232"/>
      <c r="EY12" s="232"/>
      <c r="EZ12" s="232"/>
      <c r="FA12" s="232"/>
      <c r="FB12" s="232"/>
      <c r="FC12" s="232"/>
      <c r="FD12" s="232"/>
    </row>
    <row r="13" spans="1:160" s="289" customFormat="1" ht="22.5" customHeight="1" x14ac:dyDescent="0.2">
      <c r="A13" s="263">
        <v>20455589160</v>
      </c>
      <c r="B13" s="273"/>
      <c r="C13" s="274" t="s">
        <v>184</v>
      </c>
      <c r="D13" s="275" t="s">
        <v>189</v>
      </c>
      <c r="E13" s="425" t="s">
        <v>28</v>
      </c>
      <c r="F13" s="270">
        <v>0</v>
      </c>
      <c r="G13" s="268">
        <v>0</v>
      </c>
      <c r="H13" s="268">
        <v>16</v>
      </c>
      <c r="I13" s="268">
        <v>0</v>
      </c>
      <c r="J13" s="268">
        <v>0</v>
      </c>
      <c r="K13" s="268">
        <v>0</v>
      </c>
      <c r="L13" s="268">
        <v>0</v>
      </c>
      <c r="M13" s="417">
        <v>0</v>
      </c>
      <c r="N13" s="343">
        <f>SUM(F13:M13)</f>
        <v>16</v>
      </c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232"/>
      <c r="BZ13" s="232"/>
      <c r="CA13" s="232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2"/>
      <c r="CN13" s="232"/>
      <c r="CO13" s="232"/>
      <c r="CP13" s="232"/>
      <c r="CQ13" s="232"/>
      <c r="CR13" s="232"/>
      <c r="CS13" s="232"/>
      <c r="CT13" s="232"/>
      <c r="CU13" s="232"/>
      <c r="CV13" s="232"/>
      <c r="CW13" s="232"/>
      <c r="CX13" s="232"/>
      <c r="CY13" s="232"/>
      <c r="CZ13" s="232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  <c r="EG13" s="232"/>
      <c r="EH13" s="232"/>
      <c r="EI13" s="232"/>
      <c r="EJ13" s="232"/>
      <c r="EK13" s="232"/>
      <c r="EL13" s="232"/>
      <c r="EM13" s="232"/>
      <c r="EN13" s="232"/>
      <c r="EO13" s="232"/>
      <c r="EP13" s="232"/>
      <c r="EQ13" s="232"/>
      <c r="ER13" s="232"/>
      <c r="ES13" s="232"/>
      <c r="ET13" s="232"/>
      <c r="EU13" s="232"/>
      <c r="EV13" s="232"/>
      <c r="EW13" s="232"/>
      <c r="EX13" s="232"/>
      <c r="EY13" s="232"/>
      <c r="EZ13" s="232"/>
      <c r="FA13" s="232"/>
      <c r="FB13" s="232"/>
      <c r="FC13" s="232"/>
      <c r="FD13" s="232"/>
    </row>
    <row r="14" spans="1:160" s="232" customFormat="1" ht="22.5" customHeight="1" x14ac:dyDescent="0.2">
      <c r="A14" s="263">
        <v>20119207992</v>
      </c>
      <c r="B14" s="273"/>
      <c r="C14" s="274" t="s">
        <v>184</v>
      </c>
      <c r="D14" s="275" t="s">
        <v>189</v>
      </c>
      <c r="E14" s="425" t="s">
        <v>29</v>
      </c>
      <c r="F14" s="422">
        <v>1</v>
      </c>
      <c r="G14" s="290">
        <v>1</v>
      </c>
      <c r="H14" s="290">
        <v>0</v>
      </c>
      <c r="I14" s="290">
        <v>5</v>
      </c>
      <c r="J14" s="290">
        <v>0</v>
      </c>
      <c r="K14" s="290">
        <v>0</v>
      </c>
      <c r="L14" s="290">
        <v>0</v>
      </c>
      <c r="M14" s="419">
        <v>0</v>
      </c>
      <c r="N14" s="343">
        <f t="shared" si="0"/>
        <v>7</v>
      </c>
    </row>
    <row r="15" spans="1:160" s="232" customFormat="1" ht="22.5" customHeight="1" x14ac:dyDescent="0.2">
      <c r="A15" s="263">
        <v>20524570689</v>
      </c>
      <c r="B15" s="273"/>
      <c r="C15" s="274" t="s">
        <v>184</v>
      </c>
      <c r="D15" s="275" t="s">
        <v>189</v>
      </c>
      <c r="E15" s="425" t="s">
        <v>30</v>
      </c>
      <c r="F15" s="423">
        <v>2</v>
      </c>
      <c r="G15" s="278">
        <v>4</v>
      </c>
      <c r="H15" s="278">
        <v>15</v>
      </c>
      <c r="I15" s="278">
        <v>0</v>
      </c>
      <c r="J15" s="278">
        <v>0</v>
      </c>
      <c r="K15" s="278">
        <v>1</v>
      </c>
      <c r="L15" s="278">
        <v>0</v>
      </c>
      <c r="M15" s="391">
        <v>0</v>
      </c>
      <c r="N15" s="343">
        <f t="shared" si="0"/>
        <v>22</v>
      </c>
    </row>
    <row r="16" spans="1:160" s="232" customFormat="1" ht="22.5" customHeight="1" x14ac:dyDescent="0.2">
      <c r="A16" s="263" t="s">
        <v>199</v>
      </c>
      <c r="B16" s="273"/>
      <c r="C16" s="274" t="s">
        <v>184</v>
      </c>
      <c r="D16" s="275" t="s">
        <v>189</v>
      </c>
      <c r="E16" s="425" t="s">
        <v>103</v>
      </c>
      <c r="F16" s="423">
        <v>0</v>
      </c>
      <c r="G16" s="278">
        <v>14</v>
      </c>
      <c r="H16" s="278">
        <v>67</v>
      </c>
      <c r="I16" s="278">
        <v>0</v>
      </c>
      <c r="J16" s="278">
        <v>0</v>
      </c>
      <c r="K16" s="278">
        <v>5</v>
      </c>
      <c r="L16" s="278">
        <v>0</v>
      </c>
      <c r="M16" s="391">
        <v>0</v>
      </c>
      <c r="N16" s="343">
        <f t="shared" si="0"/>
        <v>86</v>
      </c>
    </row>
    <row r="17" spans="1:14" s="232" customFormat="1" ht="22.5" customHeight="1" x14ac:dyDescent="0.2">
      <c r="A17" s="263">
        <v>20357259976</v>
      </c>
      <c r="B17" s="273"/>
      <c r="C17" s="274" t="s">
        <v>184</v>
      </c>
      <c r="D17" s="275" t="s">
        <v>189</v>
      </c>
      <c r="E17" s="425" t="s">
        <v>190</v>
      </c>
      <c r="F17" s="423">
        <v>0</v>
      </c>
      <c r="G17" s="278">
        <v>12</v>
      </c>
      <c r="H17" s="278">
        <v>43</v>
      </c>
      <c r="I17" s="278">
        <v>0</v>
      </c>
      <c r="J17" s="278">
        <v>0</v>
      </c>
      <c r="K17" s="278">
        <v>0</v>
      </c>
      <c r="L17" s="278">
        <v>1</v>
      </c>
      <c r="M17" s="391">
        <v>0</v>
      </c>
      <c r="N17" s="343">
        <f t="shared" si="0"/>
        <v>56</v>
      </c>
    </row>
    <row r="18" spans="1:14" s="232" customFormat="1" ht="22.5" customHeight="1" x14ac:dyDescent="0.2">
      <c r="A18" s="263">
        <v>20449247494</v>
      </c>
      <c r="B18" s="264"/>
      <c r="C18" s="264" t="s">
        <v>184</v>
      </c>
      <c r="D18" s="265" t="s">
        <v>189</v>
      </c>
      <c r="E18" s="425" t="s">
        <v>191</v>
      </c>
      <c r="F18" s="424">
        <v>1</v>
      </c>
      <c r="G18" s="394">
        <v>0</v>
      </c>
      <c r="H18" s="394">
        <v>30</v>
      </c>
      <c r="I18" s="394">
        <v>16</v>
      </c>
      <c r="J18" s="394">
        <v>0</v>
      </c>
      <c r="K18" s="394">
        <v>0</v>
      </c>
      <c r="L18" s="394">
        <v>21</v>
      </c>
      <c r="M18" s="420">
        <v>5</v>
      </c>
      <c r="N18" s="343">
        <f>SUM(F18:M18)</f>
        <v>73</v>
      </c>
    </row>
    <row r="19" spans="1:14" s="232" customFormat="1" ht="22.5" customHeight="1" x14ac:dyDescent="0.2">
      <c r="A19" s="263">
        <v>20543725821</v>
      </c>
      <c r="B19" s="273"/>
      <c r="C19" s="274" t="s">
        <v>184</v>
      </c>
      <c r="D19" s="275" t="s">
        <v>189</v>
      </c>
      <c r="E19" s="425" t="s">
        <v>34</v>
      </c>
      <c r="F19" s="423">
        <v>0</v>
      </c>
      <c r="G19" s="278">
        <v>0</v>
      </c>
      <c r="H19" s="278">
        <v>0</v>
      </c>
      <c r="I19" s="278">
        <v>6</v>
      </c>
      <c r="J19" s="278">
        <v>0</v>
      </c>
      <c r="K19" s="278">
        <v>2</v>
      </c>
      <c r="L19" s="278">
        <v>0</v>
      </c>
      <c r="M19" s="391">
        <v>0</v>
      </c>
      <c r="N19" s="343">
        <f t="shared" si="0"/>
        <v>8</v>
      </c>
    </row>
    <row r="20" spans="1:14" s="232" customFormat="1" ht="22.5" customHeight="1" x14ac:dyDescent="0.2">
      <c r="A20" s="263">
        <v>20100027292</v>
      </c>
      <c r="B20" s="273"/>
      <c r="C20" s="274" t="s">
        <v>184</v>
      </c>
      <c r="D20" s="275" t="s">
        <v>189</v>
      </c>
      <c r="E20" s="425" t="s">
        <v>192</v>
      </c>
      <c r="F20" s="423">
        <v>0</v>
      </c>
      <c r="G20" s="278">
        <v>50</v>
      </c>
      <c r="H20" s="278">
        <v>0</v>
      </c>
      <c r="I20" s="278">
        <v>129</v>
      </c>
      <c r="J20" s="278">
        <v>0</v>
      </c>
      <c r="K20" s="278">
        <v>7</v>
      </c>
      <c r="L20" s="278">
        <v>0</v>
      </c>
      <c r="M20" s="391">
        <v>14</v>
      </c>
      <c r="N20" s="343">
        <f>SUM(F20:M20)</f>
        <v>200</v>
      </c>
    </row>
    <row r="21" spans="1:14" s="232" customFormat="1" ht="22.5" customHeight="1" x14ac:dyDescent="0.2">
      <c r="A21" s="263">
        <v>20478110589</v>
      </c>
      <c r="B21" s="273"/>
      <c r="C21" s="274" t="s">
        <v>184</v>
      </c>
      <c r="D21" s="275" t="s">
        <v>189</v>
      </c>
      <c r="E21" s="425" t="s">
        <v>36</v>
      </c>
      <c r="F21" s="423">
        <v>0</v>
      </c>
      <c r="G21" s="278">
        <v>0</v>
      </c>
      <c r="H21" s="278">
        <v>0</v>
      </c>
      <c r="I21" s="278">
        <v>9</v>
      </c>
      <c r="J21" s="278">
        <v>0</v>
      </c>
      <c r="K21" s="278">
        <v>0</v>
      </c>
      <c r="L21" s="278">
        <v>0</v>
      </c>
      <c r="M21" s="391">
        <v>0</v>
      </c>
      <c r="N21" s="343">
        <f t="shared" si="0"/>
        <v>9</v>
      </c>
    </row>
    <row r="22" spans="1:14" s="232" customFormat="1" ht="22.5" customHeight="1" x14ac:dyDescent="0.2">
      <c r="A22" s="263">
        <v>20422143701</v>
      </c>
      <c r="B22" s="273"/>
      <c r="C22" s="274" t="s">
        <v>184</v>
      </c>
      <c r="D22" s="275" t="s">
        <v>189</v>
      </c>
      <c r="E22" s="425" t="s">
        <v>37</v>
      </c>
      <c r="F22" s="423">
        <v>0</v>
      </c>
      <c r="G22" s="278">
        <v>4</v>
      </c>
      <c r="H22" s="278">
        <v>0</v>
      </c>
      <c r="I22" s="278">
        <v>0</v>
      </c>
      <c r="J22" s="278">
        <v>0</v>
      </c>
      <c r="K22" s="278">
        <v>0</v>
      </c>
      <c r="L22" s="278">
        <v>0</v>
      </c>
      <c r="M22" s="279">
        <v>0</v>
      </c>
      <c r="N22" s="343">
        <f>SUM(F22:M22)</f>
        <v>4</v>
      </c>
    </row>
    <row r="23" spans="1:14" s="232" customFormat="1" ht="22.5" customHeight="1" x14ac:dyDescent="0.2">
      <c r="A23" s="263">
        <v>20109925757</v>
      </c>
      <c r="B23" s="273"/>
      <c r="C23" s="274" t="s">
        <v>184</v>
      </c>
      <c r="D23" s="275" t="s">
        <v>189</v>
      </c>
      <c r="E23" s="425" t="s">
        <v>38</v>
      </c>
      <c r="F23" s="423">
        <v>3</v>
      </c>
      <c r="G23" s="278">
        <v>8</v>
      </c>
      <c r="H23" s="278">
        <v>90</v>
      </c>
      <c r="I23" s="278">
        <v>186</v>
      </c>
      <c r="J23" s="278">
        <v>0</v>
      </c>
      <c r="K23" s="278">
        <v>5</v>
      </c>
      <c r="L23" s="278">
        <v>23</v>
      </c>
      <c r="M23" s="279">
        <v>5</v>
      </c>
      <c r="N23" s="343">
        <f>SUM(F23:M23)</f>
        <v>320</v>
      </c>
    </row>
    <row r="24" spans="1:14" s="232" customFormat="1" ht="22.5" customHeight="1" x14ac:dyDescent="0.2">
      <c r="A24" s="263">
        <v>20100901481</v>
      </c>
      <c r="B24" s="273"/>
      <c r="C24" s="274" t="s">
        <v>184</v>
      </c>
      <c r="D24" s="275" t="s">
        <v>189</v>
      </c>
      <c r="E24" s="425" t="s">
        <v>40</v>
      </c>
      <c r="F24" s="424">
        <v>0</v>
      </c>
      <c r="G24" s="394">
        <v>0</v>
      </c>
      <c r="H24" s="394">
        <v>0</v>
      </c>
      <c r="I24" s="394">
        <v>102</v>
      </c>
      <c r="J24" s="394">
        <v>0</v>
      </c>
      <c r="K24" s="394">
        <v>0</v>
      </c>
      <c r="L24" s="394">
        <v>0</v>
      </c>
      <c r="M24" s="395">
        <v>5</v>
      </c>
      <c r="N24" s="343">
        <f t="shared" si="0"/>
        <v>107</v>
      </c>
    </row>
    <row r="25" spans="1:14" s="232" customFormat="1" ht="22.5" customHeight="1" x14ac:dyDescent="0.2">
      <c r="A25" s="263">
        <v>20302241598</v>
      </c>
      <c r="B25" s="273"/>
      <c r="C25" s="274" t="s">
        <v>184</v>
      </c>
      <c r="D25" s="275" t="s">
        <v>189</v>
      </c>
      <c r="E25" s="276" t="s">
        <v>193</v>
      </c>
      <c r="F25" s="277">
        <v>0</v>
      </c>
      <c r="G25" s="278">
        <v>3</v>
      </c>
      <c r="H25" s="278">
        <v>0</v>
      </c>
      <c r="I25" s="278">
        <v>14</v>
      </c>
      <c r="J25" s="278">
        <v>0</v>
      </c>
      <c r="K25" s="278">
        <v>0</v>
      </c>
      <c r="L25" s="278">
        <v>0</v>
      </c>
      <c r="M25" s="279">
        <v>0</v>
      </c>
      <c r="N25" s="343">
        <f t="shared" si="0"/>
        <v>17</v>
      </c>
    </row>
    <row r="26" spans="1:14" s="232" customFormat="1" ht="22.5" customHeight="1" x14ac:dyDescent="0.2">
      <c r="A26" s="263">
        <v>20115809394</v>
      </c>
      <c r="B26" s="273"/>
      <c r="C26" s="274" t="s">
        <v>184</v>
      </c>
      <c r="D26" s="275" t="s">
        <v>189</v>
      </c>
      <c r="E26" s="276" t="s">
        <v>43</v>
      </c>
      <c r="F26" s="277">
        <v>0</v>
      </c>
      <c r="G26" s="278">
        <v>3</v>
      </c>
      <c r="H26" s="278">
        <v>0</v>
      </c>
      <c r="I26" s="278">
        <v>25</v>
      </c>
      <c r="J26" s="278">
        <v>0</v>
      </c>
      <c r="K26" s="278">
        <v>0</v>
      </c>
      <c r="L26" s="278">
        <v>0</v>
      </c>
      <c r="M26" s="279">
        <v>0</v>
      </c>
      <c r="N26" s="343">
        <f>SUM(F26:M26)</f>
        <v>28</v>
      </c>
    </row>
    <row r="27" spans="1:14" s="232" customFormat="1" ht="22.5" customHeight="1" x14ac:dyDescent="0.2">
      <c r="A27" s="263">
        <v>20214920787</v>
      </c>
      <c r="B27" s="273"/>
      <c r="C27" s="274" t="s">
        <v>184</v>
      </c>
      <c r="D27" s="275" t="s">
        <v>189</v>
      </c>
      <c r="E27" s="276" t="s">
        <v>44</v>
      </c>
      <c r="F27" s="277">
        <v>0</v>
      </c>
      <c r="G27" s="278">
        <v>0</v>
      </c>
      <c r="H27" s="278">
        <v>0</v>
      </c>
      <c r="I27" s="278">
        <v>94</v>
      </c>
      <c r="J27" s="278">
        <v>0</v>
      </c>
      <c r="K27" s="278">
        <v>0</v>
      </c>
      <c r="L27" s="278">
        <v>0</v>
      </c>
      <c r="M27" s="391">
        <v>0</v>
      </c>
      <c r="N27" s="343">
        <f t="shared" si="0"/>
        <v>94</v>
      </c>
    </row>
    <row r="28" spans="1:14" s="232" customFormat="1" ht="22.5" customHeight="1" x14ac:dyDescent="0.2">
      <c r="A28" s="263">
        <v>20110963875</v>
      </c>
      <c r="B28" s="273"/>
      <c r="C28" s="274" t="s">
        <v>184</v>
      </c>
      <c r="D28" s="275" t="s">
        <v>189</v>
      </c>
      <c r="E28" s="276" t="s">
        <v>45</v>
      </c>
      <c r="F28" s="412">
        <v>0</v>
      </c>
      <c r="G28" s="413">
        <v>11</v>
      </c>
      <c r="H28" s="413">
        <v>0</v>
      </c>
      <c r="I28" s="413">
        <v>44</v>
      </c>
      <c r="J28" s="413">
        <v>0</v>
      </c>
      <c r="K28" s="413">
        <v>0</v>
      </c>
      <c r="L28" s="413">
        <v>0</v>
      </c>
      <c r="M28" s="414">
        <v>0</v>
      </c>
      <c r="N28" s="343">
        <f t="shared" si="0"/>
        <v>55</v>
      </c>
    </row>
    <row r="29" spans="1:14" s="232" customFormat="1" ht="22.5" customHeight="1" x14ac:dyDescent="0.2">
      <c r="A29" s="263">
        <v>20519865476</v>
      </c>
      <c r="B29" s="273"/>
      <c r="C29" s="274" t="s">
        <v>184</v>
      </c>
      <c r="D29" s="275" t="s">
        <v>189</v>
      </c>
      <c r="E29" s="276" t="s">
        <v>46</v>
      </c>
      <c r="F29" s="412">
        <v>0</v>
      </c>
      <c r="G29" s="413">
        <v>0</v>
      </c>
      <c r="H29" s="413">
        <v>0</v>
      </c>
      <c r="I29" s="413">
        <v>11</v>
      </c>
      <c r="J29" s="413">
        <v>0</v>
      </c>
      <c r="K29" s="413">
        <v>1</v>
      </c>
      <c r="L29" s="413">
        <v>0</v>
      </c>
      <c r="M29" s="414">
        <v>0</v>
      </c>
      <c r="N29" s="343">
        <f t="shared" si="0"/>
        <v>12</v>
      </c>
    </row>
    <row r="30" spans="1:14" s="232" customFormat="1" ht="22.5" customHeight="1" x14ac:dyDescent="0.2">
      <c r="A30" s="263">
        <v>20496950128</v>
      </c>
      <c r="B30" s="273"/>
      <c r="C30" s="274" t="s">
        <v>184</v>
      </c>
      <c r="D30" s="275" t="s">
        <v>189</v>
      </c>
      <c r="E30" s="276" t="s">
        <v>47</v>
      </c>
      <c r="F30" s="277">
        <v>0</v>
      </c>
      <c r="G30" s="278">
        <v>0</v>
      </c>
      <c r="H30" s="278">
        <v>0</v>
      </c>
      <c r="I30" s="278">
        <v>5</v>
      </c>
      <c r="J30" s="278">
        <v>0</v>
      </c>
      <c r="K30" s="278">
        <v>0</v>
      </c>
      <c r="L30" s="278">
        <v>0</v>
      </c>
      <c r="M30" s="391">
        <v>0</v>
      </c>
      <c r="N30" s="343">
        <f t="shared" si="0"/>
        <v>5</v>
      </c>
    </row>
    <row r="31" spans="1:14" s="232" customFormat="1" ht="22.5" customHeight="1" x14ac:dyDescent="0.2">
      <c r="A31" s="263">
        <v>20532528187</v>
      </c>
      <c r="B31" s="273"/>
      <c r="C31" s="274" t="s">
        <v>184</v>
      </c>
      <c r="D31" s="275" t="s">
        <v>189</v>
      </c>
      <c r="E31" s="276" t="s">
        <v>208</v>
      </c>
      <c r="F31" s="277">
        <v>0</v>
      </c>
      <c r="G31" s="278">
        <v>0</v>
      </c>
      <c r="H31" s="278">
        <v>0</v>
      </c>
      <c r="I31" s="278">
        <v>40</v>
      </c>
      <c r="J31" s="278">
        <v>0</v>
      </c>
      <c r="K31" s="278">
        <v>0</v>
      </c>
      <c r="L31" s="278">
        <v>0</v>
      </c>
      <c r="M31" s="391">
        <v>2</v>
      </c>
      <c r="N31" s="343">
        <f t="shared" si="0"/>
        <v>42</v>
      </c>
    </row>
    <row r="32" spans="1:14" s="232" customFormat="1" ht="22.5" customHeight="1" x14ac:dyDescent="0.2">
      <c r="A32" s="263">
        <v>20539692161</v>
      </c>
      <c r="B32" s="273"/>
      <c r="C32" s="274" t="s">
        <v>184</v>
      </c>
      <c r="D32" s="275" t="s">
        <v>189</v>
      </c>
      <c r="E32" s="276" t="s">
        <v>48</v>
      </c>
      <c r="F32" s="277">
        <v>0</v>
      </c>
      <c r="G32" s="278">
        <v>0</v>
      </c>
      <c r="H32" s="278">
        <v>5</v>
      </c>
      <c r="I32" s="278">
        <v>0</v>
      </c>
      <c r="J32" s="278">
        <v>0</v>
      </c>
      <c r="K32" s="278">
        <v>1</v>
      </c>
      <c r="L32" s="278">
        <v>7</v>
      </c>
      <c r="M32" s="391">
        <v>0</v>
      </c>
      <c r="N32" s="343">
        <f t="shared" si="0"/>
        <v>13</v>
      </c>
    </row>
    <row r="33" spans="1:161" s="232" customFormat="1" ht="22.5" customHeight="1" x14ac:dyDescent="0.2">
      <c r="A33" s="263">
        <v>20100082633</v>
      </c>
      <c r="B33" s="273"/>
      <c r="C33" s="274" t="s">
        <v>184</v>
      </c>
      <c r="D33" s="275" t="s">
        <v>189</v>
      </c>
      <c r="E33" s="276" t="s">
        <v>49</v>
      </c>
      <c r="F33" s="277">
        <v>0</v>
      </c>
      <c r="G33" s="278">
        <v>1</v>
      </c>
      <c r="H33" s="278">
        <v>0</v>
      </c>
      <c r="I33" s="278">
        <v>43</v>
      </c>
      <c r="J33" s="278">
        <v>0</v>
      </c>
      <c r="K33" s="278">
        <v>2</v>
      </c>
      <c r="L33" s="278">
        <v>0</v>
      </c>
      <c r="M33" s="391">
        <v>2</v>
      </c>
      <c r="N33" s="343">
        <f t="shared" si="0"/>
        <v>48</v>
      </c>
    </row>
    <row r="34" spans="1:161" s="232" customFormat="1" ht="22.5" customHeight="1" x14ac:dyDescent="0.2">
      <c r="A34" s="263">
        <v>20456108025</v>
      </c>
      <c r="B34" s="273"/>
      <c r="C34" s="274" t="s">
        <v>184</v>
      </c>
      <c r="D34" s="275" t="s">
        <v>189</v>
      </c>
      <c r="E34" s="276" t="s">
        <v>50</v>
      </c>
      <c r="F34" s="277">
        <v>0</v>
      </c>
      <c r="G34" s="278">
        <v>3</v>
      </c>
      <c r="H34" s="278">
        <v>0</v>
      </c>
      <c r="I34" s="278">
        <v>8</v>
      </c>
      <c r="J34" s="278">
        <v>2</v>
      </c>
      <c r="K34" s="278">
        <v>2</v>
      </c>
      <c r="L34" s="278">
        <v>0</v>
      </c>
      <c r="M34" s="391">
        <v>11</v>
      </c>
      <c r="N34" s="343">
        <f t="shared" si="0"/>
        <v>26</v>
      </c>
    </row>
    <row r="35" spans="1:161" s="232" customFormat="1" ht="22.5" customHeight="1" x14ac:dyDescent="0.2">
      <c r="A35" s="444">
        <v>20449332840</v>
      </c>
      <c r="B35" s="445"/>
      <c r="C35" s="446" t="s">
        <v>184</v>
      </c>
      <c r="D35" s="447" t="s">
        <v>189</v>
      </c>
      <c r="E35" s="448" t="s">
        <v>209</v>
      </c>
      <c r="F35" s="449">
        <v>0</v>
      </c>
      <c r="G35" s="450">
        <v>0</v>
      </c>
      <c r="H35" s="450">
        <v>0</v>
      </c>
      <c r="I35" s="450">
        <v>37</v>
      </c>
      <c r="J35" s="450">
        <v>0</v>
      </c>
      <c r="K35" s="450">
        <v>0</v>
      </c>
      <c r="L35" s="450">
        <v>0</v>
      </c>
      <c r="M35" s="451">
        <v>0</v>
      </c>
      <c r="N35" s="343">
        <f t="shared" si="0"/>
        <v>37</v>
      </c>
      <c r="O35" s="612"/>
      <c r="P35" s="61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  <c r="AD35" s="452"/>
      <c r="AE35" s="452"/>
      <c r="AF35" s="452"/>
      <c r="AG35" s="452"/>
      <c r="AH35" s="452"/>
      <c r="AI35" s="452"/>
      <c r="AJ35" s="452"/>
      <c r="AK35" s="452"/>
      <c r="AL35" s="452"/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52"/>
      <c r="AX35" s="452"/>
      <c r="AY35" s="452"/>
      <c r="AZ35" s="452"/>
      <c r="BA35" s="452"/>
      <c r="BB35" s="452"/>
      <c r="BC35" s="452"/>
      <c r="BD35" s="452"/>
      <c r="BE35" s="452"/>
      <c r="BF35" s="452"/>
      <c r="BG35" s="452"/>
      <c r="BH35" s="452"/>
      <c r="BI35" s="452"/>
      <c r="BJ35" s="452"/>
      <c r="BK35" s="452"/>
      <c r="BL35" s="452"/>
      <c r="BM35" s="452"/>
      <c r="BN35" s="452"/>
      <c r="BO35" s="452"/>
      <c r="BP35" s="452"/>
      <c r="BQ35" s="452"/>
      <c r="BR35" s="452"/>
      <c r="BS35" s="452"/>
      <c r="BT35" s="452"/>
      <c r="BU35" s="452"/>
      <c r="BV35" s="452"/>
      <c r="BW35" s="452"/>
      <c r="BX35" s="452"/>
      <c r="BY35" s="452"/>
      <c r="BZ35" s="452"/>
      <c r="CA35" s="452"/>
      <c r="CB35" s="452"/>
      <c r="CC35" s="452"/>
      <c r="CD35" s="452"/>
      <c r="CE35" s="452"/>
      <c r="CF35" s="452"/>
      <c r="CG35" s="452"/>
      <c r="CH35" s="452"/>
      <c r="CI35" s="452"/>
      <c r="CJ35" s="452"/>
      <c r="CK35" s="452"/>
      <c r="CL35" s="452"/>
      <c r="CM35" s="452"/>
      <c r="CN35" s="452"/>
      <c r="CO35" s="452"/>
      <c r="CP35" s="452"/>
      <c r="CQ35" s="452"/>
      <c r="CR35" s="452"/>
      <c r="CS35" s="452"/>
      <c r="CT35" s="452"/>
      <c r="CU35" s="452"/>
      <c r="CV35" s="452"/>
      <c r="CW35" s="452"/>
      <c r="CX35" s="452"/>
      <c r="CY35" s="452"/>
      <c r="CZ35" s="452"/>
      <c r="DA35" s="452"/>
      <c r="DB35" s="452"/>
      <c r="DC35" s="452"/>
      <c r="DD35" s="452"/>
      <c r="DE35" s="452"/>
      <c r="DF35" s="452"/>
      <c r="DG35" s="452"/>
      <c r="DH35" s="452"/>
      <c r="DI35" s="452"/>
      <c r="DJ35" s="452"/>
      <c r="DK35" s="452"/>
      <c r="DL35" s="452"/>
      <c r="DM35" s="452"/>
      <c r="DN35" s="452"/>
      <c r="DO35" s="452"/>
      <c r="DP35" s="452"/>
      <c r="DQ35" s="452"/>
      <c r="DR35" s="452"/>
      <c r="DS35" s="452"/>
      <c r="DT35" s="452"/>
      <c r="DU35" s="452"/>
      <c r="DV35" s="452"/>
      <c r="DW35" s="452"/>
      <c r="DX35" s="452"/>
      <c r="DY35" s="452"/>
      <c r="DZ35" s="452"/>
      <c r="EA35" s="452"/>
      <c r="EB35" s="452"/>
      <c r="EC35" s="452"/>
      <c r="ED35" s="452"/>
      <c r="EE35" s="452"/>
      <c r="EF35" s="452"/>
      <c r="EG35" s="452"/>
      <c r="EH35" s="452"/>
      <c r="EI35" s="452"/>
      <c r="EJ35" s="452"/>
      <c r="EK35" s="452"/>
      <c r="EL35" s="452"/>
      <c r="EM35" s="452"/>
      <c r="EN35" s="452"/>
      <c r="EO35" s="452"/>
      <c r="EP35" s="452"/>
      <c r="EQ35" s="452"/>
      <c r="ER35" s="452"/>
      <c r="ES35" s="452"/>
      <c r="ET35" s="452"/>
      <c r="EU35" s="452"/>
      <c r="EV35" s="452"/>
      <c r="EW35" s="452"/>
      <c r="EX35" s="452"/>
      <c r="EY35" s="452"/>
      <c r="EZ35" s="452"/>
      <c r="FA35" s="452"/>
      <c r="FB35" s="452"/>
      <c r="FC35" s="452"/>
      <c r="FD35" s="452"/>
      <c r="FE35" s="452"/>
    </row>
    <row r="36" spans="1:161" s="343" customFormat="1" ht="22.5" customHeight="1" x14ac:dyDescent="0.2">
      <c r="A36" s="338">
        <v>20100227895</v>
      </c>
      <c r="B36" s="339"/>
      <c r="C36" s="340" t="s">
        <v>184</v>
      </c>
      <c r="D36" s="341" t="s">
        <v>189</v>
      </c>
      <c r="E36" s="342" t="s">
        <v>51</v>
      </c>
      <c r="F36" s="267">
        <v>0</v>
      </c>
      <c r="G36" s="268">
        <v>1</v>
      </c>
      <c r="H36" s="268">
        <v>0</v>
      </c>
      <c r="I36" s="268">
        <v>22</v>
      </c>
      <c r="J36" s="268">
        <v>0</v>
      </c>
      <c r="K36" s="268">
        <v>0</v>
      </c>
      <c r="L36" s="268">
        <v>0</v>
      </c>
      <c r="M36" s="269">
        <v>0</v>
      </c>
      <c r="N36" s="343">
        <f t="shared" si="0"/>
        <v>23</v>
      </c>
    </row>
    <row r="37" spans="1:161" s="232" customFormat="1" ht="22.5" customHeight="1" thickBot="1" x14ac:dyDescent="0.25">
      <c r="A37" s="304">
        <v>20110343907</v>
      </c>
      <c r="B37" s="305"/>
      <c r="C37" s="306" t="s">
        <v>184</v>
      </c>
      <c r="D37" s="307" t="s">
        <v>189</v>
      </c>
      <c r="E37" s="308" t="s">
        <v>52</v>
      </c>
      <c r="F37" s="309">
        <v>0</v>
      </c>
      <c r="G37" s="310">
        <v>8</v>
      </c>
      <c r="H37" s="310"/>
      <c r="I37" s="310">
        <v>40</v>
      </c>
      <c r="J37" s="310">
        <v>0</v>
      </c>
      <c r="K37" s="310">
        <v>0</v>
      </c>
      <c r="L37" s="310">
        <v>0</v>
      </c>
      <c r="M37" s="311">
        <v>0</v>
      </c>
      <c r="N37" s="343">
        <f t="shared" si="0"/>
        <v>48</v>
      </c>
    </row>
    <row r="38" spans="1:161" s="186" customFormat="1" x14ac:dyDescent="0.2"/>
    <row r="39" spans="1:161" s="186" customFormat="1" x14ac:dyDescent="0.2">
      <c r="F39" s="206"/>
      <c r="G39" s="206"/>
      <c r="H39" s="206"/>
      <c r="I39" s="206"/>
      <c r="J39" s="206"/>
      <c r="K39" s="206"/>
      <c r="L39" s="206"/>
      <c r="M39" s="206" t="s">
        <v>18</v>
      </c>
      <c r="N39" s="236">
        <f>SUM(N5:N37)</f>
        <v>3034</v>
      </c>
      <c r="O39" s="207"/>
    </row>
    <row r="40" spans="1:161" x14ac:dyDescent="0.2">
      <c r="G40" t="s">
        <v>200</v>
      </c>
    </row>
    <row r="50" spans="7:7" x14ac:dyDescent="0.2">
      <c r="G50" t="s">
        <v>200</v>
      </c>
    </row>
    <row r="51" spans="7:7" x14ac:dyDescent="0.2">
      <c r="G51" t="s">
        <v>200</v>
      </c>
    </row>
    <row r="52" spans="7:7" x14ac:dyDescent="0.2">
      <c r="G52" t="s">
        <v>200</v>
      </c>
    </row>
    <row r="53" spans="7:7" x14ac:dyDescent="0.2">
      <c r="G53" t="s">
        <v>200</v>
      </c>
    </row>
    <row r="54" spans="7:7" x14ac:dyDescent="0.2">
      <c r="G54" t="s">
        <v>200</v>
      </c>
    </row>
    <row r="55" spans="7:7" x14ac:dyDescent="0.2">
      <c r="G55" t="s">
        <v>200</v>
      </c>
    </row>
    <row r="56" spans="7:7" x14ac:dyDescent="0.2">
      <c r="G56" t="s">
        <v>200</v>
      </c>
    </row>
    <row r="57" spans="7:7" x14ac:dyDescent="0.2">
      <c r="G57" t="s">
        <v>200</v>
      </c>
    </row>
    <row r="58" spans="7:7" x14ac:dyDescent="0.2">
      <c r="G58" t="s">
        <v>200</v>
      </c>
    </row>
    <row r="59" spans="7:7" x14ac:dyDescent="0.2">
      <c r="G59" t="s">
        <v>200</v>
      </c>
    </row>
    <row r="60" spans="7:7" x14ac:dyDescent="0.2">
      <c r="G60" t="s">
        <v>200</v>
      </c>
    </row>
    <row r="61" spans="7:7" x14ac:dyDescent="0.2">
      <c r="G61" t="s">
        <v>200</v>
      </c>
    </row>
    <row r="62" spans="7:7" x14ac:dyDescent="0.2">
      <c r="G62" t="s">
        <v>200</v>
      </c>
    </row>
    <row r="63" spans="7:7" x14ac:dyDescent="0.2">
      <c r="G63" t="s">
        <v>200</v>
      </c>
    </row>
    <row r="64" spans="7:7" x14ac:dyDescent="0.2">
      <c r="G64" t="s">
        <v>200</v>
      </c>
    </row>
    <row r="65" spans="7:7" x14ac:dyDescent="0.2">
      <c r="G65" t="s">
        <v>200</v>
      </c>
    </row>
    <row r="66" spans="7:7" x14ac:dyDescent="0.2">
      <c r="G66" t="s">
        <v>200</v>
      </c>
    </row>
    <row r="67" spans="7:7" x14ac:dyDescent="0.2">
      <c r="G67" t="s">
        <v>200</v>
      </c>
    </row>
    <row r="68" spans="7:7" x14ac:dyDescent="0.2">
      <c r="G68" t="s">
        <v>200</v>
      </c>
    </row>
    <row r="69" spans="7:7" x14ac:dyDescent="0.2">
      <c r="G69" t="s">
        <v>200</v>
      </c>
    </row>
    <row r="70" spans="7:7" x14ac:dyDescent="0.2">
      <c r="G70" t="s">
        <v>200</v>
      </c>
    </row>
    <row r="71" spans="7:7" x14ac:dyDescent="0.2">
      <c r="G71" t="s">
        <v>200</v>
      </c>
    </row>
    <row r="72" spans="7:7" x14ac:dyDescent="0.2">
      <c r="G72" t="s">
        <v>200</v>
      </c>
    </row>
    <row r="73" spans="7:7" x14ac:dyDescent="0.2">
      <c r="G73" t="s">
        <v>200</v>
      </c>
    </row>
    <row r="74" spans="7:7" x14ac:dyDescent="0.2">
      <c r="G74" t="s">
        <v>200</v>
      </c>
    </row>
    <row r="75" spans="7:7" x14ac:dyDescent="0.2">
      <c r="G75" t="s">
        <v>200</v>
      </c>
    </row>
    <row r="76" spans="7:7" x14ac:dyDescent="0.2">
      <c r="G76" t="s">
        <v>200</v>
      </c>
    </row>
    <row r="77" spans="7:7" x14ac:dyDescent="0.2">
      <c r="G77" t="s">
        <v>200</v>
      </c>
    </row>
    <row r="78" spans="7:7" x14ac:dyDescent="0.2">
      <c r="G78" t="s">
        <v>200</v>
      </c>
    </row>
    <row r="79" spans="7:7" x14ac:dyDescent="0.2">
      <c r="G79" t="s">
        <v>200</v>
      </c>
    </row>
    <row r="80" spans="7:7" x14ac:dyDescent="0.2">
      <c r="G80" t="s">
        <v>200</v>
      </c>
    </row>
    <row r="81" spans="7:7" x14ac:dyDescent="0.2">
      <c r="G81" t="s">
        <v>200</v>
      </c>
    </row>
    <row r="82" spans="7:7" x14ac:dyDescent="0.2">
      <c r="G82" t="s">
        <v>200</v>
      </c>
    </row>
    <row r="83" spans="7:7" x14ac:dyDescent="0.2">
      <c r="G83" t="s">
        <v>200</v>
      </c>
    </row>
    <row r="84" spans="7:7" x14ac:dyDescent="0.2">
      <c r="G84" t="s">
        <v>200</v>
      </c>
    </row>
    <row r="85" spans="7:7" x14ac:dyDescent="0.2">
      <c r="G85" t="s">
        <v>200</v>
      </c>
    </row>
    <row r="86" spans="7:7" x14ac:dyDescent="0.2">
      <c r="G86" t="s">
        <v>200</v>
      </c>
    </row>
    <row r="87" spans="7:7" x14ac:dyDescent="0.2">
      <c r="G87" t="s">
        <v>200</v>
      </c>
    </row>
    <row r="88" spans="7:7" x14ac:dyDescent="0.2">
      <c r="G88" t="s">
        <v>200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7" xr:uid="{29429DD5-AF37-4ABE-85D8-12BE0E3A4A55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Ninaja Coaguila, Jesus Antonio</cp:lastModifiedBy>
  <cp:revision/>
  <cp:lastPrinted>2025-03-04T16:35:22Z</cp:lastPrinted>
  <dcterms:created xsi:type="dcterms:W3CDTF">2005-12-16T17:31:10Z</dcterms:created>
  <dcterms:modified xsi:type="dcterms:W3CDTF">2025-03-04T18:56:42Z</dcterms:modified>
  <cp:category/>
  <cp:contentStatus/>
</cp:coreProperties>
</file>