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mericasmining-my.sharepoint.com/personal/jninajac_southernperu_com_pe/Documents/Desktop/"/>
    </mc:Choice>
  </mc:AlternateContent>
  <xr:revisionPtr revIDLastSave="5" documentId="8_{AF21B47D-9630-45EF-8B8E-AB3D6392433D}" xr6:coauthVersionLast="47" xr6:coauthVersionMax="47" xr10:uidLastSave="{AC528B8D-3502-4E81-A55F-8F78938E354D}"/>
  <bookViews>
    <workbookView xWindow="-120" yWindow="-120" windowWidth="29040" windowHeight="15720" activeTab="6" xr2:uid="{0E4C8F80-1E5A-41A0-B47D-ED98AF30FD31}"/>
  </bookViews>
  <sheets>
    <sheet name="ANEXO 24" sheetId="4" r:id="rId1"/>
    <sheet name="ANEXO 25" sheetId="5" r:id="rId2"/>
    <sheet name="ANEXO 26" sheetId="6" r:id="rId3"/>
    <sheet name="ANEXO 27" sheetId="12" r:id="rId4"/>
    <sheet name="ANEXO 29" sheetId="8" r:id="rId5"/>
    <sheet name="ANEXO 30" sheetId="9" r:id="rId6"/>
    <sheet name="ANEXO 28" sheetId="1" r:id="rId7"/>
    <sheet name="PLANTILLA MINEM 1" sheetId="10" r:id="rId8"/>
    <sheet name="PLANTILLA MINEM 2" sheetId="11" r:id="rId9"/>
  </sheets>
  <definedNames>
    <definedName name="_xlnm._FilterDatabase" localSheetId="6" hidden="1">'ANEXO 28'!$A$17:$AB$17</definedName>
    <definedName name="_xlnm.Print_Area" localSheetId="6">'ANEXO 28'!$A$1:$AB$51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6" l="1"/>
  <c r="D24" i="12"/>
  <c r="V5" i="10" l="1"/>
  <c r="V16" i="1" l="1"/>
  <c r="N29" i="11" l="1"/>
  <c r="AA29" i="6"/>
  <c r="N19" i="11"/>
  <c r="V29" i="10"/>
  <c r="V28" i="10"/>
  <c r="N6" i="11"/>
  <c r="W29" i="10"/>
  <c r="D24" i="4"/>
  <c r="C29" i="12"/>
  <c r="B29" i="12"/>
  <c r="D29" i="6"/>
  <c r="C29" i="6"/>
  <c r="B29" i="6"/>
  <c r="B28" i="5"/>
  <c r="B30" i="5"/>
  <c r="W14" i="10"/>
  <c r="F26" i="1"/>
  <c r="D24" i="5" s="1"/>
  <c r="C24" i="12"/>
  <c r="B24" i="12"/>
  <c r="C24" i="6"/>
  <c r="B24" i="6"/>
  <c r="C24" i="5"/>
  <c r="B24" i="5"/>
  <c r="C24" i="4"/>
  <c r="B24" i="4"/>
  <c r="D29" i="4"/>
  <c r="C29" i="4"/>
  <c r="B29" i="4"/>
  <c r="W24" i="10"/>
  <c r="W16" i="10"/>
  <c r="W15" i="10"/>
  <c r="W13" i="10"/>
  <c r="W12" i="10"/>
  <c r="W11" i="10"/>
  <c r="W10" i="10"/>
  <c r="W9" i="10"/>
  <c r="W8" i="10"/>
  <c r="W6" i="10"/>
  <c r="W25" i="10"/>
  <c r="W27" i="10"/>
  <c r="N14" i="11"/>
  <c r="V14" i="10"/>
  <c r="V19" i="10"/>
  <c r="D29" i="12" l="1"/>
  <c r="W19" i="10"/>
  <c r="Y31" i="1"/>
  <c r="V31" i="1"/>
  <c r="T31" i="1"/>
  <c r="R31" i="1"/>
  <c r="O31" i="1"/>
  <c r="W31" i="1" s="1"/>
  <c r="AA31" i="1" s="1"/>
  <c r="L31" i="1"/>
  <c r="J31" i="1"/>
  <c r="F31" i="1"/>
  <c r="X31" i="1" l="1"/>
  <c r="Z31" i="1"/>
  <c r="AB31" i="1" l="1"/>
  <c r="V8" i="10"/>
  <c r="V25" i="10"/>
  <c r="W26" i="10"/>
  <c r="W21" i="10"/>
  <c r="V21" i="10"/>
  <c r="F23" i="1"/>
  <c r="F24" i="1"/>
  <c r="V27" i="10"/>
  <c r="W7" i="10"/>
  <c r="W22" i="10" l="1"/>
  <c r="V22" i="10"/>
  <c r="W17" i="10"/>
  <c r="W18" i="10" l="1"/>
  <c r="V18" i="10"/>
  <c r="N20" i="11"/>
  <c r="W20" i="10"/>
  <c r="W23" i="10"/>
  <c r="N7" i="11" l="1"/>
  <c r="N8" i="11"/>
  <c r="N9" i="11"/>
  <c r="N10" i="11"/>
  <c r="N11" i="11"/>
  <c r="N12" i="11"/>
  <c r="N13" i="11"/>
  <c r="N15" i="11"/>
  <c r="N16" i="11"/>
  <c r="N17" i="11"/>
  <c r="N18" i="11"/>
  <c r="N22" i="11"/>
  <c r="N23" i="11"/>
  <c r="N24" i="11"/>
  <c r="N25" i="11"/>
  <c r="N26" i="11"/>
  <c r="N27" i="11"/>
  <c r="N5" i="11"/>
  <c r="V6" i="10"/>
  <c r="V16" i="10"/>
  <c r="V20" i="10"/>
  <c r="V26" i="10"/>
  <c r="V15" i="10"/>
  <c r="V7" i="10"/>
  <c r="H38" i="1"/>
  <c r="N28" i="11" l="1"/>
  <c r="F16" i="1"/>
  <c r="F40" i="1" s="1"/>
  <c r="H16" i="1"/>
  <c r="J16" i="1"/>
  <c r="L16" i="1"/>
  <c r="O16" i="1"/>
  <c r="T28" i="1"/>
  <c r="T37" i="1"/>
  <c r="P40" i="1"/>
  <c r="V11" i="10"/>
  <c r="L28" i="1"/>
  <c r="T36" i="1"/>
  <c r="V23" i="1"/>
  <c r="AA16" i="4"/>
  <c r="AA17" i="4"/>
  <c r="AA18" i="4"/>
  <c r="AA19" i="4"/>
  <c r="AA20" i="4"/>
  <c r="AA21" i="4"/>
  <c r="AA22" i="4"/>
  <c r="AA23" i="4"/>
  <c r="AA25" i="4"/>
  <c r="AA26" i="4"/>
  <c r="AA27" i="4"/>
  <c r="AA28" i="4"/>
  <c r="AA30" i="4"/>
  <c r="AA31" i="4"/>
  <c r="AA32" i="4"/>
  <c r="AA33" i="4"/>
  <c r="AA34" i="4"/>
  <c r="AA35" i="4"/>
  <c r="AA36" i="4"/>
  <c r="AA37" i="4"/>
  <c r="AA16" i="5"/>
  <c r="AA17" i="5"/>
  <c r="AA18" i="5"/>
  <c r="AA19" i="5"/>
  <c r="AA20" i="5"/>
  <c r="AA21" i="5"/>
  <c r="AA22" i="5"/>
  <c r="AA23" i="5"/>
  <c r="AA25" i="5"/>
  <c r="AA26" i="5"/>
  <c r="AA27" i="5"/>
  <c r="AA28" i="5"/>
  <c r="AA30" i="5"/>
  <c r="AA31" i="5"/>
  <c r="AA32" i="5"/>
  <c r="AA33" i="5"/>
  <c r="AA34" i="5"/>
  <c r="AA35" i="5"/>
  <c r="AA36" i="5"/>
  <c r="AA37" i="5"/>
  <c r="AA16" i="12"/>
  <c r="AA17" i="12"/>
  <c r="AA18" i="12"/>
  <c r="AA19" i="12"/>
  <c r="AA20" i="12"/>
  <c r="AA21" i="12"/>
  <c r="AA22" i="12"/>
  <c r="AA23" i="12"/>
  <c r="AA25" i="12"/>
  <c r="AA26" i="12"/>
  <c r="AA27" i="12"/>
  <c r="AA28" i="12"/>
  <c r="AA30" i="12"/>
  <c r="AA31" i="12"/>
  <c r="AA32" i="12"/>
  <c r="AA33" i="12"/>
  <c r="AA34" i="12"/>
  <c r="AA35" i="12"/>
  <c r="AA36" i="12"/>
  <c r="AA37" i="12"/>
  <c r="E40" i="1"/>
  <c r="G40" i="1"/>
  <c r="I40" i="1"/>
  <c r="K40" i="1"/>
  <c r="M40" i="1"/>
  <c r="N40" i="1"/>
  <c r="Q40" i="1"/>
  <c r="S40" i="1"/>
  <c r="U40" i="1"/>
  <c r="AA16" i="6"/>
  <c r="AA17" i="6"/>
  <c r="AA18" i="6"/>
  <c r="AA19" i="6"/>
  <c r="AA20" i="6"/>
  <c r="AA21" i="6"/>
  <c r="AA22" i="6"/>
  <c r="AA23" i="6"/>
  <c r="AA25" i="6"/>
  <c r="AA26" i="6"/>
  <c r="AA27" i="6"/>
  <c r="AA28" i="6"/>
  <c r="AA30" i="6"/>
  <c r="AA31" i="6"/>
  <c r="AA32" i="6"/>
  <c r="AA33" i="6"/>
  <c r="AA34" i="6"/>
  <c r="AA35" i="6"/>
  <c r="AA36" i="6"/>
  <c r="AA37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5" i="6"/>
  <c r="C25" i="6"/>
  <c r="B26" i="6"/>
  <c r="C26" i="6"/>
  <c r="B27" i="6"/>
  <c r="C27" i="6"/>
  <c r="B28" i="6"/>
  <c r="C28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5" i="5"/>
  <c r="C25" i="5"/>
  <c r="B26" i="5"/>
  <c r="C26" i="5"/>
  <c r="B27" i="5"/>
  <c r="C27" i="5"/>
  <c r="C28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16" i="12"/>
  <c r="C16" i="12"/>
  <c r="B17" i="12"/>
  <c r="C17" i="12"/>
  <c r="B18" i="12"/>
  <c r="C18" i="12"/>
  <c r="B19" i="12"/>
  <c r="C19" i="12"/>
  <c r="B20" i="12"/>
  <c r="C20" i="12"/>
  <c r="B21" i="12"/>
  <c r="C21" i="12"/>
  <c r="B22" i="12"/>
  <c r="C22" i="12"/>
  <c r="B23" i="12"/>
  <c r="C23" i="12"/>
  <c r="B25" i="12"/>
  <c r="C25" i="12"/>
  <c r="B26" i="12"/>
  <c r="C26" i="12"/>
  <c r="B27" i="12"/>
  <c r="C27" i="12"/>
  <c r="B28" i="12"/>
  <c r="C28" i="12"/>
  <c r="B30" i="12"/>
  <c r="C30" i="12"/>
  <c r="B31" i="12"/>
  <c r="C31" i="12"/>
  <c r="B32" i="12"/>
  <c r="C32" i="12"/>
  <c r="B33" i="12"/>
  <c r="C33" i="12"/>
  <c r="B34" i="12"/>
  <c r="C34" i="12"/>
  <c r="B35" i="12"/>
  <c r="C35" i="12"/>
  <c r="B36" i="12"/>
  <c r="C36" i="12"/>
  <c r="B37" i="12"/>
  <c r="C37" i="12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5" i="4"/>
  <c r="C25" i="4"/>
  <c r="B26" i="4"/>
  <c r="C26" i="4"/>
  <c r="B27" i="4"/>
  <c r="C27" i="4"/>
  <c r="B28" i="4"/>
  <c r="C28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V9" i="10"/>
  <c r="V10" i="10"/>
  <c r="V12" i="10"/>
  <c r="V13" i="10"/>
  <c r="V17" i="10"/>
  <c r="V23" i="10"/>
  <c r="V24" i="10"/>
  <c r="F25" i="1"/>
  <c r="W28" i="10"/>
  <c r="X28" i="10"/>
  <c r="F18" i="1"/>
  <c r="H18" i="1"/>
  <c r="J18" i="1"/>
  <c r="L18" i="1"/>
  <c r="O18" i="1"/>
  <c r="W18" i="1" s="1"/>
  <c r="R18" i="1"/>
  <c r="T18" i="1"/>
  <c r="V18" i="1"/>
  <c r="Y18" i="1"/>
  <c r="F39" i="1"/>
  <c r="H39" i="1"/>
  <c r="J39" i="1"/>
  <c r="L39" i="1"/>
  <c r="O39" i="1"/>
  <c r="W39" i="1" s="1"/>
  <c r="R39" i="1"/>
  <c r="T39" i="1"/>
  <c r="V39" i="1"/>
  <c r="Y39" i="1"/>
  <c r="F22" i="1"/>
  <c r="H22" i="1"/>
  <c r="J22" i="1"/>
  <c r="L22" i="1"/>
  <c r="O22" i="1"/>
  <c r="W22" i="1" s="1"/>
  <c r="R22" i="1"/>
  <c r="T22" i="1"/>
  <c r="V22" i="1"/>
  <c r="Y22" i="1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E38" i="6"/>
  <c r="F38" i="6"/>
  <c r="G38" i="6"/>
  <c r="H38" i="6"/>
  <c r="I38" i="6"/>
  <c r="F27" i="1"/>
  <c r="H27" i="1"/>
  <c r="J27" i="1"/>
  <c r="L27" i="1"/>
  <c r="O27" i="1"/>
  <c r="W27" i="1" s="1"/>
  <c r="R27" i="1"/>
  <c r="T27" i="1"/>
  <c r="V27" i="1"/>
  <c r="Y27" i="1"/>
  <c r="F35" i="1"/>
  <c r="H35" i="1"/>
  <c r="J35" i="1"/>
  <c r="L35" i="1"/>
  <c r="O35" i="1"/>
  <c r="W35" i="1" s="1"/>
  <c r="R35" i="1"/>
  <c r="T35" i="1"/>
  <c r="V35" i="1"/>
  <c r="Y35" i="1"/>
  <c r="H25" i="1"/>
  <c r="J25" i="1"/>
  <c r="L25" i="1"/>
  <c r="O25" i="1"/>
  <c r="W25" i="1" s="1"/>
  <c r="R25" i="1"/>
  <c r="T25" i="1"/>
  <c r="V25" i="1"/>
  <c r="Y25" i="1"/>
  <c r="R36" i="1"/>
  <c r="O36" i="1"/>
  <c r="W36" i="1" s="1"/>
  <c r="L36" i="1"/>
  <c r="J36" i="1"/>
  <c r="H36" i="1"/>
  <c r="F36" i="1"/>
  <c r="V36" i="1"/>
  <c r="Y36" i="1"/>
  <c r="H24" i="1"/>
  <c r="J24" i="1"/>
  <c r="L24" i="1"/>
  <c r="O24" i="1"/>
  <c r="W24" i="1" s="1"/>
  <c r="R24" i="1"/>
  <c r="T24" i="1"/>
  <c r="V24" i="1"/>
  <c r="Y24" i="1"/>
  <c r="W16" i="1"/>
  <c r="R16" i="1"/>
  <c r="T16" i="1"/>
  <c r="Z16" i="1" s="1"/>
  <c r="Y16" i="1"/>
  <c r="F19" i="1"/>
  <c r="H19" i="1"/>
  <c r="J19" i="1"/>
  <c r="L19" i="1"/>
  <c r="O19" i="1"/>
  <c r="W19" i="1" s="1"/>
  <c r="R19" i="1"/>
  <c r="T19" i="1"/>
  <c r="V19" i="1"/>
  <c r="Y19" i="1"/>
  <c r="F20" i="1"/>
  <c r="H20" i="1"/>
  <c r="J20" i="1"/>
  <c r="L20" i="1"/>
  <c r="O20" i="1"/>
  <c r="W20" i="1" s="1"/>
  <c r="R20" i="1"/>
  <c r="T20" i="1"/>
  <c r="V20" i="1"/>
  <c r="Y20" i="1"/>
  <c r="F21" i="1"/>
  <c r="H21" i="1"/>
  <c r="J21" i="1"/>
  <c r="L21" i="1"/>
  <c r="O21" i="1"/>
  <c r="W21" i="1" s="1"/>
  <c r="R21" i="1"/>
  <c r="T21" i="1"/>
  <c r="V21" i="1"/>
  <c r="Y21" i="1"/>
  <c r="H23" i="1"/>
  <c r="J23" i="1"/>
  <c r="L23" i="1"/>
  <c r="O23" i="1"/>
  <c r="W23" i="1" s="1"/>
  <c r="R23" i="1"/>
  <c r="T23" i="1"/>
  <c r="Y23" i="1"/>
  <c r="F28" i="1"/>
  <c r="H28" i="1"/>
  <c r="J28" i="1"/>
  <c r="O28" i="1"/>
  <c r="W28" i="1" s="1"/>
  <c r="R28" i="1"/>
  <c r="V28" i="1"/>
  <c r="Y28" i="1"/>
  <c r="F29" i="1"/>
  <c r="H29" i="1"/>
  <c r="J29" i="1"/>
  <c r="L29" i="1"/>
  <c r="O29" i="1"/>
  <c r="W29" i="1" s="1"/>
  <c r="R29" i="1"/>
  <c r="T29" i="1"/>
  <c r="V29" i="1"/>
  <c r="Y29" i="1"/>
  <c r="F30" i="1"/>
  <c r="J30" i="1"/>
  <c r="L30" i="1"/>
  <c r="O30" i="1"/>
  <c r="W30" i="1" s="1"/>
  <c r="R30" i="1"/>
  <c r="T30" i="1"/>
  <c r="V30" i="1"/>
  <c r="Y30" i="1"/>
  <c r="F32" i="1"/>
  <c r="H32" i="1"/>
  <c r="J32" i="1"/>
  <c r="L32" i="1"/>
  <c r="O32" i="1"/>
  <c r="W32" i="1" s="1"/>
  <c r="R32" i="1"/>
  <c r="T32" i="1"/>
  <c r="V32" i="1"/>
  <c r="Y32" i="1"/>
  <c r="F33" i="1"/>
  <c r="H33" i="1"/>
  <c r="J33" i="1"/>
  <c r="L33" i="1"/>
  <c r="O33" i="1"/>
  <c r="W33" i="1" s="1"/>
  <c r="R33" i="1"/>
  <c r="T33" i="1"/>
  <c r="V33" i="1"/>
  <c r="Y33" i="1"/>
  <c r="F34" i="1"/>
  <c r="H34" i="1"/>
  <c r="J34" i="1"/>
  <c r="L34" i="1"/>
  <c r="O34" i="1"/>
  <c r="W34" i="1" s="1"/>
  <c r="R34" i="1"/>
  <c r="T34" i="1"/>
  <c r="V34" i="1"/>
  <c r="Y34" i="1"/>
  <c r="F37" i="1"/>
  <c r="H37" i="1"/>
  <c r="J37" i="1"/>
  <c r="L37" i="1"/>
  <c r="O37" i="1"/>
  <c r="W37" i="1" s="1"/>
  <c r="R37" i="1"/>
  <c r="V37" i="1"/>
  <c r="Y37" i="1"/>
  <c r="F38" i="1"/>
  <c r="J38" i="1"/>
  <c r="L38" i="1"/>
  <c r="O38" i="1"/>
  <c r="W38" i="1" s="1"/>
  <c r="R38" i="1"/>
  <c r="T38" i="1"/>
  <c r="V38" i="1"/>
  <c r="Y38" i="1"/>
  <c r="D40" i="1"/>
  <c r="AD40" i="1"/>
  <c r="AE40" i="1"/>
  <c r="AF40" i="1"/>
  <c r="AG40" i="1"/>
  <c r="AH40" i="1"/>
  <c r="AI40" i="1"/>
  <c r="B14" i="12"/>
  <c r="C14" i="12"/>
  <c r="AA14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B14" i="6"/>
  <c r="C14" i="6"/>
  <c r="AA14" i="6"/>
  <c r="B14" i="5"/>
  <c r="C14" i="5"/>
  <c r="AA14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B14" i="4"/>
  <c r="B38" i="4" s="1"/>
  <c r="C14" i="4"/>
  <c r="AA14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X16" i="1" l="1"/>
  <c r="AB16" i="1" s="1"/>
  <c r="AA38" i="12"/>
  <c r="AA38" i="6"/>
  <c r="AA38" i="5"/>
  <c r="X39" i="1"/>
  <c r="D17" i="12"/>
  <c r="D34" i="4"/>
  <c r="D31" i="12"/>
  <c r="X35" i="1"/>
  <c r="D14" i="5"/>
  <c r="AA18" i="1"/>
  <c r="D35" i="12"/>
  <c r="D34" i="12"/>
  <c r="Z35" i="1"/>
  <c r="X32" i="1"/>
  <c r="X25" i="1"/>
  <c r="X22" i="1"/>
  <c r="D22" i="12"/>
  <c r="Z38" i="1"/>
  <c r="X37" i="1"/>
  <c r="X21" i="1"/>
  <c r="X36" i="1"/>
  <c r="X23" i="1"/>
  <c r="Z28" i="1"/>
  <c r="D20" i="12"/>
  <c r="D37" i="5"/>
  <c r="X19" i="1"/>
  <c r="Z24" i="1"/>
  <c r="D23" i="12"/>
  <c r="D28" i="5"/>
  <c r="D23" i="6"/>
  <c r="Z20" i="1"/>
  <c r="D18" i="4"/>
  <c r="AA22" i="1"/>
  <c r="D36" i="6"/>
  <c r="Z32" i="1"/>
  <c r="D31" i="5"/>
  <c r="X34" i="1"/>
  <c r="D27" i="12"/>
  <c r="D19" i="5"/>
  <c r="Z36" i="1"/>
  <c r="X29" i="1"/>
  <c r="D35" i="4"/>
  <c r="AA39" i="1"/>
  <c r="D22" i="5"/>
  <c r="D19" i="6"/>
  <c r="X20" i="1"/>
  <c r="AA35" i="1"/>
  <c r="D23" i="4"/>
  <c r="D19" i="4"/>
  <c r="Z19" i="1"/>
  <c r="AA25" i="1"/>
  <c r="X18" i="1"/>
  <c r="D27" i="4"/>
  <c r="D25" i="4"/>
  <c r="D26" i="6"/>
  <c r="D17" i="6"/>
  <c r="D17" i="4"/>
  <c r="D36" i="12"/>
  <c r="D16" i="12"/>
  <c r="D34" i="5"/>
  <c r="D26" i="5"/>
  <c r="D17" i="5"/>
  <c r="Z30" i="1"/>
  <c r="AA29" i="1"/>
  <c r="AA23" i="1"/>
  <c r="AA36" i="1"/>
  <c r="B38" i="12"/>
  <c r="L40" i="1"/>
  <c r="Z23" i="1"/>
  <c r="AA19" i="1"/>
  <c r="Z27" i="1"/>
  <c r="D33" i="4"/>
  <c r="D16" i="5"/>
  <c r="D32" i="6"/>
  <c r="D21" i="6"/>
  <c r="AA20" i="1"/>
  <c r="AA24" i="1"/>
  <c r="X38" i="1"/>
  <c r="X28" i="1"/>
  <c r="X24" i="1"/>
  <c r="D32" i="4"/>
  <c r="D37" i="6"/>
  <c r="D25" i="6"/>
  <c r="D16" i="6"/>
  <c r="Z25" i="1"/>
  <c r="Z37" i="1"/>
  <c r="D22" i="4"/>
  <c r="D21" i="4"/>
  <c r="D23" i="5"/>
  <c r="D30" i="6"/>
  <c r="D18" i="5"/>
  <c r="D35" i="6"/>
  <c r="Z18" i="1"/>
  <c r="D33" i="12"/>
  <c r="D33" i="6"/>
  <c r="D22" i="6"/>
  <c r="D27" i="6"/>
  <c r="D20" i="4"/>
  <c r="D20" i="6"/>
  <c r="D31" i="6"/>
  <c r="Z34" i="1"/>
  <c r="D32" i="5"/>
  <c r="D37" i="12"/>
  <c r="Z21" i="1"/>
  <c r="D34" i="6"/>
  <c r="D25" i="5"/>
  <c r="AA28" i="1"/>
  <c r="D26" i="4"/>
  <c r="AA38" i="1"/>
  <c r="AA37" i="1"/>
  <c r="AA38" i="4"/>
  <c r="AA32" i="1"/>
  <c r="AA34" i="1"/>
  <c r="AA21" i="1"/>
  <c r="X27" i="1"/>
  <c r="AA33" i="1"/>
  <c r="AA30" i="1"/>
  <c r="AA27" i="1"/>
  <c r="AA16" i="1"/>
  <c r="C38" i="12"/>
  <c r="D36" i="4"/>
  <c r="D16" i="4"/>
  <c r="D32" i="12"/>
  <c r="D26" i="12"/>
  <c r="D25" i="12"/>
  <c r="D21" i="12"/>
  <c r="D19" i="12"/>
  <c r="D35" i="5"/>
  <c r="D37" i="4"/>
  <c r="D28" i="4"/>
  <c r="D30" i="12"/>
  <c r="D28" i="12"/>
  <c r="D18" i="12"/>
  <c r="D36" i="5"/>
  <c r="D30" i="5"/>
  <c r="D18" i="6"/>
  <c r="D31" i="4"/>
  <c r="D30" i="4"/>
  <c r="D33" i="5"/>
  <c r="D27" i="5"/>
  <c r="D20" i="5"/>
  <c r="D28" i="6"/>
  <c r="D14" i="4"/>
  <c r="D38" i="4" s="1"/>
  <c r="D14" i="6"/>
  <c r="Z29" i="1"/>
  <c r="X30" i="1"/>
  <c r="Z22" i="1"/>
  <c r="Z39" i="1"/>
  <c r="V40" i="1"/>
  <c r="Y40" i="1"/>
  <c r="B38" i="5"/>
  <c r="C38" i="4"/>
  <c r="B38" i="6"/>
  <c r="D14" i="12"/>
  <c r="C38" i="6"/>
  <c r="X33" i="1"/>
  <c r="Z33" i="1"/>
  <c r="T40" i="1"/>
  <c r="O40" i="1"/>
  <c r="W40" i="1" s="1"/>
  <c r="R40" i="1"/>
  <c r="J40" i="1"/>
  <c r="H40" i="1"/>
  <c r="C38" i="5"/>
  <c r="D21" i="5"/>
  <c r="AB39" i="1" l="1"/>
  <c r="AB18" i="1"/>
  <c r="AB22" i="1"/>
  <c r="AB38" i="1"/>
  <c r="AB19" i="1"/>
  <c r="AB37" i="1"/>
  <c r="AB29" i="1"/>
  <c r="AB24" i="1"/>
  <c r="AB28" i="1"/>
  <c r="AB27" i="1"/>
  <c r="AB36" i="1"/>
  <c r="AB35" i="1"/>
  <c r="AB32" i="1"/>
  <c r="AB23" i="1"/>
  <c r="AB20" i="1"/>
  <c r="AB25" i="1"/>
  <c r="AB34" i="1"/>
  <c r="AB21" i="1"/>
  <c r="AB30" i="1"/>
  <c r="D38" i="6"/>
  <c r="AA40" i="1"/>
  <c r="D38" i="12"/>
  <c r="D38" i="5"/>
  <c r="X40" i="1"/>
  <c r="Z40" i="1"/>
  <c r="AB33" i="1"/>
  <c r="AB40" i="1" l="1"/>
</calcChain>
</file>

<file path=xl/sharedStrings.xml><?xml version="1.0" encoding="utf-8"?>
<sst xmlns="http://schemas.openxmlformats.org/spreadsheetml/2006/main" count="591" uniqueCount="197">
  <si>
    <t>ANEXO N° 24</t>
  </si>
  <si>
    <t>CUADRO ESTADÍSTICO DE INCIDENTES</t>
  </si>
  <si>
    <t>SPCC - CONCENTRADORA TOQUEPALA</t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</si>
  <si>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</si>
  <si>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</si>
  <si>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</si>
  <si>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</si>
  <si>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</si>
  <si>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</si>
  <si>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</si>
  <si>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</si>
  <si>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</si>
  <si>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</si>
  <si>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</si>
  <si>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</si>
  <si>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</si>
  <si>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</si>
  <si>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</si>
  <si>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</si>
  <si>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DE ACTIVIDADES CONEXAS</t>
  </si>
  <si>
    <t>ALFA Y OMEGA CONTRATISTAS DEL SUR S.A.C.</t>
  </si>
  <si>
    <t>ATLAS COPCO PERÚ S.A.C.</t>
  </si>
  <si>
    <t>ANROTEC SAC</t>
  </si>
  <si>
    <t xml:space="preserve">CALDERAS INDUSTRIALES </t>
  </si>
  <si>
    <t>CORPORACION DE SERVICIOS URANO S.R.L.</t>
  </si>
  <si>
    <t>CRUBHER</t>
  </si>
  <si>
    <t>IMCO SERVICIOS SAC</t>
  </si>
  <si>
    <t>LINDE PERU SRL</t>
  </si>
  <si>
    <t>METSO PERU S.A.</t>
  </si>
  <si>
    <t>MINING COMPANY SERVICES SAC MINCOSER</t>
  </si>
  <si>
    <t>MOVITECNICA SA</t>
  </si>
  <si>
    <t>MUR WY SAC</t>
  </si>
  <si>
    <t>RESUNISA EIRL</t>
  </si>
  <si>
    <t>SELIN</t>
  </si>
  <si>
    <t>SEPERSUR SRL</t>
  </si>
  <si>
    <t>SERIMAN SAC</t>
  </si>
  <si>
    <t>SERGEAR SAC</t>
  </si>
  <si>
    <t>SKF</t>
  </si>
  <si>
    <t>TECNOMINA SAC</t>
  </si>
  <si>
    <t>TIERRA GROUP INTERNATIONAL S.A.C.</t>
  </si>
  <si>
    <r>
      <t>NOTAS</t>
    </r>
    <r>
      <rPr>
        <b/>
        <sz val="9"/>
        <rFont val="Arial"/>
        <family val="2"/>
      </rPr>
      <t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</si>
  <si>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</si>
  <si>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</si>
  <si>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</si>
  <si>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</si>
  <si>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</si>
  <si>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t>TIPO DE INCIDENTES (TABLA 09 DE ANEXO N° 31)</t>
  </si>
  <si>
    <t>ANEXO N° 26</t>
  </si>
  <si>
    <t>CUADRO ESTADÍSTICO DE ACCIDENTES LEVES</t>
  </si>
  <si>
    <t>TIPO DE ACCIDENTES (TABLA 10 DE ANEXO N° 31)</t>
  </si>
  <si>
    <t>ANEXO N° 27</t>
  </si>
  <si>
    <t>CUADRO ESTADÍSTICO DE ACCIDENTES INCAPACITANTES</t>
  </si>
  <si>
    <t>ANEXO N° 28</t>
  </si>
  <si>
    <t>CUADRO ESTADÍSTICO DE SEGURIDAD</t>
  </si>
  <si>
    <t>P0100414 / SPCC - CONCENTRADORA TOQUEPALA</t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</si>
  <si>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</si>
  <si>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</si>
  <si>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</si>
  <si>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</si>
  <si>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</si>
  <si>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</si>
  <si>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</si>
  <si>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</si>
  <si>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</si>
  <si>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</si>
  <si>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</si>
  <si>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</si>
  <si>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</si>
  <si>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</si>
  <si>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</si>
  <si>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</si>
  <si>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</t>
  </si>
  <si>
    <t>HORAS HOMBRE TRABAJADAS</t>
  </si>
  <si>
    <t>ÍNDICE FRECUENCIA</t>
  </si>
  <si>
    <t>ÍNDICE SEVERIDAD</t>
  </si>
  <si>
    <t>ÍNDICE ACCIDENTABILIDAD</t>
  </si>
  <si>
    <t>HORAS MES ANTERIOR</t>
  </si>
  <si>
    <t>INCIDENTES MES ANTERIOR</t>
  </si>
  <si>
    <t>INCIENTES PELIGROSOS</t>
  </si>
  <si>
    <t>ACC. LEVES MES ANTERIOR</t>
  </si>
  <si>
    <t>ACC. INCAPA</t>
  </si>
  <si>
    <t>DIAS PERDIDOS MES ANTERIOR</t>
  </si>
  <si>
    <t>MES</t>
  </si>
  <si>
    <t>ACUM.</t>
  </si>
  <si>
    <t>INCAP.</t>
  </si>
  <si>
    <t>MORTAL</t>
  </si>
  <si>
    <t>ACUMULADO</t>
  </si>
  <si>
    <t>Beneficio</t>
  </si>
  <si>
    <t>Actividad Conexa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</si>
  <si>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</si>
  <si>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</si>
  <si>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</si>
  <si>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</si>
  <si>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</si>
  <si>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</si>
  <si>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</si>
  <si>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</si>
  <si>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</si>
  <si>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</si>
  <si>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</si>
  <si>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</si>
  <si>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</si>
  <si>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</si>
  <si>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</si>
  <si>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</si>
  <si>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</si>
  <si>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</si>
  <si>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</si>
  <si>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</si>
  <si>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</si>
  <si>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</si>
  <si>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</si>
  <si>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EMPRESA CONTRATISTA DE ACTIVIDAD CONEXA</t>
  </si>
  <si>
    <t>ANEXO N° 30</t>
  </si>
  <si>
    <t>ANÁLISIS DE LOS ACCIDENTES INCAPACITANTES SEGÚN CÓDIGO DE CLASIFICACIÓN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</si>
  <si>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</si>
  <si>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</si>
  <si>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</si>
  <si>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</si>
  <si>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</si>
  <si>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</si>
  <si>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</si>
  <si>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</si>
  <si>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</si>
  <si>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</si>
  <si>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</si>
  <si>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</si>
  <si>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</si>
  <si>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</si>
  <si>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(E.)</t>
  </si>
  <si>
    <t>Día     (F)</t>
  </si>
  <si>
    <t>Mes   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</si>
  <si>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</si>
  <si>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</si>
  <si>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</si>
  <si>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</si>
  <si>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</si>
  <si>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</si>
  <si>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</si>
  <si>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</si>
  <si>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</si>
  <si>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</si>
  <si>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</si>
  <si>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</si>
  <si>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</si>
  <si>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</si>
  <si>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</si>
  <si>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</si>
  <si>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</si>
  <si>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</si>
  <si>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</si>
  <si>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</si>
  <si>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</si>
  <si>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</si>
  <si>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</si>
  <si>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</si>
  <si>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</si>
  <si>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</si>
  <si>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</si>
  <si>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</si>
  <si>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b/>
        <sz val="11"/>
        <color indexed="60"/>
        <rFont val="Calibri"/>
        <family val="2"/>
      </rPr>
      <t>T - Titular
E - Empresa Contratista Minero
O - Empresa Conexa</t>
    </r>
  </si>
  <si>
    <t>Trab. Local</t>
  </si>
  <si>
    <t>Trab. Regional</t>
  </si>
  <si>
    <t>Trab. Nacional</t>
  </si>
  <si>
    <t>Trab. Extranjero</t>
  </si>
  <si>
    <t>P0100414</t>
  </si>
  <si>
    <t>CONCENTRADORA TOQUEPALA</t>
  </si>
  <si>
    <t>T</t>
  </si>
  <si>
    <t>SOUTHERN PERU COPPER CORPORATION</t>
  </si>
  <si>
    <t>O</t>
  </si>
  <si>
    <t>TOTAL NÚMERO DE TRABAJADORES</t>
  </si>
  <si>
    <t>Gerentes</t>
  </si>
  <si>
    <t>Administrativos</t>
  </si>
  <si>
    <t>Personal de Planta</t>
  </si>
  <si>
    <t>Operaciones Generales</t>
  </si>
  <si>
    <t xml:space="preserve">ESTADÍSTICA DE SEGURIDAD DEL MES FEBRERO 2025,   EN LA  U.E.A.              , CONCESIÓN                           </t>
  </si>
  <si>
    <r>
      <t>FECHA:  MES</t>
    </r>
    <r>
      <rPr>
        <b/>
        <sz val="12"/>
        <color rgb="FF0000FF"/>
        <rFont val="Arial"/>
        <family val="2"/>
      </rPr>
      <t xml:space="preserve"> FEBRERO 2025  </t>
    </r>
    <r>
      <rPr>
        <b/>
        <sz val="12"/>
        <rFont val="Arial"/>
        <family val="2"/>
      </rPr>
      <t xml:space="preserve">                     U.E.A.:                                                         CONCESIÓN:                     </t>
    </r>
  </si>
  <si>
    <r>
      <t xml:space="preserve">FECHA:  MES  </t>
    </r>
    <r>
      <rPr>
        <b/>
        <sz val="12"/>
        <color indexed="12"/>
        <rFont val="Arial"/>
        <family val="2"/>
      </rPr>
      <t>FEBRERO 2025</t>
    </r>
    <r>
      <rPr>
        <b/>
        <sz val="12"/>
        <rFont val="Arial"/>
        <family val="2"/>
      </rPr>
      <t xml:space="preserve">,                       U.E.A.:                                                         CONCESIÓN:                     </t>
    </r>
  </si>
  <si>
    <r>
      <t>FECHA:  MES</t>
    </r>
    <r>
      <rPr>
        <b/>
        <sz val="12"/>
        <color indexed="12"/>
        <rFont val="Arial"/>
        <family val="2"/>
      </rPr>
      <t xml:space="preserve">  FEBRERO 2025</t>
    </r>
    <r>
      <rPr>
        <b/>
        <sz val="12"/>
        <rFont val="Arial"/>
        <family val="2"/>
      </rPr>
      <t xml:space="preserve">,                       U.E.A.:                                                         CONCESIÓN:                     </t>
    </r>
  </si>
  <si>
    <r>
      <t xml:space="preserve">FECHA:  MES  </t>
    </r>
    <r>
      <rPr>
        <b/>
        <sz val="12"/>
        <color rgb="FF0000FF"/>
        <rFont val="Arial"/>
        <family val="2"/>
      </rPr>
      <t xml:space="preserve">FEBRERO 2025, </t>
    </r>
    <r>
      <rPr>
        <b/>
        <sz val="12"/>
        <rFont val="Arial"/>
        <family val="2"/>
      </rPr>
      <t xml:space="preserve">                      U.E.A.:                                                         CONCESIÓN:                     </t>
    </r>
  </si>
  <si>
    <r>
      <t xml:space="preserve">MES: </t>
    </r>
    <r>
      <rPr>
        <b/>
        <sz val="10"/>
        <color rgb="FF0000FF"/>
        <rFont val="Arial"/>
        <family val="2"/>
      </rPr>
      <t>FEBRERO 2025</t>
    </r>
  </si>
  <si>
    <t>NCK INGENIEROS E.I.R.L.</t>
  </si>
  <si>
    <t>LUANG ASOCIADOS S.A.C.</t>
  </si>
  <si>
    <t>SKF del PERÚ S.A.</t>
  </si>
  <si>
    <t xml:space="preserve">11 - FRACTURA </t>
  </si>
  <si>
    <t>22 - DEDO DE LA MANO</t>
  </si>
  <si>
    <t>5 - CHOQUE CONTRA O GOLPES POR OBJETOS DURANTE EL MANIPULEO DE MATERIALES.</t>
  </si>
  <si>
    <t>A.8. 52 AÑOS</t>
  </si>
  <si>
    <t>B.2. SOLTERO</t>
  </si>
  <si>
    <t>C.2. SECUNDARIO</t>
  </si>
  <si>
    <t>D.7. 10 AÑOS</t>
  </si>
  <si>
    <t>E.10. 10:55:00 AM</t>
  </si>
  <si>
    <t>G.2. FEBRERO</t>
  </si>
  <si>
    <t>H.1. INCAPACIDAD PARCIAL TEMPORAL</t>
  </si>
  <si>
    <t>5. TÉCNICO</t>
  </si>
  <si>
    <t>F.3. MIERCOLES 19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</si>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</sst>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_-* #,##0.00\ &quot;€&quot;_-;\-* #,##0.00\ &quot;€&quot;_-;_-* &quot;-&quot;??\ &quot;€&quot;_-;_-@_-"/>
    <numFmt numFmtId="166" formatCode="_ * #,##0.00_ ;_ * \-#,##0.00_ ;_ * &quot;-&quot;??_ ;_ @_ "/>
    <numFmt numFmtId="167" formatCode="#,##0.00_ ;\-#,##0.00\ "/>
    <numFmt numFmtId="168" formatCode="_([$€-2]\ * #,##0.00_);_([$€-2]\ * \(#,##0.00\);_([$€-2]\ * &quot;-&quot;??_)"/>
    <numFmt numFmtId="169" formatCode="_(* #,##0\ &quot;pta&quot;_);_(* \(#,##0\ &quot;pta&quot;\);_(* &quot;-&quot;??\ &quot;pta&quot;_);_(@_)"/>
    <numFmt numFmtId="170" formatCode="hh:mm:ss;@"/>
  </numFmts>
  <fonts count="75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b/>
      <u/>
      <sz val="10"/>
      <name val="Arial"/>
      <family val="2"/>
    </font>
    <font>
      <sz val="7"/>
      <name val="Arial"/>
      <family val="2"/>
    </font>
    <font>
      <sz val="16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7"/>
      <name val="Arial"/>
      <family val="2"/>
    </font>
    <font>
      <b/>
      <sz val="8"/>
      <name val="Times New Roman"/>
      <family val="1"/>
    </font>
    <font>
      <b/>
      <sz val="12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8"/>
      <name val="Arial"/>
      <family val="2"/>
    </font>
    <font>
      <sz val="10"/>
      <name val="Arial"/>
      <family val="2"/>
    </font>
    <font>
      <b/>
      <u/>
      <sz val="9"/>
      <name val="Arial"/>
      <family val="2"/>
    </font>
    <font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b/>
      <sz val="11"/>
      <name val="Arial"/>
      <family val="2"/>
    </font>
    <font>
      <b/>
      <sz val="11"/>
      <color indexed="60"/>
      <name val="Calibri"/>
      <family val="2"/>
    </font>
    <font>
      <sz val="10"/>
      <name val="Arial"/>
      <family val="2"/>
    </font>
    <font>
      <b/>
      <sz val="8"/>
      <color indexed="12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2"/>
      <color theme="1"/>
      <name val="Times New Roman"/>
      <family val="2"/>
    </font>
    <font>
      <b/>
      <sz val="11"/>
      <color rgb="FF3F3F3F"/>
      <name val="Calibri"/>
      <family val="2"/>
      <scheme val="minor"/>
    </font>
    <font>
      <b/>
      <sz val="10"/>
      <color rgb="FFFF00FF"/>
      <name val="Arial"/>
      <family val="2"/>
    </font>
    <font>
      <sz val="16"/>
      <color rgb="FFFF0000"/>
      <name val="Arial"/>
      <family val="2"/>
    </font>
    <font>
      <sz val="10"/>
      <color rgb="FFFF0000"/>
      <name val="Arial"/>
      <family val="2"/>
    </font>
    <font>
      <sz val="8"/>
      <color rgb="FFFF0000"/>
      <name val="Arial"/>
      <family val="2"/>
    </font>
    <font>
      <b/>
      <sz val="10"/>
      <color rgb="FFFF0000"/>
      <name val="Arial"/>
      <family val="2"/>
    </font>
    <font>
      <b/>
      <sz val="12"/>
      <color rgb="FF0000FF"/>
      <name val="Arial"/>
      <family val="2"/>
    </font>
    <font>
      <b/>
      <sz val="10"/>
      <color rgb="FF0000FF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0"/>
      <color rgb="FF3F3F3F"/>
      <name val="Calibri"/>
      <family val="2"/>
      <scheme val="minor"/>
    </font>
    <font>
      <i/>
      <sz val="8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9"/>
      <color rgb="FF0000FF"/>
      <name val="Arial"/>
      <family val="2"/>
    </font>
    <font>
      <b/>
      <sz val="8"/>
      <color rgb="FFFF0000"/>
      <name val="Arial"/>
      <family val="2"/>
    </font>
    <font>
      <b/>
      <sz val="10"/>
      <color theme="1"/>
      <name val="Calibri"/>
      <family val="2"/>
      <scheme val="minor"/>
    </font>
    <font>
      <sz val="9"/>
      <color rgb="FF000000"/>
      <name val="Aptos Narrow"/>
      <family val="2"/>
    </font>
    <font>
      <sz val="10"/>
      <color rgb="FF000000"/>
      <name val="Aptos Narrow"/>
      <family val="2"/>
    </font>
    <font>
      <b/>
      <sz val="10"/>
      <color rgb="FFFF0000"/>
      <name val="Arial Narrow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9"/>
        <bgColor indexed="64"/>
      </patternFill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</fills>
  <borders count="10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18">
    <xf numFmtId="0" fontId="0" fillId="0" borderId="0"/>
    <xf numFmtId="0" fontId="11" fillId="0" borderId="0"/>
    <xf numFmtId="0" fontId="11" fillId="0" borderId="0"/>
    <xf numFmtId="0" fontId="11" fillId="0" borderId="0"/>
    <xf numFmtId="0" fontId="18" fillId="2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18" fillId="8" borderId="0" applyNumberFormat="0" applyBorder="0" applyAlignment="0" applyProtection="0"/>
    <xf numFmtId="0" fontId="18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0" borderId="0" applyNumberFormat="0" applyBorder="0" applyAlignment="0" applyProtection="0"/>
    <xf numFmtId="0" fontId="19" fillId="3" borderId="0" applyNumberFormat="0" applyBorder="0" applyAlignment="0" applyProtection="0"/>
    <xf numFmtId="0" fontId="19" fillId="8" borderId="0" applyNumberFormat="0" applyBorder="0" applyAlignment="0" applyProtection="0"/>
    <xf numFmtId="0" fontId="19" fillId="4" borderId="0" applyNumberFormat="0" applyBorder="0" applyAlignment="0" applyProtection="0"/>
    <xf numFmtId="0" fontId="23" fillId="8" borderId="0" applyNumberFormat="0" applyBorder="0" applyAlignment="0" applyProtection="0"/>
    <xf numFmtId="0" fontId="28" fillId="13" borderId="1" applyNumberFormat="0" applyAlignment="0" applyProtection="0"/>
    <xf numFmtId="0" fontId="11" fillId="0" borderId="0"/>
    <xf numFmtId="0" fontId="11" fillId="0" borderId="0"/>
    <xf numFmtId="0" fontId="11" fillId="0" borderId="0"/>
    <xf numFmtId="0" fontId="21" fillId="14" borderId="2" applyNumberFormat="0" applyAlignment="0" applyProtection="0"/>
    <xf numFmtId="0" fontId="27" fillId="0" borderId="3" applyNumberFormat="0" applyFill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 applyFill="0" applyBorder="0"/>
    <xf numFmtId="0" fontId="29" fillId="0" borderId="0" applyNumberFormat="0" applyFill="0" applyBorder="0" applyAlignment="0" applyProtection="0"/>
    <xf numFmtId="0" fontId="19" fillId="15" borderId="0" applyNumberFormat="0" applyBorder="0" applyAlignment="0" applyProtection="0"/>
    <xf numFmtId="0" fontId="19" fillId="11" borderId="0" applyNumberFormat="0" applyBorder="0" applyAlignment="0" applyProtection="0"/>
    <xf numFmtId="0" fontId="19" fillId="10" borderId="0" applyNumberFormat="0" applyBorder="0" applyAlignment="0" applyProtection="0"/>
    <xf numFmtId="0" fontId="19" fillId="17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24" fillId="9" borderId="1" applyNumberFormat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0" fillId="6" borderId="0" applyNumberFormat="0" applyBorder="0" applyAlignment="0" applyProtection="0"/>
    <xf numFmtId="43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45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3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18" fillId="0" borderId="0"/>
    <xf numFmtId="0" fontId="11" fillId="0" borderId="0"/>
    <xf numFmtId="0" fontId="11" fillId="0" borderId="0"/>
    <xf numFmtId="0" fontId="18" fillId="0" borderId="0"/>
    <xf numFmtId="0" fontId="11" fillId="0" borderId="0"/>
    <xf numFmtId="0" fontId="11" fillId="0" borderId="0"/>
    <xf numFmtId="0" fontId="18" fillId="0" borderId="0"/>
    <xf numFmtId="0" fontId="45" fillId="0" borderId="0"/>
    <xf numFmtId="0" fontId="45" fillId="0" borderId="0"/>
    <xf numFmtId="0" fontId="18" fillId="0" borderId="0"/>
    <xf numFmtId="0" fontId="11" fillId="0" borderId="0"/>
    <xf numFmtId="0" fontId="11" fillId="0" borderId="0"/>
    <xf numFmtId="0" fontId="45" fillId="0" borderId="0"/>
    <xf numFmtId="0" fontId="11" fillId="0" borderId="0"/>
    <xf numFmtId="0" fontId="45" fillId="0" borderId="0"/>
    <xf numFmtId="0" fontId="45" fillId="0" borderId="0"/>
    <xf numFmtId="0" fontId="45" fillId="0" borderId="0"/>
    <xf numFmtId="0" fontId="11" fillId="0" borderId="0"/>
    <xf numFmtId="0" fontId="11" fillId="0" borderId="0"/>
    <xf numFmtId="0" fontId="18" fillId="0" borderId="0"/>
    <xf numFmtId="0" fontId="11" fillId="0" borderId="0"/>
    <xf numFmtId="0" fontId="11" fillId="0" borderId="0"/>
    <xf numFmtId="0" fontId="11" fillId="0" borderId="0">
      <alignment wrapText="1"/>
    </xf>
    <xf numFmtId="0" fontId="11" fillId="0" borderId="0"/>
    <xf numFmtId="0" fontId="4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5" borderId="4" applyNumberFormat="0" applyFont="0" applyAlignment="0" applyProtection="0"/>
    <xf numFmtId="9" fontId="4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9" fillId="19" borderId="76" applyNumberFormat="0" applyAlignment="0" applyProtection="0"/>
    <xf numFmtId="0" fontId="25" fillId="13" borderId="5" applyNumberFormat="0" applyAlignment="0" applyProtection="0"/>
    <xf numFmtId="0" fontId="2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2" fillId="0" borderId="6" applyNumberFormat="0" applyFill="0" applyAlignment="0" applyProtection="0"/>
    <xf numFmtId="0" fontId="33" fillId="0" borderId="7" applyNumberFormat="0" applyFill="0" applyAlignment="0" applyProtection="0"/>
    <xf numFmtId="0" fontId="29" fillId="0" borderId="8" applyNumberFormat="0" applyFill="0" applyAlignment="0" applyProtection="0"/>
    <xf numFmtId="0" fontId="31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169" fontId="11" fillId="0" borderId="0" applyFont="0" applyFill="0" applyBorder="0" applyAlignment="0" applyProtection="0"/>
  </cellStyleXfs>
  <cellXfs count="48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7" fillId="0" borderId="0" xfId="0" applyFont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/>
    <xf numFmtId="0" fontId="8" fillId="0" borderId="0" xfId="0" applyFont="1" applyAlignment="1">
      <alignment horizontal="left" vertical="center"/>
    </xf>
    <xf numFmtId="0" fontId="50" fillId="0" borderId="0" xfId="0" applyFont="1"/>
    <xf numFmtId="0" fontId="11" fillId="0" borderId="0" xfId="0" applyFont="1"/>
    <xf numFmtId="0" fontId="14" fillId="0" borderId="0" xfId="0" applyFont="1"/>
    <xf numFmtId="0" fontId="13" fillId="0" borderId="0" xfId="0" applyFont="1"/>
    <xf numFmtId="0" fontId="15" fillId="0" borderId="10" xfId="0" applyFont="1" applyBorder="1"/>
    <xf numFmtId="0" fontId="51" fillId="0" borderId="0" xfId="0" applyFont="1"/>
    <xf numFmtId="0" fontId="52" fillId="0" borderId="0" xfId="0" applyFont="1"/>
    <xf numFmtId="0" fontId="53" fillId="0" borderId="0" xfId="0" applyFont="1" applyAlignment="1">
      <alignment horizontal="center"/>
    </xf>
    <xf numFmtId="0" fontId="54" fillId="0" borderId="0" xfId="0" applyFont="1"/>
    <xf numFmtId="0" fontId="12" fillId="0" borderId="0" xfId="0" applyFont="1"/>
    <xf numFmtId="0" fontId="2" fillId="0" borderId="0" xfId="0" applyFont="1"/>
    <xf numFmtId="2" fontId="2" fillId="0" borderId="0" xfId="0" applyNumberFormat="1" applyFont="1" applyAlignment="1">
      <alignment horizontal="center"/>
    </xf>
    <xf numFmtId="2" fontId="55" fillId="0" borderId="11" xfId="0" applyNumberFormat="1" applyFont="1" applyBorder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36" fillId="0" borderId="0" xfId="0" applyFont="1"/>
    <xf numFmtId="0" fontId="34" fillId="20" borderId="12" xfId="0" applyFont="1" applyFill="1" applyBorder="1" applyAlignment="1">
      <alignment horizontal="center" vertical="center"/>
    </xf>
    <xf numFmtId="0" fontId="34" fillId="20" borderId="13" xfId="0" applyFont="1" applyFill="1" applyBorder="1" applyAlignment="1">
      <alignment horizontal="center" vertical="center"/>
    </xf>
    <xf numFmtId="0" fontId="4" fillId="20" borderId="14" xfId="0" applyFont="1" applyFill="1" applyBorder="1" applyAlignment="1">
      <alignment horizontal="center" vertical="center"/>
    </xf>
    <xf numFmtId="0" fontId="4" fillId="20" borderId="15" xfId="0" applyFont="1" applyFill="1" applyBorder="1" applyAlignment="1">
      <alignment horizontal="center" vertical="center"/>
    </xf>
    <xf numFmtId="0" fontId="4" fillId="20" borderId="16" xfId="0" applyFont="1" applyFill="1" applyBorder="1" applyAlignment="1">
      <alignment horizontal="center" vertical="center"/>
    </xf>
    <xf numFmtId="0" fontId="4" fillId="20" borderId="17" xfId="0" applyFont="1" applyFill="1" applyBorder="1" applyAlignment="1">
      <alignment horizontal="center" vertical="center"/>
    </xf>
    <xf numFmtId="2" fontId="2" fillId="0" borderId="0" xfId="0" applyNumberFormat="1" applyFont="1"/>
    <xf numFmtId="0" fontId="4" fillId="20" borderId="18" xfId="0" applyFont="1" applyFill="1" applyBorder="1" applyAlignment="1">
      <alignment horizontal="center" vertical="center"/>
    </xf>
    <xf numFmtId="0" fontId="4" fillId="20" borderId="19" xfId="0" applyFont="1" applyFill="1" applyBorder="1" applyAlignment="1">
      <alignment horizontal="center" vertical="center"/>
    </xf>
    <xf numFmtId="0" fontId="37" fillId="0" borderId="0" xfId="0" applyFont="1"/>
    <xf numFmtId="0" fontId="38" fillId="0" borderId="0" xfId="0" applyFont="1" applyAlignment="1">
      <alignment vertical="top" wrapText="1"/>
    </xf>
    <xf numFmtId="0" fontId="39" fillId="0" borderId="0" xfId="0" applyFont="1" applyAlignment="1">
      <alignment horizontal="left" indent="2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3" fillId="20" borderId="20" xfId="0" applyFont="1" applyFill="1" applyBorder="1" applyAlignment="1">
      <alignment vertical="center" wrapText="1"/>
    </xf>
    <xf numFmtId="0" fontId="56" fillId="0" borderId="0" xfId="0" applyFont="1"/>
    <xf numFmtId="0" fontId="3" fillId="0" borderId="0" xfId="0" applyFont="1" applyAlignment="1">
      <alignment horizontal="center"/>
    </xf>
    <xf numFmtId="0" fontId="40" fillId="0" borderId="0" xfId="0" applyFont="1"/>
    <xf numFmtId="0" fontId="56" fillId="0" borderId="0" xfId="0" applyFont="1" applyAlignment="1">
      <alignment vertical="center"/>
    </xf>
    <xf numFmtId="0" fontId="3" fillId="20" borderId="20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9" fillId="0" borderId="0" xfId="0" applyFont="1" applyAlignment="1">
      <alignment vertical="top"/>
    </xf>
    <xf numFmtId="0" fontId="3" fillId="0" borderId="2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64" fontId="3" fillId="21" borderId="0" xfId="0" applyNumberFormat="1" applyFont="1" applyFill="1" applyAlignment="1">
      <alignment horizontal="center" vertical="center"/>
    </xf>
    <xf numFmtId="0" fontId="34" fillId="20" borderId="17" xfId="0" applyFont="1" applyFill="1" applyBorder="1" applyAlignment="1">
      <alignment horizontal="center" vertical="center"/>
    </xf>
    <xf numFmtId="0" fontId="4" fillId="20" borderId="22" xfId="0" applyFont="1" applyFill="1" applyBorder="1" applyAlignment="1">
      <alignment horizontal="center" vertical="center"/>
    </xf>
    <xf numFmtId="0" fontId="4" fillId="20" borderId="13" xfId="0" applyFont="1" applyFill="1" applyBorder="1" applyAlignment="1">
      <alignment horizontal="center" vertical="center"/>
    </xf>
    <xf numFmtId="164" fontId="3" fillId="0" borderId="16" xfId="0" applyNumberFormat="1" applyFont="1" applyBorder="1" applyAlignment="1">
      <alignment horizontal="center" vertical="center"/>
    </xf>
    <xf numFmtId="0" fontId="57" fillId="0" borderId="23" xfId="0" applyFont="1" applyBorder="1" applyAlignment="1">
      <alignment horizontal="center" vertical="center"/>
    </xf>
    <xf numFmtId="0" fontId="57" fillId="0" borderId="24" xfId="0" applyFont="1" applyBorder="1" applyAlignment="1">
      <alignment horizontal="center" vertical="center"/>
    </xf>
    <xf numFmtId="0" fontId="57" fillId="0" borderId="0" xfId="0" applyFont="1"/>
    <xf numFmtId="0" fontId="58" fillId="0" borderId="21" xfId="0" applyFont="1" applyBorder="1" applyAlignment="1">
      <alignment horizontal="center" vertical="center"/>
    </xf>
    <xf numFmtId="0" fontId="58" fillId="0" borderId="20" xfId="0" applyFont="1" applyBorder="1" applyAlignment="1">
      <alignment horizontal="center" vertical="center"/>
    </xf>
    <xf numFmtId="0" fontId="58" fillId="0" borderId="25" xfId="0" applyFont="1" applyBorder="1" applyAlignment="1">
      <alignment horizontal="center" vertical="center"/>
    </xf>
    <xf numFmtId="0" fontId="58" fillId="0" borderId="25" xfId="0" applyFont="1" applyBorder="1" applyAlignment="1">
      <alignment horizontal="left" vertical="center" wrapText="1"/>
    </xf>
    <xf numFmtId="3" fontId="57" fillId="0" borderId="26" xfId="0" applyNumberFormat="1" applyFont="1" applyBorder="1" applyAlignment="1">
      <alignment horizontal="center" vertical="center"/>
    </xf>
    <xf numFmtId="0" fontId="58" fillId="0" borderId="27" xfId="0" applyFont="1" applyBorder="1" applyAlignment="1">
      <alignment horizontal="center" vertical="center"/>
    </xf>
    <xf numFmtId="0" fontId="59" fillId="0" borderId="0" xfId="0" applyFont="1"/>
    <xf numFmtId="0" fontId="58" fillId="0" borderId="28" xfId="0" applyFont="1" applyBorder="1" applyAlignment="1">
      <alignment horizontal="center" vertical="center"/>
    </xf>
    <xf numFmtId="3" fontId="58" fillId="0" borderId="26" xfId="0" applyNumberFormat="1" applyFont="1" applyBorder="1" applyAlignment="1">
      <alignment horizontal="center" vertical="center"/>
    </xf>
    <xf numFmtId="3" fontId="41" fillId="20" borderId="12" xfId="49" applyNumberFormat="1" applyFont="1" applyFill="1" applyBorder="1" applyAlignment="1">
      <alignment horizontal="center" vertical="center"/>
    </xf>
    <xf numFmtId="2" fontId="41" fillId="22" borderId="12" xfId="0" applyNumberFormat="1" applyFont="1" applyFill="1" applyBorder="1" applyAlignment="1">
      <alignment horizontal="center" vertical="center"/>
    </xf>
    <xf numFmtId="2" fontId="41" fillId="22" borderId="29" xfId="0" applyNumberFormat="1" applyFont="1" applyFill="1" applyBorder="1" applyAlignment="1">
      <alignment horizontal="center" vertical="center"/>
    </xf>
    <xf numFmtId="2" fontId="41" fillId="23" borderId="12" xfId="0" applyNumberFormat="1" applyFont="1" applyFill="1" applyBorder="1" applyAlignment="1">
      <alignment horizontal="center" vertical="center"/>
    </xf>
    <xf numFmtId="2" fontId="41" fillId="23" borderId="30" xfId="0" applyNumberFormat="1" applyFont="1" applyFill="1" applyBorder="1" applyAlignment="1">
      <alignment horizontal="center" vertical="center"/>
    </xf>
    <xf numFmtId="2" fontId="41" fillId="24" borderId="30" xfId="0" applyNumberFormat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31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60" fillId="0" borderId="0" xfId="0" applyFont="1" applyAlignment="1">
      <alignment horizontal="left" vertical="top" wrapText="1"/>
    </xf>
    <xf numFmtId="0" fontId="37" fillId="0" borderId="0" xfId="0" applyFont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3" fontId="4" fillId="0" borderId="27" xfId="0" applyNumberFormat="1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11" fillId="0" borderId="0" xfId="76"/>
    <xf numFmtId="0" fontId="18" fillId="25" borderId="20" xfId="74" applyFill="1" applyBorder="1" applyAlignment="1">
      <alignment horizontal="center"/>
    </xf>
    <xf numFmtId="0" fontId="49" fillId="19" borderId="20" xfId="107" applyBorder="1" applyAlignment="1" applyProtection="1">
      <alignment horizontal="left" vertical="top" wrapText="1"/>
    </xf>
    <xf numFmtId="1" fontId="61" fillId="19" borderId="20" xfId="107" applyNumberFormat="1" applyFont="1" applyBorder="1" applyAlignment="1" applyProtection="1">
      <alignment horizontal="center" vertical="center" wrapText="1"/>
    </xf>
    <xf numFmtId="0" fontId="52" fillId="0" borderId="0" xfId="0" applyFont="1" applyAlignment="1">
      <alignment horizontal="center" vertical="center"/>
    </xf>
    <xf numFmtId="1" fontId="61" fillId="19" borderId="26" xfId="107" applyNumberFormat="1" applyFont="1" applyBorder="1" applyAlignment="1" applyProtection="1">
      <alignment horizontal="center" vertical="center" wrapText="1"/>
    </xf>
    <xf numFmtId="0" fontId="62" fillId="0" borderId="0" xfId="0" applyFont="1" applyAlignment="1">
      <alignment horizontal="left" vertical="center"/>
    </xf>
    <xf numFmtId="0" fontId="4" fillId="20" borderId="29" xfId="0" applyFont="1" applyFill="1" applyBorder="1" applyAlignment="1">
      <alignment horizontal="center" vertical="center"/>
    </xf>
    <xf numFmtId="0" fontId="4" fillId="20" borderId="35" xfId="0" applyFont="1" applyFill="1" applyBorder="1" applyAlignment="1">
      <alignment horizontal="center"/>
    </xf>
    <xf numFmtId="0" fontId="4" fillId="20" borderId="36" xfId="0" applyFont="1" applyFill="1" applyBorder="1" applyAlignment="1">
      <alignment horizontal="center"/>
    </xf>
    <xf numFmtId="0" fontId="49" fillId="19" borderId="37" xfId="107" applyBorder="1" applyAlignment="1" applyProtection="1">
      <alignment horizontal="center" vertical="center" wrapText="1"/>
    </xf>
    <xf numFmtId="0" fontId="4" fillId="26" borderId="19" xfId="0" applyFont="1" applyFill="1" applyBorder="1" applyAlignment="1">
      <alignment horizontal="center"/>
    </xf>
    <xf numFmtId="0" fontId="49" fillId="19" borderId="20" xfId="107" applyBorder="1" applyAlignment="1" applyProtection="1">
      <alignment horizontal="center" vertical="center" wrapText="1"/>
    </xf>
    <xf numFmtId="0" fontId="49" fillId="19" borderId="25" xfId="107" applyBorder="1" applyAlignment="1" applyProtection="1">
      <alignment horizontal="center" vertical="center" wrapText="1"/>
    </xf>
    <xf numFmtId="0" fontId="18" fillId="25" borderId="25" xfId="74" applyFill="1" applyBorder="1" applyAlignment="1">
      <alignment horizontal="center"/>
    </xf>
    <xf numFmtId="0" fontId="49" fillId="19" borderId="25" xfId="107" applyBorder="1" applyAlignment="1" applyProtection="1">
      <alignment horizontal="left" vertical="top" wrapText="1"/>
    </xf>
    <xf numFmtId="1" fontId="61" fillId="19" borderId="40" xfId="107" applyNumberFormat="1" applyFont="1" applyBorder="1" applyAlignment="1" applyProtection="1">
      <alignment horizontal="center" vertical="center" wrapText="1"/>
    </xf>
    <xf numFmtId="1" fontId="61" fillId="19" borderId="41" xfId="107" applyNumberFormat="1" applyFont="1" applyBorder="1" applyAlignment="1" applyProtection="1">
      <alignment horizontal="center" vertical="center" wrapText="1"/>
    </xf>
    <xf numFmtId="1" fontId="61" fillId="19" borderId="42" xfId="107" applyNumberFormat="1" applyFont="1" applyBorder="1" applyAlignment="1" applyProtection="1">
      <alignment horizontal="center" vertical="center" wrapText="1"/>
    </xf>
    <xf numFmtId="164" fontId="3" fillId="0" borderId="15" xfId="0" applyNumberFormat="1" applyFont="1" applyBorder="1" applyAlignment="1">
      <alignment horizontal="center" vertical="center"/>
    </xf>
    <xf numFmtId="2" fontId="41" fillId="24" borderId="12" xfId="0" applyNumberFormat="1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63" fillId="0" borderId="0" xfId="0" applyFont="1" applyAlignment="1">
      <alignment horizontal="center" vertical="center" wrapText="1"/>
    </xf>
    <xf numFmtId="0" fontId="56" fillId="0" borderId="0" xfId="0" applyFont="1" applyAlignment="1">
      <alignment horizontal="center" vertical="center" wrapText="1"/>
    </xf>
    <xf numFmtId="0" fontId="14" fillId="0" borderId="0" xfId="75" applyFont="1" applyAlignment="1">
      <alignment horizontal="center" vertical="center"/>
    </xf>
    <xf numFmtId="0" fontId="44" fillId="0" borderId="0" xfId="75" applyFont="1" applyAlignment="1">
      <alignment horizontal="center" vertical="center" wrapText="1"/>
    </xf>
    <xf numFmtId="1" fontId="44" fillId="0" borderId="0" xfId="75" applyNumberFormat="1" applyFont="1" applyAlignment="1">
      <alignment horizontal="center" vertical="center" wrapText="1"/>
    </xf>
    <xf numFmtId="1" fontId="14" fillId="0" borderId="0" xfId="75" applyNumberFormat="1" applyFont="1" applyAlignment="1">
      <alignment horizontal="center" vertical="center"/>
    </xf>
    <xf numFmtId="170" fontId="44" fillId="0" borderId="0" xfId="75" applyNumberFormat="1" applyFont="1" applyAlignment="1">
      <alignment horizontal="center" vertical="center" wrapText="1"/>
    </xf>
    <xf numFmtId="1" fontId="14" fillId="0" borderId="0" xfId="75" applyNumberFormat="1" applyFont="1" applyAlignment="1">
      <alignment horizontal="center" vertical="center" wrapText="1"/>
    </xf>
    <xf numFmtId="3" fontId="14" fillId="0" borderId="0" xfId="75" applyNumberFormat="1" applyFont="1" applyAlignment="1">
      <alignment horizontal="center" vertical="center"/>
    </xf>
    <xf numFmtId="0" fontId="14" fillId="0" borderId="0" xfId="75" applyFont="1" applyAlignment="1">
      <alignment horizontal="center" vertical="center" wrapText="1"/>
    </xf>
    <xf numFmtId="4" fontId="14" fillId="0" borderId="0" xfId="75" applyNumberFormat="1" applyFont="1" applyAlignment="1">
      <alignment horizontal="center" vertical="center"/>
    </xf>
    <xf numFmtId="0" fontId="3" fillId="0" borderId="31" xfId="0" applyFont="1" applyBorder="1" applyAlignment="1">
      <alignment horizontal="left" vertical="center" wrapText="1"/>
    </xf>
    <xf numFmtId="0" fontId="3" fillId="21" borderId="31" xfId="0" applyFont="1" applyFill="1" applyBorder="1" applyAlignment="1">
      <alignment horizontal="left" vertical="center"/>
    </xf>
    <xf numFmtId="0" fontId="3" fillId="21" borderId="31" xfId="0" applyFont="1" applyFill="1" applyBorder="1" applyAlignment="1">
      <alignment horizontal="left" vertical="center" wrapText="1"/>
    </xf>
    <xf numFmtId="0" fontId="3" fillId="0" borderId="4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20" borderId="46" xfId="0" applyFont="1" applyFill="1" applyBorder="1" applyAlignment="1">
      <alignment horizontal="center" vertical="center"/>
    </xf>
    <xf numFmtId="3" fontId="3" fillId="20" borderId="47" xfId="49" applyNumberFormat="1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20" borderId="34" xfId="0" applyFont="1" applyFill="1" applyBorder="1" applyAlignment="1">
      <alignment horizontal="center" vertical="center"/>
    </xf>
    <xf numFmtId="0" fontId="52" fillId="0" borderId="0" xfId="76" applyFont="1"/>
    <xf numFmtId="0" fontId="3" fillId="20" borderId="41" xfId="0" applyFont="1" applyFill="1" applyBorder="1" applyAlignment="1">
      <alignment horizontal="center" vertical="center" wrapText="1"/>
    </xf>
    <xf numFmtId="0" fontId="69" fillId="0" borderId="20" xfId="0" applyFont="1" applyBorder="1" applyAlignment="1">
      <alignment horizontal="center" vertical="center" wrapText="1"/>
    </xf>
    <xf numFmtId="0" fontId="68" fillId="21" borderId="20" xfId="0" applyFont="1" applyFill="1" applyBorder="1" applyAlignment="1">
      <alignment horizontal="center" vertical="center" wrapText="1"/>
    </xf>
    <xf numFmtId="0" fontId="68" fillId="21" borderId="77" xfId="0" applyFont="1" applyFill="1" applyBorder="1" applyAlignment="1">
      <alignment horizontal="center" vertical="center" wrapText="1"/>
    </xf>
    <xf numFmtId="0" fontId="69" fillId="0" borderId="77" xfId="0" applyFont="1" applyBorder="1" applyAlignment="1">
      <alignment horizontal="center" vertical="center" wrapText="1"/>
    </xf>
    <xf numFmtId="1" fontId="69" fillId="0" borderId="77" xfId="75" applyNumberFormat="1" applyFont="1" applyBorder="1" applyAlignment="1">
      <alignment horizontal="center" vertical="center" wrapText="1"/>
    </xf>
    <xf numFmtId="0" fontId="69" fillId="0" borderId="25" xfId="0" applyFont="1" applyBorder="1" applyAlignment="1">
      <alignment horizontal="center" vertical="center" wrapText="1"/>
    </xf>
    <xf numFmtId="0" fontId="3" fillId="20" borderId="41" xfId="0" applyFont="1" applyFill="1" applyBorder="1" applyAlignment="1">
      <alignment vertical="center" wrapText="1"/>
    </xf>
    <xf numFmtId="20" fontId="69" fillId="0" borderId="20" xfId="0" applyNumberFormat="1" applyFont="1" applyBorder="1" applyAlignment="1">
      <alignment horizontal="center" vertical="center" wrapText="1"/>
    </xf>
    <xf numFmtId="0" fontId="11" fillId="0" borderId="0" xfId="76" applyAlignment="1">
      <alignment vertical="center"/>
    </xf>
    <xf numFmtId="2" fontId="68" fillId="21" borderId="77" xfId="0" applyNumberFormat="1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5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49" fillId="19" borderId="81" xfId="107" applyBorder="1" applyAlignment="1" applyProtection="1">
      <alignment horizontal="center" vertical="center" wrapText="1"/>
    </xf>
    <xf numFmtId="0" fontId="49" fillId="19" borderId="78" xfId="107" applyBorder="1" applyAlignment="1" applyProtection="1">
      <alignment horizontal="center" vertical="center" wrapText="1"/>
    </xf>
    <xf numFmtId="0" fontId="49" fillId="19" borderId="94" xfId="107" applyBorder="1" applyAlignment="1" applyProtection="1">
      <alignment horizontal="center" vertical="center" wrapText="1"/>
    </xf>
    <xf numFmtId="1" fontId="61" fillId="19" borderId="90" xfId="107" applyNumberFormat="1" applyFont="1" applyBorder="1" applyAlignment="1" applyProtection="1">
      <alignment horizontal="center" vertical="center" wrapText="1"/>
    </xf>
    <xf numFmtId="1" fontId="61" fillId="19" borderId="53" xfId="107" applyNumberFormat="1" applyFont="1" applyBorder="1" applyAlignment="1" applyProtection="1">
      <alignment horizontal="center" vertical="center" wrapText="1"/>
    </xf>
    <xf numFmtId="0" fontId="54" fillId="0" borderId="0" xfId="0" applyFont="1" applyAlignment="1">
      <alignment horizontal="center" vertical="center"/>
    </xf>
    <xf numFmtId="43" fontId="54" fillId="0" borderId="20" xfId="49" applyFont="1" applyBorder="1" applyAlignment="1">
      <alignment horizontal="center" vertical="center"/>
    </xf>
    <xf numFmtId="43" fontId="70" fillId="0" borderId="20" xfId="49" applyFont="1" applyBorder="1" applyAlignment="1">
      <alignment horizontal="center" vertical="center"/>
    </xf>
    <xf numFmtId="0" fontId="52" fillId="0" borderId="21" xfId="76" applyFont="1" applyBorder="1" applyAlignment="1" applyProtection="1">
      <alignment horizontal="center" vertical="center"/>
      <protection locked="0"/>
    </xf>
    <xf numFmtId="0" fontId="52" fillId="0" borderId="0" xfId="76" applyFont="1" applyAlignment="1">
      <alignment horizontal="center" vertical="center"/>
    </xf>
    <xf numFmtId="0" fontId="41" fillId="0" borderId="31" xfId="0" applyFont="1" applyBorder="1" applyAlignment="1">
      <alignment horizontal="left" vertical="center"/>
    </xf>
    <xf numFmtId="0" fontId="41" fillId="0" borderId="28" xfId="0" applyFont="1" applyBorder="1" applyAlignment="1">
      <alignment horizontal="center" vertical="center" wrapText="1"/>
    </xf>
    <xf numFmtId="0" fontId="41" fillId="21" borderId="28" xfId="0" applyFont="1" applyFill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26" borderId="28" xfId="0" applyFont="1" applyFill="1" applyBorder="1" applyAlignment="1">
      <alignment horizontal="center" vertical="center"/>
    </xf>
    <xf numFmtId="0" fontId="41" fillId="0" borderId="51" xfId="0" applyFont="1" applyBorder="1" applyAlignment="1">
      <alignment horizontal="center" vertical="center"/>
    </xf>
    <xf numFmtId="3" fontId="41" fillId="26" borderId="28" xfId="29" applyNumberFormat="1" applyFont="1" applyFill="1" applyBorder="1" applyAlignment="1">
      <alignment horizontal="center" vertical="center"/>
    </xf>
    <xf numFmtId="0" fontId="41" fillId="0" borderId="31" xfId="0" applyFont="1" applyBorder="1" applyAlignment="1">
      <alignment horizontal="center" vertical="center"/>
    </xf>
    <xf numFmtId="0" fontId="41" fillId="0" borderId="21" xfId="0" applyFont="1" applyBorder="1" applyAlignment="1">
      <alignment horizontal="center" vertical="center"/>
    </xf>
    <xf numFmtId="1" fontId="41" fillId="0" borderId="25" xfId="0" applyNumberFormat="1" applyFont="1" applyBorder="1" applyAlignment="1">
      <alignment horizontal="center" vertical="center"/>
    </xf>
    <xf numFmtId="3" fontId="41" fillId="26" borderId="28" xfId="0" applyNumberFormat="1" applyFont="1" applyFill="1" applyBorder="1" applyAlignment="1">
      <alignment horizontal="center" vertical="center"/>
    </xf>
    <xf numFmtId="0" fontId="41" fillId="21" borderId="21" xfId="0" applyFont="1" applyFill="1" applyBorder="1" applyAlignment="1">
      <alignment horizontal="center" vertical="center"/>
    </xf>
    <xf numFmtId="1" fontId="41" fillId="21" borderId="25" xfId="0" applyNumberFormat="1" applyFont="1" applyFill="1" applyBorder="1" applyAlignment="1">
      <alignment horizontal="center" vertical="center"/>
    </xf>
    <xf numFmtId="0" fontId="41" fillId="26" borderId="50" xfId="0" applyFont="1" applyFill="1" applyBorder="1" applyAlignment="1">
      <alignment horizontal="center" vertical="center"/>
    </xf>
    <xf numFmtId="0" fontId="41" fillId="0" borderId="10" xfId="0" applyFont="1" applyBorder="1" applyAlignment="1">
      <alignment horizontal="center" vertical="center"/>
    </xf>
    <xf numFmtId="3" fontId="41" fillId="26" borderId="31" xfId="29" applyNumberFormat="1" applyFont="1" applyFill="1" applyBorder="1" applyAlignment="1">
      <alignment horizontal="center" vertical="center"/>
    </xf>
    <xf numFmtId="4" fontId="41" fillId="26" borderId="11" xfId="29" applyNumberFormat="1" applyFont="1" applyFill="1" applyBorder="1" applyAlignment="1">
      <alignment horizontal="center" vertical="center"/>
    </xf>
    <xf numFmtId="2" fontId="41" fillId="22" borderId="44" xfId="0" applyNumberFormat="1" applyFont="1" applyFill="1" applyBorder="1" applyAlignment="1">
      <alignment horizontal="center" vertical="center"/>
    </xf>
    <xf numFmtId="2" fontId="41" fillId="22" borderId="26" xfId="0" applyNumberFormat="1" applyFont="1" applyFill="1" applyBorder="1" applyAlignment="1">
      <alignment horizontal="center" vertical="center"/>
    </xf>
    <xf numFmtId="2" fontId="41" fillId="23" borderId="21" xfId="0" applyNumberFormat="1" applyFont="1" applyFill="1" applyBorder="1" applyAlignment="1">
      <alignment horizontal="center" vertical="center"/>
    </xf>
    <xf numFmtId="2" fontId="41" fillId="23" borderId="25" xfId="0" applyNumberFormat="1" applyFont="1" applyFill="1" applyBorder="1" applyAlignment="1">
      <alignment horizontal="center" vertical="center"/>
    </xf>
    <xf numFmtId="2" fontId="41" fillId="24" borderId="44" xfId="0" applyNumberFormat="1" applyFont="1" applyFill="1" applyBorder="1" applyAlignment="1">
      <alignment horizontal="center" vertical="center"/>
    </xf>
    <xf numFmtId="2" fontId="41" fillId="24" borderId="2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20" xfId="29" applyFont="1" applyFill="1" applyBorder="1" applyAlignment="1">
      <alignment horizontal="center" vertical="center"/>
    </xf>
    <xf numFmtId="43" fontId="3" fillId="0" borderId="20" xfId="49" applyFont="1" applyFill="1" applyBorder="1" applyAlignment="1">
      <alignment horizontal="center" vertical="center"/>
    </xf>
    <xf numFmtId="3" fontId="3" fillId="21" borderId="0" xfId="29" applyNumberFormat="1" applyFont="1" applyFill="1" applyBorder="1" applyAlignment="1">
      <alignment horizontal="center" vertical="center"/>
    </xf>
    <xf numFmtId="0" fontId="71" fillId="0" borderId="86" xfId="0" applyFont="1" applyBorder="1" applyAlignment="1">
      <alignment horizontal="center" vertical="center" wrapText="1"/>
    </xf>
    <xf numFmtId="0" fontId="71" fillId="0" borderId="20" xfId="76" applyFont="1" applyBorder="1"/>
    <xf numFmtId="49" fontId="71" fillId="0" borderId="20" xfId="74" applyNumberFormat="1" applyFont="1" applyBorder="1" applyAlignment="1" applyProtection="1">
      <alignment horizontal="center" vertical="center"/>
      <protection locked="0"/>
    </xf>
    <xf numFmtId="0" fontId="1" fillId="0" borderId="20" xfId="76" applyFont="1" applyBorder="1" applyAlignment="1" applyProtection="1">
      <alignment horizontal="center" vertical="center"/>
      <protection locked="0"/>
    </xf>
    <xf numFmtId="0" fontId="71" fillId="0" borderId="51" xfId="76" applyFont="1" applyBorder="1"/>
    <xf numFmtId="0" fontId="1" fillId="0" borderId="82" xfId="76" applyFont="1" applyBorder="1" applyAlignment="1">
      <alignment horizontal="center" vertical="center"/>
    </xf>
    <xf numFmtId="0" fontId="1" fillId="0" borderId="20" xfId="76" applyFont="1" applyBorder="1" applyAlignment="1">
      <alignment horizontal="center" vertical="center"/>
    </xf>
    <xf numFmtId="0" fontId="1" fillId="0" borderId="79" xfId="76" applyFont="1" applyBorder="1" applyAlignment="1">
      <alignment horizontal="center" vertical="center"/>
    </xf>
    <xf numFmtId="0" fontId="1" fillId="0" borderId="21" xfId="76" applyFont="1" applyBorder="1" applyAlignment="1">
      <alignment horizontal="center" vertical="center"/>
    </xf>
    <xf numFmtId="0" fontId="1" fillId="0" borderId="25" xfId="76" applyFont="1" applyBorder="1" applyAlignment="1">
      <alignment horizontal="center" vertical="center"/>
    </xf>
    <xf numFmtId="0" fontId="1" fillId="27" borderId="86" xfId="76" applyFont="1" applyFill="1" applyBorder="1" applyAlignment="1">
      <alignment vertical="center"/>
    </xf>
    <xf numFmtId="0" fontId="1" fillId="0" borderId="21" xfId="76" applyFont="1" applyBorder="1" applyAlignment="1" applyProtection="1">
      <alignment horizontal="center"/>
      <protection locked="0"/>
    </xf>
    <xf numFmtId="0" fontId="1" fillId="0" borderId="0" xfId="76" applyFont="1"/>
    <xf numFmtId="0" fontId="71" fillId="0" borderId="20" xfId="76" applyFont="1" applyBorder="1" applyAlignment="1">
      <alignment horizontal="left" vertical="center"/>
    </xf>
    <xf numFmtId="0" fontId="72" fillId="0" borderId="20" xfId="76" applyFont="1" applyBorder="1" applyAlignment="1">
      <alignment vertical="center"/>
    </xf>
    <xf numFmtId="0" fontId="72" fillId="0" borderId="25" xfId="76" applyFont="1" applyBorder="1" applyAlignment="1">
      <alignment horizontal="center" vertical="center"/>
    </xf>
    <xf numFmtId="0" fontId="71" fillId="0" borderId="86" xfId="76" applyFont="1" applyBorder="1" applyAlignment="1">
      <alignment vertical="center"/>
    </xf>
    <xf numFmtId="1" fontId="72" fillId="0" borderId="83" xfId="107" applyNumberFormat="1" applyFont="1" applyFill="1" applyBorder="1" applyAlignment="1" applyProtection="1">
      <alignment horizontal="center" vertical="center" wrapText="1"/>
    </xf>
    <xf numFmtId="1" fontId="72" fillId="0" borderId="77" xfId="107" applyNumberFormat="1" applyFont="1" applyFill="1" applyBorder="1" applyAlignment="1" applyProtection="1">
      <alignment horizontal="center" vertical="center" wrapText="1"/>
    </xf>
    <xf numFmtId="1" fontId="72" fillId="0" borderId="80" xfId="107" applyNumberFormat="1" applyFont="1" applyFill="1" applyBorder="1" applyAlignment="1" applyProtection="1">
      <alignment horizontal="center" vertical="center" wrapText="1"/>
    </xf>
    <xf numFmtId="1" fontId="72" fillId="0" borderId="0" xfId="76" applyNumberFormat="1" applyFont="1" applyAlignment="1">
      <alignment horizontal="right" vertical="center"/>
    </xf>
    <xf numFmtId="0" fontId="41" fillId="21" borderId="31" xfId="0" applyFont="1" applyFill="1" applyBorder="1" applyAlignment="1">
      <alignment horizontal="left" vertical="center" wrapText="1"/>
    </xf>
    <xf numFmtId="0" fontId="41" fillId="18" borderId="52" xfId="0" applyFont="1" applyFill="1" applyBorder="1" applyAlignment="1">
      <alignment horizontal="center" vertical="center" wrapText="1"/>
    </xf>
    <xf numFmtId="3" fontId="41" fillId="0" borderId="21" xfId="70" applyNumberFormat="1" applyFont="1" applyFill="1" applyBorder="1" applyAlignment="1">
      <alignment horizontal="center" vertical="center"/>
    </xf>
    <xf numFmtId="3" fontId="41" fillId="0" borderId="51" xfId="70" applyNumberFormat="1" applyFont="1" applyFill="1" applyBorder="1" applyAlignment="1">
      <alignment horizontal="center" vertical="center"/>
    </xf>
    <xf numFmtId="0" fontId="3" fillId="0" borderId="20" xfId="0" applyFont="1" applyBorder="1" applyAlignment="1">
      <alignment horizontal="right" vertical="center"/>
    </xf>
    <xf numFmtId="0" fontId="1" fillId="0" borderId="83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80" xfId="0" applyFont="1" applyBorder="1" applyAlignment="1">
      <alignment horizontal="center" vertical="center"/>
    </xf>
    <xf numFmtId="0" fontId="41" fillId="21" borderId="31" xfId="0" applyFont="1" applyFill="1" applyBorder="1" applyAlignment="1">
      <alignment horizontal="left" vertical="center"/>
    </xf>
    <xf numFmtId="3" fontId="41" fillId="0" borderId="21" xfId="81" applyNumberFormat="1" applyFont="1" applyBorder="1" applyAlignment="1">
      <alignment horizontal="center" vertical="center"/>
    </xf>
    <xf numFmtId="3" fontId="41" fillId="0" borderId="25" xfId="81" quotePrefix="1" applyNumberFormat="1" applyFont="1" applyBorder="1" applyAlignment="1">
      <alignment horizontal="center" vertical="center"/>
    </xf>
    <xf numFmtId="0" fontId="41" fillId="21" borderId="51" xfId="0" applyFont="1" applyFill="1" applyBorder="1" applyAlignment="1">
      <alignment horizontal="center" vertical="center"/>
    </xf>
    <xf numFmtId="1" fontId="1" fillId="0" borderId="0" xfId="0" applyNumberFormat="1" applyFont="1"/>
    <xf numFmtId="1" fontId="5" fillId="0" borderId="0" xfId="0" applyNumberFormat="1" applyFont="1" applyAlignment="1">
      <alignment horizontal="center"/>
    </xf>
    <xf numFmtId="1" fontId="3" fillId="0" borderId="0" xfId="0" applyNumberFormat="1" applyFont="1"/>
    <xf numFmtId="1" fontId="41" fillId="0" borderId="28" xfId="0" applyNumberFormat="1" applyFont="1" applyBorder="1" applyAlignment="1">
      <alignment horizontal="center" vertical="center"/>
    </xf>
    <xf numFmtId="1" fontId="41" fillId="20" borderId="12" xfId="49" applyNumberFormat="1" applyFont="1" applyFill="1" applyBorder="1" applyAlignment="1">
      <alignment horizontal="center" vertical="center"/>
    </xf>
    <xf numFmtId="1" fontId="52" fillId="0" borderId="0" xfId="0" applyNumberFormat="1" applyFont="1"/>
    <xf numFmtId="1" fontId="0" fillId="0" borderId="0" xfId="0" applyNumberFormat="1"/>
    <xf numFmtId="0" fontId="71" fillId="0" borderId="8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41" fillId="0" borderId="10" xfId="0" applyFont="1" applyBorder="1" applyAlignment="1">
      <alignment horizontal="left" vertical="center" wrapText="1"/>
    </xf>
    <xf numFmtId="0" fontId="73" fillId="0" borderId="0" xfId="0" applyFont="1" applyAlignment="1">
      <alignment horizontal="center" vertical="center"/>
    </xf>
    <xf numFmtId="43" fontId="41" fillId="0" borderId="20" xfId="49" applyFont="1" applyFill="1" applyBorder="1" applyAlignment="1">
      <alignment horizontal="center" vertical="center"/>
    </xf>
    <xf numFmtId="0" fontId="72" fillId="0" borderId="83" xfId="76" applyFont="1" applyBorder="1" applyAlignment="1">
      <alignment horizontal="center" vertical="center"/>
    </xf>
    <xf numFmtId="0" fontId="72" fillId="0" borderId="77" xfId="76" applyFont="1" applyBorder="1" applyAlignment="1">
      <alignment horizontal="center" vertical="center"/>
    </xf>
    <xf numFmtId="0" fontId="72" fillId="0" borderId="80" xfId="76" applyFont="1" applyBorder="1" applyAlignment="1">
      <alignment horizontal="center" vertical="center"/>
    </xf>
    <xf numFmtId="0" fontId="41" fillId="21" borderId="10" xfId="0" applyFont="1" applyFill="1" applyBorder="1" applyAlignment="1">
      <alignment horizontal="left" vertical="center" wrapText="1"/>
    </xf>
    <xf numFmtId="0" fontId="71" fillId="0" borderId="83" xfId="0" applyFont="1" applyBorder="1" applyAlignment="1">
      <alignment horizontal="center" vertical="center" wrapText="1"/>
    </xf>
    <xf numFmtId="0" fontId="71" fillId="0" borderId="77" xfId="0" applyFont="1" applyBorder="1" applyAlignment="1">
      <alignment horizontal="center" vertical="center" wrapText="1"/>
    </xf>
    <xf numFmtId="0" fontId="71" fillId="0" borderId="80" xfId="0" applyFont="1" applyBorder="1" applyAlignment="1">
      <alignment horizontal="center" vertical="center" wrapText="1"/>
    </xf>
    <xf numFmtId="0" fontId="41" fillId="0" borderId="31" xfId="0" applyFont="1" applyBorder="1" applyAlignment="1">
      <alignment horizontal="left" vertical="center" wrapText="1"/>
    </xf>
    <xf numFmtId="3" fontId="41" fillId="0" borderId="21" xfId="76" applyNumberFormat="1" applyFont="1" applyBorder="1" applyAlignment="1">
      <alignment horizontal="center" vertical="center"/>
    </xf>
    <xf numFmtId="0" fontId="41" fillId="0" borderId="25" xfId="0" quotePrefix="1" applyFont="1" applyBorder="1" applyAlignment="1">
      <alignment horizontal="center" vertical="center"/>
    </xf>
    <xf numFmtId="0" fontId="41" fillId="21" borderId="31" xfId="0" applyFont="1" applyFill="1" applyBorder="1" applyAlignment="1">
      <alignment horizontal="center" vertical="center"/>
    </xf>
    <xf numFmtId="0" fontId="1" fillId="21" borderId="0" xfId="76" applyFont="1" applyFill="1"/>
    <xf numFmtId="1" fontId="41" fillId="0" borderId="28" xfId="76" applyNumberFormat="1" applyFont="1" applyBorder="1" applyAlignment="1">
      <alignment horizontal="center" vertical="center"/>
    </xf>
    <xf numFmtId="0" fontId="41" fillId="21" borderId="49" xfId="0" applyFont="1" applyFill="1" applyBorder="1" applyAlignment="1">
      <alignment horizontal="left" vertical="center" wrapText="1"/>
    </xf>
    <xf numFmtId="0" fontId="41" fillId="21" borderId="50" xfId="0" applyFont="1" applyFill="1" applyBorder="1" applyAlignment="1">
      <alignment horizontal="center" vertical="center"/>
    </xf>
    <xf numFmtId="0" fontId="41" fillId="0" borderId="21" xfId="76" applyFont="1" applyBorder="1" applyAlignment="1">
      <alignment horizontal="center" vertical="center"/>
    </xf>
    <xf numFmtId="0" fontId="41" fillId="0" borderId="25" xfId="76" applyFont="1" applyBorder="1" applyAlignment="1">
      <alignment horizontal="center" vertical="center"/>
    </xf>
    <xf numFmtId="0" fontId="71" fillId="21" borderId="86" xfId="0" applyFont="1" applyFill="1" applyBorder="1" applyAlignment="1">
      <alignment horizontal="center" vertical="center"/>
    </xf>
    <xf numFmtId="0" fontId="1" fillId="0" borderId="11" xfId="76" applyFont="1" applyBorder="1"/>
    <xf numFmtId="0" fontId="72" fillId="21" borderId="83" xfId="76" applyFont="1" applyFill="1" applyBorder="1" applyAlignment="1">
      <alignment horizontal="center" vertical="center"/>
    </xf>
    <xf numFmtId="0" fontId="72" fillId="21" borderId="77" xfId="76" applyFont="1" applyFill="1" applyBorder="1" applyAlignment="1">
      <alignment horizontal="center" vertical="center"/>
    </xf>
    <xf numFmtId="0" fontId="72" fillId="21" borderId="80" xfId="76" applyFont="1" applyFill="1" applyBorder="1" applyAlignment="1">
      <alignment horizontal="center" vertical="center"/>
    </xf>
    <xf numFmtId="0" fontId="41" fillId="0" borderId="53" xfId="76" applyFont="1" applyBorder="1" applyAlignment="1">
      <alignment horizontal="center" vertical="center"/>
    </xf>
    <xf numFmtId="0" fontId="41" fillId="0" borderId="26" xfId="76" applyFont="1" applyBorder="1" applyAlignment="1">
      <alignment horizontal="center" vertical="center"/>
    </xf>
    <xf numFmtId="1" fontId="41" fillId="18" borderId="28" xfId="70" applyNumberFormat="1" applyFont="1" applyFill="1" applyBorder="1" applyAlignment="1">
      <alignment horizontal="center" vertical="center"/>
    </xf>
    <xf numFmtId="0" fontId="41" fillId="0" borderId="53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3" fontId="3" fillId="0" borderId="0" xfId="29" applyNumberFormat="1" applyFont="1" applyFill="1" applyBorder="1" applyAlignment="1">
      <alignment horizontal="center" vertical="center"/>
    </xf>
    <xf numFmtId="0" fontId="71" fillId="0" borderId="83" xfId="0" applyFont="1" applyBorder="1" applyAlignment="1">
      <alignment horizontal="center" vertical="center"/>
    </xf>
    <xf numFmtId="0" fontId="71" fillId="0" borderId="77" xfId="0" applyFont="1" applyBorder="1" applyAlignment="1">
      <alignment horizontal="center" vertical="center"/>
    </xf>
    <xf numFmtId="0" fontId="71" fillId="0" borderId="80" xfId="0" applyFont="1" applyBorder="1" applyAlignment="1">
      <alignment horizontal="center" vertical="center"/>
    </xf>
    <xf numFmtId="0" fontId="41" fillId="0" borderId="49" xfId="0" applyFont="1" applyBorder="1" applyAlignment="1">
      <alignment horizontal="left" vertical="center" wrapText="1"/>
    </xf>
    <xf numFmtId="0" fontId="71" fillId="0" borderId="87" xfId="0" applyFont="1" applyBorder="1" applyAlignment="1">
      <alignment horizontal="center" vertical="center"/>
    </xf>
    <xf numFmtId="0" fontId="41" fillId="0" borderId="52" xfId="0" applyFont="1" applyBorder="1" applyAlignment="1">
      <alignment horizontal="center" vertical="center" wrapText="1"/>
    </xf>
    <xf numFmtId="0" fontId="72" fillId="0" borderId="83" xfId="0" applyFont="1" applyBorder="1" applyAlignment="1">
      <alignment horizontal="center" vertical="center"/>
    </xf>
    <xf numFmtId="0" fontId="72" fillId="0" borderId="77" xfId="0" applyFont="1" applyBorder="1" applyAlignment="1">
      <alignment horizontal="center" vertical="center"/>
    </xf>
    <xf numFmtId="0" fontId="72" fillId="0" borderId="80" xfId="0" applyFont="1" applyBorder="1" applyAlignment="1">
      <alignment horizontal="center" vertical="center"/>
    </xf>
    <xf numFmtId="0" fontId="41" fillId="21" borderId="52" xfId="0" applyFont="1" applyFill="1" applyBorder="1" applyAlignment="1">
      <alignment horizontal="left" vertical="center" wrapText="1"/>
    </xf>
    <xf numFmtId="0" fontId="41" fillId="18" borderId="52" xfId="0" applyFont="1" applyFill="1" applyBorder="1" applyAlignment="1">
      <alignment horizontal="center" vertical="center"/>
    </xf>
    <xf numFmtId="0" fontId="41" fillId="0" borderId="54" xfId="76" applyFont="1" applyBorder="1" applyAlignment="1">
      <alignment horizontal="center" vertical="center"/>
    </xf>
    <xf numFmtId="43" fontId="3" fillId="0" borderId="20" xfId="49" applyFont="1" applyFill="1" applyBorder="1" applyAlignment="1">
      <alignment horizontal="right" vertical="center"/>
    </xf>
    <xf numFmtId="0" fontId="71" fillId="0" borderId="96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 wrapText="1"/>
    </xf>
    <xf numFmtId="0" fontId="1" fillId="0" borderId="86" xfId="0" applyFont="1" applyBorder="1" applyAlignment="1">
      <alignment horizontal="left" vertical="center" wrapText="1"/>
    </xf>
    <xf numFmtId="0" fontId="72" fillId="0" borderId="98" xfId="76" applyFont="1" applyBorder="1" applyAlignment="1">
      <alignment horizontal="center" vertical="center"/>
    </xf>
    <xf numFmtId="0" fontId="72" fillId="0" borderId="0" xfId="76" applyFont="1" applyAlignment="1">
      <alignment horizontal="right" vertical="center"/>
    </xf>
    <xf numFmtId="0" fontId="41" fillId="0" borderId="33" xfId="0" applyFont="1" applyBorder="1" applyAlignment="1">
      <alignment horizontal="center" vertical="center"/>
    </xf>
    <xf numFmtId="0" fontId="41" fillId="21" borderId="58" xfId="0" applyFont="1" applyFill="1" applyBorder="1" applyAlignment="1">
      <alignment horizontal="center" vertical="center"/>
    </xf>
    <xf numFmtId="0" fontId="41" fillId="21" borderId="0" xfId="0" applyFont="1" applyFill="1" applyAlignment="1">
      <alignment horizontal="center" vertical="center"/>
    </xf>
    <xf numFmtId="0" fontId="3" fillId="0" borderId="20" xfId="76" applyFont="1" applyBorder="1" applyAlignment="1" applyProtection="1">
      <alignment horizontal="center" vertical="center"/>
      <protection locked="0"/>
    </xf>
    <xf numFmtId="0" fontId="3" fillId="0" borderId="21" xfId="76" applyFont="1" applyBorder="1" applyAlignment="1" applyProtection="1">
      <alignment horizontal="center"/>
      <protection locked="0"/>
    </xf>
    <xf numFmtId="0" fontId="3" fillId="0" borderId="0" xfId="76" applyFont="1"/>
    <xf numFmtId="0" fontId="71" fillId="0" borderId="99" xfId="0" applyFont="1" applyBorder="1" applyAlignment="1">
      <alignment horizontal="center" vertical="center" wrapText="1"/>
    </xf>
    <xf numFmtId="0" fontId="1" fillId="0" borderId="100" xfId="0" applyFont="1" applyBorder="1" applyAlignment="1">
      <alignment horizontal="center" vertical="center"/>
    </xf>
    <xf numFmtId="0" fontId="71" fillId="0" borderId="101" xfId="0" applyFont="1" applyBorder="1" applyAlignment="1">
      <alignment horizontal="center" vertical="center" wrapText="1"/>
    </xf>
    <xf numFmtId="0" fontId="72" fillId="0" borderId="102" xfId="76" applyFont="1" applyBorder="1" applyAlignment="1">
      <alignment horizontal="center" vertical="center"/>
    </xf>
    <xf numFmtId="0" fontId="72" fillId="0" borderId="20" xfId="76" applyFont="1" applyBorder="1" applyAlignment="1">
      <alignment horizontal="center" vertical="center"/>
    </xf>
    <xf numFmtId="0" fontId="1" fillId="0" borderId="0" xfId="76" applyFont="1" applyAlignment="1">
      <alignment horizontal="center" vertical="center"/>
    </xf>
    <xf numFmtId="0" fontId="1" fillId="27" borderId="21" xfId="76" applyFont="1" applyFill="1" applyBorder="1" applyAlignment="1" applyProtection="1">
      <alignment horizontal="center"/>
      <protection locked="0"/>
    </xf>
    <xf numFmtId="0" fontId="1" fillId="27" borderId="0" xfId="76" applyFont="1" applyFill="1"/>
    <xf numFmtId="0" fontId="3" fillId="29" borderId="31" xfId="0" applyFont="1" applyFill="1" applyBorder="1" applyAlignment="1">
      <alignment horizontal="left" vertical="center"/>
    </xf>
    <xf numFmtId="0" fontId="71" fillId="0" borderId="20" xfId="0" applyFont="1" applyBorder="1"/>
    <xf numFmtId="0" fontId="71" fillId="0" borderId="20" xfId="0" applyFont="1" applyBorder="1" applyAlignment="1">
      <alignment horizontal="center" vertical="center"/>
    </xf>
    <xf numFmtId="0" fontId="71" fillId="0" borderId="51" xfId="0" applyFont="1" applyBorder="1"/>
    <xf numFmtId="0" fontId="1" fillId="0" borderId="82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71" fillId="0" borderId="20" xfId="0" applyFont="1" applyBorder="1" applyAlignment="1">
      <alignment horizontal="left" vertical="center"/>
    </xf>
    <xf numFmtId="0" fontId="71" fillId="0" borderId="20" xfId="0" applyFont="1" applyBorder="1" applyAlignment="1">
      <alignment vertical="center"/>
    </xf>
    <xf numFmtId="0" fontId="71" fillId="0" borderId="25" xfId="0" applyFont="1" applyBorder="1" applyAlignment="1">
      <alignment horizontal="center" vertical="center"/>
    </xf>
    <xf numFmtId="0" fontId="71" fillId="0" borderId="86" xfId="0" applyFont="1" applyBorder="1" applyAlignment="1">
      <alignment vertical="center"/>
    </xf>
    <xf numFmtId="3" fontId="41" fillId="26" borderId="52" xfId="29" applyNumberFormat="1" applyFont="1" applyFill="1" applyBorder="1" applyAlignment="1">
      <alignment horizontal="center" vertical="center"/>
    </xf>
    <xf numFmtId="0" fontId="41" fillId="0" borderId="43" xfId="0" applyFont="1" applyBorder="1" applyAlignment="1">
      <alignment horizontal="center" vertical="center"/>
    </xf>
    <xf numFmtId="0" fontId="41" fillId="0" borderId="11" xfId="0" applyFont="1" applyBorder="1" applyAlignment="1">
      <alignment horizontal="center" vertical="center"/>
    </xf>
    <xf numFmtId="0" fontId="41" fillId="0" borderId="32" xfId="0" applyFont="1" applyBorder="1" applyAlignment="1">
      <alignment horizontal="center" vertical="center"/>
    </xf>
    <xf numFmtId="3" fontId="41" fillId="26" borderId="52" xfId="0" applyNumberFormat="1" applyFont="1" applyFill="1" applyBorder="1" applyAlignment="1">
      <alignment horizontal="center" vertical="center"/>
    </xf>
    <xf numFmtId="0" fontId="41" fillId="26" borderId="52" xfId="0" applyFont="1" applyFill="1" applyBorder="1" applyAlignment="1">
      <alignment horizontal="center" vertical="center"/>
    </xf>
    <xf numFmtId="3" fontId="41" fillId="26" borderId="43" xfId="29" applyNumberFormat="1" applyFont="1" applyFill="1" applyBorder="1" applyAlignment="1">
      <alignment horizontal="center" vertical="center"/>
    </xf>
    <xf numFmtId="1" fontId="41" fillId="0" borderId="28" xfId="0" applyNumberFormat="1" applyFont="1" applyBorder="1" applyAlignment="1">
      <alignment horizontal="center" vertical="center" wrapText="1"/>
    </xf>
    <xf numFmtId="4" fontId="41" fillId="26" borderId="51" xfId="29" applyNumberFormat="1" applyFont="1" applyFill="1" applyBorder="1" applyAlignment="1">
      <alignment horizontal="center" vertical="center"/>
    </xf>
    <xf numFmtId="0" fontId="71" fillId="0" borderId="86" xfId="74" applyFont="1" applyBorder="1" applyAlignment="1" applyProtection="1">
      <alignment horizontal="left" vertical="center"/>
      <protection locked="0"/>
    </xf>
    <xf numFmtId="0" fontId="71" fillId="0" borderId="51" xfId="76" applyFont="1" applyBorder="1" applyAlignment="1">
      <alignment vertical="center"/>
    </xf>
    <xf numFmtId="0" fontId="1" fillId="0" borderId="21" xfId="76" applyFont="1" applyBorder="1" applyAlignment="1" applyProtection="1">
      <alignment horizontal="center" vertical="center"/>
      <protection locked="0"/>
    </xf>
    <xf numFmtId="0" fontId="71" fillId="0" borderId="20" xfId="107" applyFont="1" applyFill="1" applyBorder="1" applyAlignment="1" applyProtection="1">
      <alignment horizontal="left" vertical="center" wrapText="1"/>
    </xf>
    <xf numFmtId="49" fontId="1" fillId="0" borderId="20" xfId="107" applyNumberFormat="1" applyFont="1" applyFill="1" applyBorder="1" applyAlignment="1" applyProtection="1">
      <alignment horizontal="center" vertical="center" wrapText="1"/>
    </xf>
    <xf numFmtId="3" fontId="3" fillId="0" borderId="44" xfId="0" applyNumberFormat="1" applyFont="1" applyBorder="1" applyAlignment="1">
      <alignment horizontal="center" vertical="center"/>
    </xf>
    <xf numFmtId="1" fontId="11" fillId="0" borderId="0" xfId="76" applyNumberFormat="1" applyAlignment="1">
      <alignment vertical="center"/>
    </xf>
    <xf numFmtId="1" fontId="1" fillId="27" borderId="0" xfId="76" applyNumberFormat="1" applyFont="1" applyFill="1"/>
    <xf numFmtId="2" fontId="11" fillId="27" borderId="0" xfId="76" applyNumberFormat="1" applyFill="1"/>
    <xf numFmtId="0" fontId="11" fillId="27" borderId="0" xfId="76" applyFill="1"/>
    <xf numFmtId="14" fontId="68" fillId="21" borderId="20" xfId="0" applyNumberFormat="1" applyFont="1" applyFill="1" applyBorder="1" applyAlignment="1">
      <alignment horizontal="center" vertical="center" wrapText="1"/>
    </xf>
    <xf numFmtId="0" fontId="69" fillId="21" borderId="77" xfId="0" applyFont="1" applyFill="1" applyBorder="1" applyAlignment="1">
      <alignment horizontal="center" vertical="center" wrapText="1"/>
    </xf>
    <xf numFmtId="3" fontId="1" fillId="0" borderId="0" xfId="0" applyNumberFormat="1" applyFont="1"/>
    <xf numFmtId="0" fontId="71" fillId="0" borderId="82" xfId="74" applyFont="1" applyBorder="1" applyAlignment="1" applyProtection="1">
      <alignment horizontal="left" vertical="center"/>
      <protection locked="0"/>
    </xf>
    <xf numFmtId="2" fontId="3" fillId="0" borderId="93" xfId="0" applyNumberFormat="1" applyFont="1" applyBorder="1" applyAlignment="1">
      <alignment horizontal="center" vertical="center" wrapText="1"/>
    </xf>
    <xf numFmtId="0" fontId="74" fillId="27" borderId="20" xfId="107" applyFont="1" applyFill="1" applyBorder="1" applyAlignment="1" applyProtection="1">
      <alignment horizontal="left" vertical="center" wrapText="1"/>
    </xf>
    <xf numFmtId="49" fontId="3" fillId="27" borderId="20" xfId="107" applyNumberFormat="1" applyFont="1" applyFill="1" applyBorder="1" applyAlignment="1" applyProtection="1">
      <alignment horizontal="center" vertical="center" wrapText="1"/>
    </xf>
    <xf numFmtId="49" fontId="71" fillId="27" borderId="20" xfId="74" applyNumberFormat="1" applyFont="1" applyFill="1" applyBorder="1" applyAlignment="1" applyProtection="1">
      <alignment horizontal="center" vertical="center"/>
      <protection locked="0"/>
    </xf>
    <xf numFmtId="0" fontId="60" fillId="27" borderId="25" xfId="107" applyFont="1" applyFill="1" applyBorder="1" applyAlignment="1" applyProtection="1">
      <alignment horizontal="center" vertical="center" wrapText="1"/>
    </xf>
    <xf numFmtId="0" fontId="71" fillId="27" borderId="44" xfId="76" applyFont="1" applyFill="1" applyBorder="1" applyAlignment="1">
      <alignment vertical="center"/>
    </xf>
    <xf numFmtId="1" fontId="60" fillId="27" borderId="41" xfId="107" applyNumberFormat="1" applyFont="1" applyFill="1" applyBorder="1" applyAlignment="1" applyProtection="1">
      <alignment horizontal="center" vertical="center" wrapText="1"/>
    </xf>
    <xf numFmtId="1" fontId="60" fillId="27" borderId="42" xfId="107" applyNumberFormat="1" applyFont="1" applyFill="1" applyBorder="1" applyAlignment="1" applyProtection="1">
      <alignment horizontal="center" vertical="center" wrapText="1"/>
    </xf>
    <xf numFmtId="0" fontId="41" fillId="0" borderId="25" xfId="0" applyFont="1" applyBorder="1" applyAlignment="1">
      <alignment horizontal="left" vertical="center" wrapText="1"/>
    </xf>
    <xf numFmtId="0" fontId="41" fillId="0" borderId="23" xfId="0" applyFont="1" applyBorder="1" applyAlignment="1">
      <alignment horizontal="center" vertical="center"/>
    </xf>
    <xf numFmtId="3" fontId="41" fillId="26" borderId="67" xfId="29" applyNumberFormat="1" applyFont="1" applyFill="1" applyBorder="1" applyAlignment="1">
      <alignment horizontal="center" vertical="center"/>
    </xf>
    <xf numFmtId="3" fontId="41" fillId="26" borderId="67" xfId="0" applyNumberFormat="1" applyFont="1" applyFill="1" applyBorder="1" applyAlignment="1">
      <alignment horizontal="center" vertical="center"/>
    </xf>
    <xf numFmtId="0" fontId="41" fillId="26" borderId="67" xfId="0" applyFont="1" applyFill="1" applyBorder="1" applyAlignment="1">
      <alignment horizontal="center" vertical="center"/>
    </xf>
    <xf numFmtId="1" fontId="41" fillId="0" borderId="51" xfId="0" applyNumberFormat="1" applyFont="1" applyBorder="1" applyAlignment="1">
      <alignment horizontal="center" vertical="center"/>
    </xf>
    <xf numFmtId="4" fontId="41" fillId="26" borderId="19" xfId="29" applyNumberFormat="1" applyFont="1" applyFill="1" applyBorder="1" applyAlignment="1">
      <alignment horizontal="center" vertical="center"/>
    </xf>
    <xf numFmtId="0" fontId="3" fillId="20" borderId="61" xfId="0" applyFont="1" applyFill="1" applyBorder="1" applyAlignment="1">
      <alignment horizontal="center" vertical="center" wrapText="1"/>
    </xf>
    <xf numFmtId="0" fontId="3" fillId="20" borderId="62" xfId="0" applyFont="1" applyFill="1" applyBorder="1" applyAlignment="1">
      <alignment horizontal="center" vertical="center" wrapText="1"/>
    </xf>
    <xf numFmtId="0" fontId="3" fillId="20" borderId="14" xfId="0" applyFont="1" applyFill="1" applyBorder="1" applyAlignment="1">
      <alignment horizontal="center" vertical="center" wrapText="1"/>
    </xf>
    <xf numFmtId="0" fontId="4" fillId="28" borderId="61" xfId="0" applyFont="1" applyFill="1" applyBorder="1" applyAlignment="1">
      <alignment horizontal="center" vertical="center" wrapText="1"/>
    </xf>
    <xf numFmtId="0" fontId="4" fillId="28" borderId="62" xfId="0" applyFont="1" applyFill="1" applyBorder="1" applyAlignment="1">
      <alignment horizontal="center" vertical="center" wrapText="1"/>
    </xf>
    <xf numFmtId="0" fontId="4" fillId="28" borderId="1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55" fillId="0" borderId="0" xfId="0" applyNumberFormat="1" applyFont="1" applyAlignment="1">
      <alignment horizontal="center"/>
    </xf>
    <xf numFmtId="0" fontId="4" fillId="20" borderId="63" xfId="0" applyFont="1" applyFill="1" applyBorder="1" applyAlignment="1">
      <alignment horizontal="left" vertical="center" wrapText="1"/>
    </xf>
    <xf numFmtId="0" fontId="4" fillId="20" borderId="64" xfId="0" applyFont="1" applyFill="1" applyBorder="1" applyAlignment="1">
      <alignment horizontal="left" vertical="center" wrapText="1"/>
    </xf>
    <xf numFmtId="0" fontId="4" fillId="20" borderId="61" xfId="0" applyFont="1" applyFill="1" applyBorder="1" applyAlignment="1">
      <alignment horizontal="center" vertical="center" wrapText="1"/>
    </xf>
    <xf numFmtId="0" fontId="4" fillId="20" borderId="62" xfId="0" applyFont="1" applyFill="1" applyBorder="1" applyAlignment="1">
      <alignment horizontal="center" vertical="center" wrapText="1"/>
    </xf>
    <xf numFmtId="2" fontId="55" fillId="0" borderId="11" xfId="0" applyNumberFormat="1" applyFont="1" applyBorder="1" applyAlignment="1">
      <alignment horizontal="center"/>
    </xf>
    <xf numFmtId="0" fontId="4" fillId="20" borderId="46" xfId="0" applyFont="1" applyFill="1" applyBorder="1" applyAlignment="1">
      <alignment horizontal="left" vertical="center" wrapText="1"/>
    </xf>
    <xf numFmtId="0" fontId="4" fillId="0" borderId="64" xfId="0" applyFont="1" applyBorder="1"/>
    <xf numFmtId="0" fontId="4" fillId="0" borderId="0" xfId="0" applyFont="1"/>
    <xf numFmtId="2" fontId="55" fillId="0" borderId="11" xfId="0" applyNumberFormat="1" applyFont="1" applyBorder="1" applyAlignment="1">
      <alignment horizontal="left"/>
    </xf>
    <xf numFmtId="2" fontId="55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3" fillId="20" borderId="25" xfId="0" applyFont="1" applyFill="1" applyBorder="1" applyAlignment="1">
      <alignment horizontal="center" vertical="center" wrapText="1"/>
    </xf>
    <xf numFmtId="0" fontId="3" fillId="20" borderId="51" xfId="0" applyFont="1" applyFill="1" applyBorder="1" applyAlignment="1">
      <alignment horizontal="center" vertical="center" wrapText="1"/>
    </xf>
    <xf numFmtId="0" fontId="3" fillId="20" borderId="21" xfId="0" applyFont="1" applyFill="1" applyBorder="1" applyAlignment="1">
      <alignment horizontal="center" vertical="center" wrapText="1"/>
    </xf>
    <xf numFmtId="0" fontId="3" fillId="20" borderId="41" xfId="0" applyFont="1" applyFill="1" applyBorder="1" applyAlignment="1">
      <alignment horizontal="center" vertical="center" wrapText="1"/>
    </xf>
    <xf numFmtId="0" fontId="3" fillId="20" borderId="24" xfId="0" applyFont="1" applyFill="1" applyBorder="1" applyAlignment="1">
      <alignment horizontal="center" vertical="center" wrapText="1"/>
    </xf>
    <xf numFmtId="0" fontId="3" fillId="20" borderId="53" xfId="0" applyFont="1" applyFill="1" applyBorder="1" applyAlignment="1">
      <alignment horizontal="center" vertical="center" wrapText="1"/>
    </xf>
    <xf numFmtId="0" fontId="3" fillId="20" borderId="58" xfId="0" applyFont="1" applyFill="1" applyBorder="1" applyAlignment="1">
      <alignment horizontal="center" vertical="center" wrapText="1"/>
    </xf>
    <xf numFmtId="0" fontId="3" fillId="21" borderId="25" xfId="0" applyFont="1" applyFill="1" applyBorder="1" applyAlignment="1">
      <alignment horizontal="center" vertical="center" wrapText="1"/>
    </xf>
    <xf numFmtId="0" fontId="3" fillId="21" borderId="51" xfId="0" applyFont="1" applyFill="1" applyBorder="1" applyAlignment="1">
      <alignment horizontal="center" vertical="center" wrapText="1"/>
    </xf>
    <xf numFmtId="0" fontId="3" fillId="21" borderId="21" xfId="0" applyFont="1" applyFill="1" applyBorder="1" applyAlignment="1">
      <alignment horizontal="center" vertical="center" wrapText="1"/>
    </xf>
    <xf numFmtId="0" fontId="3" fillId="28" borderId="25" xfId="0" applyFont="1" applyFill="1" applyBorder="1" applyAlignment="1">
      <alignment horizontal="center" vertical="center" wrapText="1"/>
    </xf>
    <xf numFmtId="0" fontId="3" fillId="28" borderId="51" xfId="0" applyFont="1" applyFill="1" applyBorder="1" applyAlignment="1">
      <alignment horizontal="center" vertical="center" wrapText="1"/>
    </xf>
    <xf numFmtId="0" fontId="3" fillId="28" borderId="21" xfId="0" applyFont="1" applyFill="1" applyBorder="1" applyAlignment="1">
      <alignment horizontal="center" vertical="center" wrapText="1"/>
    </xf>
    <xf numFmtId="0" fontId="3" fillId="28" borderId="31" xfId="0" applyFont="1" applyFill="1" applyBorder="1" applyAlignment="1">
      <alignment horizontal="center" vertical="center" wrapText="1"/>
    </xf>
    <xf numFmtId="0" fontId="3" fillId="28" borderId="45" xfId="0" applyFont="1" applyFill="1" applyBorder="1" applyAlignment="1">
      <alignment horizontal="center" vertical="center" wrapText="1"/>
    </xf>
    <xf numFmtId="0" fontId="3" fillId="20" borderId="20" xfId="0" applyFont="1" applyFill="1" applyBorder="1" applyAlignment="1">
      <alignment horizontal="center" vertical="center" wrapText="1"/>
    </xf>
    <xf numFmtId="0" fontId="3" fillId="21" borderId="31" xfId="0" applyFont="1" applyFill="1" applyBorder="1" applyAlignment="1">
      <alignment horizontal="center" vertical="center" wrapText="1"/>
    </xf>
    <xf numFmtId="0" fontId="3" fillId="21" borderId="11" xfId="0" applyFont="1" applyFill="1" applyBorder="1" applyAlignment="1">
      <alignment horizontal="center" vertical="center" wrapText="1"/>
    </xf>
    <xf numFmtId="0" fontId="3" fillId="21" borderId="48" xfId="0" applyFont="1" applyFill="1" applyBorder="1" applyAlignment="1">
      <alignment horizontal="center" vertical="center" wrapText="1"/>
    </xf>
    <xf numFmtId="0" fontId="3" fillId="20" borderId="75" xfId="0" applyFont="1" applyFill="1" applyBorder="1" applyAlignment="1">
      <alignment horizontal="center" vertical="center" wrapText="1"/>
    </xf>
    <xf numFmtId="0" fontId="4" fillId="22" borderId="13" xfId="0" applyFont="1" applyFill="1" applyBorder="1" applyAlignment="1">
      <alignment horizontal="center" vertical="center" wrapText="1"/>
    </xf>
    <xf numFmtId="0" fontId="4" fillId="22" borderId="29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5" fillId="0" borderId="11" xfId="0" applyFont="1" applyBorder="1" applyAlignment="1">
      <alignment horizontal="center"/>
    </xf>
    <xf numFmtId="0" fontId="4" fillId="20" borderId="13" xfId="0" applyFont="1" applyFill="1" applyBorder="1" applyAlignment="1">
      <alignment horizontal="center" vertical="center" wrapText="1"/>
    </xf>
    <xf numFmtId="0" fontId="4" fillId="20" borderId="29" xfId="0" applyFont="1" applyFill="1" applyBorder="1" applyAlignment="1">
      <alignment horizontal="center" vertical="center" wrapText="1"/>
    </xf>
    <xf numFmtId="0" fontId="4" fillId="20" borderId="12" xfId="0" applyFont="1" applyFill="1" applyBorder="1" applyAlignment="1">
      <alignment horizontal="center" vertical="center" wrapText="1"/>
    </xf>
    <xf numFmtId="0" fontId="4" fillId="20" borderId="30" xfId="0" applyFont="1" applyFill="1" applyBorder="1" applyAlignment="1">
      <alignment horizontal="center" vertical="center" wrapText="1"/>
    </xf>
    <xf numFmtId="0" fontId="4" fillId="20" borderId="74" xfId="0" applyFont="1" applyFill="1" applyBorder="1" applyAlignment="1">
      <alignment horizontal="center" vertical="center" wrapText="1"/>
    </xf>
    <xf numFmtId="0" fontId="4" fillId="20" borderId="0" xfId="0" applyFont="1" applyFill="1" applyAlignment="1">
      <alignment horizontal="center" vertical="center" wrapText="1"/>
    </xf>
    <xf numFmtId="0" fontId="4" fillId="20" borderId="22" xfId="0" applyFont="1" applyFill="1" applyBorder="1" applyAlignment="1">
      <alignment horizontal="center" vertical="center" wrapText="1"/>
    </xf>
    <xf numFmtId="0" fontId="4" fillId="20" borderId="65" xfId="0" applyFont="1" applyFill="1" applyBorder="1" applyAlignment="1">
      <alignment horizontal="center" vertical="center" wrapText="1"/>
    </xf>
    <xf numFmtId="0" fontId="6" fillId="20" borderId="35" xfId="0" applyFont="1" applyFill="1" applyBorder="1"/>
    <xf numFmtId="0" fontId="4" fillId="26" borderId="66" xfId="0" applyFont="1" applyFill="1" applyBorder="1" applyAlignment="1">
      <alignment horizontal="center" vertical="center" wrapText="1"/>
    </xf>
    <xf numFmtId="0" fontId="6" fillId="26" borderId="67" xfId="0" applyFont="1" applyFill="1" applyBorder="1"/>
    <xf numFmtId="0" fontId="4" fillId="20" borderId="71" xfId="0" applyFont="1" applyFill="1" applyBorder="1" applyAlignment="1">
      <alignment horizontal="center" vertical="center" wrapText="1"/>
    </xf>
    <xf numFmtId="0" fontId="6" fillId="20" borderId="72" xfId="0" applyFont="1" applyFill="1" applyBorder="1"/>
    <xf numFmtId="0" fontId="4" fillId="23" borderId="37" xfId="0" applyFont="1" applyFill="1" applyBorder="1" applyAlignment="1">
      <alignment horizontal="center" vertical="center" wrapText="1"/>
    </xf>
    <xf numFmtId="0" fontId="6" fillId="23" borderId="59" xfId="0" applyFont="1" applyFill="1" applyBorder="1"/>
    <xf numFmtId="0" fontId="4" fillId="22" borderId="37" xfId="0" applyFont="1" applyFill="1" applyBorder="1" applyAlignment="1">
      <alignment horizontal="center" vertical="center" wrapText="1"/>
    </xf>
    <xf numFmtId="0" fontId="6" fillId="22" borderId="59" xfId="0" applyFont="1" applyFill="1" applyBorder="1"/>
    <xf numFmtId="0" fontId="4" fillId="20" borderId="68" xfId="0" applyFont="1" applyFill="1" applyBorder="1" applyAlignment="1">
      <alignment horizontal="center" vertical="center"/>
    </xf>
    <xf numFmtId="0" fontId="4" fillId="20" borderId="38" xfId="0" applyFont="1" applyFill="1" applyBorder="1" applyAlignment="1">
      <alignment horizontal="center" vertical="center"/>
    </xf>
    <xf numFmtId="0" fontId="4" fillId="20" borderId="57" xfId="0" applyFont="1" applyFill="1" applyBorder="1" applyAlignment="1">
      <alignment horizontal="center" vertical="center"/>
    </xf>
    <xf numFmtId="0" fontId="4" fillId="20" borderId="69" xfId="0" applyFont="1" applyFill="1" applyBorder="1" applyAlignment="1">
      <alignment horizontal="center" vertical="center" wrapText="1"/>
    </xf>
    <xf numFmtId="0" fontId="6" fillId="20" borderId="70" xfId="0" applyFont="1" applyFill="1" applyBorder="1"/>
    <xf numFmtId="0" fontId="4" fillId="27" borderId="71" xfId="0" applyFont="1" applyFill="1" applyBorder="1" applyAlignment="1">
      <alignment horizontal="center" vertical="center" wrapText="1"/>
    </xf>
    <xf numFmtId="0" fontId="6" fillId="27" borderId="72" xfId="0" applyFont="1" applyFill="1" applyBorder="1"/>
    <xf numFmtId="0" fontId="4" fillId="27" borderId="68" xfId="0" applyFont="1" applyFill="1" applyBorder="1" applyAlignment="1">
      <alignment horizontal="center" vertical="center" wrapText="1"/>
    </xf>
    <xf numFmtId="0" fontId="6" fillId="27" borderId="36" xfId="0" applyFont="1" applyFill="1" applyBorder="1"/>
    <xf numFmtId="0" fontId="41" fillId="20" borderId="61" xfId="0" applyFont="1" applyFill="1" applyBorder="1" applyAlignment="1">
      <alignment horizontal="center" vertical="center"/>
    </xf>
    <xf numFmtId="0" fontId="41" fillId="20" borderId="62" xfId="0" applyFont="1" applyFill="1" applyBorder="1" applyAlignment="1">
      <alignment horizontal="center" vertical="center"/>
    </xf>
    <xf numFmtId="0" fontId="41" fillId="20" borderId="14" xfId="0" applyFont="1" applyFill="1" applyBorder="1" applyAlignment="1">
      <alignment horizontal="center" vertical="center"/>
    </xf>
    <xf numFmtId="0" fontId="4" fillId="20" borderId="56" xfId="0" applyFont="1" applyFill="1" applyBorder="1" applyAlignment="1">
      <alignment horizontal="center" vertical="center" wrapText="1"/>
    </xf>
    <xf numFmtId="0" fontId="4" fillId="20" borderId="55" xfId="0" applyFont="1" applyFill="1" applyBorder="1" applyAlignment="1">
      <alignment horizontal="center" vertical="center" wrapText="1"/>
    </xf>
    <xf numFmtId="0" fontId="66" fillId="24" borderId="41" xfId="0" applyFont="1" applyFill="1" applyBorder="1" applyAlignment="1">
      <alignment horizontal="center" vertical="center" wrapText="1"/>
    </xf>
    <xf numFmtId="0" fontId="66" fillId="24" borderId="24" xfId="0" applyFont="1" applyFill="1" applyBorder="1" applyAlignment="1">
      <alignment horizontal="center" vertical="center" wrapText="1"/>
    </xf>
    <xf numFmtId="0" fontId="4" fillId="20" borderId="65" xfId="0" applyFont="1" applyFill="1" applyBorder="1" applyAlignment="1">
      <alignment horizontal="center" vertical="center"/>
    </xf>
    <xf numFmtId="0" fontId="4" fillId="20" borderId="35" xfId="0" applyFont="1" applyFill="1" applyBorder="1" applyAlignment="1">
      <alignment horizontal="center" vertical="center"/>
    </xf>
    <xf numFmtId="0" fontId="4" fillId="23" borderId="12" xfId="0" applyFont="1" applyFill="1" applyBorder="1" applyAlignment="1">
      <alignment horizontal="center" vertical="center" wrapText="1"/>
    </xf>
    <xf numFmtId="0" fontId="4" fillId="23" borderId="30" xfId="0" applyFont="1" applyFill="1" applyBorder="1" applyAlignment="1">
      <alignment horizontal="center" vertical="center" wrapText="1"/>
    </xf>
    <xf numFmtId="43" fontId="54" fillId="0" borderId="20" xfId="49" applyFont="1" applyFill="1" applyBorder="1" applyAlignment="1">
      <alignment horizontal="center" vertical="center"/>
    </xf>
    <xf numFmtId="0" fontId="4" fillId="20" borderId="37" xfId="0" applyFont="1" applyFill="1" applyBorder="1" applyAlignment="1">
      <alignment horizontal="center" vertical="center" wrapText="1"/>
    </xf>
    <xf numFmtId="0" fontId="6" fillId="20" borderId="59" xfId="0" applyFont="1" applyFill="1" applyBorder="1"/>
    <xf numFmtId="0" fontId="4" fillId="20" borderId="66" xfId="0" applyFont="1" applyFill="1" applyBorder="1" applyAlignment="1">
      <alignment horizontal="left" vertical="center" wrapText="1"/>
    </xf>
    <xf numFmtId="0" fontId="4" fillId="20" borderId="28" xfId="0" applyFont="1" applyFill="1" applyBorder="1" applyAlignment="1">
      <alignment horizontal="left" vertical="center" wrapText="1"/>
    </xf>
    <xf numFmtId="0" fontId="4" fillId="20" borderId="50" xfId="0" applyFont="1" applyFill="1" applyBorder="1" applyAlignment="1">
      <alignment horizontal="left" vertical="center" wrapText="1"/>
    </xf>
    <xf numFmtId="0" fontId="64" fillId="28" borderId="61" xfId="0" applyFont="1" applyFill="1" applyBorder="1" applyAlignment="1">
      <alignment horizontal="center" vertical="center" wrapText="1"/>
    </xf>
    <xf numFmtId="0" fontId="64" fillId="28" borderId="62" xfId="0" applyFont="1" applyFill="1" applyBorder="1" applyAlignment="1">
      <alignment horizontal="center" vertical="center" wrapText="1"/>
    </xf>
    <xf numFmtId="0" fontId="64" fillId="28" borderId="14" xfId="0" applyFont="1" applyFill="1" applyBorder="1" applyAlignment="1">
      <alignment horizontal="center" vertical="center" wrapText="1"/>
    </xf>
    <xf numFmtId="0" fontId="4" fillId="20" borderId="12" xfId="0" applyFont="1" applyFill="1" applyBorder="1" applyAlignment="1">
      <alignment horizontal="center" vertical="center"/>
    </xf>
    <xf numFmtId="0" fontId="4" fillId="20" borderId="22" xfId="0" applyFont="1" applyFill="1" applyBorder="1" applyAlignment="1">
      <alignment horizontal="center" vertical="center"/>
    </xf>
    <xf numFmtId="0" fontId="4" fillId="20" borderId="73" xfId="0" applyFont="1" applyFill="1" applyBorder="1" applyAlignment="1">
      <alignment horizontal="center" vertical="center"/>
    </xf>
    <xf numFmtId="0" fontId="4" fillId="20" borderId="30" xfId="0" applyFont="1" applyFill="1" applyBorder="1" applyAlignment="1">
      <alignment horizontal="center" vertical="center"/>
    </xf>
    <xf numFmtId="0" fontId="4" fillId="22" borderId="39" xfId="0" applyFont="1" applyFill="1" applyBorder="1" applyAlignment="1">
      <alignment horizontal="center" vertical="center" wrapText="1"/>
    </xf>
    <xf numFmtId="0" fontId="6" fillId="22" borderId="60" xfId="0" applyFont="1" applyFill="1" applyBorder="1"/>
    <xf numFmtId="0" fontId="34" fillId="24" borderId="13" xfId="0" applyFont="1" applyFill="1" applyBorder="1" applyAlignment="1">
      <alignment horizontal="center" vertical="center" wrapText="1"/>
    </xf>
    <xf numFmtId="0" fontId="34" fillId="24" borderId="30" xfId="0" applyFont="1" applyFill="1" applyBorder="1" applyAlignment="1">
      <alignment horizontal="center" vertical="center" wrapText="1"/>
    </xf>
    <xf numFmtId="1" fontId="4" fillId="20" borderId="71" xfId="0" applyNumberFormat="1" applyFont="1" applyFill="1" applyBorder="1" applyAlignment="1">
      <alignment horizontal="center" vertical="center" wrapText="1"/>
    </xf>
    <xf numFmtId="1" fontId="6" fillId="20" borderId="72" xfId="0" applyNumberFormat="1" applyFont="1" applyFill="1" applyBorder="1"/>
    <xf numFmtId="0" fontId="16" fillId="24" borderId="39" xfId="0" applyFont="1" applyFill="1" applyBorder="1" applyAlignment="1">
      <alignment horizontal="center" vertical="center" wrapText="1"/>
    </xf>
    <xf numFmtId="0" fontId="0" fillId="24" borderId="60" xfId="0" applyFill="1" applyBorder="1"/>
    <xf numFmtId="0" fontId="16" fillId="24" borderId="68" xfId="0" applyFont="1" applyFill="1" applyBorder="1" applyAlignment="1">
      <alignment horizontal="center" vertical="center" wrapText="1"/>
    </xf>
    <xf numFmtId="0" fontId="0" fillId="24" borderId="36" xfId="0" applyFill="1" applyBorder="1"/>
    <xf numFmtId="0" fontId="4" fillId="23" borderId="39" xfId="0" applyFont="1" applyFill="1" applyBorder="1" applyAlignment="1">
      <alignment horizontal="center" vertical="center" wrapText="1"/>
    </xf>
    <xf numFmtId="0" fontId="6" fillId="23" borderId="60" xfId="0" applyFont="1" applyFill="1" applyBorder="1"/>
    <xf numFmtId="0" fontId="49" fillId="19" borderId="82" xfId="107" applyBorder="1" applyAlignment="1" applyProtection="1">
      <alignment horizontal="center" vertical="center" wrapText="1"/>
    </xf>
    <xf numFmtId="49" fontId="49" fillId="19" borderId="20" xfId="107" applyNumberFormat="1" applyBorder="1" applyAlignment="1" applyProtection="1">
      <alignment horizontal="center" vertical="center" wrapText="1"/>
    </xf>
    <xf numFmtId="0" fontId="49" fillId="19" borderId="20" xfId="107" applyBorder="1" applyAlignment="1" applyProtection="1">
      <alignment horizontal="center" vertical="center" wrapText="1"/>
    </xf>
    <xf numFmtId="0" fontId="49" fillId="19" borderId="26" xfId="107" applyBorder="1" applyAlignment="1" applyProtection="1">
      <alignment horizontal="center" vertical="center" wrapText="1"/>
    </xf>
    <xf numFmtId="0" fontId="67" fillId="25" borderId="44" xfId="74" applyFont="1" applyFill="1" applyBorder="1" applyAlignment="1">
      <alignment horizontal="center"/>
    </xf>
    <xf numFmtId="0" fontId="67" fillId="25" borderId="20" xfId="74" applyFont="1" applyFill="1" applyBorder="1" applyAlignment="1">
      <alignment horizontal="center"/>
    </xf>
    <xf numFmtId="0" fontId="49" fillId="19" borderId="95" xfId="107" applyBorder="1" applyAlignment="1" applyProtection="1">
      <alignment horizontal="center" vertical="center" wrapText="1"/>
    </xf>
    <xf numFmtId="0" fontId="49" fillId="19" borderId="78" xfId="107" applyBorder="1" applyAlignment="1" applyProtection="1">
      <alignment horizontal="center" vertical="center" wrapText="1"/>
    </xf>
    <xf numFmtId="0" fontId="49" fillId="19" borderId="93" xfId="107" applyBorder="1" applyAlignment="1" applyProtection="1">
      <alignment horizontal="center" vertical="center" wrapText="1"/>
    </xf>
    <xf numFmtId="1" fontId="49" fillId="19" borderId="68" xfId="107" applyNumberFormat="1" applyBorder="1" applyAlignment="1" applyProtection="1">
      <alignment horizontal="center" vertical="center" wrapText="1"/>
    </xf>
    <xf numFmtId="1" fontId="49" fillId="19" borderId="38" xfId="107" applyNumberFormat="1" applyBorder="1" applyAlignment="1" applyProtection="1">
      <alignment horizontal="center" vertical="center" wrapText="1"/>
    </xf>
    <xf numFmtId="1" fontId="49" fillId="19" borderId="65" xfId="107" applyNumberFormat="1" applyBorder="1" applyAlignment="1" applyProtection="1">
      <alignment horizontal="center" vertical="center" wrapText="1"/>
    </xf>
    <xf numFmtId="1" fontId="49" fillId="19" borderId="88" xfId="107" applyNumberFormat="1" applyBorder="1" applyAlignment="1" applyProtection="1">
      <alignment horizontal="center" vertical="center" wrapText="1"/>
    </xf>
    <xf numFmtId="0" fontId="67" fillId="25" borderId="21" xfId="74" applyFont="1" applyFill="1" applyBorder="1" applyAlignment="1">
      <alignment horizontal="center"/>
    </xf>
    <xf numFmtId="0" fontId="67" fillId="25" borderId="79" xfId="74" applyFont="1" applyFill="1" applyBorder="1" applyAlignment="1">
      <alignment horizontal="center"/>
    </xf>
    <xf numFmtId="0" fontId="67" fillId="25" borderId="26" xfId="74" applyFont="1" applyFill="1" applyBorder="1" applyAlignment="1">
      <alignment horizontal="center"/>
    </xf>
    <xf numFmtId="0" fontId="67" fillId="25" borderId="95" xfId="74" applyFont="1" applyFill="1" applyBorder="1" applyAlignment="1">
      <alignment horizontal="center" vertical="center" wrapText="1"/>
    </xf>
    <xf numFmtId="0" fontId="67" fillId="25" borderId="59" xfId="74" applyFont="1" applyFill="1" applyBorder="1" applyAlignment="1">
      <alignment horizontal="center" vertical="center" wrapText="1"/>
    </xf>
    <xf numFmtId="0" fontId="61" fillId="19" borderId="89" xfId="107" applyFont="1" applyBorder="1" applyAlignment="1" applyProtection="1">
      <alignment horizontal="center" vertical="center" wrapText="1"/>
    </xf>
    <xf numFmtId="0" fontId="61" fillId="19" borderId="90" xfId="107" applyFont="1" applyBorder="1" applyAlignment="1" applyProtection="1">
      <alignment horizontal="center" vertical="center" wrapText="1"/>
    </xf>
    <xf numFmtId="0" fontId="61" fillId="19" borderId="91" xfId="107" applyFont="1" applyBorder="1" applyAlignment="1" applyProtection="1">
      <alignment horizontal="center" vertical="center" wrapText="1"/>
    </xf>
    <xf numFmtId="0" fontId="61" fillId="19" borderId="92" xfId="107" applyFont="1" applyBorder="1" applyAlignment="1" applyProtection="1">
      <alignment horizontal="center" vertical="center" wrapText="1"/>
    </xf>
    <xf numFmtId="0" fontId="49" fillId="19" borderId="38" xfId="107" applyBorder="1" applyAlignment="1" applyProtection="1">
      <alignment horizontal="center" vertical="center" wrapText="1"/>
    </xf>
    <xf numFmtId="0" fontId="49" fillId="19" borderId="39" xfId="107" applyBorder="1" applyAlignment="1" applyProtection="1">
      <alignment horizontal="center" vertical="center" wrapText="1"/>
    </xf>
    <xf numFmtId="0" fontId="49" fillId="19" borderId="44" xfId="107" applyBorder="1" applyAlignment="1" applyProtection="1">
      <alignment horizontal="center" vertical="center" wrapText="1"/>
    </xf>
    <xf numFmtId="0" fontId="1" fillId="21" borderId="20" xfId="76" applyFont="1" applyFill="1" applyBorder="1" applyAlignment="1" applyProtection="1">
      <alignment horizontal="center" vertical="center"/>
      <protection locked="0"/>
    </xf>
    <xf numFmtId="0" fontId="71" fillId="21" borderId="51" xfId="76" applyFont="1" applyFill="1" applyBorder="1" applyAlignment="1">
      <alignment vertical="center"/>
    </xf>
    <xf numFmtId="0" fontId="1" fillId="21" borderId="81" xfId="76" applyFont="1" applyFill="1" applyBorder="1" applyAlignment="1">
      <alignment horizontal="center" vertical="center"/>
    </xf>
    <xf numFmtId="0" fontId="1" fillId="21" borderId="78" xfId="76" applyFont="1" applyFill="1" applyBorder="1" applyAlignment="1">
      <alignment horizontal="center" vertical="center"/>
    </xf>
    <xf numFmtId="0" fontId="1" fillId="21" borderId="93" xfId="76" applyFont="1" applyFill="1" applyBorder="1" applyAlignment="1">
      <alignment horizontal="center" vertical="center"/>
    </xf>
    <xf numFmtId="0" fontId="1" fillId="21" borderId="97" xfId="76" applyFont="1" applyFill="1" applyBorder="1" applyAlignment="1">
      <alignment horizontal="center" vertical="center"/>
    </xf>
    <xf numFmtId="0" fontId="1" fillId="21" borderId="84" xfId="76" applyFont="1" applyFill="1" applyBorder="1" applyAlignment="1">
      <alignment horizontal="center" vertical="center"/>
    </xf>
    <xf numFmtId="0" fontId="1" fillId="21" borderId="96" xfId="76" applyFont="1" applyFill="1" applyBorder="1" applyAlignment="1">
      <alignment vertical="center"/>
    </xf>
    <xf numFmtId="2" fontId="3" fillId="27" borderId="79" xfId="0" applyNumberFormat="1" applyFont="1" applyFill="1" applyBorder="1" applyAlignment="1">
      <alignment horizontal="center" vertical="center" wrapText="1"/>
    </xf>
    <xf numFmtId="2" fontId="3" fillId="27" borderId="79" xfId="76" applyNumberFormat="1" applyFont="1" applyFill="1" applyBorder="1" applyAlignment="1">
      <alignment horizontal="center" vertical="center"/>
    </xf>
    <xf numFmtId="2" fontId="3" fillId="27" borderId="79" xfId="0" applyNumberFormat="1" applyFont="1" applyFill="1" applyBorder="1" applyAlignment="1">
      <alignment horizontal="center" vertical="center"/>
    </xf>
    <xf numFmtId="2" fontId="3" fillId="27" borderId="79" xfId="70" applyNumberFormat="1" applyFont="1" applyFill="1" applyBorder="1" applyAlignment="1">
      <alignment horizontal="center" vertical="center"/>
    </xf>
    <xf numFmtId="1" fontId="3" fillId="27" borderId="79" xfId="0" applyNumberFormat="1" applyFont="1" applyFill="1" applyBorder="1" applyAlignment="1">
      <alignment horizontal="center" vertical="center"/>
    </xf>
    <xf numFmtId="2" fontId="3" fillId="27" borderId="79" xfId="75" applyNumberFormat="1" applyFont="1" applyFill="1" applyBorder="1" applyAlignment="1">
      <alignment horizontal="center" vertical="center"/>
    </xf>
    <xf numFmtId="2" fontId="41" fillId="27" borderId="85" xfId="0" applyNumberFormat="1" applyFont="1" applyFill="1" applyBorder="1" applyAlignment="1">
      <alignment horizontal="center" vertical="center"/>
    </xf>
    <xf numFmtId="2" fontId="1" fillId="27" borderId="79" xfId="0" applyNumberFormat="1" applyFont="1" applyFill="1" applyBorder="1" applyAlignment="1">
      <alignment horizontal="center" vertical="center"/>
    </xf>
  </cellXfs>
  <cellStyles count="118">
    <cellStyle name="_x0004_¥" xfId="1" xr:uid="{CA6DFD7A-E82D-448B-9DDF-C223772922CA}"/>
    <cellStyle name="_x0004_¥ 2" xfId="2" xr:uid="{4096EF6C-2D26-43DA-BFAE-6542D68B1895}"/>
    <cellStyle name="_x0004_¥_PROGRAMA PREAUDITORIA - FEBRERO" xfId="3" xr:uid="{420D0D55-B045-4981-8C9F-302B7D551896}"/>
    <cellStyle name="20% - Énfasis1 2" xfId="4" xr:uid="{9C8DE3CC-B967-4AEF-BFD1-8254E13220CF}"/>
    <cellStyle name="20% - Énfasis2 2" xfId="5" xr:uid="{310C0B26-C4DF-47B3-9C79-F9322A8208C0}"/>
    <cellStyle name="20% - Énfasis3 2" xfId="6" xr:uid="{AC46E9D9-21EF-4B10-9343-55FD33452B5D}"/>
    <cellStyle name="20% - Énfasis4 2" xfId="7" xr:uid="{B6198CE5-4074-4790-ABB5-FEE34593F427}"/>
    <cellStyle name="20% - Énfasis5 2" xfId="8" xr:uid="{CFC640F2-3FCC-4399-BD53-CD739F84A29C}"/>
    <cellStyle name="20% - Énfasis6 2" xfId="9" xr:uid="{E8AF0EFA-16CB-40A3-A865-BD7C2949E1CA}"/>
    <cellStyle name="40% - Énfasis1 2" xfId="10" xr:uid="{7DBD9961-E535-48D7-920E-EA32DEEBE624}"/>
    <cellStyle name="40% - Énfasis2 2" xfId="11" xr:uid="{166AED5A-5B60-4131-832D-55DF54037A55}"/>
    <cellStyle name="40% - Énfasis3 2" xfId="12" xr:uid="{C19BBD5D-EAFC-4E06-9FBE-5F5B2EF05ED7}"/>
    <cellStyle name="40% - Énfasis4 2" xfId="13" xr:uid="{AA0F886A-AF96-420E-9538-A7BC5E363CF9}"/>
    <cellStyle name="40% - Énfasis5 2" xfId="14" xr:uid="{9DF25C75-F044-4879-9B03-A724FF2F2ABC}"/>
    <cellStyle name="40% - Énfasis6 2" xfId="15" xr:uid="{ED2103BC-E93F-4722-A7EB-E649ABDD3E76}"/>
    <cellStyle name="60% - Énfasis1 2" xfId="16" xr:uid="{505C2385-4743-4798-9DA5-6D5C46CD18AD}"/>
    <cellStyle name="60% - Énfasis2 2" xfId="17" xr:uid="{1496FC2C-E26D-41EE-8AEC-E5659D8BF0DA}"/>
    <cellStyle name="60% - Énfasis3 2" xfId="18" xr:uid="{7545D7E9-1868-4C85-A1CB-EBAEE78A5B84}"/>
    <cellStyle name="60% - Énfasis4 2" xfId="19" xr:uid="{1097AAE5-00ED-4B2D-88EA-262E98DD78C2}"/>
    <cellStyle name="60% - Énfasis5 2" xfId="20" xr:uid="{7BF71C8A-4F4E-4948-9BAF-2BC68BB1D6E2}"/>
    <cellStyle name="60% - Énfasis6 2" xfId="21" xr:uid="{1667DBE1-1F1B-4E6C-9BE9-997FDA0A3AB1}"/>
    <cellStyle name="Buena 2" xfId="22" xr:uid="{4486591B-A3AE-4A0F-9ACC-BD53B46FB49F}"/>
    <cellStyle name="Cálculo 2" xfId="23" xr:uid="{FCAB77ED-FF89-4838-824B-C0A8D88F33A8}"/>
    <cellStyle name="Cancel" xfId="24" xr:uid="{B1CC03BF-FDA1-4399-84F9-E09043950833}"/>
    <cellStyle name="Cancel 2" xfId="25" xr:uid="{E452A36A-A030-4718-A786-F1A361E5F197}"/>
    <cellStyle name="Cancel 3" xfId="26" xr:uid="{529C2CD9-284E-43C8-A3FD-849B545515AD}"/>
    <cellStyle name="Celda de comprobación 2" xfId="27" xr:uid="{E4ADD042-C1B1-4BDF-B770-79A7D68061FA}"/>
    <cellStyle name="Celda vinculada 2" xfId="28" xr:uid="{8E67124B-9317-443C-8AE9-87F8EF27D7D5}"/>
    <cellStyle name="Comma 2" xfId="29" xr:uid="{62992F04-0FDD-4E0D-B6F2-09AC997177FF}"/>
    <cellStyle name="Comma 2 2" xfId="30" xr:uid="{0B1787B4-09D8-4BA3-B178-2D5A1676334A}"/>
    <cellStyle name="Comma 2 3" xfId="31" xr:uid="{D8229A0E-7EAC-4E44-A0DE-D3F8A2A7F48C}"/>
    <cellStyle name="Comma 3" xfId="32" xr:uid="{6F41B274-B187-4999-9D15-DEBB76058B7F}"/>
    <cellStyle name="Comma 3 2" xfId="33" xr:uid="{F1DA90D3-6854-454A-9F68-9B3B5AEC480F}"/>
    <cellStyle name="Comma 4" xfId="34" xr:uid="{A4CA6171-BF97-4DDF-AA62-91B88BBC8FB3}"/>
    <cellStyle name="Diseño" xfId="35" xr:uid="{3DD97852-1413-4ECB-AB5C-1100A621A493}"/>
    <cellStyle name="Encabezado 4 2" xfId="36" xr:uid="{F2179080-E07B-4A50-8A89-3725BB115B03}"/>
    <cellStyle name="Énfasis1 2" xfId="37" xr:uid="{ABC4130C-D51C-406E-89C9-6C7F788915BE}"/>
    <cellStyle name="Énfasis2 2" xfId="38" xr:uid="{A528A769-8B75-4849-95F9-A1DC6AD1AFB5}"/>
    <cellStyle name="Énfasis3 2" xfId="39" xr:uid="{EB9F8F0E-9DFD-4205-8306-0EF92957DBDF}"/>
    <cellStyle name="Énfasis4 2" xfId="40" xr:uid="{CEFE970C-4EFA-4EFF-8C8F-E27283F820D2}"/>
    <cellStyle name="Énfasis5 2" xfId="41" xr:uid="{78C3C7FA-8A7A-4074-98B4-CEB052A69E91}"/>
    <cellStyle name="Énfasis6 2" xfId="42" xr:uid="{32323367-A8E3-4BDF-95C2-CA7D0089ED81}"/>
    <cellStyle name="Entrada 2" xfId="43" xr:uid="{1225951C-FA6F-4513-909C-D1153F018854}"/>
    <cellStyle name="Euro" xfId="44" xr:uid="{941C23B4-7D80-4EBB-9A72-9965CC8AE23B}"/>
    <cellStyle name="Euro 2" xfId="45" xr:uid="{A788080B-B624-4493-B0F9-50FC5CBE56FF}"/>
    <cellStyle name="Hipervínculo 2" xfId="46" xr:uid="{CC44C88D-A875-46DD-A3E1-C3615D65C2EE}"/>
    <cellStyle name="Hyperlink 2" xfId="47" xr:uid="{7642CDB3-4793-4531-A022-E931BACB0DDD}"/>
    <cellStyle name="Incorrecto 2" xfId="48" xr:uid="{B6DCCF46-7244-48C4-ADA2-D17F4FAC88C8}"/>
    <cellStyle name="Millares" xfId="49" builtinId="3"/>
    <cellStyle name="Millares 2" xfId="50" xr:uid="{64D0529C-6146-436E-97F5-56E93BFF1415}"/>
    <cellStyle name="Millares 2 2" xfId="51" xr:uid="{29DF3546-ED0D-4474-8EFB-600E4C216197}"/>
    <cellStyle name="Millares 2 2 2" xfId="52" xr:uid="{D8C26A33-27BE-4A5F-98DA-F2F9D5128C43}"/>
    <cellStyle name="Millares 2 3" xfId="53" xr:uid="{5B95A41D-4E10-4BC7-B0E1-03BE92C4E906}"/>
    <cellStyle name="Millares 2 3 2" xfId="54" xr:uid="{841EC052-F7FD-441C-A36F-1C7E8913472D}"/>
    <cellStyle name="Millares 2 3 3" xfId="55" xr:uid="{168BE0FB-D66A-4477-9582-C7A7D85156F3}"/>
    <cellStyle name="Millares 2 4" xfId="56" xr:uid="{FC66A67B-D080-49E0-AD11-40336E08389D}"/>
    <cellStyle name="Millares 2 5" xfId="57" xr:uid="{B455F4DA-678C-4CC0-B1FA-D5CB3F428C51}"/>
    <cellStyle name="Millares 2 6" xfId="58" xr:uid="{F6BE12F6-46AD-4D1E-B2CB-DC27A294A3FA}"/>
    <cellStyle name="Millares 2 7" xfId="59" xr:uid="{67D46534-9094-442E-8D83-618439D5371F}"/>
    <cellStyle name="Millares 3" xfId="60" xr:uid="{F0591D5C-7A27-47CD-8BA6-5E1BD4055D45}"/>
    <cellStyle name="Millares 3 2" xfId="61" xr:uid="{F0DD71A4-E49B-40B0-BE05-7DD9B5FF80A1}"/>
    <cellStyle name="Millares 3 3" xfId="62" xr:uid="{98CC1C54-5424-4F3B-83C1-6354633C5E8B}"/>
    <cellStyle name="Millares 3 4" xfId="63" xr:uid="{D783EEC5-14D1-4FF8-872F-714D1B4E5482}"/>
    <cellStyle name="Millares 4" xfId="64" xr:uid="{7BE46C53-B138-4A7E-B8F7-FE0D74C29FC5}"/>
    <cellStyle name="Millares 4 2" xfId="65" xr:uid="{112B2701-E910-4FE2-A3CF-B663491A4236}"/>
    <cellStyle name="Millares 4 3" xfId="66" xr:uid="{AB229AED-CC3C-4F7D-9B80-5BE022B19E69}"/>
    <cellStyle name="Millares 4 4" xfId="67" xr:uid="{0B10C130-32C5-4EA3-8FD6-653237916C4E}"/>
    <cellStyle name="Millares 5" xfId="68" xr:uid="{B649CA7F-B961-4F0C-89B8-85883D168073}"/>
    <cellStyle name="Millares 5 2" xfId="69" xr:uid="{DBC78B4C-F12B-447F-B0A5-951F049D3C62}"/>
    <cellStyle name="Millares 6" xfId="70" xr:uid="{24D4219F-99E3-4AA7-9AE3-F96D835F2F0A}"/>
    <cellStyle name="Moneda 7" xfId="71" xr:uid="{B109055F-6A68-47F3-A8A6-170FF43EC317}"/>
    <cellStyle name="Neutral 2" xfId="72" xr:uid="{07FD688B-2B51-411F-8F28-182471EC99EB}"/>
    <cellStyle name="Neutral 3" xfId="73" xr:uid="{DF8DCEBF-6DAE-4111-B7B4-56D1650B6185}"/>
    <cellStyle name="Normal" xfId="0" builtinId="0"/>
    <cellStyle name="Normal 2" xfId="74" xr:uid="{93BE4DA9-044B-4D1D-B5FF-68405DE836B5}"/>
    <cellStyle name="Normal 2 10 2 10 2 2 2" xfId="75" xr:uid="{E5008B26-412A-4DCD-9269-6457D454F34B}"/>
    <cellStyle name="Normal 2 2" xfId="76" xr:uid="{263F2886-B0BF-4CD1-BF5D-F7797D867D37}"/>
    <cellStyle name="Normal 2 2 2" xfId="77" xr:uid="{0EA6C920-23BF-4568-9589-CF6A35F778CF}"/>
    <cellStyle name="Normal 2 2 2 2" xfId="78" xr:uid="{2E362EA4-EBBA-4368-BD64-18E962FD0476}"/>
    <cellStyle name="Normal 2 2 2 3" xfId="79" xr:uid="{838E49E0-58E1-4A22-96B6-EA0773D12F27}"/>
    <cellStyle name="Normal 2 2 3" xfId="80" xr:uid="{E94C20F2-367B-4B09-BD12-288753EBCAC1}"/>
    <cellStyle name="Normal 2 2 4" xfId="81" xr:uid="{BB22133F-A188-4300-91D2-B57E89F816D2}"/>
    <cellStyle name="Normal 2 3" xfId="82" xr:uid="{4DEB21B2-FC8F-47A9-B738-20EC2A6ED783}"/>
    <cellStyle name="Normal 2 3 2" xfId="83" xr:uid="{1EB98277-AC93-4808-90DF-4828390CF411}"/>
    <cellStyle name="Normal 3" xfId="84" xr:uid="{2D278B7D-BB41-43EC-B9E0-9E5AC58F6BF2}"/>
    <cellStyle name="Normal 3 2" xfId="85" xr:uid="{06D51144-24BB-4ADB-856A-4DE9C589B457}"/>
    <cellStyle name="Normal 3 2 2" xfId="86" xr:uid="{420E54DD-A8FA-4F48-9B85-4ACB54499855}"/>
    <cellStyle name="Normal 3 2 2 2" xfId="87" xr:uid="{A48B7000-4D80-4F9C-A092-348772955105}"/>
    <cellStyle name="Normal 3 3" xfId="88" xr:uid="{BCACDF6B-4DCF-45D6-9B2C-AE7F91D73702}"/>
    <cellStyle name="Normal 3 3 2" xfId="89" xr:uid="{22612289-2848-4163-9BD1-3B5BE779DEB5}"/>
    <cellStyle name="Normal 3 3 3" xfId="90" xr:uid="{D6AE68F7-DB87-4316-B3CA-ECFA3D2D1F1C}"/>
    <cellStyle name="Normal 3 4" xfId="91" xr:uid="{A2B3D1EE-2732-47E0-BBA6-C9508660AD56}"/>
    <cellStyle name="Normal 3 5" xfId="92" xr:uid="{8FA46506-1739-41E3-B3EB-EE3FD81D5E34}"/>
    <cellStyle name="Normal 3 6" xfId="93" xr:uid="{19B53F53-E59D-47C9-A3A2-2069D1BF81A6}"/>
    <cellStyle name="Normal 3 6 2" xfId="94" xr:uid="{874A9881-09CE-42A4-ACE2-4E6C0DB22429}"/>
    <cellStyle name="Normal 4" xfId="95" xr:uid="{25F74295-7413-4542-9546-0BF8B4C9609C}"/>
    <cellStyle name="Normal 4 2" xfId="96" xr:uid="{EFB437F3-9D4D-4BB5-876C-3DF8C72143A7}"/>
    <cellStyle name="Normal 4 2 2" xfId="97" xr:uid="{6781BFC7-14B9-46E4-BAA0-AF4F52B4C0C0}"/>
    <cellStyle name="Normal 4 3" xfId="98" xr:uid="{F96FBD58-2B94-4CF0-B39F-70C4422A8B39}"/>
    <cellStyle name="Normal 5" xfId="99" xr:uid="{12009445-0D8D-4FEA-BE76-908D4CF3C5A2}"/>
    <cellStyle name="Normal 6" xfId="100" xr:uid="{3671956D-B39E-4823-96E0-808D4195FD85}"/>
    <cellStyle name="Normal 8" xfId="101" xr:uid="{2E865B5D-B0E4-4F4A-9C96-7A8FA55F73A4}"/>
    <cellStyle name="Normal 9" xfId="102" xr:uid="{D26AFAF3-00B3-43D3-90AB-806E1439AF27}"/>
    <cellStyle name="Notas 2" xfId="103" xr:uid="{07566CAF-ACBB-435C-BEC6-72A1DDC9993C}"/>
    <cellStyle name="Percent 2" xfId="104" xr:uid="{F4EFDF92-1CF3-4363-A87A-1F6C793D4B86}"/>
    <cellStyle name="Porcentaje 2" xfId="105" xr:uid="{C3125B3F-0AFC-4375-B287-8868D1E39F13}"/>
    <cellStyle name="Porcentual 2" xfId="106" xr:uid="{E72F3524-580D-414A-BE89-9108C49788C5}"/>
    <cellStyle name="Salida" xfId="107" builtinId="21"/>
    <cellStyle name="Salida 2" xfId="108" xr:uid="{455193F8-29B1-4732-AFC3-F947FCE96866}"/>
    <cellStyle name="Texto de advertencia 2" xfId="109" xr:uid="{BE12C35A-2E55-4C9F-A1DB-8B6F6168520B}"/>
    <cellStyle name="Texto explicativo 2" xfId="110" xr:uid="{06BEF76D-1D78-41C8-AF66-93510D61705B}"/>
    <cellStyle name="Título 1 2" xfId="111" xr:uid="{2E5A8CDB-D768-46D6-9769-750A9F93D652}"/>
    <cellStyle name="Título 2 2" xfId="112" xr:uid="{A9170337-8C55-42C3-ADF0-4A882D6B5373}"/>
    <cellStyle name="Título 3 2" xfId="113" xr:uid="{03B5BACD-EFCC-4114-86AB-14AB35432D3E}"/>
    <cellStyle name="Título 4" xfId="114" xr:uid="{FAB3ED51-9A8A-4ECF-9AF0-D6744E3A3FC1}"/>
    <cellStyle name="Total 2" xfId="115" xr:uid="{81A01FAD-C935-4F39-8B4D-8655DC319074}"/>
    <cellStyle name="Total 3" xfId="116" xr:uid="{96915986-20EB-428A-B79B-DC3899E9417C}"/>
    <cellStyle name="Währung" xfId="117" xr:uid="{B549F80D-F8DA-45AC-AC88-5B1BAED1C267}"/>
  </cellStyles>
  <dxfs count="0"/>
  <tableStyles count="0" defaultTableStyle="TableStyleMedium9" defaultPivotStyle="PivotStyleLight16"/>
  <colors>
    <mruColors>
      <color rgb="FF0000FF"/>
      <color rgb="FFF2C2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1800225</xdr:colOff>
      <xdr:row>9</xdr:row>
      <xdr:rowOff>304800</xdr:rowOff>
    </xdr:from>
    <xdr:to>
      <xdr:col>0</xdr:col>
      <xdr:colOff>2200275</xdr:colOff>
      <xdr:row>9</xdr:row>
      <xdr:rowOff>561975</xdr:rowOff>
    </xdr:to>
    <xdr:sp macro="" textlink="">
      <xdr:nvSpPr>
        <xdr:cNvPr id="4208243" name="Text Box 1">
          <a:extLst>
            <a:ext uri="{FF2B5EF4-FFF2-40B4-BE49-F238E27FC236}">
              <a16:creationId xmlns:a16="http://schemas.microsoft.com/office/drawing/2014/main" id="{C63AC303-9E63-6085-96B1-020685FCA6BC}"/>
            </a:ext>
          </a:extLst>
        </xdr:cNvPr>
        <xdr:cNvSpPr txBox="1">
          <a:spLocks noChangeArrowheads="1"/>
        </xdr:cNvSpPr>
      </xdr:nvSpPr>
      <xdr:spPr bwMode="auto">
        <a:xfrm>
          <a:off x="1800225" y="1952625"/>
          <a:ext cx="4000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381000</xdr:colOff>
      <xdr:row>9</xdr:row>
      <xdr:rowOff>228600</xdr:rowOff>
    </xdr:from>
    <xdr:to>
      <xdr:col>3</xdr:col>
      <xdr:colOff>600075</xdr:colOff>
      <xdr:row>9</xdr:row>
      <xdr:rowOff>457200</xdr:rowOff>
    </xdr:to>
    <xdr:sp macro="" textlink="">
      <xdr:nvSpPr>
        <xdr:cNvPr id="4208244" name="Text Box 1">
          <a:extLst>
            <a:ext uri="{FF2B5EF4-FFF2-40B4-BE49-F238E27FC236}">
              <a16:creationId xmlns:a16="http://schemas.microsoft.com/office/drawing/2014/main" id="{8B1B2FCB-424C-C866-D0D1-FB4F90862FA2}"/>
            </a:ext>
          </a:extLst>
        </xdr:cNvPr>
        <xdr:cNvSpPr txBox="1">
          <a:spLocks noChangeArrowheads="1"/>
        </xdr:cNvSpPr>
      </xdr:nvSpPr>
      <xdr:spPr bwMode="auto">
        <a:xfrm>
          <a:off x="3848100" y="1933575"/>
          <a:ext cx="219075" cy="190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438150</xdr:colOff>
      <xdr:row>9</xdr:row>
      <xdr:rowOff>304800</xdr:rowOff>
    </xdr:from>
    <xdr:to>
      <xdr:col>26</xdr:col>
      <xdr:colOff>390525</xdr:colOff>
      <xdr:row>9</xdr:row>
      <xdr:rowOff>533400</xdr:rowOff>
    </xdr:to>
    <xdr:sp macro="" textlink="">
      <xdr:nvSpPr>
        <xdr:cNvPr id="4208245" name="Text Box 1">
          <a:extLst>
            <a:ext uri="{FF2B5EF4-FFF2-40B4-BE49-F238E27FC236}">
              <a16:creationId xmlns:a16="http://schemas.microsoft.com/office/drawing/2014/main" id="{ED3C04C4-15A6-E9F6-EA97-59977DAE589A}"/>
            </a:ext>
          </a:extLst>
        </xdr:cNvPr>
        <xdr:cNvSpPr txBox="1">
          <a:spLocks noChangeArrowheads="1"/>
        </xdr:cNvSpPr>
      </xdr:nvSpPr>
      <xdr:spPr bwMode="auto">
        <a:xfrm>
          <a:off x="13049250" y="1952625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295275</xdr:colOff>
      <xdr:row>9</xdr:row>
      <xdr:rowOff>257175</xdr:rowOff>
    </xdr:from>
    <xdr:to>
      <xdr:col>23</xdr:col>
      <xdr:colOff>390525</xdr:colOff>
      <xdr:row>9</xdr:row>
      <xdr:rowOff>485775</xdr:rowOff>
    </xdr:to>
    <xdr:sp macro="" textlink="">
      <xdr:nvSpPr>
        <xdr:cNvPr id="4208246" name="Text Box 1">
          <a:extLst>
            <a:ext uri="{FF2B5EF4-FFF2-40B4-BE49-F238E27FC236}">
              <a16:creationId xmlns:a16="http://schemas.microsoft.com/office/drawing/2014/main" id="{235B514F-774C-F5F9-E5D5-5F88B35086E1}"/>
            </a:ext>
          </a:extLst>
        </xdr:cNvPr>
        <xdr:cNvSpPr txBox="1">
          <a:spLocks noChangeArrowheads="1"/>
        </xdr:cNvSpPr>
      </xdr:nvSpPr>
      <xdr:spPr bwMode="auto">
        <a:xfrm>
          <a:off x="11782425" y="1952625"/>
          <a:ext cx="952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990600</xdr:colOff>
      <xdr:row>9</xdr:row>
      <xdr:rowOff>228600</xdr:rowOff>
    </xdr:from>
    <xdr:to>
      <xdr:col>20</xdr:col>
      <xdr:colOff>295275</xdr:colOff>
      <xdr:row>9</xdr:row>
      <xdr:rowOff>485775</xdr:rowOff>
    </xdr:to>
    <xdr:sp macro="" textlink="">
      <xdr:nvSpPr>
        <xdr:cNvPr id="4208247" name="Text Box 1">
          <a:extLst>
            <a:ext uri="{FF2B5EF4-FFF2-40B4-BE49-F238E27FC236}">
              <a16:creationId xmlns:a16="http://schemas.microsoft.com/office/drawing/2014/main" id="{3E0941B9-4DCB-79A3-DA44-FA6C1FF63865}"/>
            </a:ext>
          </a:extLst>
        </xdr:cNvPr>
        <xdr:cNvSpPr txBox="1">
          <a:spLocks noChangeArrowheads="1"/>
        </xdr:cNvSpPr>
      </xdr:nvSpPr>
      <xdr:spPr bwMode="auto">
        <a:xfrm>
          <a:off x="10315575" y="1933575"/>
          <a:ext cx="295275" cy="190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257175</xdr:rowOff>
    </xdr:from>
    <xdr:to>
      <xdr:col>10</xdr:col>
      <xdr:colOff>295275</xdr:colOff>
      <xdr:row>9</xdr:row>
      <xdr:rowOff>485775</xdr:rowOff>
    </xdr:to>
    <xdr:sp macro="" textlink="">
      <xdr:nvSpPr>
        <xdr:cNvPr id="4208248" name="Text Box 1">
          <a:extLst>
            <a:ext uri="{FF2B5EF4-FFF2-40B4-BE49-F238E27FC236}">
              <a16:creationId xmlns:a16="http://schemas.microsoft.com/office/drawing/2014/main" id="{2A728574-7808-522B-ECBB-0EFD2EC5B17F}"/>
            </a:ext>
          </a:extLst>
        </xdr:cNvPr>
        <xdr:cNvSpPr txBox="1">
          <a:spLocks noChangeArrowheads="1"/>
        </xdr:cNvSpPr>
      </xdr:nvSpPr>
      <xdr:spPr bwMode="auto">
        <a:xfrm>
          <a:off x="6410325" y="1952625"/>
          <a:ext cx="2952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0</xdr:colOff>
      <xdr:row>2</xdr:row>
      <xdr:rowOff>361950</xdr:rowOff>
    </xdr:from>
    <xdr:to>
      <xdr:col>23</xdr:col>
      <xdr:colOff>752475</xdr:colOff>
      <xdr:row>3</xdr:row>
      <xdr:rowOff>381000</xdr:rowOff>
    </xdr:to>
    <xdr:sp macro="" textlink="">
      <xdr:nvSpPr>
        <xdr:cNvPr id="4208249" name="Text Box 3">
          <a:extLst>
            <a:ext uri="{FF2B5EF4-FFF2-40B4-BE49-F238E27FC236}">
              <a16:creationId xmlns:a16="http://schemas.microsoft.com/office/drawing/2014/main" id="{33D0A118-C63F-01C0-D738-3C10E7754E73}"/>
            </a:ext>
          </a:extLst>
        </xdr:cNvPr>
        <xdr:cNvSpPr txBox="1">
          <a:spLocks noChangeArrowheads="1"/>
        </xdr:cNvSpPr>
      </xdr:nvSpPr>
      <xdr:spPr bwMode="auto">
        <a:xfrm>
          <a:off x="11487150" y="590550"/>
          <a:ext cx="390525" cy="2000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257175</xdr:colOff>
      <xdr:row>9</xdr:row>
      <xdr:rowOff>228600</xdr:rowOff>
    </xdr:from>
    <xdr:to>
      <xdr:col>16</xdr:col>
      <xdr:colOff>390525</xdr:colOff>
      <xdr:row>9</xdr:row>
      <xdr:rowOff>457200</xdr:rowOff>
    </xdr:to>
    <xdr:sp macro="" textlink="">
      <xdr:nvSpPr>
        <xdr:cNvPr id="4208250" name="Text Box 1">
          <a:extLst>
            <a:ext uri="{FF2B5EF4-FFF2-40B4-BE49-F238E27FC236}">
              <a16:creationId xmlns:a16="http://schemas.microsoft.com/office/drawing/2014/main" id="{987F8FEC-D282-018E-0851-03EE19E3FAC9}"/>
            </a:ext>
          </a:extLst>
        </xdr:cNvPr>
        <xdr:cNvSpPr txBox="1">
          <a:spLocks noChangeArrowheads="1"/>
        </xdr:cNvSpPr>
      </xdr:nvSpPr>
      <xdr:spPr bwMode="auto">
        <a:xfrm>
          <a:off x="9010650" y="1933575"/>
          <a:ext cx="133350" cy="190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350769</xdr:colOff>
      <xdr:row>39</xdr:row>
      <xdr:rowOff>1</xdr:rowOff>
    </xdr:from>
    <xdr:to>
      <xdr:col>27</xdr:col>
      <xdr:colOff>1875</xdr:colOff>
      <xdr:row>47</xdr:row>
      <xdr:rowOff>1502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A16C008-5F4A-5159-3D36-21BD34FB2BE5}"/>
            </a:ext>
          </a:extLst>
        </xdr:cNvPr>
        <xdr:cNvSpPr txBox="1">
          <a:spLocks noChangeArrowheads="1"/>
        </xdr:cNvSpPr>
      </xdr:nvSpPr>
      <xdr:spPr bwMode="auto">
        <a:xfrm>
          <a:off x="10703136" y="15893460"/>
          <a:ext cx="2289956" cy="1240360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6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6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257175</xdr:colOff>
      <xdr:row>3</xdr:row>
      <xdr:rowOff>0</xdr:rowOff>
    </xdr:from>
    <xdr:to>
      <xdr:col>14</xdr:col>
      <xdr:colOff>0</xdr:colOff>
      <xdr:row>3</xdr:row>
      <xdr:rowOff>381000</xdr:rowOff>
    </xdr:to>
    <xdr:sp macro="" textlink="">
      <xdr:nvSpPr>
        <xdr:cNvPr id="4208252" name="Text Box 3">
          <a:extLst>
            <a:ext uri="{FF2B5EF4-FFF2-40B4-BE49-F238E27FC236}">
              <a16:creationId xmlns:a16="http://schemas.microsoft.com/office/drawing/2014/main" id="{62A214ED-1500-4307-4C3E-BEC1AFE50526}"/>
            </a:ext>
          </a:extLst>
        </xdr:cNvPr>
        <xdr:cNvSpPr txBox="1">
          <a:spLocks noChangeArrowheads="1"/>
        </xdr:cNvSpPr>
      </xdr:nvSpPr>
      <xdr:spPr bwMode="auto">
        <a:xfrm>
          <a:off x="7839075" y="590550"/>
          <a:ext cx="1333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561975</xdr:colOff>
      <xdr:row>9</xdr:row>
      <xdr:rowOff>304800</xdr:rowOff>
    </xdr:from>
    <xdr:to>
      <xdr:col>8</xdr:col>
      <xdr:colOff>47625</xdr:colOff>
      <xdr:row>9</xdr:row>
      <xdr:rowOff>514350</xdr:rowOff>
    </xdr:to>
    <xdr:sp macro="" textlink="">
      <xdr:nvSpPr>
        <xdr:cNvPr id="4208253" name="Text Box 1">
          <a:extLst>
            <a:ext uri="{FF2B5EF4-FFF2-40B4-BE49-F238E27FC236}">
              <a16:creationId xmlns:a16="http://schemas.microsoft.com/office/drawing/2014/main" id="{A5852DEE-AAFC-9B08-DA4C-0099B3F0BF80}"/>
            </a:ext>
          </a:extLst>
        </xdr:cNvPr>
        <xdr:cNvSpPr txBox="1">
          <a:spLocks noChangeArrowheads="1"/>
        </xdr:cNvSpPr>
      </xdr:nvSpPr>
      <xdr:spPr bwMode="auto">
        <a:xfrm>
          <a:off x="5629275" y="1952625"/>
          <a:ext cx="4762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1838325</xdr:colOff>
      <xdr:row>9</xdr:row>
      <xdr:rowOff>304800</xdr:rowOff>
    </xdr:from>
    <xdr:to>
      <xdr:col>0</xdr:col>
      <xdr:colOff>2181225</xdr:colOff>
      <xdr:row>9</xdr:row>
      <xdr:rowOff>561975</xdr:rowOff>
    </xdr:to>
    <xdr:sp macro="" textlink="">
      <xdr:nvSpPr>
        <xdr:cNvPr id="4209267" name="Text Box 1">
          <a:extLst>
            <a:ext uri="{FF2B5EF4-FFF2-40B4-BE49-F238E27FC236}">
              <a16:creationId xmlns:a16="http://schemas.microsoft.com/office/drawing/2014/main" id="{3937F2FB-85B4-9660-A3D0-47C05B2108C9}"/>
            </a:ext>
          </a:extLst>
        </xdr:cNvPr>
        <xdr:cNvSpPr txBox="1">
          <a:spLocks noChangeArrowheads="1"/>
        </xdr:cNvSpPr>
      </xdr:nvSpPr>
      <xdr:spPr bwMode="auto">
        <a:xfrm>
          <a:off x="1838325" y="1952625"/>
          <a:ext cx="3429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409575</xdr:colOff>
      <xdr:row>9</xdr:row>
      <xdr:rowOff>228600</xdr:rowOff>
    </xdr:from>
    <xdr:to>
      <xdr:col>3</xdr:col>
      <xdr:colOff>485775</xdr:colOff>
      <xdr:row>9</xdr:row>
      <xdr:rowOff>457200</xdr:rowOff>
    </xdr:to>
    <xdr:sp macro="" textlink="">
      <xdr:nvSpPr>
        <xdr:cNvPr id="4209268" name="Text Box 1">
          <a:extLst>
            <a:ext uri="{FF2B5EF4-FFF2-40B4-BE49-F238E27FC236}">
              <a16:creationId xmlns:a16="http://schemas.microsoft.com/office/drawing/2014/main" id="{3A1E8C7B-CA8E-D080-ECB2-4F35F811A54C}"/>
            </a:ext>
          </a:extLst>
        </xdr:cNvPr>
        <xdr:cNvSpPr txBox="1">
          <a:spLocks noChangeArrowheads="1"/>
        </xdr:cNvSpPr>
      </xdr:nvSpPr>
      <xdr:spPr bwMode="auto">
        <a:xfrm>
          <a:off x="3876675" y="1933575"/>
          <a:ext cx="76200" cy="190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457200</xdr:colOff>
      <xdr:row>9</xdr:row>
      <xdr:rowOff>304800</xdr:rowOff>
    </xdr:from>
    <xdr:to>
      <xdr:col>26</xdr:col>
      <xdr:colOff>438150</xdr:colOff>
      <xdr:row>9</xdr:row>
      <xdr:rowOff>533400</xdr:rowOff>
    </xdr:to>
    <xdr:sp macro="" textlink="">
      <xdr:nvSpPr>
        <xdr:cNvPr id="4209269" name="Text Box 1">
          <a:extLst>
            <a:ext uri="{FF2B5EF4-FFF2-40B4-BE49-F238E27FC236}">
              <a16:creationId xmlns:a16="http://schemas.microsoft.com/office/drawing/2014/main" id="{7D87EC01-ED9F-1BD2-8315-822275183104}"/>
            </a:ext>
          </a:extLst>
        </xdr:cNvPr>
        <xdr:cNvSpPr txBox="1">
          <a:spLocks noChangeArrowheads="1"/>
        </xdr:cNvSpPr>
      </xdr:nvSpPr>
      <xdr:spPr bwMode="auto">
        <a:xfrm>
          <a:off x="11515725" y="1952625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381000</xdr:colOff>
      <xdr:row>9</xdr:row>
      <xdr:rowOff>257175</xdr:rowOff>
    </xdr:from>
    <xdr:to>
      <xdr:col>23</xdr:col>
      <xdr:colOff>323850</xdr:colOff>
      <xdr:row>9</xdr:row>
      <xdr:rowOff>485775</xdr:rowOff>
    </xdr:to>
    <xdr:sp macro="" textlink="">
      <xdr:nvSpPr>
        <xdr:cNvPr id="4209270" name="Text Box 1">
          <a:extLst>
            <a:ext uri="{FF2B5EF4-FFF2-40B4-BE49-F238E27FC236}">
              <a16:creationId xmlns:a16="http://schemas.microsoft.com/office/drawing/2014/main" id="{FB39C9F6-0FD2-CD9E-DA2F-0C61335039B0}"/>
            </a:ext>
          </a:extLst>
        </xdr:cNvPr>
        <xdr:cNvSpPr txBox="1">
          <a:spLocks noChangeArrowheads="1"/>
        </xdr:cNvSpPr>
      </xdr:nvSpPr>
      <xdr:spPr bwMode="auto">
        <a:xfrm>
          <a:off x="10429875" y="195262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381000</xdr:colOff>
      <xdr:row>9</xdr:row>
      <xdr:rowOff>304800</xdr:rowOff>
    </xdr:from>
    <xdr:to>
      <xdr:col>20</xdr:col>
      <xdr:colOff>323850</xdr:colOff>
      <xdr:row>9</xdr:row>
      <xdr:rowOff>533400</xdr:rowOff>
    </xdr:to>
    <xdr:sp macro="" textlink="">
      <xdr:nvSpPr>
        <xdr:cNvPr id="4209271" name="Text Box 1">
          <a:extLst>
            <a:ext uri="{FF2B5EF4-FFF2-40B4-BE49-F238E27FC236}">
              <a16:creationId xmlns:a16="http://schemas.microsoft.com/office/drawing/2014/main" id="{3BE7C573-168B-BE58-C3C9-EEB67F73F204}"/>
            </a:ext>
          </a:extLst>
        </xdr:cNvPr>
        <xdr:cNvSpPr txBox="1">
          <a:spLocks noChangeArrowheads="1"/>
        </xdr:cNvSpPr>
      </xdr:nvSpPr>
      <xdr:spPr bwMode="auto">
        <a:xfrm>
          <a:off x="9458325" y="195262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257175</xdr:rowOff>
    </xdr:from>
    <xdr:to>
      <xdr:col>10</xdr:col>
      <xdr:colOff>323850</xdr:colOff>
      <xdr:row>9</xdr:row>
      <xdr:rowOff>485775</xdr:rowOff>
    </xdr:to>
    <xdr:sp macro="" textlink="">
      <xdr:nvSpPr>
        <xdr:cNvPr id="4209272" name="Text Box 1">
          <a:extLst>
            <a:ext uri="{FF2B5EF4-FFF2-40B4-BE49-F238E27FC236}">
              <a16:creationId xmlns:a16="http://schemas.microsoft.com/office/drawing/2014/main" id="{AAF2550A-A7F9-5ABF-4F39-FC6A9B201870}"/>
            </a:ext>
          </a:extLst>
        </xdr:cNvPr>
        <xdr:cNvSpPr txBox="1">
          <a:spLocks noChangeArrowheads="1"/>
        </xdr:cNvSpPr>
      </xdr:nvSpPr>
      <xdr:spPr bwMode="auto">
        <a:xfrm>
          <a:off x="5895975" y="1952625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0</xdr:colOff>
      <xdr:row>2</xdr:row>
      <xdr:rowOff>361950</xdr:rowOff>
    </xdr:from>
    <xdr:to>
      <xdr:col>23</xdr:col>
      <xdr:colOff>771525</xdr:colOff>
      <xdr:row>3</xdr:row>
      <xdr:rowOff>381000</xdr:rowOff>
    </xdr:to>
    <xdr:sp macro="" textlink="">
      <xdr:nvSpPr>
        <xdr:cNvPr id="4209273" name="Text Box 3">
          <a:extLst>
            <a:ext uri="{FF2B5EF4-FFF2-40B4-BE49-F238E27FC236}">
              <a16:creationId xmlns:a16="http://schemas.microsoft.com/office/drawing/2014/main" id="{6C7B0664-B64F-F8D4-8AD6-FAE9B129CAEF}"/>
            </a:ext>
          </a:extLst>
        </xdr:cNvPr>
        <xdr:cNvSpPr txBox="1">
          <a:spLocks noChangeArrowheads="1"/>
        </xdr:cNvSpPr>
      </xdr:nvSpPr>
      <xdr:spPr bwMode="auto">
        <a:xfrm>
          <a:off x="10106025" y="590550"/>
          <a:ext cx="323850" cy="2000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9</xdr:row>
      <xdr:rowOff>304800</xdr:rowOff>
    </xdr:from>
    <xdr:to>
      <xdr:col>17</xdr:col>
      <xdr:colOff>47625</xdr:colOff>
      <xdr:row>9</xdr:row>
      <xdr:rowOff>514350</xdr:rowOff>
    </xdr:to>
    <xdr:sp macro="" textlink="">
      <xdr:nvSpPr>
        <xdr:cNvPr id="4209274" name="Text Box 1">
          <a:extLst>
            <a:ext uri="{FF2B5EF4-FFF2-40B4-BE49-F238E27FC236}">
              <a16:creationId xmlns:a16="http://schemas.microsoft.com/office/drawing/2014/main" id="{5986CBBB-9768-7BB6-DABE-E49F99BFE1C0}"/>
            </a:ext>
          </a:extLst>
        </xdr:cNvPr>
        <xdr:cNvSpPr txBox="1">
          <a:spLocks noChangeArrowheads="1"/>
        </xdr:cNvSpPr>
      </xdr:nvSpPr>
      <xdr:spPr bwMode="auto">
        <a:xfrm>
          <a:off x="8162925" y="1952625"/>
          <a:ext cx="4762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56243</xdr:colOff>
      <xdr:row>39</xdr:row>
      <xdr:rowOff>60325</xdr:rowOff>
    </xdr:from>
    <xdr:to>
      <xdr:col>27</xdr:col>
      <xdr:colOff>2216</xdr:colOff>
      <xdr:row>45</xdr:row>
      <xdr:rowOff>140970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92A7575-2E5D-9097-1703-1BAED9B41C36}"/>
            </a:ext>
          </a:extLst>
        </xdr:cNvPr>
        <xdr:cNvSpPr txBox="1">
          <a:spLocks noChangeArrowheads="1"/>
        </xdr:cNvSpPr>
      </xdr:nvSpPr>
      <xdr:spPr bwMode="auto">
        <a:xfrm>
          <a:off x="8536668" y="11925300"/>
          <a:ext cx="2489718" cy="1172607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247650</xdr:colOff>
      <xdr:row>3</xdr:row>
      <xdr:rowOff>0</xdr:rowOff>
    </xdr:from>
    <xdr:to>
      <xdr:col>14</xdr:col>
      <xdr:colOff>0</xdr:colOff>
      <xdr:row>3</xdr:row>
      <xdr:rowOff>381000</xdr:rowOff>
    </xdr:to>
    <xdr:sp macro="" textlink="">
      <xdr:nvSpPr>
        <xdr:cNvPr id="4209276" name="Text Box 3">
          <a:extLst>
            <a:ext uri="{FF2B5EF4-FFF2-40B4-BE49-F238E27FC236}">
              <a16:creationId xmlns:a16="http://schemas.microsoft.com/office/drawing/2014/main" id="{9D14F1A7-3219-6CBC-25AC-7BD390387EAD}"/>
            </a:ext>
          </a:extLst>
        </xdr:cNvPr>
        <xdr:cNvSpPr txBox="1">
          <a:spLocks noChangeArrowheads="1"/>
        </xdr:cNvSpPr>
      </xdr:nvSpPr>
      <xdr:spPr bwMode="auto">
        <a:xfrm>
          <a:off x="7115175" y="590550"/>
          <a:ext cx="762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466725</xdr:colOff>
      <xdr:row>9</xdr:row>
      <xdr:rowOff>304800</xdr:rowOff>
    </xdr:from>
    <xdr:to>
      <xdr:col>7</xdr:col>
      <xdr:colOff>323850</xdr:colOff>
      <xdr:row>9</xdr:row>
      <xdr:rowOff>533400</xdr:rowOff>
    </xdr:to>
    <xdr:sp macro="" textlink="">
      <xdr:nvSpPr>
        <xdr:cNvPr id="4209277" name="Text Box 1">
          <a:extLst>
            <a:ext uri="{FF2B5EF4-FFF2-40B4-BE49-F238E27FC236}">
              <a16:creationId xmlns:a16="http://schemas.microsoft.com/office/drawing/2014/main" id="{FF0E67C1-310B-055F-5599-443A2758254B}"/>
            </a:ext>
          </a:extLst>
        </xdr:cNvPr>
        <xdr:cNvSpPr txBox="1">
          <a:spLocks noChangeArrowheads="1"/>
        </xdr:cNvSpPr>
      </xdr:nvSpPr>
      <xdr:spPr bwMode="auto">
        <a:xfrm>
          <a:off x="5248275" y="1952625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1800225</xdr:colOff>
      <xdr:row>9</xdr:row>
      <xdr:rowOff>304800</xdr:rowOff>
    </xdr:from>
    <xdr:to>
      <xdr:col>0</xdr:col>
      <xdr:colOff>2143125</xdr:colOff>
      <xdr:row>9</xdr:row>
      <xdr:rowOff>561975</xdr:rowOff>
    </xdr:to>
    <xdr:sp macro="" textlink="">
      <xdr:nvSpPr>
        <xdr:cNvPr id="4210291" name="Text Box 1">
          <a:extLst>
            <a:ext uri="{FF2B5EF4-FFF2-40B4-BE49-F238E27FC236}">
              <a16:creationId xmlns:a16="http://schemas.microsoft.com/office/drawing/2014/main" id="{35E9F82B-1E13-C191-75DC-B70F6DA47819}"/>
            </a:ext>
          </a:extLst>
        </xdr:cNvPr>
        <xdr:cNvSpPr txBox="1">
          <a:spLocks noChangeArrowheads="1"/>
        </xdr:cNvSpPr>
      </xdr:nvSpPr>
      <xdr:spPr bwMode="auto">
        <a:xfrm>
          <a:off x="1800225" y="1952625"/>
          <a:ext cx="3429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381000</xdr:colOff>
      <xdr:row>9</xdr:row>
      <xdr:rowOff>228600</xdr:rowOff>
    </xdr:from>
    <xdr:to>
      <xdr:col>3</xdr:col>
      <xdr:colOff>447675</xdr:colOff>
      <xdr:row>9</xdr:row>
      <xdr:rowOff>457200</xdr:rowOff>
    </xdr:to>
    <xdr:sp macro="" textlink="">
      <xdr:nvSpPr>
        <xdr:cNvPr id="4210292" name="Text Box 1">
          <a:extLst>
            <a:ext uri="{FF2B5EF4-FFF2-40B4-BE49-F238E27FC236}">
              <a16:creationId xmlns:a16="http://schemas.microsoft.com/office/drawing/2014/main" id="{D8E2F535-372C-E64E-1B5B-AA2D80D55603}"/>
            </a:ext>
          </a:extLst>
        </xdr:cNvPr>
        <xdr:cNvSpPr txBox="1">
          <a:spLocks noChangeArrowheads="1"/>
        </xdr:cNvSpPr>
      </xdr:nvSpPr>
      <xdr:spPr bwMode="auto">
        <a:xfrm>
          <a:off x="4019550" y="1933575"/>
          <a:ext cx="66675" cy="190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457200</xdr:colOff>
      <xdr:row>9</xdr:row>
      <xdr:rowOff>304800</xdr:rowOff>
    </xdr:from>
    <xdr:to>
      <xdr:col>26</xdr:col>
      <xdr:colOff>485775</xdr:colOff>
      <xdr:row>9</xdr:row>
      <xdr:rowOff>533400</xdr:rowOff>
    </xdr:to>
    <xdr:sp macro="" textlink="">
      <xdr:nvSpPr>
        <xdr:cNvPr id="4210293" name="Text Box 1">
          <a:extLst>
            <a:ext uri="{FF2B5EF4-FFF2-40B4-BE49-F238E27FC236}">
              <a16:creationId xmlns:a16="http://schemas.microsoft.com/office/drawing/2014/main" id="{C423670B-6758-AA0F-D7EA-C9A025E6271A}"/>
            </a:ext>
          </a:extLst>
        </xdr:cNvPr>
        <xdr:cNvSpPr txBox="1">
          <a:spLocks noChangeArrowheads="1"/>
        </xdr:cNvSpPr>
      </xdr:nvSpPr>
      <xdr:spPr bwMode="auto">
        <a:xfrm>
          <a:off x="10620375" y="1952625"/>
          <a:ext cx="285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314325</xdr:colOff>
      <xdr:row>9</xdr:row>
      <xdr:rowOff>257175</xdr:rowOff>
    </xdr:from>
    <xdr:to>
      <xdr:col>23</xdr:col>
      <xdr:colOff>276225</xdr:colOff>
      <xdr:row>9</xdr:row>
      <xdr:rowOff>485775</xdr:rowOff>
    </xdr:to>
    <xdr:sp macro="" textlink="">
      <xdr:nvSpPr>
        <xdr:cNvPr id="4210294" name="Text Box 1">
          <a:extLst>
            <a:ext uri="{FF2B5EF4-FFF2-40B4-BE49-F238E27FC236}">
              <a16:creationId xmlns:a16="http://schemas.microsoft.com/office/drawing/2014/main" id="{3B80050C-0A97-57D9-EB64-8D06A9460EE4}"/>
            </a:ext>
          </a:extLst>
        </xdr:cNvPr>
        <xdr:cNvSpPr txBox="1">
          <a:spLocks noChangeArrowheads="1"/>
        </xdr:cNvSpPr>
      </xdr:nvSpPr>
      <xdr:spPr bwMode="auto">
        <a:xfrm>
          <a:off x="9610725" y="195262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933450</xdr:colOff>
      <xdr:row>9</xdr:row>
      <xdr:rowOff>228600</xdr:rowOff>
    </xdr:from>
    <xdr:to>
      <xdr:col>20</xdr:col>
      <xdr:colOff>314325</xdr:colOff>
      <xdr:row>9</xdr:row>
      <xdr:rowOff>485775</xdr:rowOff>
    </xdr:to>
    <xdr:sp macro="" textlink="">
      <xdr:nvSpPr>
        <xdr:cNvPr id="4210295" name="Text Box 1">
          <a:extLst>
            <a:ext uri="{FF2B5EF4-FFF2-40B4-BE49-F238E27FC236}">
              <a16:creationId xmlns:a16="http://schemas.microsoft.com/office/drawing/2014/main" id="{1C1BF605-6356-0121-F8A2-CC9C11973177}"/>
            </a:ext>
          </a:extLst>
        </xdr:cNvPr>
        <xdr:cNvSpPr txBox="1">
          <a:spLocks noChangeArrowheads="1"/>
        </xdr:cNvSpPr>
      </xdr:nvSpPr>
      <xdr:spPr bwMode="auto">
        <a:xfrm>
          <a:off x="8505825" y="1933575"/>
          <a:ext cx="276225" cy="190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314325</xdr:colOff>
      <xdr:row>9</xdr:row>
      <xdr:rowOff>304800</xdr:rowOff>
    </xdr:from>
    <xdr:to>
      <xdr:col>10</xdr:col>
      <xdr:colOff>276225</xdr:colOff>
      <xdr:row>9</xdr:row>
      <xdr:rowOff>533400</xdr:rowOff>
    </xdr:to>
    <xdr:sp macro="" textlink="">
      <xdr:nvSpPr>
        <xdr:cNvPr id="4210296" name="Text Box 1">
          <a:extLst>
            <a:ext uri="{FF2B5EF4-FFF2-40B4-BE49-F238E27FC236}">
              <a16:creationId xmlns:a16="http://schemas.microsoft.com/office/drawing/2014/main" id="{0CDA03B4-10DF-C5E1-CBD5-A21496C519BF}"/>
            </a:ext>
          </a:extLst>
        </xdr:cNvPr>
        <xdr:cNvSpPr txBox="1">
          <a:spLocks noChangeArrowheads="1"/>
        </xdr:cNvSpPr>
      </xdr:nvSpPr>
      <xdr:spPr bwMode="auto">
        <a:xfrm>
          <a:off x="6019800" y="1952625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0</xdr:colOff>
      <xdr:row>2</xdr:row>
      <xdr:rowOff>361950</xdr:rowOff>
    </xdr:from>
    <xdr:to>
      <xdr:col>23</xdr:col>
      <xdr:colOff>704850</xdr:colOff>
      <xdr:row>3</xdr:row>
      <xdr:rowOff>381000</xdr:rowOff>
    </xdr:to>
    <xdr:sp macro="" textlink="">
      <xdr:nvSpPr>
        <xdr:cNvPr id="4210297" name="Text Box 3">
          <a:extLst>
            <a:ext uri="{FF2B5EF4-FFF2-40B4-BE49-F238E27FC236}">
              <a16:creationId xmlns:a16="http://schemas.microsoft.com/office/drawing/2014/main" id="{59F4FACA-6F92-DAE6-0CE8-4E700A187CA0}"/>
            </a:ext>
          </a:extLst>
        </xdr:cNvPr>
        <xdr:cNvSpPr txBox="1">
          <a:spLocks noChangeArrowheads="1"/>
        </xdr:cNvSpPr>
      </xdr:nvSpPr>
      <xdr:spPr bwMode="auto">
        <a:xfrm>
          <a:off x="9334500" y="590550"/>
          <a:ext cx="276225" cy="2000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266700</xdr:colOff>
      <xdr:row>9</xdr:row>
      <xdr:rowOff>228600</xdr:rowOff>
    </xdr:from>
    <xdr:to>
      <xdr:col>16</xdr:col>
      <xdr:colOff>276225</xdr:colOff>
      <xdr:row>9</xdr:row>
      <xdr:rowOff>457200</xdr:rowOff>
    </xdr:to>
    <xdr:sp macro="" textlink="">
      <xdr:nvSpPr>
        <xdr:cNvPr id="4210298" name="Text Box 1">
          <a:extLst>
            <a:ext uri="{FF2B5EF4-FFF2-40B4-BE49-F238E27FC236}">
              <a16:creationId xmlns:a16="http://schemas.microsoft.com/office/drawing/2014/main" id="{128CD834-BFE6-920D-8749-923C9C4EA5CE}"/>
            </a:ext>
          </a:extLst>
        </xdr:cNvPr>
        <xdr:cNvSpPr txBox="1">
          <a:spLocks noChangeArrowheads="1"/>
        </xdr:cNvSpPr>
      </xdr:nvSpPr>
      <xdr:spPr bwMode="auto">
        <a:xfrm>
          <a:off x="7667625" y="1933575"/>
          <a:ext cx="9525" cy="190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73479</xdr:colOff>
      <xdr:row>39</xdr:row>
      <xdr:rowOff>60325</xdr:rowOff>
    </xdr:from>
    <xdr:to>
      <xdr:col>27</xdr:col>
      <xdr:colOff>31701</xdr:colOff>
      <xdr:row>45</xdr:row>
      <xdr:rowOff>93280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9DD6601-C68C-C53B-8D38-3F7C884E9A2E}"/>
            </a:ext>
          </a:extLst>
        </xdr:cNvPr>
        <xdr:cNvSpPr txBox="1">
          <a:spLocks noChangeArrowheads="1"/>
        </xdr:cNvSpPr>
      </xdr:nvSpPr>
      <xdr:spPr bwMode="auto">
        <a:xfrm>
          <a:off x="8137979" y="10496550"/>
          <a:ext cx="2116624" cy="12095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9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..........................……</a:t>
          </a:r>
        </a:p>
        <a:p>
          <a:pPr algn="l" rtl="0">
            <a:lnSpc>
              <a:spcPts val="500"/>
            </a:lnSpc>
            <a:defRPr sz="1000"/>
          </a:pP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  </a:t>
          </a:r>
        </a:p>
        <a:p>
          <a:pPr algn="l" rtl="0">
            <a:lnSpc>
              <a:spcPts val="600"/>
            </a:lnSpc>
            <a:defRPr sz="1000"/>
          </a:pP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...................................</a:t>
          </a:r>
        </a:p>
        <a:p>
          <a:pPr algn="l" rtl="0">
            <a:lnSpc>
              <a:spcPts val="400"/>
            </a:lnSpc>
            <a:defRPr sz="1000"/>
          </a:pP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por: 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..........................</a:t>
          </a:r>
          <a:endParaRPr lang="en-US"/>
        </a:p>
      </xdr:txBody>
    </xdr:sp>
    <xdr:clientData/>
  </xdr:twoCellAnchor>
  <xdr:twoCellAnchor>
    <xdr:from>
      <xdr:col>7</xdr:col>
      <xdr:colOff>647700</xdr:colOff>
      <xdr:row>9</xdr:row>
      <xdr:rowOff>304800</xdr:rowOff>
    </xdr:from>
    <xdr:to>
      <xdr:col>8</xdr:col>
      <xdr:colOff>266700</xdr:colOff>
      <xdr:row>9</xdr:row>
      <xdr:rowOff>514350</xdr:rowOff>
    </xdr:to>
    <xdr:sp macro="" textlink="">
      <xdr:nvSpPr>
        <xdr:cNvPr id="4210300" name="Text Box 1">
          <a:extLst>
            <a:ext uri="{FF2B5EF4-FFF2-40B4-BE49-F238E27FC236}">
              <a16:creationId xmlns:a16="http://schemas.microsoft.com/office/drawing/2014/main" id="{AD132007-1973-E64E-32E7-AEA371C00B42}"/>
            </a:ext>
          </a:extLst>
        </xdr:cNvPr>
        <xdr:cNvSpPr txBox="1">
          <a:spLocks noChangeArrowheads="1"/>
        </xdr:cNvSpPr>
      </xdr:nvSpPr>
      <xdr:spPr bwMode="auto">
        <a:xfrm>
          <a:off x="5191125" y="1952625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47625</xdr:colOff>
      <xdr:row>3</xdr:row>
      <xdr:rowOff>0</xdr:rowOff>
    </xdr:from>
    <xdr:to>
      <xdr:col>13</xdr:col>
      <xdr:colOff>276225</xdr:colOff>
      <xdr:row>3</xdr:row>
      <xdr:rowOff>381000</xdr:rowOff>
    </xdr:to>
    <xdr:sp macro="" textlink="">
      <xdr:nvSpPr>
        <xdr:cNvPr id="4210301" name="Text Box 3">
          <a:extLst>
            <a:ext uri="{FF2B5EF4-FFF2-40B4-BE49-F238E27FC236}">
              <a16:creationId xmlns:a16="http://schemas.microsoft.com/office/drawing/2014/main" id="{E5BA15C7-D1A8-2AB2-E5FD-72B138E5CCCE}"/>
            </a:ext>
          </a:extLst>
        </xdr:cNvPr>
        <xdr:cNvSpPr txBox="1">
          <a:spLocks noChangeArrowheads="1"/>
        </xdr:cNvSpPr>
      </xdr:nvSpPr>
      <xdr:spPr bwMode="auto">
        <a:xfrm>
          <a:off x="6619875" y="590550"/>
          <a:ext cx="2286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1126399</xdr:colOff>
      <xdr:row>17</xdr:row>
      <xdr:rowOff>41819</xdr:rowOff>
    </xdr:from>
    <xdr:to>
      <xdr:col>16</xdr:col>
      <xdr:colOff>1476</xdr:colOff>
      <xdr:row>25</xdr:row>
      <xdr:rowOff>38224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1C4A273A-0800-472E-ECD4-569B4731369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90292</xdr:colOff>
      <xdr:row>10</xdr:row>
      <xdr:rowOff>260196</xdr:rowOff>
    </xdr:from>
    <xdr:to>
      <xdr:col>16</xdr:col>
      <xdr:colOff>90142</xdr:colOff>
      <xdr:row>11</xdr:row>
      <xdr:rowOff>257475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9956641E-9629-6C94-0E38-A4009AFECDB5}"/>
            </a:ext>
          </a:extLst>
        </xdr:cNvPr>
        <xdr:cNvCxnSpPr/>
      </xdr:nvCxnSpPr>
      <xdr:spPr>
        <a:xfrm flipV="1">
          <a:off x="81311" y="2372887"/>
          <a:ext cx="13497622" cy="394939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2771775</xdr:colOff>
      <xdr:row>7</xdr:row>
      <xdr:rowOff>276225</xdr:rowOff>
    </xdr:from>
    <xdr:to>
      <xdr:col>0</xdr:col>
      <xdr:colOff>3200400</xdr:colOff>
      <xdr:row>8</xdr:row>
      <xdr:rowOff>323850</xdr:rowOff>
    </xdr:to>
    <xdr:sp macro="" textlink="">
      <xdr:nvSpPr>
        <xdr:cNvPr id="4213078" name="Rectangle 3">
          <a:extLst>
            <a:ext uri="{FF2B5EF4-FFF2-40B4-BE49-F238E27FC236}">
              <a16:creationId xmlns:a16="http://schemas.microsoft.com/office/drawing/2014/main" id="{5B8EC903-62CB-8A73-4EB1-977549913935}"/>
            </a:ext>
          </a:extLst>
        </xdr:cNvPr>
        <xdr:cNvSpPr>
          <a:spLocks noChangeArrowheads="1"/>
        </xdr:cNvSpPr>
      </xdr:nvSpPr>
      <xdr:spPr bwMode="auto">
        <a:xfrm>
          <a:off x="224790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1009650</xdr:colOff>
      <xdr:row>7</xdr:row>
      <xdr:rowOff>276225</xdr:rowOff>
    </xdr:from>
    <xdr:to>
      <xdr:col>5</xdr:col>
      <xdr:colOff>1466850</xdr:colOff>
      <xdr:row>8</xdr:row>
      <xdr:rowOff>323850</xdr:rowOff>
    </xdr:to>
    <xdr:sp macro="" textlink="">
      <xdr:nvSpPr>
        <xdr:cNvPr id="4213079" name="Rectangle 3">
          <a:extLst>
            <a:ext uri="{FF2B5EF4-FFF2-40B4-BE49-F238E27FC236}">
              <a16:creationId xmlns:a16="http://schemas.microsoft.com/office/drawing/2014/main" id="{27320291-5279-966E-5F7B-1CF3A7959663}"/>
            </a:ext>
          </a:extLst>
        </xdr:cNvPr>
        <xdr:cNvSpPr>
          <a:spLocks noChangeArrowheads="1"/>
        </xdr:cNvSpPr>
      </xdr:nvSpPr>
      <xdr:spPr bwMode="auto">
        <a:xfrm>
          <a:off x="7086600" y="1333500"/>
          <a:ext cx="66675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</xdr:colOff>
      <xdr:row>8</xdr:row>
      <xdr:rowOff>0</xdr:rowOff>
    </xdr:from>
    <xdr:to>
      <xdr:col>9</xdr:col>
      <xdr:colOff>400050</xdr:colOff>
      <xdr:row>9</xdr:row>
      <xdr:rowOff>47625</xdr:rowOff>
    </xdr:to>
    <xdr:sp macro="" textlink="">
      <xdr:nvSpPr>
        <xdr:cNvPr id="4213080" name="Rectangle 3">
          <a:extLst>
            <a:ext uri="{FF2B5EF4-FFF2-40B4-BE49-F238E27FC236}">
              <a16:creationId xmlns:a16="http://schemas.microsoft.com/office/drawing/2014/main" id="{7572585D-0A0E-02C7-F3C8-9E547F552CB9}"/>
            </a:ext>
          </a:extLst>
        </xdr:cNvPr>
        <xdr:cNvSpPr>
          <a:spLocks noChangeArrowheads="1"/>
        </xdr:cNvSpPr>
      </xdr:nvSpPr>
      <xdr:spPr bwMode="auto">
        <a:xfrm>
          <a:off x="9353550" y="1333500"/>
          <a:ext cx="352425" cy="20955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180975</xdr:colOff>
      <xdr:row>7</xdr:row>
      <xdr:rowOff>247650</xdr:rowOff>
    </xdr:from>
    <xdr:to>
      <xdr:col>11</xdr:col>
      <xdr:colOff>609600</xdr:colOff>
      <xdr:row>8</xdr:row>
      <xdr:rowOff>304800</xdr:rowOff>
    </xdr:to>
    <xdr:sp macro="" textlink="">
      <xdr:nvSpPr>
        <xdr:cNvPr id="4213081" name="Rectangle 3">
          <a:extLst>
            <a:ext uri="{FF2B5EF4-FFF2-40B4-BE49-F238E27FC236}">
              <a16:creationId xmlns:a16="http://schemas.microsoft.com/office/drawing/2014/main" id="{FB314A9A-5AC2-E82A-B24C-8FE6072A3586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304800" cy="1619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647700</xdr:colOff>
      <xdr:row>7</xdr:row>
      <xdr:rowOff>304800</xdr:rowOff>
    </xdr:from>
    <xdr:to>
      <xdr:col>14</xdr:col>
      <xdr:colOff>1143000</xdr:colOff>
      <xdr:row>8</xdr:row>
      <xdr:rowOff>323850</xdr:rowOff>
    </xdr:to>
    <xdr:sp macro="" textlink="">
      <xdr:nvSpPr>
        <xdr:cNvPr id="4213082" name="Rectangle 3">
          <a:extLst>
            <a:ext uri="{FF2B5EF4-FFF2-40B4-BE49-F238E27FC236}">
              <a16:creationId xmlns:a16="http://schemas.microsoft.com/office/drawing/2014/main" id="{A64BD9ED-E11F-8DBC-8F3C-0FCACC066D9F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47625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485775</xdr:colOff>
      <xdr:row>7</xdr:row>
      <xdr:rowOff>247650</xdr:rowOff>
    </xdr:from>
    <xdr:to>
      <xdr:col>16</xdr:col>
      <xdr:colOff>981075</xdr:colOff>
      <xdr:row>8</xdr:row>
      <xdr:rowOff>304800</xdr:rowOff>
    </xdr:to>
    <xdr:sp macro="" textlink="">
      <xdr:nvSpPr>
        <xdr:cNvPr id="4213083" name="Rectangle 3">
          <a:extLst>
            <a:ext uri="{FF2B5EF4-FFF2-40B4-BE49-F238E27FC236}">
              <a16:creationId xmlns:a16="http://schemas.microsoft.com/office/drawing/2014/main" id="{1C4B28F8-9297-D145-6BAA-6E25085F5100}"/>
            </a:ext>
          </a:extLst>
        </xdr:cNvPr>
        <xdr:cNvSpPr>
          <a:spLocks noChangeArrowheads="1"/>
        </xdr:cNvSpPr>
      </xdr:nvSpPr>
      <xdr:spPr bwMode="auto">
        <a:xfrm>
          <a:off x="16240125" y="1333500"/>
          <a:ext cx="49530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1676400</xdr:colOff>
      <xdr:row>3</xdr:row>
      <xdr:rowOff>85725</xdr:rowOff>
    </xdr:from>
    <xdr:to>
      <xdr:col>21</xdr:col>
      <xdr:colOff>323850</xdr:colOff>
      <xdr:row>3</xdr:row>
      <xdr:rowOff>381000</xdr:rowOff>
    </xdr:to>
    <xdr:sp macro="" textlink="">
      <xdr:nvSpPr>
        <xdr:cNvPr id="4211315" name="Rectangle 16">
          <a:extLst>
            <a:ext uri="{FF2B5EF4-FFF2-40B4-BE49-F238E27FC236}">
              <a16:creationId xmlns:a16="http://schemas.microsoft.com/office/drawing/2014/main" id="{747BAD74-1FF2-6EBD-8691-D5878CF83179}"/>
            </a:ext>
          </a:extLst>
        </xdr:cNvPr>
        <xdr:cNvSpPr>
          <a:spLocks noChangeArrowheads="1"/>
        </xdr:cNvSpPr>
      </xdr:nvSpPr>
      <xdr:spPr bwMode="auto">
        <a:xfrm>
          <a:off x="18097500" y="762000"/>
          <a:ext cx="323850" cy="11430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19499</xdr:colOff>
      <xdr:row>41</xdr:row>
      <xdr:rowOff>1</xdr:rowOff>
    </xdr:from>
    <xdr:to>
      <xdr:col>28</xdr:col>
      <xdr:colOff>1846</xdr:colOff>
      <xdr:row>51</xdr:row>
      <xdr:rowOff>1939</xdr:rowOff>
    </xdr:to>
    <xdr:sp macro="" textlink="">
      <xdr:nvSpPr>
        <xdr:cNvPr id="1054" name="Text Box 23">
          <a:extLst>
            <a:ext uri="{FF2B5EF4-FFF2-40B4-BE49-F238E27FC236}">
              <a16:creationId xmlns:a16="http://schemas.microsoft.com/office/drawing/2014/main" id="{234A6ED5-86B6-A8F7-511C-F24150336CAD}"/>
            </a:ext>
          </a:extLst>
        </xdr:cNvPr>
        <xdr:cNvSpPr txBox="1">
          <a:spLocks noChangeArrowheads="1"/>
        </xdr:cNvSpPr>
      </xdr:nvSpPr>
      <xdr:spPr bwMode="auto">
        <a:xfrm>
          <a:off x="18730242" y="19848872"/>
          <a:ext cx="3614233" cy="1636766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endParaRPr lang="en-US" sz="9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/>
        </a:p>
      </xdr:txBody>
    </xdr:sp>
    <xdr:clientData/>
  </xdr:twoCellAnchor>
  <xdr:twoCellAnchor>
    <xdr:from>
      <xdr:col>0</xdr:col>
      <xdr:colOff>2447925</xdr:colOff>
      <xdr:row>10</xdr:row>
      <xdr:rowOff>133350</xdr:rowOff>
    </xdr:from>
    <xdr:to>
      <xdr:col>0</xdr:col>
      <xdr:colOff>2705100</xdr:colOff>
      <xdr:row>10</xdr:row>
      <xdr:rowOff>381000</xdr:rowOff>
    </xdr:to>
    <xdr:sp macro="" textlink="">
      <xdr:nvSpPr>
        <xdr:cNvPr id="4211317" name="Text Box 1">
          <a:extLst>
            <a:ext uri="{FF2B5EF4-FFF2-40B4-BE49-F238E27FC236}">
              <a16:creationId xmlns:a16="http://schemas.microsoft.com/office/drawing/2014/main" id="{5F785740-73F0-1B39-2230-6FE45B825809}"/>
            </a:ext>
          </a:extLst>
        </xdr:cNvPr>
        <xdr:cNvSpPr txBox="1">
          <a:spLocks noChangeArrowheads="1"/>
        </xdr:cNvSpPr>
      </xdr:nvSpPr>
      <xdr:spPr bwMode="auto">
        <a:xfrm>
          <a:off x="2447925" y="2009775"/>
          <a:ext cx="257175" cy="285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323850</xdr:colOff>
      <xdr:row>10</xdr:row>
      <xdr:rowOff>133350</xdr:rowOff>
    </xdr:from>
    <xdr:to>
      <xdr:col>21</xdr:col>
      <xdr:colOff>581025</xdr:colOff>
      <xdr:row>10</xdr:row>
      <xdr:rowOff>381000</xdr:rowOff>
    </xdr:to>
    <xdr:sp macro="" textlink="">
      <xdr:nvSpPr>
        <xdr:cNvPr id="4211318" name="Text Box 1">
          <a:extLst>
            <a:ext uri="{FF2B5EF4-FFF2-40B4-BE49-F238E27FC236}">
              <a16:creationId xmlns:a16="http://schemas.microsoft.com/office/drawing/2014/main" id="{982F4189-FBB0-AAAF-CA4F-5690DE763282}"/>
            </a:ext>
          </a:extLst>
        </xdr:cNvPr>
        <xdr:cNvSpPr txBox="1">
          <a:spLocks noChangeArrowheads="1"/>
        </xdr:cNvSpPr>
      </xdr:nvSpPr>
      <xdr:spPr bwMode="auto">
        <a:xfrm>
          <a:off x="18421350" y="2009775"/>
          <a:ext cx="257175" cy="285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381000</xdr:colOff>
      <xdr:row>10</xdr:row>
      <xdr:rowOff>47625</xdr:rowOff>
    </xdr:from>
    <xdr:to>
      <xdr:col>27</xdr:col>
      <xdr:colOff>657225</xdr:colOff>
      <xdr:row>10</xdr:row>
      <xdr:rowOff>295275</xdr:rowOff>
    </xdr:to>
    <xdr:sp macro="" textlink="">
      <xdr:nvSpPr>
        <xdr:cNvPr id="4211319" name="Text Box 1">
          <a:extLst>
            <a:ext uri="{FF2B5EF4-FFF2-40B4-BE49-F238E27FC236}">
              <a16:creationId xmlns:a16="http://schemas.microsoft.com/office/drawing/2014/main" id="{9FEDDDBA-152A-ABCC-8A22-6BA7272BACFB}"/>
            </a:ext>
          </a:extLst>
        </xdr:cNvPr>
        <xdr:cNvSpPr txBox="1">
          <a:spLocks noChangeArrowheads="1"/>
        </xdr:cNvSpPr>
      </xdr:nvSpPr>
      <xdr:spPr bwMode="auto">
        <a:xfrm>
          <a:off x="23898225" y="1924050"/>
          <a:ext cx="276225" cy="11430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257175</xdr:colOff>
      <xdr:row>10</xdr:row>
      <xdr:rowOff>133350</xdr:rowOff>
    </xdr:from>
    <xdr:to>
      <xdr:col>6</xdr:col>
      <xdr:colOff>514350</xdr:colOff>
      <xdr:row>10</xdr:row>
      <xdr:rowOff>381000</xdr:rowOff>
    </xdr:to>
    <xdr:sp macro="" textlink="">
      <xdr:nvSpPr>
        <xdr:cNvPr id="4211320" name="Text Box 1">
          <a:extLst>
            <a:ext uri="{FF2B5EF4-FFF2-40B4-BE49-F238E27FC236}">
              <a16:creationId xmlns:a16="http://schemas.microsoft.com/office/drawing/2014/main" id="{EA92576A-E8F1-1F2A-2553-2BBDC517FAE7}"/>
            </a:ext>
          </a:extLst>
        </xdr:cNvPr>
        <xdr:cNvSpPr txBox="1">
          <a:spLocks noChangeArrowheads="1"/>
        </xdr:cNvSpPr>
      </xdr:nvSpPr>
      <xdr:spPr bwMode="auto">
        <a:xfrm>
          <a:off x="8429625" y="2009775"/>
          <a:ext cx="257175" cy="285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914400</xdr:colOff>
      <xdr:row>10</xdr:row>
      <xdr:rowOff>76200</xdr:rowOff>
    </xdr:from>
    <xdr:to>
      <xdr:col>23</xdr:col>
      <xdr:colOff>695325</xdr:colOff>
      <xdr:row>10</xdr:row>
      <xdr:rowOff>323850</xdr:rowOff>
    </xdr:to>
    <xdr:sp macro="" textlink="">
      <xdr:nvSpPr>
        <xdr:cNvPr id="4211321" name="Text Box 1">
          <a:extLst>
            <a:ext uri="{FF2B5EF4-FFF2-40B4-BE49-F238E27FC236}">
              <a16:creationId xmlns:a16="http://schemas.microsoft.com/office/drawing/2014/main" id="{CF442455-7D19-F15F-9D63-D9911149601F}"/>
            </a:ext>
          </a:extLst>
        </xdr:cNvPr>
        <xdr:cNvSpPr txBox="1">
          <a:spLocks noChangeArrowheads="1"/>
        </xdr:cNvSpPr>
      </xdr:nvSpPr>
      <xdr:spPr bwMode="auto">
        <a:xfrm>
          <a:off x="20659725" y="1952625"/>
          <a:ext cx="0" cy="857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685800</xdr:colOff>
      <xdr:row>10</xdr:row>
      <xdr:rowOff>47625</xdr:rowOff>
    </xdr:from>
    <xdr:to>
      <xdr:col>13</xdr:col>
      <xdr:colOff>619125</xdr:colOff>
      <xdr:row>10</xdr:row>
      <xdr:rowOff>295275</xdr:rowOff>
    </xdr:to>
    <xdr:sp macro="" textlink="">
      <xdr:nvSpPr>
        <xdr:cNvPr id="4211322" name="Text Box 1">
          <a:extLst>
            <a:ext uri="{FF2B5EF4-FFF2-40B4-BE49-F238E27FC236}">
              <a16:creationId xmlns:a16="http://schemas.microsoft.com/office/drawing/2014/main" id="{3E2EBC96-02D4-10CE-1F0A-225FEC18EEDD}"/>
            </a:ext>
          </a:extLst>
        </xdr:cNvPr>
        <xdr:cNvSpPr txBox="1">
          <a:spLocks noChangeArrowheads="1"/>
        </xdr:cNvSpPr>
      </xdr:nvSpPr>
      <xdr:spPr bwMode="auto">
        <a:xfrm>
          <a:off x="12896850" y="1924050"/>
          <a:ext cx="0" cy="11430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123825</xdr:colOff>
      <xdr:row>10</xdr:row>
      <xdr:rowOff>76200</xdr:rowOff>
    </xdr:from>
    <xdr:to>
      <xdr:col>18</xdr:col>
      <xdr:colOff>371475</xdr:colOff>
      <xdr:row>10</xdr:row>
      <xdr:rowOff>323850</xdr:rowOff>
    </xdr:to>
    <xdr:sp macro="" textlink="">
      <xdr:nvSpPr>
        <xdr:cNvPr id="4211323" name="Text Box 1">
          <a:extLst>
            <a:ext uri="{FF2B5EF4-FFF2-40B4-BE49-F238E27FC236}">
              <a16:creationId xmlns:a16="http://schemas.microsoft.com/office/drawing/2014/main" id="{EAE61EC3-ACC4-F53F-D0DD-7F5FBF452590}"/>
            </a:ext>
          </a:extLst>
        </xdr:cNvPr>
        <xdr:cNvSpPr txBox="1">
          <a:spLocks noChangeArrowheads="1"/>
        </xdr:cNvSpPr>
      </xdr:nvSpPr>
      <xdr:spPr bwMode="auto">
        <a:xfrm>
          <a:off x="15592425" y="1952625"/>
          <a:ext cx="247650" cy="857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1457325</xdr:colOff>
      <xdr:row>3</xdr:row>
      <xdr:rowOff>57150</xdr:rowOff>
    </xdr:from>
    <xdr:to>
      <xdr:col>16</xdr:col>
      <xdr:colOff>381000</xdr:colOff>
      <xdr:row>3</xdr:row>
      <xdr:rowOff>381000</xdr:rowOff>
    </xdr:to>
    <xdr:sp macro="" textlink="">
      <xdr:nvSpPr>
        <xdr:cNvPr id="4211324" name="Rectangle 16">
          <a:extLst>
            <a:ext uri="{FF2B5EF4-FFF2-40B4-BE49-F238E27FC236}">
              <a16:creationId xmlns:a16="http://schemas.microsoft.com/office/drawing/2014/main" id="{8C433463-0BB8-E23F-B343-57290163AABC}"/>
            </a:ext>
          </a:extLst>
        </xdr:cNvPr>
        <xdr:cNvSpPr>
          <a:spLocks noChangeArrowheads="1"/>
        </xdr:cNvSpPr>
      </xdr:nvSpPr>
      <xdr:spPr bwMode="auto">
        <a:xfrm>
          <a:off x="14135100" y="733425"/>
          <a:ext cx="381000" cy="14287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600075</xdr:colOff>
      <xdr:row>10</xdr:row>
      <xdr:rowOff>76200</xdr:rowOff>
    </xdr:from>
    <xdr:to>
      <xdr:col>10</xdr:col>
      <xdr:colOff>542925</xdr:colOff>
      <xdr:row>10</xdr:row>
      <xdr:rowOff>323850</xdr:rowOff>
    </xdr:to>
    <xdr:sp macro="" textlink="">
      <xdr:nvSpPr>
        <xdr:cNvPr id="4211325" name="Text Box 1">
          <a:extLst>
            <a:ext uri="{FF2B5EF4-FFF2-40B4-BE49-F238E27FC236}">
              <a16:creationId xmlns:a16="http://schemas.microsoft.com/office/drawing/2014/main" id="{99187FAD-A38D-DC7D-043C-F9D73DFEFCFF}"/>
            </a:ext>
          </a:extLst>
        </xdr:cNvPr>
        <xdr:cNvSpPr txBox="1">
          <a:spLocks noChangeArrowheads="1"/>
        </xdr:cNvSpPr>
      </xdr:nvSpPr>
      <xdr:spPr bwMode="auto">
        <a:xfrm>
          <a:off x="11049000" y="1952625"/>
          <a:ext cx="0" cy="857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41E66-8A2A-4079-B869-28A3001B81C2}">
  <dimension ref="A1:AB48"/>
  <sheetViews>
    <sheetView showGridLines="0" topLeftCell="A19" zoomScale="80" zoomScaleNormal="80" workbookViewId="0">
      <selection activeCell="AE16" sqref="AE16"/>
    </sheetView>
  </sheetViews>
  <sheetFormatPr baseColWidth="10" defaultColWidth="9.140625" defaultRowHeight="12.75" x14ac:dyDescent="0.2"/>
  <cols>
    <col min="1" max="1" width="51.140625" style="10" customWidth="1"/>
    <col min="2" max="2" width="9.5703125" style="10" customWidth="1"/>
    <col min="3" max="3" width="8.5703125" style="10" customWidth="1"/>
    <col min="4" max="4" width="9" style="10" customWidth="1"/>
    <col min="5" max="26" width="5.85546875" style="10" customWidth="1"/>
    <col min="27" max="27" width="7.42578125" style="10" customWidth="1"/>
    <col min="28" max="28" width="4.5703125" style="10" customWidth="1"/>
    <col min="29" max="256" width="11.42578125" style="10" customWidth="1"/>
    <col min="257" max="16384" width="9.140625" style="10"/>
  </cols>
  <sheetData>
    <row r="1" spans="1:28" ht="18" x14ac:dyDescent="0.25">
      <c r="A1" s="344" t="s">
        <v>0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344"/>
      <c r="AB1" s="18"/>
    </row>
    <row r="2" spans="1:28" ht="15.75" x14ac:dyDescent="0.25">
      <c r="A2" s="345" t="s">
        <v>1</v>
      </c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45"/>
      <c r="P2" s="345"/>
      <c r="Q2" s="345"/>
      <c r="R2" s="345"/>
      <c r="S2" s="345"/>
      <c r="T2" s="345"/>
      <c r="U2" s="345"/>
      <c r="V2" s="345"/>
      <c r="W2" s="345"/>
      <c r="X2" s="345"/>
      <c r="Y2" s="345"/>
      <c r="Z2" s="345"/>
      <c r="AA2" s="345"/>
      <c r="AB2" s="345"/>
    </row>
    <row r="4" spans="1:28" ht="15.75" x14ac:dyDescent="0.25">
      <c r="A4" s="345" t="s">
        <v>179</v>
      </c>
      <c r="B4" s="345"/>
      <c r="C4" s="345"/>
      <c r="D4" s="345"/>
      <c r="E4" s="345"/>
      <c r="F4" s="345"/>
      <c r="G4" s="345"/>
      <c r="H4" s="345"/>
      <c r="I4" s="345"/>
      <c r="J4" s="345"/>
      <c r="K4" s="345"/>
      <c r="L4" s="345"/>
      <c r="M4" s="345"/>
      <c r="N4" s="345"/>
      <c r="O4" s="345"/>
      <c r="P4" s="345"/>
      <c r="Q4" s="345"/>
      <c r="R4" s="345"/>
      <c r="S4" s="345"/>
      <c r="T4" s="345"/>
      <c r="U4" s="345"/>
      <c r="V4" s="345"/>
      <c r="W4" s="345"/>
      <c r="X4" s="345"/>
      <c r="Y4" s="345"/>
      <c r="Z4" s="345"/>
      <c r="AA4" s="345"/>
      <c r="AB4" s="141"/>
    </row>
    <row r="5" spans="1:28" ht="15.7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1"/>
    </row>
    <row r="7" spans="1:28" ht="15.75" x14ac:dyDescent="0.25">
      <c r="A7" s="20"/>
      <c r="B7" s="21" t="s">
        <v>2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346" t="s">
        <v>3</v>
      </c>
      <c r="V7" s="346"/>
      <c r="W7" s="346"/>
      <c r="X7" s="346"/>
      <c r="Y7" s="346"/>
      <c r="Z7" s="346"/>
      <c r="AA7" s="346"/>
      <c r="AB7" s="141"/>
    </row>
    <row r="8" spans="1:28" s="24" customFormat="1" ht="12" x14ac:dyDescent="0.2">
      <c r="A8" s="22"/>
      <c r="B8" s="23"/>
      <c r="C8" s="22"/>
      <c r="D8" s="23" t="s">
        <v>4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 t="s">
        <v>5</v>
      </c>
      <c r="Y8" s="22"/>
      <c r="Z8" s="22"/>
      <c r="AA8" s="22"/>
    </row>
    <row r="9" spans="1:28" ht="15.7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1"/>
    </row>
    <row r="10" spans="1:28" ht="19.5" customHeight="1" x14ac:dyDescent="0.2">
      <c r="A10" s="25" t="s">
        <v>6</v>
      </c>
      <c r="B10" s="25"/>
      <c r="C10" s="25"/>
      <c r="D10" s="25"/>
      <c r="E10" s="25" t="s">
        <v>7</v>
      </c>
      <c r="F10" s="24"/>
      <c r="G10" s="24"/>
      <c r="H10" s="24"/>
      <c r="I10" s="25" t="s">
        <v>8</v>
      </c>
      <c r="J10" s="24"/>
      <c r="K10" s="25"/>
      <c r="L10" s="25" t="s">
        <v>9</v>
      </c>
      <c r="M10" s="25"/>
      <c r="N10" s="25"/>
      <c r="O10" s="25"/>
      <c r="P10" s="25"/>
      <c r="Q10" s="25"/>
      <c r="R10" s="25" t="s">
        <v>10</v>
      </c>
      <c r="S10" s="25"/>
      <c r="T10" s="25"/>
      <c r="U10" s="25"/>
      <c r="V10" s="25" t="s">
        <v>11</v>
      </c>
      <c r="W10" s="24"/>
      <c r="X10" s="25"/>
      <c r="Y10" s="25" t="s">
        <v>12</v>
      </c>
      <c r="Z10" s="24"/>
      <c r="AA10" s="24"/>
      <c r="AB10" s="141"/>
    </row>
    <row r="11" spans="1:28" ht="13.5" thickBot="1" x14ac:dyDescent="0.25">
      <c r="A11" s="2"/>
      <c r="B11" s="141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</row>
    <row r="12" spans="1:28" ht="36.75" customHeight="1" thickBot="1" x14ac:dyDescent="0.25">
      <c r="A12" s="347" t="s">
        <v>13</v>
      </c>
      <c r="B12" s="349" t="s">
        <v>14</v>
      </c>
      <c r="C12" s="350"/>
      <c r="D12" s="350"/>
      <c r="E12" s="337" t="s">
        <v>15</v>
      </c>
      <c r="F12" s="338"/>
      <c r="G12" s="338"/>
      <c r="H12" s="338"/>
      <c r="I12" s="338"/>
      <c r="J12" s="338"/>
      <c r="K12" s="338"/>
      <c r="L12" s="338"/>
      <c r="M12" s="338"/>
      <c r="N12" s="338"/>
      <c r="O12" s="338"/>
      <c r="P12" s="338"/>
      <c r="Q12" s="338"/>
      <c r="R12" s="338"/>
      <c r="S12" s="338"/>
      <c r="T12" s="338"/>
      <c r="U12" s="338"/>
      <c r="V12" s="338"/>
      <c r="W12" s="338"/>
      <c r="X12" s="338"/>
      <c r="Y12" s="338"/>
      <c r="Z12" s="338"/>
      <c r="AA12" s="339"/>
      <c r="AB12" s="141"/>
    </row>
    <row r="13" spans="1:28" ht="22.5" customHeight="1" thickBot="1" x14ac:dyDescent="0.25">
      <c r="A13" s="348"/>
      <c r="B13" s="28" t="s">
        <v>16</v>
      </c>
      <c r="C13" s="29" t="s">
        <v>17</v>
      </c>
      <c r="D13" s="30" t="s">
        <v>18</v>
      </c>
      <c r="E13" s="55">
        <v>1</v>
      </c>
      <c r="F13" s="54">
        <v>2</v>
      </c>
      <c r="G13" s="54">
        <v>3</v>
      </c>
      <c r="H13" s="54">
        <v>4</v>
      </c>
      <c r="I13" s="54">
        <v>5</v>
      </c>
      <c r="J13" s="54">
        <v>6</v>
      </c>
      <c r="K13" s="54">
        <v>7</v>
      </c>
      <c r="L13" s="54">
        <v>8</v>
      </c>
      <c r="M13" s="54">
        <v>9</v>
      </c>
      <c r="N13" s="54">
        <v>10</v>
      </c>
      <c r="O13" s="54">
        <v>11</v>
      </c>
      <c r="P13" s="54">
        <v>12</v>
      </c>
      <c r="Q13" s="54">
        <v>13</v>
      </c>
      <c r="R13" s="54">
        <v>14</v>
      </c>
      <c r="S13" s="54">
        <v>15</v>
      </c>
      <c r="T13" s="54">
        <v>16</v>
      </c>
      <c r="U13" s="54">
        <v>17</v>
      </c>
      <c r="V13" s="54">
        <v>18</v>
      </c>
      <c r="W13" s="54">
        <v>19</v>
      </c>
      <c r="X13" s="54">
        <v>20</v>
      </c>
      <c r="Y13" s="54">
        <v>21</v>
      </c>
      <c r="Z13" s="92">
        <v>22</v>
      </c>
      <c r="AA13" s="36" t="s">
        <v>18</v>
      </c>
      <c r="AB13" s="141"/>
    </row>
    <row r="14" spans="1:28" s="2" customFormat="1" ht="34.5" customHeight="1" thickBot="1" x14ac:dyDescent="0.25">
      <c r="A14" s="76" t="s">
        <v>2</v>
      </c>
      <c r="B14" s="81">
        <f>'ANEXO 28'!D16</f>
        <v>102</v>
      </c>
      <c r="C14" s="82">
        <f>'ANEXO 28'!E16</f>
        <v>646</v>
      </c>
      <c r="D14" s="83">
        <f>SUM(B14,C14)</f>
        <v>748</v>
      </c>
      <c r="E14" s="77"/>
      <c r="F14" s="75"/>
      <c r="G14" s="75"/>
      <c r="H14" s="75"/>
      <c r="I14" s="75"/>
      <c r="J14" s="75">
        <v>5</v>
      </c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8">
        <v>1</v>
      </c>
      <c r="AA14" s="84">
        <f>SUM(E14:Z14)</f>
        <v>6</v>
      </c>
    </row>
    <row r="15" spans="1:28" ht="15.95" customHeight="1" thickBot="1" x14ac:dyDescent="0.25">
      <c r="A15" s="340" t="s">
        <v>19</v>
      </c>
      <c r="B15" s="341"/>
      <c r="C15" s="341"/>
      <c r="D15" s="341"/>
      <c r="E15" s="341"/>
      <c r="F15" s="341"/>
      <c r="G15" s="341"/>
      <c r="H15" s="341"/>
      <c r="I15" s="341"/>
      <c r="J15" s="341"/>
      <c r="K15" s="341"/>
      <c r="L15" s="341"/>
      <c r="M15" s="341"/>
      <c r="N15" s="341"/>
      <c r="O15" s="341"/>
      <c r="P15" s="341"/>
      <c r="Q15" s="341"/>
      <c r="R15" s="341"/>
      <c r="S15" s="341"/>
      <c r="T15" s="341"/>
      <c r="U15" s="341"/>
      <c r="V15" s="341"/>
      <c r="W15" s="341"/>
      <c r="X15" s="341"/>
      <c r="Y15" s="341"/>
      <c r="Z15" s="341"/>
      <c r="AA15" s="342"/>
      <c r="AB15" s="141"/>
    </row>
    <row r="16" spans="1:28" ht="24.95" customHeight="1" x14ac:dyDescent="0.2">
      <c r="A16" s="118" t="s">
        <v>20</v>
      </c>
      <c r="B16" s="121">
        <f>'ANEXO 28'!D18</f>
        <v>26</v>
      </c>
      <c r="C16" s="106">
        <f>'ANEXO 28'!E18</f>
        <v>46</v>
      </c>
      <c r="D16" s="122">
        <f t="shared" ref="D16:D31" si="0">SUM(B16:C16)</f>
        <v>72</v>
      </c>
      <c r="E16" s="12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22"/>
      <c r="AA16" s="127">
        <f t="shared" ref="AA16:AA31" si="1">SUM(E16:Z16)</f>
        <v>0</v>
      </c>
    </row>
    <row r="17" spans="1:27" s="24" customFormat="1" ht="24.95" customHeight="1" x14ac:dyDescent="0.2">
      <c r="A17" s="118" t="s">
        <v>21</v>
      </c>
      <c r="B17" s="121">
        <f>'ANEXO 28'!D19</f>
        <v>4</v>
      </c>
      <c r="C17" s="106">
        <f>'ANEXO 28'!E19</f>
        <v>0</v>
      </c>
      <c r="D17" s="122">
        <f t="shared" si="0"/>
        <v>4</v>
      </c>
      <c r="E17" s="12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22"/>
      <c r="AA17" s="127">
        <f t="shared" si="1"/>
        <v>0</v>
      </c>
    </row>
    <row r="18" spans="1:27" s="24" customFormat="1" ht="24.95" customHeight="1" x14ac:dyDescent="0.2">
      <c r="A18" s="118" t="s">
        <v>22</v>
      </c>
      <c r="B18" s="121">
        <f>'ANEXO 28'!D20</f>
        <v>4</v>
      </c>
      <c r="C18" s="106">
        <f>'ANEXO 28'!E20</f>
        <v>16</v>
      </c>
      <c r="D18" s="122">
        <f t="shared" si="0"/>
        <v>20</v>
      </c>
      <c r="E18" s="12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22"/>
      <c r="AA18" s="127">
        <f t="shared" si="1"/>
        <v>0</v>
      </c>
    </row>
    <row r="19" spans="1:27" s="24" customFormat="1" ht="24.95" customHeight="1" x14ac:dyDescent="0.2">
      <c r="A19" s="119" t="s">
        <v>23</v>
      </c>
      <c r="B19" s="121">
        <f>'ANEXO 28'!D21</f>
        <v>1</v>
      </c>
      <c r="C19" s="106">
        <f>'ANEXO 28'!E21</f>
        <v>8</v>
      </c>
      <c r="D19" s="122">
        <f t="shared" si="0"/>
        <v>9</v>
      </c>
      <c r="E19" s="12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22"/>
      <c r="AA19" s="127">
        <f t="shared" si="1"/>
        <v>0</v>
      </c>
    </row>
    <row r="20" spans="1:27" s="24" customFormat="1" ht="24.95" customHeight="1" x14ac:dyDescent="0.2">
      <c r="A20" s="119" t="s">
        <v>24</v>
      </c>
      <c r="B20" s="121">
        <f>'ANEXO 28'!D22</f>
        <v>1</v>
      </c>
      <c r="C20" s="106">
        <f>'ANEXO 28'!E22</f>
        <v>9</v>
      </c>
      <c r="D20" s="122">
        <f t="shared" si="0"/>
        <v>10</v>
      </c>
      <c r="E20" s="12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22"/>
      <c r="AA20" s="127">
        <f t="shared" si="1"/>
        <v>0</v>
      </c>
    </row>
    <row r="21" spans="1:27" s="25" customFormat="1" ht="24.95" customHeight="1" x14ac:dyDescent="0.2">
      <c r="A21" s="119" t="s">
        <v>25</v>
      </c>
      <c r="B21" s="121">
        <f>'ANEXO 28'!D23</f>
        <v>7</v>
      </c>
      <c r="C21" s="106">
        <f>'ANEXO 28'!E23</f>
        <v>14</v>
      </c>
      <c r="D21" s="122">
        <f t="shared" si="0"/>
        <v>21</v>
      </c>
      <c r="E21" s="12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22"/>
      <c r="AA21" s="127">
        <f t="shared" si="1"/>
        <v>0</v>
      </c>
    </row>
    <row r="22" spans="1:27" s="25" customFormat="1" ht="24.95" customHeight="1" x14ac:dyDescent="0.2">
      <c r="A22" s="119" t="s">
        <v>26</v>
      </c>
      <c r="B22" s="121">
        <f>'ANEXO 28'!D24</f>
        <v>27</v>
      </c>
      <c r="C22" s="106">
        <f>'ANEXO 28'!E24</f>
        <v>32</v>
      </c>
      <c r="D22" s="122">
        <f t="shared" si="0"/>
        <v>59</v>
      </c>
      <c r="E22" s="12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22"/>
      <c r="AA22" s="127">
        <f t="shared" si="1"/>
        <v>0</v>
      </c>
    </row>
    <row r="23" spans="1:27" s="25" customFormat="1" ht="24.95" customHeight="1" x14ac:dyDescent="0.2">
      <c r="A23" s="119" t="s">
        <v>27</v>
      </c>
      <c r="B23" s="121">
        <f>'ANEXO 28'!D25</f>
        <v>2</v>
      </c>
      <c r="C23" s="106">
        <f>'ANEXO 28'!E25</f>
        <v>5</v>
      </c>
      <c r="D23" s="122">
        <f t="shared" si="0"/>
        <v>7</v>
      </c>
      <c r="E23" s="12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22"/>
      <c r="AA23" s="127">
        <f t="shared" si="1"/>
        <v>0</v>
      </c>
    </row>
    <row r="24" spans="1:27" s="25" customFormat="1" ht="24.95" customHeight="1" x14ac:dyDescent="0.2">
      <c r="A24" s="119" t="s">
        <v>182</v>
      </c>
      <c r="B24" s="121">
        <f>'ANEXO 28'!D26</f>
        <v>11</v>
      </c>
      <c r="C24" s="106">
        <f>'ANEXO 28'!E26</f>
        <v>16</v>
      </c>
      <c r="D24" s="122">
        <f t="shared" si="0"/>
        <v>27</v>
      </c>
      <c r="E24" s="12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22"/>
      <c r="AA24" s="127">
        <v>0</v>
      </c>
    </row>
    <row r="25" spans="1:27" s="25" customFormat="1" ht="24.95" customHeight="1" x14ac:dyDescent="0.2">
      <c r="A25" s="119" t="s">
        <v>28</v>
      </c>
      <c r="B25" s="121">
        <f>'ANEXO 28'!D27</f>
        <v>9</v>
      </c>
      <c r="C25" s="106">
        <f>'ANEXO 28'!E27</f>
        <v>35</v>
      </c>
      <c r="D25" s="122">
        <f t="shared" si="0"/>
        <v>44</v>
      </c>
      <c r="E25" s="12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22"/>
      <c r="AA25" s="127">
        <f t="shared" si="1"/>
        <v>0</v>
      </c>
    </row>
    <row r="26" spans="1:27" s="25" customFormat="1" ht="24.95" customHeight="1" x14ac:dyDescent="0.2">
      <c r="A26" s="118" t="s">
        <v>29</v>
      </c>
      <c r="B26" s="121">
        <f>'ANEXO 28'!D28</f>
        <v>3</v>
      </c>
      <c r="C26" s="106">
        <f>'ANEXO 28'!E28</f>
        <v>12</v>
      </c>
      <c r="D26" s="122">
        <f t="shared" si="0"/>
        <v>15</v>
      </c>
      <c r="E26" s="12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22"/>
      <c r="AA26" s="127">
        <f t="shared" si="1"/>
        <v>0</v>
      </c>
    </row>
    <row r="27" spans="1:27" s="25" customFormat="1" ht="24.95" customHeight="1" x14ac:dyDescent="0.2">
      <c r="A27" s="118" t="s">
        <v>30</v>
      </c>
      <c r="B27" s="121">
        <f>'ANEXO 28'!D29</f>
        <v>9</v>
      </c>
      <c r="C27" s="106">
        <f>'ANEXO 28'!E29</f>
        <v>23</v>
      </c>
      <c r="D27" s="122">
        <f t="shared" si="0"/>
        <v>32</v>
      </c>
      <c r="E27" s="12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22"/>
      <c r="AA27" s="127">
        <f t="shared" si="1"/>
        <v>0</v>
      </c>
    </row>
    <row r="28" spans="1:27" s="25" customFormat="1" ht="24.95" customHeight="1" x14ac:dyDescent="0.2">
      <c r="A28" s="118" t="s">
        <v>31</v>
      </c>
      <c r="B28" s="121">
        <f>'ANEXO 28'!D30</f>
        <v>13</v>
      </c>
      <c r="C28" s="106">
        <f>'ANEXO 28'!E30</f>
        <v>23</v>
      </c>
      <c r="D28" s="122">
        <f t="shared" si="0"/>
        <v>36</v>
      </c>
      <c r="E28" s="12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22"/>
      <c r="AA28" s="127">
        <f t="shared" si="1"/>
        <v>0</v>
      </c>
    </row>
    <row r="29" spans="1:27" s="25" customFormat="1" ht="24.95" customHeight="1" x14ac:dyDescent="0.2">
      <c r="A29" s="118" t="s">
        <v>181</v>
      </c>
      <c r="B29" s="121">
        <f>'ANEXO 28'!D31</f>
        <v>1</v>
      </c>
      <c r="C29" s="106">
        <f>'ANEXO 28'!E31</f>
        <v>7</v>
      </c>
      <c r="D29" s="122">
        <f t="shared" si="0"/>
        <v>8</v>
      </c>
      <c r="E29" s="12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22"/>
      <c r="AA29" s="127">
        <v>0</v>
      </c>
    </row>
    <row r="30" spans="1:27" s="25" customFormat="1" ht="24.95" customHeight="1" x14ac:dyDescent="0.2">
      <c r="A30" s="118" t="s">
        <v>32</v>
      </c>
      <c r="B30" s="121">
        <f>'ANEXO 28'!D32</f>
        <v>5</v>
      </c>
      <c r="C30" s="106">
        <f>'ANEXO 28'!E32</f>
        <v>12</v>
      </c>
      <c r="D30" s="122">
        <f t="shared" si="0"/>
        <v>17</v>
      </c>
      <c r="E30" s="12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22"/>
      <c r="AA30" s="127">
        <f t="shared" si="1"/>
        <v>0</v>
      </c>
    </row>
    <row r="31" spans="1:27" s="25" customFormat="1" ht="24.95" customHeight="1" x14ac:dyDescent="0.2">
      <c r="A31" s="118" t="s">
        <v>33</v>
      </c>
      <c r="B31" s="121">
        <f>'ANEXO 28'!D33</f>
        <v>4</v>
      </c>
      <c r="C31" s="106">
        <f>'ANEXO 28'!E33</f>
        <v>11</v>
      </c>
      <c r="D31" s="122">
        <f t="shared" si="0"/>
        <v>15</v>
      </c>
      <c r="E31" s="12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22"/>
      <c r="AA31" s="127">
        <f t="shared" si="1"/>
        <v>0</v>
      </c>
    </row>
    <row r="32" spans="1:27" s="25" customFormat="1" ht="24.95" customHeight="1" x14ac:dyDescent="0.2">
      <c r="A32" s="119" t="s">
        <v>34</v>
      </c>
      <c r="B32" s="121">
        <f>'ANEXO 28'!D34</f>
        <v>6</v>
      </c>
      <c r="C32" s="106">
        <f>'ANEXO 28'!E34</f>
        <v>38</v>
      </c>
      <c r="D32" s="122">
        <f t="shared" ref="D32:D37" si="2">SUM(B32:C32)</f>
        <v>44</v>
      </c>
      <c r="E32" s="12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22"/>
      <c r="AA32" s="127">
        <f t="shared" ref="AA32:AA37" si="3">SUM(E32:Z32)</f>
        <v>0</v>
      </c>
    </row>
    <row r="33" spans="1:27" s="25" customFormat="1" ht="24.95" customHeight="1" x14ac:dyDescent="0.2">
      <c r="A33" s="119" t="s">
        <v>35</v>
      </c>
      <c r="B33" s="121">
        <f>'ANEXO 28'!D35</f>
        <v>31</v>
      </c>
      <c r="C33" s="106">
        <f>'ANEXO 28'!E35</f>
        <v>0</v>
      </c>
      <c r="D33" s="122">
        <f t="shared" si="2"/>
        <v>31</v>
      </c>
      <c r="E33" s="12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22"/>
      <c r="AA33" s="127">
        <f t="shared" si="3"/>
        <v>0</v>
      </c>
    </row>
    <row r="34" spans="1:27" s="25" customFormat="1" ht="24.95" customHeight="1" x14ac:dyDescent="0.2">
      <c r="A34" s="119" t="s">
        <v>36</v>
      </c>
      <c r="B34" s="121">
        <f>'ANEXO 28'!D36</f>
        <v>21</v>
      </c>
      <c r="C34" s="106">
        <f>'ANEXO 28'!E36</f>
        <v>42</v>
      </c>
      <c r="D34" s="122">
        <f t="shared" si="2"/>
        <v>63</v>
      </c>
      <c r="E34" s="12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22"/>
      <c r="AA34" s="127">
        <f t="shared" si="3"/>
        <v>0</v>
      </c>
    </row>
    <row r="35" spans="1:27" s="25" customFormat="1" ht="24.95" customHeight="1" x14ac:dyDescent="0.2">
      <c r="A35" s="120" t="s">
        <v>37</v>
      </c>
      <c r="B35" s="121">
        <f>'ANEXO 28'!D37</f>
        <v>14</v>
      </c>
      <c r="C35" s="106">
        <f>'ANEXO 28'!E37</f>
        <v>34</v>
      </c>
      <c r="D35" s="122">
        <f t="shared" si="2"/>
        <v>48</v>
      </c>
      <c r="E35" s="12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22"/>
      <c r="AA35" s="127">
        <f t="shared" si="3"/>
        <v>0</v>
      </c>
    </row>
    <row r="36" spans="1:27" s="25" customFormat="1" ht="24.95" customHeight="1" x14ac:dyDescent="0.2">
      <c r="A36" s="120" t="s">
        <v>38</v>
      </c>
      <c r="B36" s="121">
        <f>'ANEXO 28'!D38</f>
        <v>19</v>
      </c>
      <c r="C36" s="106">
        <f>'ANEXO 28'!E38</f>
        <v>63</v>
      </c>
      <c r="D36" s="122">
        <f t="shared" si="2"/>
        <v>82</v>
      </c>
      <c r="E36" s="12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22"/>
      <c r="AA36" s="127">
        <f t="shared" si="3"/>
        <v>0</v>
      </c>
    </row>
    <row r="37" spans="1:27" s="25" customFormat="1" ht="24.95" customHeight="1" x14ac:dyDescent="0.2">
      <c r="A37" s="120" t="s">
        <v>39</v>
      </c>
      <c r="B37" s="121">
        <f>'ANEXO 28'!D39</f>
        <v>3</v>
      </c>
      <c r="C37" s="106">
        <f>'ANEXO 28'!E39</f>
        <v>0</v>
      </c>
      <c r="D37" s="122">
        <f t="shared" si="2"/>
        <v>3</v>
      </c>
      <c r="E37" s="12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22"/>
      <c r="AA37" s="127">
        <f t="shared" si="3"/>
        <v>0</v>
      </c>
    </row>
    <row r="38" spans="1:27" s="26" customFormat="1" ht="18.75" customHeight="1" thickBot="1" x14ac:dyDescent="0.25">
      <c r="A38" s="124" t="s">
        <v>18</v>
      </c>
      <c r="B38" s="125">
        <f t="shared" ref="B38:AA38" si="4">SUM(B14:B14)+ SUM(B16:B37)</f>
        <v>323</v>
      </c>
      <c r="C38" s="125">
        <f t="shared" si="4"/>
        <v>1092</v>
      </c>
      <c r="D38" s="125">
        <f t="shared" si="4"/>
        <v>1415</v>
      </c>
      <c r="E38" s="125">
        <f t="shared" si="4"/>
        <v>0</v>
      </c>
      <c r="F38" s="125">
        <f t="shared" si="4"/>
        <v>0</v>
      </c>
      <c r="G38" s="125">
        <f t="shared" si="4"/>
        <v>0</v>
      </c>
      <c r="H38" s="125">
        <f t="shared" si="4"/>
        <v>0</v>
      </c>
      <c r="I38" s="125">
        <f t="shared" si="4"/>
        <v>0</v>
      </c>
      <c r="J38" s="125">
        <f t="shared" si="4"/>
        <v>5</v>
      </c>
      <c r="K38" s="125">
        <f t="shared" si="4"/>
        <v>0</v>
      </c>
      <c r="L38" s="125">
        <f t="shared" si="4"/>
        <v>0</v>
      </c>
      <c r="M38" s="125">
        <f t="shared" si="4"/>
        <v>0</v>
      </c>
      <c r="N38" s="125">
        <f t="shared" si="4"/>
        <v>0</v>
      </c>
      <c r="O38" s="125">
        <f t="shared" si="4"/>
        <v>0</v>
      </c>
      <c r="P38" s="125">
        <f t="shared" si="4"/>
        <v>0</v>
      </c>
      <c r="Q38" s="125">
        <f t="shared" si="4"/>
        <v>0</v>
      </c>
      <c r="R38" s="125">
        <f t="shared" si="4"/>
        <v>0</v>
      </c>
      <c r="S38" s="125">
        <f t="shared" si="4"/>
        <v>0</v>
      </c>
      <c r="T38" s="125">
        <f t="shared" si="4"/>
        <v>0</v>
      </c>
      <c r="U38" s="125">
        <f t="shared" si="4"/>
        <v>0</v>
      </c>
      <c r="V38" s="125">
        <f t="shared" si="4"/>
        <v>0</v>
      </c>
      <c r="W38" s="125">
        <f t="shared" si="4"/>
        <v>0</v>
      </c>
      <c r="X38" s="125">
        <f t="shared" si="4"/>
        <v>0</v>
      </c>
      <c r="Y38" s="125">
        <f t="shared" si="4"/>
        <v>0</v>
      </c>
      <c r="Z38" s="125">
        <f t="shared" si="4"/>
        <v>1</v>
      </c>
      <c r="AA38" s="125">
        <f t="shared" si="4"/>
        <v>6</v>
      </c>
    </row>
    <row r="40" spans="1:27" x14ac:dyDescent="0.2">
      <c r="A40" s="27" t="s">
        <v>40</v>
      </c>
      <c r="B40" s="141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</row>
    <row r="41" spans="1:27" x14ac:dyDescent="0.2">
      <c r="A41" s="141" t="s">
        <v>41</v>
      </c>
      <c r="B41" s="141"/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</row>
    <row r="42" spans="1:27" ht="13.5" customHeight="1" x14ac:dyDescent="0.2">
      <c r="A42" s="343" t="s">
        <v>42</v>
      </c>
      <c r="B42" s="343"/>
      <c r="C42" s="343"/>
      <c r="D42" s="343"/>
      <c r="E42" s="343"/>
      <c r="F42" s="343"/>
      <c r="G42" s="343"/>
      <c r="H42" s="343"/>
      <c r="I42" s="343"/>
      <c r="J42" s="343"/>
      <c r="K42" s="343"/>
      <c r="L42" s="343"/>
      <c r="M42" s="343"/>
      <c r="N42" s="343"/>
      <c r="O42" s="343"/>
      <c r="P42" s="343"/>
      <c r="Q42" s="343"/>
      <c r="R42" s="343"/>
      <c r="S42" s="343"/>
      <c r="T42" s="141"/>
      <c r="U42" s="141"/>
      <c r="V42" s="141"/>
      <c r="W42" s="141"/>
      <c r="X42" s="141"/>
      <c r="Y42" s="141"/>
      <c r="Z42" s="141"/>
      <c r="AA42" s="141"/>
    </row>
    <row r="43" spans="1:27" x14ac:dyDescent="0.2">
      <c r="A43" s="141" t="s">
        <v>43</v>
      </c>
      <c r="B43" s="141"/>
      <c r="C43" s="141"/>
      <c r="D43" s="141"/>
      <c r="E43" s="141"/>
      <c r="F43" s="141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</row>
    <row r="48" spans="1:27" x14ac:dyDescent="0.2">
      <c r="A48" s="141"/>
      <c r="B48" s="141"/>
      <c r="C48" s="141"/>
      <c r="D48" s="141"/>
      <c r="E48" s="141"/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2"/>
      <c r="R48" s="141"/>
      <c r="S48" s="141"/>
      <c r="T48" s="141"/>
      <c r="U48" s="141"/>
      <c r="V48" s="141"/>
      <c r="W48" s="141"/>
      <c r="X48" s="141"/>
      <c r="Y48" s="141"/>
      <c r="Z48" s="141"/>
      <c r="AA48" s="141"/>
    </row>
  </sheetData>
  <mergeCells count="9">
    <mergeCell ref="E12:AA12"/>
    <mergeCell ref="A15:AA15"/>
    <mergeCell ref="A42:S42"/>
    <mergeCell ref="A1:AA1"/>
    <mergeCell ref="A2:AB2"/>
    <mergeCell ref="A4:AA4"/>
    <mergeCell ref="U7:AA7"/>
    <mergeCell ref="A12:A13"/>
    <mergeCell ref="B12:D12"/>
  </mergeCells>
  <printOptions horizontalCentered="1" verticalCentered="1"/>
  <pageMargins left="0.17" right="0.19" top="0.22" bottom="0.39370078740157499" header="0" footer="0"/>
  <pageSetup paperSize="9" scale="60" orientation="landscape" r:id="rId1"/>
  <headerFooter alignWithMargins="0">
    <oddFooter>&amp;L&amp;6&amp;F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7783B-64C8-4985-94B0-C337132CCE5E}">
  <sheetPr>
    <pageSetUpPr fitToPage="1"/>
  </sheetPr>
  <dimension ref="A1:IV48"/>
  <sheetViews>
    <sheetView showGridLines="0" zoomScale="90" zoomScaleNormal="90" workbookViewId="0">
      <selection activeCell="AK25" sqref="AK25"/>
    </sheetView>
  </sheetViews>
  <sheetFormatPr baseColWidth="10" defaultColWidth="9.140625" defaultRowHeight="12.75" x14ac:dyDescent="0.2"/>
  <cols>
    <col min="1" max="1" width="44" style="10" customWidth="1"/>
    <col min="2" max="2" width="11.85546875" style="10" customWidth="1"/>
    <col min="3" max="4" width="7.28515625" style="10" customWidth="1"/>
    <col min="5" max="26" width="4.85546875" style="10" customWidth="1"/>
    <col min="27" max="27" width="6.5703125" style="10" customWidth="1"/>
    <col min="28" max="28" width="4.5703125" style="10" customWidth="1"/>
    <col min="29" max="29" width="3.7109375" style="10" customWidth="1"/>
    <col min="30" max="256" width="11.42578125" style="10" customWidth="1"/>
    <col min="257" max="16384" width="9.140625" style="10"/>
  </cols>
  <sheetData>
    <row r="1" spans="1:29" ht="18" x14ac:dyDescent="0.25">
      <c r="A1" s="344" t="s">
        <v>44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344"/>
      <c r="AB1" s="18"/>
      <c r="AC1" s="18"/>
    </row>
    <row r="2" spans="1:29" ht="15.75" x14ac:dyDescent="0.25">
      <c r="A2" s="345" t="s">
        <v>45</v>
      </c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45"/>
      <c r="P2" s="345"/>
      <c r="Q2" s="345"/>
      <c r="R2" s="345"/>
      <c r="S2" s="345"/>
      <c r="T2" s="345"/>
      <c r="U2" s="345"/>
      <c r="V2" s="345"/>
      <c r="W2" s="345"/>
      <c r="X2" s="345"/>
      <c r="Y2" s="345"/>
      <c r="Z2" s="345"/>
      <c r="AA2" s="345"/>
      <c r="AB2" s="345"/>
      <c r="AC2" s="19"/>
    </row>
    <row r="4" spans="1:29" ht="15.75" x14ac:dyDescent="0.25">
      <c r="A4" s="345" t="s">
        <v>178</v>
      </c>
      <c r="B4" s="345"/>
      <c r="C4" s="345"/>
      <c r="D4" s="345"/>
      <c r="E4" s="345"/>
      <c r="F4" s="345"/>
      <c r="G4" s="345"/>
      <c r="H4" s="345"/>
      <c r="I4" s="345"/>
      <c r="J4" s="345"/>
      <c r="K4" s="345"/>
      <c r="L4" s="345"/>
      <c r="M4" s="345"/>
      <c r="N4" s="345"/>
      <c r="O4" s="345"/>
      <c r="P4" s="345"/>
      <c r="Q4" s="345"/>
      <c r="R4" s="345"/>
      <c r="S4" s="345"/>
      <c r="T4" s="345"/>
      <c r="U4" s="345"/>
      <c r="V4" s="345"/>
      <c r="W4" s="345"/>
      <c r="X4" s="345"/>
      <c r="Y4" s="345"/>
      <c r="Z4" s="345"/>
      <c r="AA4" s="345"/>
      <c r="AB4" s="141"/>
      <c r="AC4" s="141"/>
    </row>
    <row r="5" spans="1:29" ht="15.7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1"/>
      <c r="AC5" s="141"/>
    </row>
    <row r="7" spans="1:29" ht="15.75" x14ac:dyDescent="0.25">
      <c r="A7" s="20"/>
      <c r="B7" s="351" t="s">
        <v>2</v>
      </c>
      <c r="C7" s="351"/>
      <c r="D7" s="351"/>
      <c r="E7" s="351"/>
      <c r="F7" s="351"/>
      <c r="G7" s="351"/>
      <c r="H7" s="351"/>
      <c r="I7" s="351"/>
      <c r="J7" s="351"/>
      <c r="K7" s="21"/>
      <c r="L7" s="21"/>
      <c r="M7" s="21"/>
      <c r="N7" s="21"/>
      <c r="O7" s="21"/>
      <c r="P7" s="21"/>
      <c r="Q7" s="21"/>
      <c r="R7" s="21"/>
      <c r="S7" s="21"/>
      <c r="T7" s="21"/>
      <c r="U7" s="346" t="s">
        <v>3</v>
      </c>
      <c r="V7" s="346"/>
      <c r="W7" s="346"/>
      <c r="X7" s="346"/>
      <c r="Y7" s="346"/>
      <c r="Z7" s="346"/>
      <c r="AA7" s="346"/>
      <c r="AB7" s="141"/>
      <c r="AC7" s="141"/>
    </row>
    <row r="8" spans="1:29" s="24" customFormat="1" ht="12" x14ac:dyDescent="0.2">
      <c r="A8" s="22"/>
      <c r="B8" s="23"/>
      <c r="C8" s="22"/>
      <c r="D8" s="23" t="s">
        <v>4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 t="s">
        <v>5</v>
      </c>
      <c r="Y8" s="22"/>
      <c r="Z8" s="22"/>
      <c r="AA8" s="22"/>
    </row>
    <row r="9" spans="1:29" ht="15.7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1"/>
      <c r="AC9" s="141"/>
    </row>
    <row r="10" spans="1:29" ht="19.5" customHeight="1" x14ac:dyDescent="0.2">
      <c r="A10" s="25" t="s">
        <v>6</v>
      </c>
      <c r="B10" s="25"/>
      <c r="C10" s="25"/>
      <c r="D10" s="25"/>
      <c r="E10" s="25" t="s">
        <v>7</v>
      </c>
      <c r="F10" s="24"/>
      <c r="G10" s="24"/>
      <c r="H10" s="24"/>
      <c r="I10" s="25" t="s">
        <v>8</v>
      </c>
      <c r="J10" s="24"/>
      <c r="K10" s="25"/>
      <c r="L10" s="25" t="s">
        <v>9</v>
      </c>
      <c r="M10" s="25"/>
      <c r="N10" s="25"/>
      <c r="O10" s="25"/>
      <c r="P10" s="25"/>
      <c r="Q10" s="25"/>
      <c r="R10" s="25" t="s">
        <v>10</v>
      </c>
      <c r="S10" s="25"/>
      <c r="T10" s="25"/>
      <c r="U10" s="25"/>
      <c r="V10" s="25" t="s">
        <v>11</v>
      </c>
      <c r="W10" s="24"/>
      <c r="X10" s="25"/>
      <c r="Y10" s="25" t="s">
        <v>12</v>
      </c>
      <c r="Z10" s="24"/>
      <c r="AA10" s="24"/>
      <c r="AB10" s="141"/>
      <c r="AC10" s="141"/>
    </row>
    <row r="11" spans="1:29" ht="13.5" thickBot="1" x14ac:dyDescent="0.25">
      <c r="A11" s="2"/>
      <c r="B11" s="141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</row>
    <row r="12" spans="1:29" ht="38.25" customHeight="1" thickBot="1" x14ac:dyDescent="0.25">
      <c r="A12" s="347" t="s">
        <v>13</v>
      </c>
      <c r="B12" s="349" t="s">
        <v>14</v>
      </c>
      <c r="C12" s="350"/>
      <c r="D12" s="350"/>
      <c r="E12" s="337" t="s">
        <v>46</v>
      </c>
      <c r="F12" s="338"/>
      <c r="G12" s="338"/>
      <c r="H12" s="338"/>
      <c r="I12" s="338"/>
      <c r="J12" s="338"/>
      <c r="K12" s="338"/>
      <c r="L12" s="338"/>
      <c r="M12" s="338"/>
      <c r="N12" s="338"/>
      <c r="O12" s="338"/>
      <c r="P12" s="338"/>
      <c r="Q12" s="338"/>
      <c r="R12" s="338"/>
      <c r="S12" s="338"/>
      <c r="T12" s="338"/>
      <c r="U12" s="338"/>
      <c r="V12" s="338"/>
      <c r="W12" s="338"/>
      <c r="X12" s="338"/>
      <c r="Y12" s="338"/>
      <c r="Z12" s="338"/>
      <c r="AA12" s="339"/>
      <c r="AB12" s="141"/>
      <c r="AC12" s="141"/>
    </row>
    <row r="13" spans="1:29" ht="22.5" customHeight="1" thickBot="1" x14ac:dyDescent="0.25">
      <c r="A13" s="352"/>
      <c r="B13" s="28" t="s">
        <v>16</v>
      </c>
      <c r="C13" s="29" t="s">
        <v>17</v>
      </c>
      <c r="D13" s="30" t="s">
        <v>18</v>
      </c>
      <c r="E13" s="31">
        <v>1</v>
      </c>
      <c r="F13" s="32">
        <v>2</v>
      </c>
      <c r="G13" s="32">
        <v>3</v>
      </c>
      <c r="H13" s="32">
        <v>4</v>
      </c>
      <c r="I13" s="32">
        <v>5</v>
      </c>
      <c r="J13" s="32">
        <v>6</v>
      </c>
      <c r="K13" s="32">
        <v>7</v>
      </c>
      <c r="L13" s="32">
        <v>8</v>
      </c>
      <c r="M13" s="32">
        <v>9</v>
      </c>
      <c r="N13" s="32">
        <v>10</v>
      </c>
      <c r="O13" s="32">
        <v>11</v>
      </c>
      <c r="P13" s="32">
        <v>12</v>
      </c>
      <c r="Q13" s="32">
        <v>13</v>
      </c>
      <c r="R13" s="32">
        <v>14</v>
      </c>
      <c r="S13" s="32">
        <v>15</v>
      </c>
      <c r="T13" s="32">
        <v>16</v>
      </c>
      <c r="U13" s="32">
        <v>17</v>
      </c>
      <c r="V13" s="32">
        <v>18</v>
      </c>
      <c r="W13" s="32">
        <v>19</v>
      </c>
      <c r="X13" s="32">
        <v>20</v>
      </c>
      <c r="Y13" s="32">
        <v>21</v>
      </c>
      <c r="Z13" s="32">
        <v>22</v>
      </c>
      <c r="AA13" s="53" t="s">
        <v>18</v>
      </c>
      <c r="AB13" s="141"/>
      <c r="AC13" s="141"/>
    </row>
    <row r="14" spans="1:29" s="66" customFormat="1" ht="22.5" customHeight="1" thickBot="1" x14ac:dyDescent="0.25">
      <c r="A14" s="63" t="s">
        <v>2</v>
      </c>
      <c r="B14" s="57">
        <f>'ANEXO 28'!D16</f>
        <v>102</v>
      </c>
      <c r="C14" s="58">
        <f>'ANEXO 28'!E16</f>
        <v>646</v>
      </c>
      <c r="D14" s="64">
        <f>SUM(B14,C14)</f>
        <v>748</v>
      </c>
      <c r="E14" s="60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5">
        <f>SUM(E14:Z14)</f>
        <v>0</v>
      </c>
    </row>
    <row r="15" spans="1:29" ht="15.95" customHeight="1" thickBot="1" x14ac:dyDescent="0.25">
      <c r="A15" s="340" t="s">
        <v>19</v>
      </c>
      <c r="B15" s="341"/>
      <c r="C15" s="341"/>
      <c r="D15" s="341"/>
      <c r="E15" s="341"/>
      <c r="F15" s="341"/>
      <c r="G15" s="341"/>
      <c r="H15" s="341"/>
      <c r="I15" s="341"/>
      <c r="J15" s="341"/>
      <c r="K15" s="341"/>
      <c r="L15" s="341"/>
      <c r="M15" s="341"/>
      <c r="N15" s="341"/>
      <c r="O15" s="341"/>
      <c r="P15" s="341"/>
      <c r="Q15" s="341"/>
      <c r="R15" s="341"/>
      <c r="S15" s="341"/>
      <c r="T15" s="341"/>
      <c r="U15" s="341"/>
      <c r="V15" s="341"/>
      <c r="W15" s="341"/>
      <c r="X15" s="341"/>
      <c r="Y15" s="341"/>
      <c r="Z15" s="341"/>
      <c r="AA15" s="342"/>
      <c r="AB15" s="141"/>
      <c r="AC15" s="141"/>
    </row>
    <row r="16" spans="1:29" ht="29.25" customHeight="1" x14ac:dyDescent="0.2">
      <c r="A16" s="118" t="s">
        <v>20</v>
      </c>
      <c r="B16" s="121">
        <f>'ANEXO 28'!D18</f>
        <v>26</v>
      </c>
      <c r="C16" s="106">
        <f>'ANEXO 28'!E18</f>
        <v>46</v>
      </c>
      <c r="D16" s="122">
        <f t="shared" ref="D16:D31" si="0">SUM(B16:C16)</f>
        <v>72</v>
      </c>
      <c r="E16" s="12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22">
        <f t="shared" ref="AA16:AA31" si="1">SUM(E16:Z16)</f>
        <v>0</v>
      </c>
    </row>
    <row r="17" spans="1:256" s="24" customFormat="1" ht="15.75" customHeight="1" x14ac:dyDescent="0.2">
      <c r="A17" s="118" t="s">
        <v>21</v>
      </c>
      <c r="B17" s="121">
        <f>'ANEXO 28'!D19</f>
        <v>4</v>
      </c>
      <c r="C17" s="106">
        <f>'ANEXO 28'!E19</f>
        <v>0</v>
      </c>
      <c r="D17" s="122">
        <f t="shared" si="0"/>
        <v>4</v>
      </c>
      <c r="E17" s="12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22">
        <f t="shared" si="1"/>
        <v>0</v>
      </c>
    </row>
    <row r="18" spans="1:256" s="24" customFormat="1" ht="15.75" customHeight="1" x14ac:dyDescent="0.2">
      <c r="A18" s="118" t="s">
        <v>22</v>
      </c>
      <c r="B18" s="121">
        <f>'ANEXO 28'!D20</f>
        <v>4</v>
      </c>
      <c r="C18" s="106">
        <f>'ANEXO 28'!E20</f>
        <v>16</v>
      </c>
      <c r="D18" s="122">
        <f t="shared" si="0"/>
        <v>20</v>
      </c>
      <c r="E18" s="12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22">
        <f t="shared" si="1"/>
        <v>0</v>
      </c>
    </row>
    <row r="19" spans="1:256" s="24" customFormat="1" ht="15.75" customHeight="1" x14ac:dyDescent="0.2">
      <c r="A19" s="118" t="s">
        <v>23</v>
      </c>
      <c r="B19" s="121">
        <f>'ANEXO 28'!D21</f>
        <v>1</v>
      </c>
      <c r="C19" s="106">
        <f>'ANEXO 28'!E21</f>
        <v>8</v>
      </c>
      <c r="D19" s="122">
        <f t="shared" si="0"/>
        <v>9</v>
      </c>
      <c r="E19" s="12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22">
        <f t="shared" si="1"/>
        <v>0</v>
      </c>
    </row>
    <row r="20" spans="1:256" s="24" customFormat="1" ht="15.75" customHeight="1" x14ac:dyDescent="0.2">
      <c r="A20" s="118" t="s">
        <v>24</v>
      </c>
      <c r="B20" s="121">
        <f>'ANEXO 28'!D22</f>
        <v>1</v>
      </c>
      <c r="C20" s="106">
        <f>'ANEXO 28'!E22</f>
        <v>9</v>
      </c>
      <c r="D20" s="122">
        <f t="shared" si="0"/>
        <v>10</v>
      </c>
      <c r="E20" s="12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22">
        <f t="shared" si="1"/>
        <v>0</v>
      </c>
    </row>
    <row r="21" spans="1:256" s="24" customFormat="1" ht="15.75" customHeight="1" x14ac:dyDescent="0.2">
      <c r="A21" s="119" t="s">
        <v>25</v>
      </c>
      <c r="B21" s="121">
        <f>'ANEXO 28'!D23</f>
        <v>7</v>
      </c>
      <c r="C21" s="106">
        <f>'ANEXO 28'!E23</f>
        <v>14</v>
      </c>
      <c r="D21" s="122">
        <f t="shared" si="0"/>
        <v>21</v>
      </c>
      <c r="E21" s="12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22">
        <f t="shared" si="1"/>
        <v>0</v>
      </c>
    </row>
    <row r="22" spans="1:256" s="24" customFormat="1" ht="15.75" customHeight="1" x14ac:dyDescent="0.2">
      <c r="A22" s="119" t="s">
        <v>26</v>
      </c>
      <c r="B22" s="121">
        <f>'ANEXO 28'!D24</f>
        <v>27</v>
      </c>
      <c r="C22" s="106">
        <f>'ANEXO 28'!E24</f>
        <v>32</v>
      </c>
      <c r="D22" s="122">
        <f t="shared" si="0"/>
        <v>59</v>
      </c>
      <c r="E22" s="12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22">
        <f t="shared" si="1"/>
        <v>0</v>
      </c>
    </row>
    <row r="23" spans="1:256" s="24" customFormat="1" ht="15.75" customHeight="1" x14ac:dyDescent="0.2">
      <c r="A23" s="119" t="s">
        <v>27</v>
      </c>
      <c r="B23" s="121">
        <f>'ANEXO 28'!D25</f>
        <v>2</v>
      </c>
      <c r="C23" s="106">
        <f>'ANEXO 28'!E25</f>
        <v>5</v>
      </c>
      <c r="D23" s="122">
        <f t="shared" si="0"/>
        <v>7</v>
      </c>
      <c r="E23" s="12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22">
        <f t="shared" si="1"/>
        <v>0</v>
      </c>
    </row>
    <row r="24" spans="1:256" s="24" customFormat="1" ht="15.75" customHeight="1" x14ac:dyDescent="0.2">
      <c r="A24" s="287" t="s">
        <v>182</v>
      </c>
      <c r="B24" s="121">
        <f>'ANEXO 28'!D26</f>
        <v>11</v>
      </c>
      <c r="C24" s="106">
        <f>'ANEXO 28'!E26</f>
        <v>16</v>
      </c>
      <c r="D24" s="122">
        <f>'ANEXO 28'!F26</f>
        <v>27</v>
      </c>
      <c r="E24" s="12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27">
        <v>0</v>
      </c>
      <c r="AB24" s="353"/>
      <c r="AC24" s="354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B24" s="25"/>
      <c r="FC24" s="25"/>
      <c r="FD24" s="25"/>
      <c r="FE24" s="25"/>
      <c r="FF24" s="25"/>
      <c r="FG24" s="25"/>
      <c r="FH24" s="25"/>
      <c r="FI24" s="25"/>
      <c r="FJ24" s="25"/>
      <c r="FK24" s="25"/>
      <c r="FL24" s="25"/>
      <c r="FM24" s="25"/>
      <c r="FN24" s="25"/>
      <c r="FO24" s="25"/>
      <c r="FP24" s="25"/>
      <c r="FQ24" s="25"/>
      <c r="FR24" s="25"/>
      <c r="FS24" s="25"/>
      <c r="FT24" s="25"/>
      <c r="FU24" s="25"/>
      <c r="FV24" s="25"/>
      <c r="FW24" s="25"/>
      <c r="FX24" s="25"/>
      <c r="FY24" s="25"/>
      <c r="FZ24" s="25"/>
      <c r="GA24" s="25"/>
      <c r="GB24" s="25"/>
      <c r="GC24" s="25"/>
      <c r="GD24" s="25"/>
      <c r="GE24" s="25"/>
      <c r="GF24" s="25"/>
      <c r="GG24" s="25"/>
      <c r="GH24" s="25"/>
      <c r="GI24" s="25"/>
      <c r="GJ24" s="25"/>
      <c r="GK24" s="25"/>
      <c r="GL24" s="25"/>
      <c r="GM24" s="25"/>
      <c r="GN24" s="25"/>
      <c r="GO24" s="25"/>
      <c r="GP24" s="25"/>
      <c r="GQ24" s="25"/>
      <c r="GR24" s="25"/>
      <c r="GS24" s="25"/>
      <c r="GT24" s="25"/>
      <c r="GU24" s="25"/>
      <c r="GV24" s="25"/>
      <c r="GW24" s="25"/>
      <c r="GX24" s="25"/>
      <c r="GY24" s="25"/>
      <c r="GZ24" s="25"/>
      <c r="HA24" s="25"/>
      <c r="HB24" s="25"/>
      <c r="HC24" s="25"/>
      <c r="HD24" s="25"/>
      <c r="HE24" s="25"/>
      <c r="HF24" s="25"/>
      <c r="HG24" s="25"/>
      <c r="HH24" s="25"/>
      <c r="HI24" s="25"/>
      <c r="HJ24" s="25"/>
      <c r="HK24" s="25"/>
      <c r="HL24" s="25"/>
      <c r="HM24" s="25"/>
      <c r="HN24" s="25"/>
      <c r="HO24" s="25"/>
      <c r="HP24" s="25"/>
      <c r="HQ24" s="25"/>
      <c r="HR24" s="25"/>
      <c r="HS24" s="25"/>
      <c r="HT24" s="25"/>
      <c r="HU24" s="25"/>
      <c r="HV24" s="25"/>
      <c r="HW24" s="25"/>
      <c r="HX24" s="25"/>
      <c r="HY24" s="25"/>
      <c r="HZ24" s="25"/>
      <c r="IA24" s="25"/>
      <c r="IB24" s="25"/>
      <c r="IC24" s="25"/>
      <c r="ID24" s="25"/>
      <c r="IE24" s="25"/>
      <c r="IF24" s="25"/>
      <c r="IG24" s="25"/>
      <c r="IH24" s="25"/>
      <c r="II24" s="25"/>
      <c r="IJ24" s="25"/>
      <c r="IK24" s="25"/>
      <c r="IL24" s="25"/>
      <c r="IM24" s="25"/>
      <c r="IN24" s="25"/>
      <c r="IO24" s="25"/>
      <c r="IP24" s="25"/>
      <c r="IQ24" s="25"/>
      <c r="IR24" s="25"/>
      <c r="IS24" s="25"/>
      <c r="IT24" s="25"/>
      <c r="IU24" s="25"/>
      <c r="IV24" s="25"/>
    </row>
    <row r="25" spans="1:256" s="24" customFormat="1" ht="15.75" customHeight="1" x14ac:dyDescent="0.2">
      <c r="A25" s="119" t="s">
        <v>28</v>
      </c>
      <c r="B25" s="121">
        <f>'ANEXO 28'!D27</f>
        <v>9</v>
      </c>
      <c r="C25" s="106">
        <f>'ANEXO 28'!E27</f>
        <v>35</v>
      </c>
      <c r="D25" s="122">
        <f t="shared" si="0"/>
        <v>44</v>
      </c>
      <c r="E25" s="12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23">
        <f t="shared" si="1"/>
        <v>0</v>
      </c>
    </row>
    <row r="26" spans="1:256" s="24" customFormat="1" ht="15.75" customHeight="1" x14ac:dyDescent="0.2">
      <c r="A26" s="118" t="s">
        <v>29</v>
      </c>
      <c r="B26" s="121">
        <f>'ANEXO 28'!D28</f>
        <v>3</v>
      </c>
      <c r="C26" s="106">
        <f>'ANEXO 28'!E28</f>
        <v>12</v>
      </c>
      <c r="D26" s="122">
        <f t="shared" si="0"/>
        <v>15</v>
      </c>
      <c r="E26" s="12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23">
        <f t="shared" si="1"/>
        <v>0</v>
      </c>
    </row>
    <row r="27" spans="1:256" s="24" customFormat="1" ht="15.75" customHeight="1" x14ac:dyDescent="0.2">
      <c r="A27" s="118" t="s">
        <v>30</v>
      </c>
      <c r="B27" s="121">
        <f>'ANEXO 28'!D29</f>
        <v>9</v>
      </c>
      <c r="C27" s="106">
        <f>'ANEXO 28'!E29</f>
        <v>23</v>
      </c>
      <c r="D27" s="122">
        <f t="shared" si="0"/>
        <v>32</v>
      </c>
      <c r="E27" s="12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23">
        <f t="shared" si="1"/>
        <v>0</v>
      </c>
    </row>
    <row r="28" spans="1:256" s="24" customFormat="1" ht="15.75" customHeight="1" x14ac:dyDescent="0.2">
      <c r="A28" s="118" t="s">
        <v>31</v>
      </c>
      <c r="B28" s="121">
        <f>'ANEXO 28'!D30</f>
        <v>13</v>
      </c>
      <c r="C28" s="106">
        <f>'ANEXO 28'!E30</f>
        <v>23</v>
      </c>
      <c r="D28" s="122">
        <f t="shared" si="0"/>
        <v>36</v>
      </c>
      <c r="E28" s="12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23">
        <f t="shared" si="1"/>
        <v>0</v>
      </c>
    </row>
    <row r="29" spans="1:256" s="25" customFormat="1" ht="20.100000000000001" customHeight="1" x14ac:dyDescent="0.2">
      <c r="A29" s="118" t="s">
        <v>181</v>
      </c>
      <c r="B29" s="121">
        <v>1</v>
      </c>
      <c r="C29" s="106">
        <v>7</v>
      </c>
      <c r="D29" s="122">
        <v>8</v>
      </c>
      <c r="E29" s="12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27">
        <v>0</v>
      </c>
    </row>
    <row r="30" spans="1:256" s="24" customFormat="1" ht="15.75" customHeight="1" x14ac:dyDescent="0.2">
      <c r="A30" s="118" t="s">
        <v>32</v>
      </c>
      <c r="B30" s="313">
        <f>'ANEXO 28'!D32</f>
        <v>5</v>
      </c>
      <c r="C30" s="106">
        <f>'ANEXO 28'!E32</f>
        <v>12</v>
      </c>
      <c r="D30" s="122">
        <f t="shared" si="0"/>
        <v>17</v>
      </c>
      <c r="E30" s="12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22">
        <f t="shared" si="1"/>
        <v>0</v>
      </c>
    </row>
    <row r="31" spans="1:256" s="24" customFormat="1" ht="15.75" customHeight="1" x14ac:dyDescent="0.2">
      <c r="A31" s="118" t="s">
        <v>33</v>
      </c>
      <c r="B31" s="121">
        <f>'ANEXO 28'!D33</f>
        <v>4</v>
      </c>
      <c r="C31" s="106">
        <f>'ANEXO 28'!E33</f>
        <v>11</v>
      </c>
      <c r="D31" s="122">
        <f t="shared" si="0"/>
        <v>15</v>
      </c>
      <c r="E31" s="12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22">
        <f t="shared" si="1"/>
        <v>0</v>
      </c>
    </row>
    <row r="32" spans="1:256" s="24" customFormat="1" ht="15.75" customHeight="1" x14ac:dyDescent="0.2">
      <c r="A32" s="119" t="s">
        <v>34</v>
      </c>
      <c r="B32" s="121">
        <f>'ANEXO 28'!D34</f>
        <v>6</v>
      </c>
      <c r="C32" s="106">
        <f>'ANEXO 28'!E34</f>
        <v>38</v>
      </c>
      <c r="D32" s="122">
        <f t="shared" ref="D32:D37" si="2">SUM(B32:C32)</f>
        <v>44</v>
      </c>
      <c r="E32" s="12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22">
        <f t="shared" ref="AA32:AA37" si="3">SUM(E32:Z32)</f>
        <v>0</v>
      </c>
    </row>
    <row r="33" spans="1:27" s="24" customFormat="1" ht="15.75" customHeight="1" x14ac:dyDescent="0.2">
      <c r="A33" s="119" t="s">
        <v>35</v>
      </c>
      <c r="B33" s="121">
        <f>'ANEXO 28'!D35</f>
        <v>31</v>
      </c>
      <c r="C33" s="106">
        <f>'ANEXO 28'!E35</f>
        <v>0</v>
      </c>
      <c r="D33" s="122">
        <f t="shared" si="2"/>
        <v>31</v>
      </c>
      <c r="E33" s="12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22">
        <f t="shared" si="3"/>
        <v>0</v>
      </c>
    </row>
    <row r="34" spans="1:27" s="24" customFormat="1" ht="15.75" customHeight="1" x14ac:dyDescent="0.2">
      <c r="A34" s="119" t="s">
        <v>36</v>
      </c>
      <c r="B34" s="121">
        <f>'ANEXO 28'!D36</f>
        <v>21</v>
      </c>
      <c r="C34" s="106">
        <f>'ANEXO 28'!E36</f>
        <v>42</v>
      </c>
      <c r="D34" s="122">
        <f t="shared" si="2"/>
        <v>63</v>
      </c>
      <c r="E34" s="12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22">
        <f t="shared" si="3"/>
        <v>0</v>
      </c>
    </row>
    <row r="35" spans="1:27" s="24" customFormat="1" ht="15.75" customHeight="1" x14ac:dyDescent="0.2">
      <c r="A35" s="120" t="s">
        <v>37</v>
      </c>
      <c r="B35" s="121">
        <f>'ANEXO 28'!D37</f>
        <v>14</v>
      </c>
      <c r="C35" s="106">
        <f>'ANEXO 28'!E37</f>
        <v>34</v>
      </c>
      <c r="D35" s="122">
        <f t="shared" si="2"/>
        <v>48</v>
      </c>
      <c r="E35" s="12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22">
        <f t="shared" si="3"/>
        <v>0</v>
      </c>
    </row>
    <row r="36" spans="1:27" s="24" customFormat="1" ht="15.75" customHeight="1" x14ac:dyDescent="0.2">
      <c r="A36" s="120" t="s">
        <v>38</v>
      </c>
      <c r="B36" s="121">
        <f>'ANEXO 28'!D38</f>
        <v>19</v>
      </c>
      <c r="C36" s="106">
        <f>'ANEXO 28'!E38</f>
        <v>63</v>
      </c>
      <c r="D36" s="122">
        <f t="shared" si="2"/>
        <v>82</v>
      </c>
      <c r="E36" s="12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22">
        <f t="shared" si="3"/>
        <v>0</v>
      </c>
    </row>
    <row r="37" spans="1:27" s="24" customFormat="1" ht="15.75" customHeight="1" x14ac:dyDescent="0.2">
      <c r="A37" s="120" t="s">
        <v>39</v>
      </c>
      <c r="B37" s="121">
        <f>'ANEXO 28'!D39</f>
        <v>3</v>
      </c>
      <c r="C37" s="106">
        <f>'ANEXO 28'!E39</f>
        <v>0</v>
      </c>
      <c r="D37" s="122">
        <f t="shared" si="2"/>
        <v>3</v>
      </c>
      <c r="E37" s="12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22">
        <f t="shared" si="3"/>
        <v>0</v>
      </c>
    </row>
    <row r="38" spans="1:27" s="26" customFormat="1" ht="23.25" customHeight="1" thickBot="1" x14ac:dyDescent="0.25">
      <c r="A38" s="124" t="s">
        <v>18</v>
      </c>
      <c r="B38" s="125">
        <f t="shared" ref="B38:AA38" si="4">SUM(B14:B14)+SUM(B16:B37)</f>
        <v>323</v>
      </c>
      <c r="C38" s="125">
        <f t="shared" si="4"/>
        <v>1092</v>
      </c>
      <c r="D38" s="125">
        <f t="shared" si="4"/>
        <v>1415</v>
      </c>
      <c r="E38" s="125">
        <f t="shared" si="4"/>
        <v>0</v>
      </c>
      <c r="F38" s="125">
        <f t="shared" si="4"/>
        <v>0</v>
      </c>
      <c r="G38" s="125">
        <f t="shared" si="4"/>
        <v>0</v>
      </c>
      <c r="H38" s="125">
        <f t="shared" si="4"/>
        <v>0</v>
      </c>
      <c r="I38" s="125">
        <f t="shared" si="4"/>
        <v>0</v>
      </c>
      <c r="J38" s="125">
        <f t="shared" si="4"/>
        <v>0</v>
      </c>
      <c r="K38" s="125">
        <f t="shared" si="4"/>
        <v>0</v>
      </c>
      <c r="L38" s="125">
        <f t="shared" si="4"/>
        <v>0</v>
      </c>
      <c r="M38" s="125">
        <f t="shared" si="4"/>
        <v>0</v>
      </c>
      <c r="N38" s="125">
        <f t="shared" si="4"/>
        <v>0</v>
      </c>
      <c r="O38" s="125">
        <f t="shared" si="4"/>
        <v>0</v>
      </c>
      <c r="P38" s="125">
        <f t="shared" si="4"/>
        <v>0</v>
      </c>
      <c r="Q38" s="125">
        <f t="shared" si="4"/>
        <v>0</v>
      </c>
      <c r="R38" s="125">
        <f t="shared" si="4"/>
        <v>0</v>
      </c>
      <c r="S38" s="125">
        <f t="shared" si="4"/>
        <v>0</v>
      </c>
      <c r="T38" s="125">
        <f t="shared" si="4"/>
        <v>0</v>
      </c>
      <c r="U38" s="125">
        <f t="shared" si="4"/>
        <v>0</v>
      </c>
      <c r="V38" s="125">
        <f t="shared" si="4"/>
        <v>0</v>
      </c>
      <c r="W38" s="125">
        <f t="shared" si="4"/>
        <v>0</v>
      </c>
      <c r="X38" s="125">
        <f t="shared" si="4"/>
        <v>0</v>
      </c>
      <c r="Y38" s="125">
        <f t="shared" si="4"/>
        <v>0</v>
      </c>
      <c r="Z38" s="125">
        <f t="shared" si="4"/>
        <v>0</v>
      </c>
      <c r="AA38" s="125">
        <f t="shared" si="4"/>
        <v>0</v>
      </c>
    </row>
    <row r="40" spans="1:27" x14ac:dyDescent="0.2">
      <c r="A40" s="27" t="s">
        <v>40</v>
      </c>
      <c r="B40" s="141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</row>
    <row r="41" spans="1:27" x14ac:dyDescent="0.2">
      <c r="A41" s="141" t="s">
        <v>41</v>
      </c>
      <c r="B41" s="141"/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</row>
    <row r="42" spans="1:27" ht="27" customHeight="1" x14ac:dyDescent="0.2">
      <c r="A42" s="343" t="s">
        <v>42</v>
      </c>
      <c r="B42" s="343"/>
      <c r="C42" s="343"/>
      <c r="D42" s="343"/>
      <c r="E42" s="343"/>
      <c r="F42" s="343"/>
      <c r="G42" s="343"/>
      <c r="H42" s="343"/>
      <c r="I42" s="343"/>
      <c r="J42" s="343"/>
      <c r="K42" s="343"/>
      <c r="L42" s="343"/>
      <c r="M42" s="343"/>
      <c r="N42" s="343"/>
      <c r="O42" s="343"/>
      <c r="P42" s="343"/>
      <c r="Q42" s="343"/>
      <c r="R42" s="343"/>
      <c r="S42" s="343"/>
      <c r="T42" s="141"/>
      <c r="U42" s="141"/>
      <c r="V42" s="141"/>
      <c r="W42" s="141"/>
      <c r="X42" s="141"/>
      <c r="Y42" s="141"/>
      <c r="Z42" s="141"/>
      <c r="AA42" s="141"/>
    </row>
    <row r="43" spans="1:27" x14ac:dyDescent="0.2">
      <c r="A43" s="141" t="s">
        <v>43</v>
      </c>
      <c r="B43" s="141"/>
      <c r="C43" s="141"/>
      <c r="D43" s="141"/>
      <c r="E43" s="141"/>
      <c r="F43" s="141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</row>
    <row r="48" spans="1:27" x14ac:dyDescent="0.2">
      <c r="A48" s="141"/>
      <c r="B48" s="141"/>
      <c r="C48" s="141"/>
      <c r="D48" s="141"/>
      <c r="E48" s="141"/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2"/>
      <c r="R48" s="141"/>
      <c r="S48" s="141"/>
      <c r="T48" s="141"/>
      <c r="U48" s="141"/>
      <c r="V48" s="141"/>
      <c r="W48" s="141"/>
      <c r="X48" s="141"/>
      <c r="Y48" s="141"/>
      <c r="Z48" s="141"/>
      <c r="AA48" s="141"/>
    </row>
  </sheetData>
  <mergeCells count="11">
    <mergeCell ref="A15:AA15"/>
    <mergeCell ref="A42:S42"/>
    <mergeCell ref="A1:AA1"/>
    <mergeCell ref="A2:AB2"/>
    <mergeCell ref="A4:AA4"/>
    <mergeCell ref="U7:AA7"/>
    <mergeCell ref="B7:J7"/>
    <mergeCell ref="A12:A13"/>
    <mergeCell ref="B12:D12"/>
    <mergeCell ref="E12:AA12"/>
    <mergeCell ref="AB24:AC24"/>
  </mergeCells>
  <printOptions horizontalCentered="1" verticalCentered="1"/>
  <pageMargins left="0.17" right="0.19" top="0.22" bottom="0.39370078740157499" header="0" footer="0"/>
  <pageSetup paperSize="9" scale="53" fitToWidth="2" orientation="landscape" r:id="rId1"/>
  <headerFooter alignWithMargins="0">
    <oddFooter>&amp;L&amp;6&amp;F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D3A4D-FBA2-49A7-A993-DE7838ADDB30}">
  <sheetPr>
    <pageSetUpPr fitToPage="1"/>
  </sheetPr>
  <dimension ref="A1:AC48"/>
  <sheetViews>
    <sheetView showGridLines="0" zoomScale="81" zoomScaleNormal="81" workbookViewId="0">
      <selection activeCell="AF21" sqref="AF21"/>
    </sheetView>
  </sheetViews>
  <sheetFormatPr baseColWidth="10" defaultColWidth="9.140625" defaultRowHeight="12.75" x14ac:dyDescent="0.2"/>
  <cols>
    <col min="1" max="1" width="51.42578125" style="10" customWidth="1"/>
    <col min="2" max="4" width="6.7109375" style="10" customWidth="1"/>
    <col min="5" max="26" width="4.140625" style="10" customWidth="1"/>
    <col min="27" max="27" width="7.28515625" style="10" customWidth="1"/>
    <col min="28" max="28" width="4.5703125" style="10" customWidth="1"/>
    <col min="29" max="256" width="11.42578125" style="10" customWidth="1"/>
    <col min="257" max="16384" width="9.140625" style="10"/>
  </cols>
  <sheetData>
    <row r="1" spans="1:28" ht="18" x14ac:dyDescent="0.25">
      <c r="A1" s="344" t="s">
        <v>47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344"/>
      <c r="AB1" s="18"/>
    </row>
    <row r="2" spans="1:28" ht="15.75" x14ac:dyDescent="0.25">
      <c r="A2" s="345" t="s">
        <v>48</v>
      </c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45"/>
      <c r="P2" s="345"/>
      <c r="Q2" s="345"/>
      <c r="R2" s="345"/>
      <c r="S2" s="345"/>
      <c r="T2" s="345"/>
      <c r="U2" s="345"/>
      <c r="V2" s="345"/>
      <c r="W2" s="345"/>
      <c r="X2" s="345"/>
      <c r="Y2" s="345"/>
      <c r="Z2" s="345"/>
      <c r="AA2" s="345"/>
      <c r="AB2" s="345"/>
    </row>
    <row r="4" spans="1:28" ht="15.75" x14ac:dyDescent="0.25">
      <c r="A4" s="345" t="s">
        <v>177</v>
      </c>
      <c r="B4" s="345"/>
      <c r="C4" s="345"/>
      <c r="D4" s="345"/>
      <c r="E4" s="345"/>
      <c r="F4" s="345"/>
      <c r="G4" s="345"/>
      <c r="H4" s="345"/>
      <c r="I4" s="345"/>
      <c r="J4" s="345"/>
      <c r="K4" s="345"/>
      <c r="L4" s="345"/>
      <c r="M4" s="345"/>
      <c r="N4" s="345"/>
      <c r="O4" s="345"/>
      <c r="P4" s="345"/>
      <c r="Q4" s="345"/>
      <c r="R4" s="345"/>
      <c r="S4" s="345"/>
      <c r="T4" s="345"/>
      <c r="U4" s="345"/>
      <c r="V4" s="345"/>
      <c r="W4" s="345"/>
      <c r="X4" s="345"/>
      <c r="Y4" s="345"/>
      <c r="Z4" s="345"/>
      <c r="AA4" s="345"/>
      <c r="AB4" s="141"/>
    </row>
    <row r="5" spans="1:28" ht="15.7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1"/>
    </row>
    <row r="7" spans="1:28" ht="15.75" x14ac:dyDescent="0.25">
      <c r="A7" s="20"/>
      <c r="B7" s="21" t="s">
        <v>2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 t="s">
        <v>3</v>
      </c>
      <c r="U7" s="34"/>
      <c r="V7" s="34"/>
      <c r="W7" s="34"/>
      <c r="X7" s="34"/>
      <c r="Y7" s="34"/>
      <c r="Z7" s="34"/>
      <c r="AA7" s="34"/>
      <c r="AB7" s="141"/>
    </row>
    <row r="8" spans="1:28" s="24" customFormat="1" ht="12" x14ac:dyDescent="0.2">
      <c r="A8" s="22"/>
      <c r="B8" s="23"/>
      <c r="C8" s="22"/>
      <c r="D8" s="23" t="s">
        <v>4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 t="s">
        <v>5</v>
      </c>
      <c r="Y8" s="22"/>
      <c r="Z8" s="22"/>
      <c r="AA8" s="22"/>
    </row>
    <row r="9" spans="1:28" ht="15.7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1"/>
    </row>
    <row r="10" spans="1:28" ht="19.5" customHeight="1" x14ac:dyDescent="0.2">
      <c r="A10" s="25" t="s">
        <v>6</v>
      </c>
      <c r="B10" s="25"/>
      <c r="C10" s="25"/>
      <c r="D10" s="25"/>
      <c r="E10" s="25" t="s">
        <v>7</v>
      </c>
      <c r="F10" s="24"/>
      <c r="G10" s="24"/>
      <c r="H10" s="24"/>
      <c r="I10" s="25" t="s">
        <v>8</v>
      </c>
      <c r="J10" s="24"/>
      <c r="K10" s="25"/>
      <c r="L10" s="25" t="s">
        <v>9</v>
      </c>
      <c r="M10" s="25"/>
      <c r="N10" s="25"/>
      <c r="O10" s="25"/>
      <c r="P10" s="25"/>
      <c r="Q10" s="25"/>
      <c r="R10" s="25" t="s">
        <v>10</v>
      </c>
      <c r="S10" s="25"/>
      <c r="T10" s="25"/>
      <c r="U10" s="25"/>
      <c r="V10" s="25" t="s">
        <v>11</v>
      </c>
      <c r="W10" s="24"/>
      <c r="X10" s="25"/>
      <c r="Y10" s="25" t="s">
        <v>12</v>
      </c>
      <c r="Z10" s="24"/>
      <c r="AA10" s="24"/>
      <c r="AB10" s="141"/>
    </row>
    <row r="11" spans="1:28" ht="13.5" thickBot="1" x14ac:dyDescent="0.25">
      <c r="A11" s="2"/>
      <c r="B11" s="141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</row>
    <row r="12" spans="1:28" ht="36.75" customHeight="1" thickBot="1" x14ac:dyDescent="0.25">
      <c r="A12" s="347" t="s">
        <v>13</v>
      </c>
      <c r="B12" s="349" t="s">
        <v>14</v>
      </c>
      <c r="C12" s="350"/>
      <c r="D12" s="350"/>
      <c r="E12" s="337" t="s">
        <v>49</v>
      </c>
      <c r="F12" s="338"/>
      <c r="G12" s="338"/>
      <c r="H12" s="338"/>
      <c r="I12" s="338"/>
      <c r="J12" s="338"/>
      <c r="K12" s="338"/>
      <c r="L12" s="338"/>
      <c r="M12" s="338"/>
      <c r="N12" s="338"/>
      <c r="O12" s="338"/>
      <c r="P12" s="338"/>
      <c r="Q12" s="338"/>
      <c r="R12" s="338"/>
      <c r="S12" s="338"/>
      <c r="T12" s="338"/>
      <c r="U12" s="338"/>
      <c r="V12" s="338"/>
      <c r="W12" s="338"/>
      <c r="X12" s="338"/>
      <c r="Y12" s="338"/>
      <c r="Z12" s="338"/>
      <c r="AA12" s="339"/>
      <c r="AB12" s="141"/>
    </row>
    <row r="13" spans="1:28" ht="22.5" customHeight="1" thickBot="1" x14ac:dyDescent="0.25">
      <c r="A13" s="352"/>
      <c r="B13" s="28" t="s">
        <v>16</v>
      </c>
      <c r="C13" s="29" t="s">
        <v>17</v>
      </c>
      <c r="D13" s="30" t="s">
        <v>18</v>
      </c>
      <c r="E13" s="31">
        <v>1</v>
      </c>
      <c r="F13" s="32">
        <v>2</v>
      </c>
      <c r="G13" s="32">
        <v>3</v>
      </c>
      <c r="H13" s="32">
        <v>4</v>
      </c>
      <c r="I13" s="32">
        <v>5</v>
      </c>
      <c r="J13" s="32">
        <v>6</v>
      </c>
      <c r="K13" s="32">
        <v>7</v>
      </c>
      <c r="L13" s="32">
        <v>8</v>
      </c>
      <c r="M13" s="32">
        <v>9</v>
      </c>
      <c r="N13" s="32">
        <v>10</v>
      </c>
      <c r="O13" s="32">
        <v>11</v>
      </c>
      <c r="P13" s="32">
        <v>12</v>
      </c>
      <c r="Q13" s="32">
        <v>13</v>
      </c>
      <c r="R13" s="32">
        <v>14</v>
      </c>
      <c r="S13" s="32">
        <v>15</v>
      </c>
      <c r="T13" s="32">
        <v>16</v>
      </c>
      <c r="U13" s="32">
        <v>17</v>
      </c>
      <c r="V13" s="32">
        <v>18</v>
      </c>
      <c r="W13" s="32">
        <v>19</v>
      </c>
      <c r="X13" s="32">
        <v>20</v>
      </c>
      <c r="Y13" s="32">
        <v>21</v>
      </c>
      <c r="Z13" s="35">
        <v>22</v>
      </c>
      <c r="AA13" s="36" t="s">
        <v>18</v>
      </c>
      <c r="AB13" s="141"/>
    </row>
    <row r="14" spans="1:28" s="59" customFormat="1" ht="22.5" customHeight="1" thickBot="1" x14ac:dyDescent="0.25">
      <c r="A14" s="63" t="s">
        <v>2</v>
      </c>
      <c r="B14" s="57">
        <f>'ANEXO 28'!D16</f>
        <v>102</v>
      </c>
      <c r="C14" s="58">
        <f>'ANEXO 28'!E16</f>
        <v>646</v>
      </c>
      <c r="D14" s="68">
        <f>SUM(B14,C14)</f>
        <v>748</v>
      </c>
      <c r="E14" s="60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2"/>
      <c r="AA14" s="67">
        <f>SUM(E14:Z14)</f>
        <v>0</v>
      </c>
    </row>
    <row r="15" spans="1:28" ht="15.95" customHeight="1" thickBot="1" x14ac:dyDescent="0.25">
      <c r="A15" s="340" t="s">
        <v>19</v>
      </c>
      <c r="B15" s="341"/>
      <c r="C15" s="341"/>
      <c r="D15" s="341"/>
      <c r="E15" s="341"/>
      <c r="F15" s="341"/>
      <c r="G15" s="341"/>
      <c r="H15" s="341"/>
      <c r="I15" s="341"/>
      <c r="J15" s="341"/>
      <c r="K15" s="341"/>
      <c r="L15" s="341"/>
      <c r="M15" s="341"/>
      <c r="N15" s="341"/>
      <c r="O15" s="341"/>
      <c r="P15" s="341"/>
      <c r="Q15" s="341"/>
      <c r="R15" s="341"/>
      <c r="S15" s="341"/>
      <c r="T15" s="341"/>
      <c r="U15" s="341"/>
      <c r="V15" s="341"/>
      <c r="W15" s="341"/>
      <c r="X15" s="341"/>
      <c r="Y15" s="341"/>
      <c r="Z15" s="341"/>
      <c r="AA15" s="342"/>
      <c r="AB15" s="141"/>
    </row>
    <row r="16" spans="1:28" ht="15.75" customHeight="1" x14ac:dyDescent="0.2">
      <c r="A16" s="118" t="s">
        <v>20</v>
      </c>
      <c r="B16" s="121">
        <f>'ANEXO 28'!D18</f>
        <v>26</v>
      </c>
      <c r="C16" s="106">
        <f>'ANEXO 28'!E18</f>
        <v>46</v>
      </c>
      <c r="D16" s="122">
        <f t="shared" ref="D16:D31" si="0">SUM(B16:C16)</f>
        <v>72</v>
      </c>
      <c r="E16" s="121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22"/>
      <c r="AA16" s="123">
        <f t="shared" ref="AA16:AA31" si="1">SUM(E16:Z16)</f>
        <v>0</v>
      </c>
    </row>
    <row r="17" spans="1:29" s="24" customFormat="1" ht="15.75" customHeight="1" x14ac:dyDescent="0.2">
      <c r="A17" s="118" t="s">
        <v>21</v>
      </c>
      <c r="B17" s="121">
        <f>'ANEXO 28'!D19</f>
        <v>4</v>
      </c>
      <c r="C17" s="106">
        <f>'ANEXO 28'!E19</f>
        <v>0</v>
      </c>
      <c r="D17" s="122">
        <f t="shared" si="0"/>
        <v>4</v>
      </c>
      <c r="E17" s="121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22"/>
      <c r="AA17" s="123">
        <f t="shared" si="1"/>
        <v>0</v>
      </c>
    </row>
    <row r="18" spans="1:29" s="24" customFormat="1" ht="15.75" customHeight="1" x14ac:dyDescent="0.2">
      <c r="A18" s="118" t="s">
        <v>22</v>
      </c>
      <c r="B18" s="121">
        <f>'ANEXO 28'!D20</f>
        <v>4</v>
      </c>
      <c r="C18" s="106">
        <f>'ANEXO 28'!E20</f>
        <v>16</v>
      </c>
      <c r="D18" s="122">
        <f t="shared" si="0"/>
        <v>20</v>
      </c>
      <c r="E18" s="121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22"/>
      <c r="AA18" s="123">
        <f t="shared" si="1"/>
        <v>0</v>
      </c>
    </row>
    <row r="19" spans="1:29" s="24" customFormat="1" ht="15.75" customHeight="1" x14ac:dyDescent="0.2">
      <c r="A19" s="118" t="s">
        <v>23</v>
      </c>
      <c r="B19" s="121">
        <f>'ANEXO 28'!D21</f>
        <v>1</v>
      </c>
      <c r="C19" s="106">
        <f>'ANEXO 28'!E21</f>
        <v>8</v>
      </c>
      <c r="D19" s="122">
        <f t="shared" si="0"/>
        <v>9</v>
      </c>
      <c r="E19" s="121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22"/>
      <c r="AA19" s="123">
        <f t="shared" si="1"/>
        <v>0</v>
      </c>
    </row>
    <row r="20" spans="1:29" s="24" customFormat="1" ht="15.75" customHeight="1" x14ac:dyDescent="0.2">
      <c r="A20" s="118" t="s">
        <v>24</v>
      </c>
      <c r="B20" s="121">
        <f>'ANEXO 28'!D22</f>
        <v>1</v>
      </c>
      <c r="C20" s="106">
        <f>'ANEXO 28'!E22</f>
        <v>9</v>
      </c>
      <c r="D20" s="122">
        <f t="shared" si="0"/>
        <v>10</v>
      </c>
      <c r="E20" s="121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22"/>
      <c r="AA20" s="123">
        <f t="shared" si="1"/>
        <v>0</v>
      </c>
    </row>
    <row r="21" spans="1:29" s="25" customFormat="1" ht="15.75" customHeight="1" x14ac:dyDescent="0.2">
      <c r="A21" s="119" t="s">
        <v>25</v>
      </c>
      <c r="B21" s="121">
        <f>'ANEXO 28'!D23</f>
        <v>7</v>
      </c>
      <c r="C21" s="106">
        <f>'ANEXO 28'!E23</f>
        <v>14</v>
      </c>
      <c r="D21" s="122">
        <f t="shared" si="0"/>
        <v>21</v>
      </c>
      <c r="E21" s="121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22"/>
      <c r="AA21" s="123">
        <f t="shared" si="1"/>
        <v>0</v>
      </c>
    </row>
    <row r="22" spans="1:29" s="25" customFormat="1" ht="15.75" customHeight="1" x14ac:dyDescent="0.2">
      <c r="A22" s="119" t="s">
        <v>26</v>
      </c>
      <c r="B22" s="121">
        <f>'ANEXO 28'!D24</f>
        <v>27</v>
      </c>
      <c r="C22" s="106">
        <f>'ANEXO 28'!E24</f>
        <v>32</v>
      </c>
      <c r="D22" s="122">
        <f t="shared" si="0"/>
        <v>59</v>
      </c>
      <c r="E22" s="121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22"/>
      <c r="AA22" s="123">
        <f t="shared" si="1"/>
        <v>0</v>
      </c>
    </row>
    <row r="23" spans="1:29" s="25" customFormat="1" ht="15.75" customHeight="1" x14ac:dyDescent="0.2">
      <c r="A23" s="119" t="s">
        <v>27</v>
      </c>
      <c r="B23" s="121">
        <f>'ANEXO 28'!D25</f>
        <v>2</v>
      </c>
      <c r="C23" s="106">
        <f>'ANEXO 28'!E25</f>
        <v>5</v>
      </c>
      <c r="D23" s="122">
        <f t="shared" si="0"/>
        <v>7</v>
      </c>
      <c r="E23" s="121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22"/>
      <c r="AA23" s="123">
        <f t="shared" si="1"/>
        <v>0</v>
      </c>
    </row>
    <row r="24" spans="1:29" s="25" customFormat="1" ht="15.75" customHeight="1" x14ac:dyDescent="0.2">
      <c r="A24" s="287" t="s">
        <v>182</v>
      </c>
      <c r="B24" s="121">
        <f>'ANEXO 28'!D26</f>
        <v>11</v>
      </c>
      <c r="C24" s="106">
        <f>'ANEXO 28'!E26</f>
        <v>16</v>
      </c>
      <c r="D24" s="122">
        <f t="shared" si="0"/>
        <v>27</v>
      </c>
      <c r="E24" s="12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22"/>
      <c r="AA24" s="127">
        <v>0</v>
      </c>
      <c r="AB24" s="353"/>
      <c r="AC24" s="354"/>
    </row>
    <row r="25" spans="1:29" s="25" customFormat="1" ht="15.75" customHeight="1" x14ac:dyDescent="0.2">
      <c r="A25" s="119" t="s">
        <v>28</v>
      </c>
      <c r="B25" s="121">
        <f>'ANEXO 28'!D27</f>
        <v>9</v>
      </c>
      <c r="C25" s="106">
        <f>'ANEXO 28'!E27</f>
        <v>35</v>
      </c>
      <c r="D25" s="122">
        <f t="shared" si="0"/>
        <v>44</v>
      </c>
      <c r="E25" s="121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22"/>
      <c r="AA25" s="123">
        <f t="shared" si="1"/>
        <v>0</v>
      </c>
    </row>
    <row r="26" spans="1:29" s="25" customFormat="1" ht="15.75" customHeight="1" x14ac:dyDescent="0.2">
      <c r="A26" s="118" t="s">
        <v>29</v>
      </c>
      <c r="B26" s="121">
        <f>'ANEXO 28'!D28</f>
        <v>3</v>
      </c>
      <c r="C26" s="106">
        <f>'ANEXO 28'!E28</f>
        <v>12</v>
      </c>
      <c r="D26" s="122">
        <f t="shared" si="0"/>
        <v>15</v>
      </c>
      <c r="E26" s="121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22"/>
      <c r="AA26" s="123">
        <f t="shared" si="1"/>
        <v>0</v>
      </c>
      <c r="AC26" s="24"/>
    </row>
    <row r="27" spans="1:29" s="24" customFormat="1" ht="15.75" customHeight="1" x14ac:dyDescent="0.2">
      <c r="A27" s="118" t="s">
        <v>30</v>
      </c>
      <c r="B27" s="121">
        <f>'ANEXO 28'!D29</f>
        <v>9</v>
      </c>
      <c r="C27" s="106">
        <f>'ANEXO 28'!E29</f>
        <v>23</v>
      </c>
      <c r="D27" s="122">
        <f t="shared" si="0"/>
        <v>32</v>
      </c>
      <c r="E27" s="121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22"/>
      <c r="AA27" s="123">
        <f t="shared" si="1"/>
        <v>0</v>
      </c>
    </row>
    <row r="28" spans="1:29" s="24" customFormat="1" ht="15.75" customHeight="1" x14ac:dyDescent="0.2">
      <c r="A28" s="118" t="s">
        <v>31</v>
      </c>
      <c r="B28" s="121">
        <f>'ANEXO 28'!D30</f>
        <v>13</v>
      </c>
      <c r="C28" s="106">
        <f>'ANEXO 28'!E30</f>
        <v>23</v>
      </c>
      <c r="D28" s="122">
        <f t="shared" si="0"/>
        <v>36</v>
      </c>
      <c r="E28" s="121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22"/>
      <c r="AA28" s="123">
        <f t="shared" si="1"/>
        <v>0</v>
      </c>
    </row>
    <row r="29" spans="1:29" s="25" customFormat="1" ht="14.25" customHeight="1" x14ac:dyDescent="0.2">
      <c r="A29" s="118" t="s">
        <v>181</v>
      </c>
      <c r="B29" s="121">
        <f>'ANEXO 28'!D31</f>
        <v>1</v>
      </c>
      <c r="C29" s="106">
        <f>'ANEXO 28'!E31</f>
        <v>7</v>
      </c>
      <c r="D29" s="122">
        <f t="shared" si="0"/>
        <v>8</v>
      </c>
      <c r="E29" s="12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22"/>
      <c r="AA29" s="123">
        <f t="shared" si="1"/>
        <v>0</v>
      </c>
    </row>
    <row r="30" spans="1:29" s="24" customFormat="1" ht="15.75" customHeight="1" x14ac:dyDescent="0.2">
      <c r="A30" s="118" t="s">
        <v>32</v>
      </c>
      <c r="B30" s="121">
        <f>'ANEXO 28'!D32</f>
        <v>5</v>
      </c>
      <c r="C30" s="106">
        <f>'ANEXO 28'!E32</f>
        <v>12</v>
      </c>
      <c r="D30" s="122">
        <f t="shared" si="0"/>
        <v>17</v>
      </c>
      <c r="E30" s="121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22"/>
      <c r="AA30" s="123">
        <f t="shared" si="1"/>
        <v>0</v>
      </c>
    </row>
    <row r="31" spans="1:29" s="24" customFormat="1" ht="15.75" customHeight="1" x14ac:dyDescent="0.2">
      <c r="A31" s="118" t="s">
        <v>33</v>
      </c>
      <c r="B31" s="121">
        <f>'ANEXO 28'!D33</f>
        <v>4</v>
      </c>
      <c r="C31" s="106">
        <f>'ANEXO 28'!E33</f>
        <v>11</v>
      </c>
      <c r="D31" s="122">
        <f t="shared" si="0"/>
        <v>15</v>
      </c>
      <c r="E31" s="121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22"/>
      <c r="AA31" s="123">
        <f t="shared" si="1"/>
        <v>0</v>
      </c>
    </row>
    <row r="32" spans="1:29" s="24" customFormat="1" ht="15.75" customHeight="1" x14ac:dyDescent="0.2">
      <c r="A32" s="119" t="s">
        <v>34</v>
      </c>
      <c r="B32" s="121">
        <f>'ANEXO 28'!D34</f>
        <v>6</v>
      </c>
      <c r="C32" s="106">
        <f>'ANEXO 28'!E34</f>
        <v>38</v>
      </c>
      <c r="D32" s="122">
        <f t="shared" ref="D32:D37" si="2">SUM(B32:C32)</f>
        <v>44</v>
      </c>
      <c r="E32" s="121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22"/>
      <c r="AA32" s="123">
        <f t="shared" ref="AA32:AA37" si="3">SUM(E32:Z32)</f>
        <v>0</v>
      </c>
    </row>
    <row r="33" spans="1:29" s="24" customFormat="1" ht="15.75" customHeight="1" x14ac:dyDescent="0.2">
      <c r="A33" s="119" t="s">
        <v>35</v>
      </c>
      <c r="B33" s="121">
        <f>'ANEXO 28'!D35</f>
        <v>31</v>
      </c>
      <c r="C33" s="106">
        <f>'ANEXO 28'!E35</f>
        <v>0</v>
      </c>
      <c r="D33" s="122">
        <f t="shared" si="2"/>
        <v>31</v>
      </c>
      <c r="E33" s="121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22"/>
      <c r="AA33" s="123">
        <f t="shared" si="3"/>
        <v>0</v>
      </c>
    </row>
    <row r="34" spans="1:29" s="24" customFormat="1" ht="15.75" customHeight="1" x14ac:dyDescent="0.2">
      <c r="A34" s="119" t="s">
        <v>36</v>
      </c>
      <c r="B34" s="121">
        <f>'ANEXO 28'!D36</f>
        <v>21</v>
      </c>
      <c r="C34" s="106">
        <f>'ANEXO 28'!E36</f>
        <v>42</v>
      </c>
      <c r="D34" s="122">
        <f t="shared" si="2"/>
        <v>63</v>
      </c>
      <c r="E34" s="121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22"/>
      <c r="AA34" s="123">
        <f t="shared" si="3"/>
        <v>0</v>
      </c>
    </row>
    <row r="35" spans="1:29" s="24" customFormat="1" ht="15.75" customHeight="1" x14ac:dyDescent="0.2">
      <c r="A35" s="120" t="s">
        <v>37</v>
      </c>
      <c r="B35" s="121">
        <f>'ANEXO 28'!D37</f>
        <v>14</v>
      </c>
      <c r="C35" s="106">
        <f>'ANEXO 28'!E37</f>
        <v>34</v>
      </c>
      <c r="D35" s="122">
        <f t="shared" si="2"/>
        <v>48</v>
      </c>
      <c r="E35" s="121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22"/>
      <c r="AA35" s="123">
        <f t="shared" si="3"/>
        <v>0</v>
      </c>
    </row>
    <row r="36" spans="1:29" s="24" customFormat="1" ht="15.75" customHeight="1" x14ac:dyDescent="0.2">
      <c r="A36" s="120" t="s">
        <v>38</v>
      </c>
      <c r="B36" s="121">
        <f>'ANEXO 28'!D38</f>
        <v>19</v>
      </c>
      <c r="C36" s="106">
        <f>'ANEXO 28'!E38</f>
        <v>63</v>
      </c>
      <c r="D36" s="122">
        <f t="shared" si="2"/>
        <v>82</v>
      </c>
      <c r="E36" s="121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22"/>
      <c r="AA36" s="123">
        <f t="shared" si="3"/>
        <v>0</v>
      </c>
    </row>
    <row r="37" spans="1:29" s="24" customFormat="1" ht="15.75" customHeight="1" x14ac:dyDescent="0.2">
      <c r="A37" s="120" t="s">
        <v>39</v>
      </c>
      <c r="B37" s="121">
        <f>'ANEXO 28'!D39</f>
        <v>3</v>
      </c>
      <c r="C37" s="106">
        <f>'ANEXO 28'!E39</f>
        <v>0</v>
      </c>
      <c r="D37" s="122">
        <f t="shared" si="2"/>
        <v>3</v>
      </c>
      <c r="E37" s="121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22"/>
      <c r="AA37" s="123">
        <f t="shared" si="3"/>
        <v>0</v>
      </c>
    </row>
    <row r="38" spans="1:29" s="26" customFormat="1" ht="24" customHeight="1" thickBot="1" x14ac:dyDescent="0.25">
      <c r="A38" s="124" t="s">
        <v>18</v>
      </c>
      <c r="B38" s="125">
        <f t="shared" ref="B38:AA38" si="4">SUM(B14:B14)+SUM(B16:B37)</f>
        <v>323</v>
      </c>
      <c r="C38" s="125">
        <f t="shared" si="4"/>
        <v>1092</v>
      </c>
      <c r="D38" s="125">
        <f t="shared" si="4"/>
        <v>1415</v>
      </c>
      <c r="E38" s="125">
        <f t="shared" si="4"/>
        <v>0</v>
      </c>
      <c r="F38" s="125">
        <f t="shared" si="4"/>
        <v>0</v>
      </c>
      <c r="G38" s="125">
        <f t="shared" si="4"/>
        <v>0</v>
      </c>
      <c r="H38" s="125">
        <f t="shared" si="4"/>
        <v>0</v>
      </c>
      <c r="I38" s="125">
        <f t="shared" si="4"/>
        <v>0</v>
      </c>
      <c r="J38" s="125">
        <f t="shared" si="4"/>
        <v>0</v>
      </c>
      <c r="K38" s="125">
        <f t="shared" si="4"/>
        <v>0</v>
      </c>
      <c r="L38" s="125">
        <f t="shared" si="4"/>
        <v>0</v>
      </c>
      <c r="M38" s="125">
        <f t="shared" si="4"/>
        <v>0</v>
      </c>
      <c r="N38" s="125">
        <f t="shared" si="4"/>
        <v>0</v>
      </c>
      <c r="O38" s="125">
        <f t="shared" si="4"/>
        <v>0</v>
      </c>
      <c r="P38" s="125">
        <f t="shared" si="4"/>
        <v>0</v>
      </c>
      <c r="Q38" s="125">
        <f t="shared" si="4"/>
        <v>0</v>
      </c>
      <c r="R38" s="125">
        <f t="shared" si="4"/>
        <v>0</v>
      </c>
      <c r="S38" s="125">
        <f t="shared" si="4"/>
        <v>0</v>
      </c>
      <c r="T38" s="125">
        <f t="shared" si="4"/>
        <v>0</v>
      </c>
      <c r="U38" s="125">
        <f t="shared" si="4"/>
        <v>0</v>
      </c>
      <c r="V38" s="125">
        <f t="shared" si="4"/>
        <v>0</v>
      </c>
      <c r="W38" s="125">
        <f t="shared" si="4"/>
        <v>0</v>
      </c>
      <c r="X38" s="125">
        <f t="shared" si="4"/>
        <v>0</v>
      </c>
      <c r="Y38" s="125">
        <f t="shared" si="4"/>
        <v>0</v>
      </c>
      <c r="Z38" s="125">
        <f t="shared" si="4"/>
        <v>0</v>
      </c>
      <c r="AA38" s="125">
        <f t="shared" si="4"/>
        <v>0</v>
      </c>
      <c r="AC38" s="141"/>
    </row>
    <row r="40" spans="1:29" x14ac:dyDescent="0.2">
      <c r="A40" s="27" t="s">
        <v>40</v>
      </c>
      <c r="B40" s="141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</row>
    <row r="41" spans="1:29" x14ac:dyDescent="0.2">
      <c r="A41" s="141" t="s">
        <v>41</v>
      </c>
      <c r="B41" s="141"/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</row>
    <row r="42" spans="1:29" ht="27" customHeight="1" x14ac:dyDescent="0.2">
      <c r="A42" s="343" t="s">
        <v>42</v>
      </c>
      <c r="B42" s="343"/>
      <c r="C42" s="343"/>
      <c r="D42" s="343"/>
      <c r="E42" s="343"/>
      <c r="F42" s="343"/>
      <c r="G42" s="343"/>
      <c r="H42" s="343"/>
      <c r="I42" s="343"/>
      <c r="J42" s="343"/>
      <c r="K42" s="343"/>
      <c r="L42" s="343"/>
      <c r="M42" s="343"/>
      <c r="N42" s="343"/>
      <c r="O42" s="343"/>
      <c r="P42" s="343"/>
      <c r="Q42" s="343"/>
      <c r="R42" s="343"/>
      <c r="S42" s="343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</row>
    <row r="43" spans="1:29" x14ac:dyDescent="0.2">
      <c r="A43" s="141" t="s">
        <v>43</v>
      </c>
      <c r="B43" s="141"/>
      <c r="C43" s="141"/>
      <c r="D43" s="141"/>
      <c r="E43" s="141"/>
      <c r="F43" s="141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</row>
    <row r="48" spans="1:29" x14ac:dyDescent="0.2">
      <c r="A48" s="141"/>
      <c r="B48" s="141"/>
      <c r="C48" s="141"/>
      <c r="D48" s="141"/>
      <c r="E48" s="141"/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2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</row>
  </sheetData>
  <mergeCells count="9">
    <mergeCell ref="A15:AA15"/>
    <mergeCell ref="A42:S42"/>
    <mergeCell ref="A1:AA1"/>
    <mergeCell ref="A2:AB2"/>
    <mergeCell ref="A4:AA4"/>
    <mergeCell ref="A12:A13"/>
    <mergeCell ref="B12:D12"/>
    <mergeCell ref="E12:AA12"/>
    <mergeCell ref="AB24:AC24"/>
  </mergeCells>
  <printOptions horizontalCentered="1" verticalCentered="1"/>
  <pageMargins left="0.17" right="0.19" top="0.22" bottom="0.39370078740157499" header="0" footer="0"/>
  <pageSetup paperSize="9" scale="54" fitToWidth="2" orientation="landscape" r:id="rId1"/>
  <headerFooter alignWithMargins="0">
    <oddFooter>&amp;L&amp;6&amp;F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81033-9548-4A4B-897F-92B385E6C12E}">
  <sheetPr>
    <pageSetUpPr fitToPage="1"/>
  </sheetPr>
  <dimension ref="A1:IV48"/>
  <sheetViews>
    <sheetView topLeftCell="A8" workbookViewId="0">
      <selection activeCell="AE32" sqref="AE32"/>
    </sheetView>
  </sheetViews>
  <sheetFormatPr baseColWidth="10" defaultColWidth="8.7109375" defaultRowHeight="12.75" x14ac:dyDescent="0.2"/>
  <cols>
    <col min="1" max="1" width="48.7109375" style="10" customWidth="1"/>
    <col min="2" max="2" width="6.5703125" style="10" customWidth="1"/>
    <col min="3" max="3" width="10.42578125" style="10" customWidth="1"/>
    <col min="4" max="4" width="9.42578125" style="10" customWidth="1"/>
    <col min="5" max="6" width="4" style="10" customWidth="1"/>
    <col min="7" max="7" width="5.7109375" style="10" customWidth="1"/>
    <col min="8" max="26" width="4" style="10" customWidth="1"/>
    <col min="27" max="27" width="8.140625" style="10" customWidth="1"/>
    <col min="28" max="28" width="4.5703125" style="10" customWidth="1"/>
    <col min="29" max="256" width="11.42578125" customWidth="1"/>
  </cols>
  <sheetData>
    <row r="1" spans="1:28" ht="18" x14ac:dyDescent="0.25">
      <c r="A1" s="344" t="s">
        <v>50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344"/>
      <c r="AB1" s="18"/>
    </row>
    <row r="2" spans="1:28" ht="15.75" x14ac:dyDescent="0.25">
      <c r="A2" s="345" t="s">
        <v>51</v>
      </c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45"/>
      <c r="P2" s="345"/>
      <c r="Q2" s="345"/>
      <c r="R2" s="345"/>
      <c r="S2" s="345"/>
      <c r="T2" s="345"/>
      <c r="U2" s="345"/>
      <c r="V2" s="345"/>
      <c r="W2" s="345"/>
      <c r="X2" s="345"/>
      <c r="Y2" s="345"/>
      <c r="Z2" s="345"/>
      <c r="AA2" s="345"/>
      <c r="AB2" s="345"/>
    </row>
    <row r="4" spans="1:28" ht="15.75" x14ac:dyDescent="0.25">
      <c r="A4" s="345" t="s">
        <v>176</v>
      </c>
      <c r="B4" s="345"/>
      <c r="C4" s="345"/>
      <c r="D4" s="345"/>
      <c r="E4" s="345"/>
      <c r="F4" s="345"/>
      <c r="G4" s="345"/>
      <c r="H4" s="345"/>
      <c r="I4" s="345"/>
      <c r="J4" s="345"/>
      <c r="K4" s="345"/>
      <c r="L4" s="345"/>
      <c r="M4" s="345"/>
      <c r="N4" s="345"/>
      <c r="O4" s="345"/>
      <c r="P4" s="345"/>
      <c r="Q4" s="345"/>
      <c r="R4" s="345"/>
      <c r="S4" s="345"/>
      <c r="T4" s="345"/>
      <c r="U4" s="345"/>
      <c r="V4" s="345"/>
      <c r="W4" s="345"/>
      <c r="X4" s="345"/>
      <c r="Y4" s="345"/>
      <c r="Z4" s="345"/>
      <c r="AA4" s="345"/>
      <c r="AB4" s="141"/>
    </row>
    <row r="5" spans="1:28" ht="15.7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1"/>
    </row>
    <row r="7" spans="1:28" ht="15.75" x14ac:dyDescent="0.25">
      <c r="A7" s="20"/>
      <c r="B7" s="21" t="s">
        <v>2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355" t="s">
        <v>3</v>
      </c>
      <c r="V7" s="355"/>
      <c r="W7" s="355"/>
      <c r="X7" s="355"/>
      <c r="Y7" s="355"/>
      <c r="Z7" s="355"/>
      <c r="AA7" s="356"/>
      <c r="AB7" s="141"/>
    </row>
    <row r="8" spans="1:28" x14ac:dyDescent="0.2">
      <c r="A8" s="22"/>
      <c r="B8" s="23"/>
      <c r="C8" s="22"/>
      <c r="D8" s="23" t="s">
        <v>4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 t="s">
        <v>5</v>
      </c>
      <c r="Y8" s="22"/>
      <c r="Z8" s="22"/>
      <c r="AA8" s="22"/>
      <c r="AB8" s="24"/>
    </row>
    <row r="9" spans="1:28" ht="15.7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1"/>
    </row>
    <row r="10" spans="1:28" x14ac:dyDescent="0.2">
      <c r="A10" s="25" t="s">
        <v>6</v>
      </c>
      <c r="B10" s="25"/>
      <c r="C10" s="25"/>
      <c r="D10" s="25"/>
      <c r="E10" s="25" t="s">
        <v>7</v>
      </c>
      <c r="F10" s="24"/>
      <c r="G10" s="24"/>
      <c r="H10" s="24"/>
      <c r="I10" s="25" t="s">
        <v>8</v>
      </c>
      <c r="J10" s="24"/>
      <c r="K10" s="25"/>
      <c r="L10" s="25" t="s">
        <v>9</v>
      </c>
      <c r="M10" s="25"/>
      <c r="N10" s="25"/>
      <c r="O10" s="25"/>
      <c r="P10" s="25"/>
      <c r="Q10" s="25"/>
      <c r="R10" s="25" t="s">
        <v>10</v>
      </c>
      <c r="S10" s="25"/>
      <c r="T10" s="25"/>
      <c r="U10" s="25"/>
      <c r="V10" s="25" t="s">
        <v>11</v>
      </c>
      <c r="W10" s="24"/>
      <c r="X10" s="25"/>
      <c r="Y10" s="25" t="s">
        <v>12</v>
      </c>
      <c r="Z10" s="24"/>
      <c r="AA10" s="24"/>
      <c r="AB10" s="141"/>
    </row>
    <row r="11" spans="1:28" ht="13.5" thickBot="1" x14ac:dyDescent="0.25">
      <c r="A11" s="2"/>
      <c r="B11" s="141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</row>
    <row r="12" spans="1:28" ht="13.5" thickBot="1" x14ac:dyDescent="0.25">
      <c r="A12" s="347" t="s">
        <v>13</v>
      </c>
      <c r="B12" s="349" t="s">
        <v>14</v>
      </c>
      <c r="C12" s="350"/>
      <c r="D12" s="350"/>
      <c r="E12" s="337" t="s">
        <v>49</v>
      </c>
      <c r="F12" s="338"/>
      <c r="G12" s="338"/>
      <c r="H12" s="338"/>
      <c r="I12" s="338"/>
      <c r="J12" s="338"/>
      <c r="K12" s="338"/>
      <c r="L12" s="338"/>
      <c r="M12" s="338"/>
      <c r="N12" s="338"/>
      <c r="O12" s="338"/>
      <c r="P12" s="338"/>
      <c r="Q12" s="338"/>
      <c r="R12" s="338"/>
      <c r="S12" s="338"/>
      <c r="T12" s="338"/>
      <c r="U12" s="338"/>
      <c r="V12" s="338"/>
      <c r="W12" s="338"/>
      <c r="X12" s="338"/>
      <c r="Y12" s="338"/>
      <c r="Z12" s="338"/>
      <c r="AA12" s="339"/>
      <c r="AB12" s="141"/>
    </row>
    <row r="13" spans="1:28" ht="29.25" customHeight="1" thickBot="1" x14ac:dyDescent="0.25">
      <c r="A13" s="352"/>
      <c r="B13" s="28" t="s">
        <v>16</v>
      </c>
      <c r="C13" s="29" t="s">
        <v>17</v>
      </c>
      <c r="D13" s="30" t="s">
        <v>18</v>
      </c>
      <c r="E13" s="31">
        <v>1</v>
      </c>
      <c r="F13" s="32">
        <v>2</v>
      </c>
      <c r="G13" s="32">
        <v>3</v>
      </c>
      <c r="H13" s="32">
        <v>4</v>
      </c>
      <c r="I13" s="32">
        <v>5</v>
      </c>
      <c r="J13" s="32">
        <v>6</v>
      </c>
      <c r="K13" s="32">
        <v>7</v>
      </c>
      <c r="L13" s="32">
        <v>8</v>
      </c>
      <c r="M13" s="32">
        <v>9</v>
      </c>
      <c r="N13" s="32">
        <v>10</v>
      </c>
      <c r="O13" s="32">
        <v>11</v>
      </c>
      <c r="P13" s="32">
        <v>12</v>
      </c>
      <c r="Q13" s="32">
        <v>13</v>
      </c>
      <c r="R13" s="32">
        <v>14</v>
      </c>
      <c r="S13" s="32">
        <v>15</v>
      </c>
      <c r="T13" s="32">
        <v>16</v>
      </c>
      <c r="U13" s="32">
        <v>17</v>
      </c>
      <c r="V13" s="32">
        <v>18</v>
      </c>
      <c r="W13" s="32">
        <v>19</v>
      </c>
      <c r="X13" s="32">
        <v>20</v>
      </c>
      <c r="Y13" s="32">
        <v>21</v>
      </c>
      <c r="Z13" s="32">
        <v>22</v>
      </c>
      <c r="AA13" s="33" t="s">
        <v>18</v>
      </c>
      <c r="AB13" s="141"/>
    </row>
    <row r="14" spans="1:28" ht="27" customHeight="1" thickBot="1" x14ac:dyDescent="0.25">
      <c r="A14" s="63" t="s">
        <v>2</v>
      </c>
      <c r="B14" s="57">
        <f>'ANEXO 28'!D16</f>
        <v>102</v>
      </c>
      <c r="C14" s="58">
        <f>'ANEXO 28'!E16</f>
        <v>646</v>
      </c>
      <c r="D14" s="68">
        <f>SUM(B14,C14)</f>
        <v>748</v>
      </c>
      <c r="E14" s="60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2"/>
      <c r="AA14" s="67">
        <f>SUM(E14:Z14)</f>
        <v>0</v>
      </c>
      <c r="AB14" s="59"/>
    </row>
    <row r="15" spans="1:28" ht="13.5" thickBot="1" x14ac:dyDescent="0.25">
      <c r="A15" s="340" t="s">
        <v>19</v>
      </c>
      <c r="B15" s="341"/>
      <c r="C15" s="341"/>
      <c r="D15" s="341"/>
      <c r="E15" s="341"/>
      <c r="F15" s="341"/>
      <c r="G15" s="341"/>
      <c r="H15" s="341"/>
      <c r="I15" s="341"/>
      <c r="J15" s="341"/>
      <c r="K15" s="341"/>
      <c r="L15" s="341"/>
      <c r="M15" s="341"/>
      <c r="N15" s="341"/>
      <c r="O15" s="341"/>
      <c r="P15" s="341"/>
      <c r="Q15" s="341"/>
      <c r="R15" s="341"/>
      <c r="S15" s="341"/>
      <c r="T15" s="341"/>
      <c r="U15" s="341"/>
      <c r="V15" s="341"/>
      <c r="W15" s="341"/>
      <c r="X15" s="341"/>
      <c r="Y15" s="341"/>
      <c r="Z15" s="341"/>
      <c r="AA15" s="342"/>
      <c r="AB15" s="141"/>
    </row>
    <row r="16" spans="1:28" ht="15" customHeight="1" x14ac:dyDescent="0.2">
      <c r="A16" s="118" t="s">
        <v>20</v>
      </c>
      <c r="B16" s="121">
        <f>'ANEXO 28'!D18</f>
        <v>26</v>
      </c>
      <c r="C16" s="106">
        <f>'ANEXO 28'!E18</f>
        <v>46</v>
      </c>
      <c r="D16" s="122">
        <f t="shared" ref="D16:D31" si="0">SUM(B16:C16)</f>
        <v>72</v>
      </c>
      <c r="E16" s="121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22"/>
      <c r="AA16" s="123">
        <f t="shared" ref="AA16:AA30" si="1">SUM(E16:Z16)</f>
        <v>0</v>
      </c>
    </row>
    <row r="17" spans="1:256" ht="15" customHeight="1" x14ac:dyDescent="0.2">
      <c r="A17" s="118" t="s">
        <v>21</v>
      </c>
      <c r="B17" s="121">
        <f>'ANEXO 28'!D19</f>
        <v>4</v>
      </c>
      <c r="C17" s="106">
        <f>'ANEXO 28'!E19</f>
        <v>0</v>
      </c>
      <c r="D17" s="122">
        <f t="shared" si="0"/>
        <v>4</v>
      </c>
      <c r="E17" s="121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22"/>
      <c r="AA17" s="123">
        <f t="shared" si="1"/>
        <v>0</v>
      </c>
    </row>
    <row r="18" spans="1:256" ht="15" customHeight="1" x14ac:dyDescent="0.2">
      <c r="A18" s="118" t="s">
        <v>22</v>
      </c>
      <c r="B18" s="121">
        <f>'ANEXO 28'!D20</f>
        <v>4</v>
      </c>
      <c r="C18" s="106">
        <f>'ANEXO 28'!E20</f>
        <v>16</v>
      </c>
      <c r="D18" s="122">
        <f t="shared" si="0"/>
        <v>20</v>
      </c>
      <c r="E18" s="121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22"/>
      <c r="AA18" s="123">
        <f t="shared" si="1"/>
        <v>0</v>
      </c>
    </row>
    <row r="19" spans="1:256" ht="15" customHeight="1" x14ac:dyDescent="0.2">
      <c r="A19" s="119" t="s">
        <v>23</v>
      </c>
      <c r="B19" s="121">
        <f>'ANEXO 28'!D21</f>
        <v>1</v>
      </c>
      <c r="C19" s="106">
        <f>'ANEXO 28'!E21</f>
        <v>8</v>
      </c>
      <c r="D19" s="122">
        <f t="shared" si="0"/>
        <v>9</v>
      </c>
      <c r="E19" s="121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22"/>
      <c r="AA19" s="123">
        <f t="shared" si="1"/>
        <v>0</v>
      </c>
    </row>
    <row r="20" spans="1:256" ht="15" customHeight="1" x14ac:dyDescent="0.2">
      <c r="A20" s="119" t="s">
        <v>24</v>
      </c>
      <c r="B20" s="121">
        <f>'ANEXO 28'!D22</f>
        <v>1</v>
      </c>
      <c r="C20" s="106">
        <f>'ANEXO 28'!E22</f>
        <v>9</v>
      </c>
      <c r="D20" s="122">
        <f t="shared" si="0"/>
        <v>10</v>
      </c>
      <c r="E20" s="121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22"/>
      <c r="AA20" s="123">
        <f t="shared" si="1"/>
        <v>0</v>
      </c>
    </row>
    <row r="21" spans="1:256" ht="15" customHeight="1" x14ac:dyDescent="0.2">
      <c r="A21" s="119" t="s">
        <v>25</v>
      </c>
      <c r="B21" s="121">
        <f>'ANEXO 28'!D23</f>
        <v>7</v>
      </c>
      <c r="C21" s="106">
        <f>'ANEXO 28'!E23</f>
        <v>14</v>
      </c>
      <c r="D21" s="122">
        <f t="shared" si="0"/>
        <v>21</v>
      </c>
      <c r="E21" s="121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22"/>
      <c r="AA21" s="123">
        <f t="shared" si="1"/>
        <v>0</v>
      </c>
    </row>
    <row r="22" spans="1:256" ht="15" customHeight="1" x14ac:dyDescent="0.2">
      <c r="A22" s="119" t="s">
        <v>26</v>
      </c>
      <c r="B22" s="121">
        <f>'ANEXO 28'!D24</f>
        <v>27</v>
      </c>
      <c r="C22" s="106">
        <f>'ANEXO 28'!E24</f>
        <v>32</v>
      </c>
      <c r="D22" s="122">
        <f t="shared" si="0"/>
        <v>59</v>
      </c>
      <c r="E22" s="121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22"/>
      <c r="AA22" s="123">
        <f t="shared" si="1"/>
        <v>0</v>
      </c>
    </row>
    <row r="23" spans="1:256" ht="15" customHeight="1" x14ac:dyDescent="0.2">
      <c r="A23" s="118" t="s">
        <v>27</v>
      </c>
      <c r="B23" s="121">
        <f>'ANEXO 28'!D25</f>
        <v>2</v>
      </c>
      <c r="C23" s="106">
        <f>'ANEXO 28'!E25</f>
        <v>5</v>
      </c>
      <c r="D23" s="122">
        <f t="shared" si="0"/>
        <v>7</v>
      </c>
      <c r="E23" s="121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22"/>
      <c r="AA23" s="123">
        <f t="shared" si="1"/>
        <v>0</v>
      </c>
    </row>
    <row r="24" spans="1:256" ht="15" customHeight="1" x14ac:dyDescent="0.2">
      <c r="A24" s="287" t="s">
        <v>182</v>
      </c>
      <c r="B24" s="121">
        <f>'ANEXO 28'!D26</f>
        <v>11</v>
      </c>
      <c r="C24" s="106">
        <f>'ANEXO 28'!E26</f>
        <v>16</v>
      </c>
      <c r="D24" s="122">
        <f t="shared" si="0"/>
        <v>27</v>
      </c>
      <c r="E24" s="12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22"/>
      <c r="AA24" s="127">
        <v>0</v>
      </c>
      <c r="AB24" s="353"/>
      <c r="AC24" s="354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B24" s="25"/>
      <c r="FC24" s="25"/>
      <c r="FD24" s="25"/>
      <c r="FE24" s="25"/>
      <c r="FF24" s="25"/>
      <c r="FG24" s="25"/>
      <c r="FH24" s="25"/>
      <c r="FI24" s="25"/>
      <c r="FJ24" s="25"/>
      <c r="FK24" s="25"/>
      <c r="FL24" s="25"/>
      <c r="FM24" s="25"/>
      <c r="FN24" s="25"/>
      <c r="FO24" s="25"/>
      <c r="FP24" s="25"/>
      <c r="FQ24" s="25"/>
      <c r="FR24" s="25"/>
      <c r="FS24" s="25"/>
      <c r="FT24" s="25"/>
      <c r="FU24" s="25"/>
      <c r="FV24" s="25"/>
      <c r="FW24" s="25"/>
      <c r="FX24" s="25"/>
      <c r="FY24" s="25"/>
      <c r="FZ24" s="25"/>
      <c r="GA24" s="25"/>
      <c r="GB24" s="25"/>
      <c r="GC24" s="25"/>
      <c r="GD24" s="25"/>
      <c r="GE24" s="25"/>
      <c r="GF24" s="25"/>
      <c r="GG24" s="25"/>
      <c r="GH24" s="25"/>
      <c r="GI24" s="25"/>
      <c r="GJ24" s="25"/>
      <c r="GK24" s="25"/>
      <c r="GL24" s="25"/>
      <c r="GM24" s="25"/>
      <c r="GN24" s="25"/>
      <c r="GO24" s="25"/>
      <c r="GP24" s="25"/>
      <c r="GQ24" s="25"/>
      <c r="GR24" s="25"/>
      <c r="GS24" s="25"/>
      <c r="GT24" s="25"/>
      <c r="GU24" s="25"/>
      <c r="GV24" s="25"/>
      <c r="GW24" s="25"/>
      <c r="GX24" s="25"/>
      <c r="GY24" s="25"/>
      <c r="GZ24" s="25"/>
      <c r="HA24" s="25"/>
      <c r="HB24" s="25"/>
      <c r="HC24" s="25"/>
      <c r="HD24" s="25"/>
      <c r="HE24" s="25"/>
      <c r="HF24" s="25"/>
      <c r="HG24" s="25"/>
      <c r="HH24" s="25"/>
      <c r="HI24" s="25"/>
      <c r="HJ24" s="25"/>
      <c r="HK24" s="25"/>
      <c r="HL24" s="25"/>
      <c r="HM24" s="25"/>
      <c r="HN24" s="25"/>
      <c r="HO24" s="25"/>
      <c r="HP24" s="25"/>
      <c r="HQ24" s="25"/>
      <c r="HR24" s="25"/>
      <c r="HS24" s="25"/>
      <c r="HT24" s="25"/>
      <c r="HU24" s="25"/>
      <c r="HV24" s="25"/>
      <c r="HW24" s="25"/>
      <c r="HX24" s="25"/>
      <c r="HY24" s="25"/>
      <c r="HZ24" s="25"/>
      <c r="IA24" s="25"/>
      <c r="IB24" s="25"/>
      <c r="IC24" s="25"/>
      <c r="ID24" s="25"/>
      <c r="IE24" s="25"/>
      <c r="IF24" s="25"/>
      <c r="IG24" s="25"/>
      <c r="IH24" s="25"/>
      <c r="II24" s="25"/>
      <c r="IJ24" s="25"/>
      <c r="IK24" s="25"/>
      <c r="IL24" s="25"/>
      <c r="IM24" s="25"/>
      <c r="IN24" s="25"/>
      <c r="IO24" s="25"/>
      <c r="IP24" s="25"/>
      <c r="IQ24" s="25"/>
      <c r="IR24" s="25"/>
      <c r="IS24" s="25"/>
      <c r="IT24" s="25"/>
      <c r="IU24" s="25"/>
      <c r="IV24" s="25"/>
    </row>
    <row r="25" spans="1:256" ht="15" customHeight="1" x14ac:dyDescent="0.2">
      <c r="A25" s="118" t="s">
        <v>28</v>
      </c>
      <c r="B25" s="121">
        <f>'ANEXO 28'!D27</f>
        <v>9</v>
      </c>
      <c r="C25" s="106">
        <f>'ANEXO 28'!E27</f>
        <v>35</v>
      </c>
      <c r="D25" s="122">
        <f t="shared" si="0"/>
        <v>44</v>
      </c>
      <c r="E25" s="121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22"/>
      <c r="AA25" s="123">
        <f t="shared" si="1"/>
        <v>0</v>
      </c>
    </row>
    <row r="26" spans="1:256" ht="15" customHeight="1" x14ac:dyDescent="0.2">
      <c r="A26" s="118" t="s">
        <v>29</v>
      </c>
      <c r="B26" s="121">
        <f>'ANEXO 28'!D28</f>
        <v>3</v>
      </c>
      <c r="C26" s="106">
        <f>'ANEXO 28'!E28</f>
        <v>12</v>
      </c>
      <c r="D26" s="122">
        <f t="shared" si="0"/>
        <v>15</v>
      </c>
      <c r="E26" s="121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22"/>
      <c r="AA26" s="123">
        <f t="shared" si="1"/>
        <v>0</v>
      </c>
    </row>
    <row r="27" spans="1:256" ht="15" customHeight="1" x14ac:dyDescent="0.2">
      <c r="A27" s="118" t="s">
        <v>30</v>
      </c>
      <c r="B27" s="121">
        <f>'ANEXO 28'!D29</f>
        <v>9</v>
      </c>
      <c r="C27" s="106">
        <f>'ANEXO 28'!E29</f>
        <v>23</v>
      </c>
      <c r="D27" s="122">
        <f t="shared" si="0"/>
        <v>32</v>
      </c>
      <c r="E27" s="121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22"/>
      <c r="AA27" s="123">
        <f t="shared" si="1"/>
        <v>0</v>
      </c>
    </row>
    <row r="28" spans="1:256" ht="15" customHeight="1" x14ac:dyDescent="0.2">
      <c r="A28" s="118" t="s">
        <v>31</v>
      </c>
      <c r="B28" s="121">
        <f>'ANEXO 28'!D30</f>
        <v>13</v>
      </c>
      <c r="C28" s="106">
        <f>'ANEXO 28'!E30</f>
        <v>23</v>
      </c>
      <c r="D28" s="122">
        <f t="shared" si="0"/>
        <v>36</v>
      </c>
      <c r="E28" s="121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22"/>
      <c r="AA28" s="123">
        <f t="shared" si="1"/>
        <v>0</v>
      </c>
    </row>
    <row r="29" spans="1:256" s="25" customFormat="1" ht="15" customHeight="1" x14ac:dyDescent="0.2">
      <c r="A29" s="118" t="s">
        <v>181</v>
      </c>
      <c r="B29" s="121">
        <f>'ANEXO 28'!D31</f>
        <v>1</v>
      </c>
      <c r="C29" s="106">
        <f>'ANEXO 28'!E31</f>
        <v>7</v>
      </c>
      <c r="D29" s="122">
        <f t="shared" si="0"/>
        <v>8</v>
      </c>
      <c r="E29" s="12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22"/>
      <c r="AA29" s="127">
        <v>0</v>
      </c>
    </row>
    <row r="30" spans="1:256" ht="15" customHeight="1" x14ac:dyDescent="0.2">
      <c r="A30" s="118" t="s">
        <v>32</v>
      </c>
      <c r="B30" s="121">
        <f>'ANEXO 28'!D32</f>
        <v>5</v>
      </c>
      <c r="C30" s="106">
        <f>'ANEXO 28'!E32</f>
        <v>12</v>
      </c>
      <c r="D30" s="122">
        <f t="shared" si="0"/>
        <v>17</v>
      </c>
      <c r="E30" s="121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22"/>
      <c r="AA30" s="123">
        <f t="shared" si="1"/>
        <v>0</v>
      </c>
    </row>
    <row r="31" spans="1:256" ht="15" customHeight="1" x14ac:dyDescent="0.2">
      <c r="A31" s="118" t="s">
        <v>33</v>
      </c>
      <c r="B31" s="121">
        <f>'ANEXO 28'!D33</f>
        <v>4</v>
      </c>
      <c r="C31" s="106">
        <f>'ANEXO 28'!E33</f>
        <v>11</v>
      </c>
      <c r="D31" s="122">
        <f t="shared" si="0"/>
        <v>15</v>
      </c>
      <c r="E31" s="121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22"/>
      <c r="AA31" s="123">
        <f t="shared" ref="AA31:AA37" si="2">SUM(E31:Z31)</f>
        <v>0</v>
      </c>
    </row>
    <row r="32" spans="1:256" ht="15" customHeight="1" x14ac:dyDescent="0.2">
      <c r="A32" s="119" t="s">
        <v>34</v>
      </c>
      <c r="B32" s="121">
        <f>'ANEXO 28'!D34</f>
        <v>6</v>
      </c>
      <c r="C32" s="106">
        <f>'ANEXO 28'!E34</f>
        <v>38</v>
      </c>
      <c r="D32" s="122">
        <f t="shared" ref="D32:D37" si="3">SUM(B32:C32)</f>
        <v>44</v>
      </c>
      <c r="E32" s="121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22"/>
      <c r="AA32" s="123">
        <f t="shared" si="2"/>
        <v>0</v>
      </c>
    </row>
    <row r="33" spans="1:28" ht="15" customHeight="1" x14ac:dyDescent="0.2">
      <c r="A33" s="119" t="s">
        <v>35</v>
      </c>
      <c r="B33" s="121">
        <f>'ANEXO 28'!D35</f>
        <v>31</v>
      </c>
      <c r="C33" s="106">
        <f>'ANEXO 28'!E35</f>
        <v>0</v>
      </c>
      <c r="D33" s="122">
        <f t="shared" si="3"/>
        <v>31</v>
      </c>
      <c r="E33" s="121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22"/>
      <c r="AA33" s="123">
        <f t="shared" si="2"/>
        <v>0</v>
      </c>
    </row>
    <row r="34" spans="1:28" ht="15" customHeight="1" x14ac:dyDescent="0.2">
      <c r="A34" s="119" t="s">
        <v>36</v>
      </c>
      <c r="B34" s="121">
        <f>'ANEXO 28'!D36</f>
        <v>21</v>
      </c>
      <c r="C34" s="106">
        <f>'ANEXO 28'!E36</f>
        <v>42</v>
      </c>
      <c r="D34" s="122">
        <f t="shared" si="3"/>
        <v>63</v>
      </c>
      <c r="E34" s="121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22"/>
      <c r="AA34" s="123">
        <f t="shared" si="2"/>
        <v>0</v>
      </c>
    </row>
    <row r="35" spans="1:28" ht="15" customHeight="1" x14ac:dyDescent="0.2">
      <c r="A35" s="120" t="s">
        <v>37</v>
      </c>
      <c r="B35" s="121">
        <f>'ANEXO 28'!D37</f>
        <v>14</v>
      </c>
      <c r="C35" s="106">
        <f>'ANEXO 28'!E37</f>
        <v>34</v>
      </c>
      <c r="D35" s="122">
        <f t="shared" si="3"/>
        <v>48</v>
      </c>
      <c r="E35" s="121"/>
      <c r="F35" s="106"/>
      <c r="G35" s="106"/>
      <c r="H35" s="106"/>
      <c r="I35" s="106">
        <v>1</v>
      </c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22"/>
      <c r="AA35" s="123">
        <f t="shared" si="2"/>
        <v>1</v>
      </c>
    </row>
    <row r="36" spans="1:28" ht="15" customHeight="1" x14ac:dyDescent="0.2">
      <c r="A36" s="120" t="s">
        <v>38</v>
      </c>
      <c r="B36" s="121">
        <f>'ANEXO 28'!D38</f>
        <v>19</v>
      </c>
      <c r="C36" s="106">
        <f>'ANEXO 28'!E38</f>
        <v>63</v>
      </c>
      <c r="D36" s="122">
        <f t="shared" si="3"/>
        <v>82</v>
      </c>
      <c r="E36" s="121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22"/>
      <c r="AA36" s="123">
        <f t="shared" si="2"/>
        <v>0</v>
      </c>
    </row>
    <row r="37" spans="1:28" ht="15" customHeight="1" x14ac:dyDescent="0.2">
      <c r="A37" s="120" t="s">
        <v>39</v>
      </c>
      <c r="B37" s="121">
        <f>'ANEXO 28'!D39</f>
        <v>3</v>
      </c>
      <c r="C37" s="106">
        <f>'ANEXO 28'!E39</f>
        <v>0</v>
      </c>
      <c r="D37" s="122">
        <f t="shared" si="3"/>
        <v>3</v>
      </c>
      <c r="E37" s="121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22"/>
      <c r="AA37" s="123">
        <f t="shared" si="2"/>
        <v>0</v>
      </c>
    </row>
    <row r="38" spans="1:28" ht="13.5" thickBot="1" x14ac:dyDescent="0.25">
      <c r="A38" s="128" t="s">
        <v>18</v>
      </c>
      <c r="B38" s="125">
        <f t="shared" ref="B38:AA38" si="4">SUM(B14:B14)+ SUM(B16:B37)</f>
        <v>323</v>
      </c>
      <c r="C38" s="125">
        <f t="shared" si="4"/>
        <v>1092</v>
      </c>
      <c r="D38" s="125">
        <f t="shared" si="4"/>
        <v>1415</v>
      </c>
      <c r="E38" s="125">
        <f t="shared" si="4"/>
        <v>0</v>
      </c>
      <c r="F38" s="125">
        <f t="shared" si="4"/>
        <v>0</v>
      </c>
      <c r="G38" s="125">
        <f t="shared" si="4"/>
        <v>0</v>
      </c>
      <c r="H38" s="125">
        <f t="shared" si="4"/>
        <v>0</v>
      </c>
      <c r="I38" s="125">
        <f t="shared" si="4"/>
        <v>1</v>
      </c>
      <c r="J38" s="125">
        <f t="shared" si="4"/>
        <v>0</v>
      </c>
      <c r="K38" s="125">
        <f t="shared" si="4"/>
        <v>0</v>
      </c>
      <c r="L38" s="125">
        <f t="shared" si="4"/>
        <v>0</v>
      </c>
      <c r="M38" s="125">
        <f t="shared" si="4"/>
        <v>0</v>
      </c>
      <c r="N38" s="125">
        <f t="shared" si="4"/>
        <v>0</v>
      </c>
      <c r="O38" s="125">
        <f t="shared" si="4"/>
        <v>0</v>
      </c>
      <c r="P38" s="125">
        <f t="shared" si="4"/>
        <v>0</v>
      </c>
      <c r="Q38" s="125">
        <f t="shared" si="4"/>
        <v>0</v>
      </c>
      <c r="R38" s="125">
        <f t="shared" si="4"/>
        <v>0</v>
      </c>
      <c r="S38" s="125">
        <f t="shared" si="4"/>
        <v>0</v>
      </c>
      <c r="T38" s="125">
        <f t="shared" si="4"/>
        <v>0</v>
      </c>
      <c r="U38" s="125">
        <f t="shared" si="4"/>
        <v>0</v>
      </c>
      <c r="V38" s="125">
        <f t="shared" si="4"/>
        <v>0</v>
      </c>
      <c r="W38" s="125">
        <f t="shared" si="4"/>
        <v>0</v>
      </c>
      <c r="X38" s="125">
        <f t="shared" si="4"/>
        <v>0</v>
      </c>
      <c r="Y38" s="125">
        <f t="shared" si="4"/>
        <v>0</v>
      </c>
      <c r="Z38" s="125">
        <f t="shared" si="4"/>
        <v>0</v>
      </c>
      <c r="AA38" s="125">
        <f t="shared" si="4"/>
        <v>1</v>
      </c>
      <c r="AB38" s="26"/>
    </row>
    <row r="40" spans="1:28" x14ac:dyDescent="0.2">
      <c r="A40" s="27" t="s">
        <v>40</v>
      </c>
      <c r="B40" s="141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</row>
    <row r="41" spans="1:28" x14ac:dyDescent="0.2">
      <c r="A41" s="141" t="s">
        <v>41</v>
      </c>
      <c r="B41" s="141"/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</row>
    <row r="42" spans="1:28" x14ac:dyDescent="0.2">
      <c r="A42" s="343" t="s">
        <v>42</v>
      </c>
      <c r="B42" s="343"/>
      <c r="C42" s="343"/>
      <c r="D42" s="343"/>
      <c r="E42" s="343"/>
      <c r="F42" s="343"/>
      <c r="G42" s="343"/>
      <c r="H42" s="343"/>
      <c r="I42" s="343"/>
      <c r="J42" s="343"/>
      <c r="K42" s="343"/>
      <c r="L42" s="343"/>
      <c r="M42" s="343"/>
      <c r="N42" s="343"/>
      <c r="O42" s="343"/>
      <c r="P42" s="343"/>
      <c r="Q42" s="343"/>
      <c r="R42" s="343"/>
      <c r="S42" s="343"/>
      <c r="T42" s="141"/>
      <c r="U42" s="141"/>
      <c r="V42" s="141"/>
      <c r="W42" s="141"/>
      <c r="X42" s="141"/>
      <c r="Y42" s="141"/>
      <c r="Z42" s="141"/>
      <c r="AA42" s="141"/>
      <c r="AB42" s="141"/>
    </row>
    <row r="43" spans="1:28" x14ac:dyDescent="0.2">
      <c r="A43" s="141" t="s">
        <v>43</v>
      </c>
      <c r="B43" s="141"/>
      <c r="C43" s="141"/>
      <c r="D43" s="141"/>
      <c r="E43" s="141"/>
      <c r="F43" s="141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</row>
    <row r="48" spans="1:28" x14ac:dyDescent="0.2">
      <c r="A48" s="141"/>
      <c r="B48" s="141"/>
      <c r="C48" s="141"/>
      <c r="D48" s="141"/>
      <c r="E48" s="141"/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2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</row>
  </sheetData>
  <mergeCells count="10">
    <mergeCell ref="A15:AA15"/>
    <mergeCell ref="A42:S42"/>
    <mergeCell ref="A1:AA1"/>
    <mergeCell ref="A2:AB2"/>
    <mergeCell ref="A4:AA4"/>
    <mergeCell ref="U7:AA7"/>
    <mergeCell ref="A12:A13"/>
    <mergeCell ref="B12:D12"/>
    <mergeCell ref="E12:AA12"/>
    <mergeCell ref="AB24:AC24"/>
  </mergeCells>
  <pageMargins left="0.7" right="0.7" top="0.75" bottom="0.75" header="0.3" footer="0.3"/>
  <pageSetup scale="51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E40AB-EF26-4E70-92F8-04F2709A9557}">
  <sheetPr>
    <pageSetUpPr fitToPage="1"/>
  </sheetPr>
  <dimension ref="A1:P23"/>
  <sheetViews>
    <sheetView showGridLines="0" zoomScale="82" zoomScaleNormal="82" workbookViewId="0">
      <selection activeCell="A5" sqref="A5"/>
    </sheetView>
  </sheetViews>
  <sheetFormatPr baseColWidth="10" defaultColWidth="9.140625" defaultRowHeight="12.75" x14ac:dyDescent="0.2"/>
  <cols>
    <col min="1" max="1" width="24.7109375" style="37" customWidth="1"/>
    <col min="2" max="2" width="17" style="37" customWidth="1"/>
    <col min="3" max="4" width="9" style="37" customWidth="1"/>
    <col min="5" max="5" width="13" style="37" customWidth="1"/>
    <col min="6" max="6" width="11.5703125" style="37" customWidth="1"/>
    <col min="7" max="7" width="16.85546875" style="37" customWidth="1"/>
    <col min="8" max="8" width="13.140625" style="37" customWidth="1"/>
    <col min="9" max="9" width="9" style="37" customWidth="1"/>
    <col min="10" max="10" width="12.140625" style="37" customWidth="1"/>
    <col min="11" max="11" width="9" style="37" customWidth="1"/>
    <col min="12" max="12" width="15.28515625" style="37" customWidth="1"/>
    <col min="13" max="13" width="13.28515625" style="37" customWidth="1"/>
    <col min="14" max="14" width="9" style="37" customWidth="1"/>
    <col min="15" max="15" width="10.5703125" style="37" customWidth="1"/>
    <col min="16" max="16" width="10.140625" style="37" customWidth="1"/>
    <col min="17" max="256" width="11.42578125" style="37" customWidth="1"/>
    <col min="257" max="16384" width="9.140625" style="37"/>
  </cols>
  <sheetData>
    <row r="1" spans="1:16" ht="18" x14ac:dyDescent="0.25">
      <c r="A1" s="344" t="s">
        <v>92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</row>
    <row r="2" spans="1:16" ht="10.5" customHeight="1" x14ac:dyDescent="0.25">
      <c r="A2" s="1"/>
      <c r="B2" s="1"/>
    </row>
    <row r="3" spans="1:16" s="45" customFormat="1" ht="15.75" x14ac:dyDescent="0.25">
      <c r="A3" s="357" t="s">
        <v>93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</row>
    <row r="4" spans="1:16" ht="6" customHeight="1" x14ac:dyDescent="0.2">
      <c r="A4" s="44"/>
      <c r="B4" s="44"/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</row>
    <row r="5" spans="1:16" x14ac:dyDescent="0.2">
      <c r="A5" s="2" t="s">
        <v>180</v>
      </c>
      <c r="B5" s="2"/>
      <c r="C5" s="141"/>
      <c r="D5" s="2" t="s">
        <v>94</v>
      </c>
      <c r="E5" s="141"/>
      <c r="F5" s="141"/>
      <c r="G5" s="141"/>
      <c r="H5" s="43" t="s">
        <v>2</v>
      </c>
      <c r="I5" s="141"/>
      <c r="J5" s="141"/>
      <c r="K5" s="141"/>
      <c r="L5" s="141"/>
      <c r="M5" s="141"/>
      <c r="N5" s="141"/>
      <c r="O5" s="141"/>
      <c r="P5" s="141"/>
    </row>
    <row r="6" spans="1:16" x14ac:dyDescent="0.2">
      <c r="A6" s="2"/>
      <c r="B6" s="2"/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</row>
    <row r="7" spans="1:16" x14ac:dyDescent="0.2">
      <c r="A7" s="141"/>
      <c r="B7" s="141"/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</row>
    <row r="8" spans="1:16" ht="35.25" customHeight="1" x14ac:dyDescent="0.2">
      <c r="A8" s="361" t="s">
        <v>95</v>
      </c>
      <c r="B8" s="363" t="s">
        <v>96</v>
      </c>
      <c r="C8" s="363" t="s">
        <v>97</v>
      </c>
      <c r="D8" s="363" t="s">
        <v>98</v>
      </c>
      <c r="E8" s="363" t="s">
        <v>99</v>
      </c>
      <c r="F8" s="363" t="s">
        <v>100</v>
      </c>
      <c r="G8" s="363" t="s">
        <v>101</v>
      </c>
      <c r="H8" s="363" t="s">
        <v>102</v>
      </c>
      <c r="I8" s="363" t="s">
        <v>103</v>
      </c>
      <c r="J8" s="363" t="s">
        <v>104</v>
      </c>
      <c r="K8" s="363" t="s">
        <v>105</v>
      </c>
      <c r="L8" s="363" t="s">
        <v>106</v>
      </c>
      <c r="M8" s="358" t="s">
        <v>107</v>
      </c>
      <c r="N8" s="359"/>
      <c r="O8" s="359"/>
      <c r="P8" s="360"/>
    </row>
    <row r="9" spans="1:16" ht="35.25" customHeight="1" x14ac:dyDescent="0.2">
      <c r="A9" s="362"/>
      <c r="B9" s="364"/>
      <c r="C9" s="364"/>
      <c r="D9" s="364"/>
      <c r="E9" s="364"/>
      <c r="F9" s="364"/>
      <c r="G9" s="364"/>
      <c r="H9" s="364"/>
      <c r="I9" s="364"/>
      <c r="J9" s="364"/>
      <c r="K9" s="364"/>
      <c r="L9" s="364"/>
      <c r="M9" s="42" t="s">
        <v>108</v>
      </c>
      <c r="N9" s="42" t="s">
        <v>109</v>
      </c>
      <c r="O9" s="42" t="s">
        <v>110</v>
      </c>
      <c r="P9" s="42" t="s">
        <v>111</v>
      </c>
    </row>
    <row r="10" spans="1:16" ht="18" customHeight="1" x14ac:dyDescent="0.2">
      <c r="A10" s="358" t="s">
        <v>2</v>
      </c>
      <c r="B10" s="359"/>
      <c r="C10" s="359"/>
      <c r="D10" s="359"/>
      <c r="E10" s="359"/>
      <c r="F10" s="359"/>
      <c r="G10" s="359"/>
      <c r="H10" s="359"/>
      <c r="I10" s="359"/>
      <c r="J10" s="359"/>
      <c r="K10" s="359"/>
      <c r="L10" s="359"/>
      <c r="M10" s="359"/>
      <c r="N10" s="359"/>
      <c r="O10" s="359"/>
      <c r="P10" s="360"/>
    </row>
    <row r="11" spans="1:16" ht="33.75" customHeight="1" x14ac:dyDescent="0.2">
      <c r="A11" s="48"/>
      <c r="B11" s="50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</row>
    <row r="12" spans="1:16" ht="22.5" customHeight="1" x14ac:dyDescent="0.2">
      <c r="A12" s="40"/>
      <c r="B12" s="41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</row>
    <row r="13" spans="1:16" ht="18" customHeight="1" x14ac:dyDescent="0.2">
      <c r="A13" s="365"/>
      <c r="B13" s="366"/>
      <c r="C13" s="366"/>
      <c r="D13" s="366"/>
      <c r="E13" s="366"/>
      <c r="F13" s="366"/>
      <c r="G13" s="366"/>
      <c r="H13" s="366"/>
      <c r="I13" s="366"/>
      <c r="J13" s="366"/>
      <c r="K13" s="366"/>
      <c r="L13" s="366"/>
      <c r="M13" s="366"/>
      <c r="N13" s="366"/>
      <c r="O13" s="366"/>
      <c r="P13" s="367"/>
    </row>
    <row r="14" spans="1:16" ht="18" customHeight="1" x14ac:dyDescent="0.2">
      <c r="A14" s="368" t="s">
        <v>112</v>
      </c>
      <c r="B14" s="369"/>
      <c r="C14" s="369"/>
      <c r="D14" s="369"/>
      <c r="E14" s="369"/>
      <c r="F14" s="369"/>
      <c r="G14" s="369"/>
      <c r="H14" s="369"/>
      <c r="I14" s="369"/>
      <c r="J14" s="369"/>
      <c r="K14" s="369"/>
      <c r="L14" s="369"/>
      <c r="M14" s="369"/>
      <c r="N14" s="369"/>
      <c r="O14" s="369"/>
      <c r="P14" s="370"/>
    </row>
    <row r="15" spans="1:16" ht="18" customHeight="1" x14ac:dyDescent="0.2">
      <c r="A15" s="40"/>
      <c r="B15" s="41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</row>
    <row r="16" spans="1:16" ht="18" customHeight="1" x14ac:dyDescent="0.2">
      <c r="A16" s="40"/>
      <c r="B16" s="41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</row>
    <row r="17" spans="1:2" ht="15" x14ac:dyDescent="0.2">
      <c r="A17" s="38"/>
      <c r="B17" s="39"/>
    </row>
    <row r="18" spans="1:2" ht="15" x14ac:dyDescent="0.2">
      <c r="A18" s="38"/>
    </row>
    <row r="19" spans="1:2" ht="15" x14ac:dyDescent="0.2">
      <c r="A19" s="38"/>
    </row>
    <row r="20" spans="1:2" ht="15" x14ac:dyDescent="0.2">
      <c r="A20" s="38"/>
    </row>
    <row r="21" spans="1:2" ht="15" x14ac:dyDescent="0.2">
      <c r="A21" s="38"/>
    </row>
    <row r="22" spans="1:2" ht="15" x14ac:dyDescent="0.2">
      <c r="A22" s="38"/>
    </row>
    <row r="23" spans="1:2" ht="15" x14ac:dyDescent="0.2">
      <c r="A23" s="38"/>
    </row>
  </sheetData>
  <mergeCells count="18">
    <mergeCell ref="A13:P13"/>
    <mergeCell ref="A14:P14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horizontalCentered="1" verticalCentered="1"/>
  <pageMargins left="0.39370078740157483" right="0.39370078740157483" top="1" bottom="0.39370078740157483" header="0" footer="0"/>
  <pageSetup paperSize="9" scale="67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3BF6-BED4-4D98-A0AC-DF63A747B3CD}">
  <sheetPr>
    <pageSetUpPr fitToPage="1"/>
  </sheetPr>
  <dimension ref="A1:Q31"/>
  <sheetViews>
    <sheetView showGridLines="0" zoomScale="82" zoomScaleNormal="82" workbookViewId="0">
      <selection activeCell="H23" sqref="H23"/>
    </sheetView>
  </sheetViews>
  <sheetFormatPr baseColWidth="10" defaultColWidth="9.140625" defaultRowHeight="12.75" x14ac:dyDescent="0.2"/>
  <cols>
    <col min="1" max="1" width="33.7109375" style="37" customWidth="1"/>
    <col min="2" max="2" width="35.85546875" style="37" customWidth="1"/>
    <col min="3" max="3" width="17.7109375" style="37" customWidth="1"/>
    <col min="4" max="4" width="18" style="37" customWidth="1"/>
    <col min="5" max="5" width="18.28515625" style="37" customWidth="1"/>
    <col min="6" max="6" width="16.140625" style="37" customWidth="1"/>
    <col min="7" max="7" width="13.85546875" style="37" customWidth="1"/>
    <col min="8" max="8" width="23.28515625" style="37" customWidth="1"/>
    <col min="9" max="9" width="16.5703125" style="37" customWidth="1"/>
    <col min="10" max="10" width="14.140625" style="37" customWidth="1"/>
    <col min="11" max="11" width="16.140625" style="37" customWidth="1"/>
    <col min="12" max="12" width="7.28515625" style="37" customWidth="1"/>
    <col min="13" max="13" width="18.28515625" style="37" customWidth="1"/>
    <col min="14" max="14" width="12.7109375" style="37" customWidth="1"/>
    <col min="15" max="15" width="16.85546875" style="37" customWidth="1"/>
    <col min="16" max="16" width="23.42578125" style="37" customWidth="1"/>
    <col min="17" max="17" width="16.28515625" style="37" customWidth="1"/>
    <col min="18" max="256" width="11.42578125" style="37" customWidth="1"/>
    <col min="257" max="16384" width="9.140625" style="37"/>
  </cols>
  <sheetData>
    <row r="1" spans="1:17" x14ac:dyDescent="0.2">
      <c r="A1" s="357" t="s">
        <v>113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</row>
    <row r="2" spans="1:17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</row>
    <row r="3" spans="1:17" x14ac:dyDescent="0.2">
      <c r="A3" s="44"/>
      <c r="B3" s="44"/>
      <c r="C3" s="44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</row>
    <row r="4" spans="1:17" s="45" customFormat="1" ht="15.75" x14ac:dyDescent="0.25">
      <c r="A4" s="357" t="s">
        <v>114</v>
      </c>
      <c r="B4" s="357"/>
      <c r="C4" s="357"/>
      <c r="D4" s="357"/>
      <c r="E4" s="357"/>
      <c r="F4" s="357"/>
      <c r="G4" s="357"/>
      <c r="H4" s="357"/>
      <c r="I4" s="357"/>
      <c r="J4" s="357"/>
      <c r="K4" s="357"/>
      <c r="L4" s="357"/>
      <c r="M4" s="357"/>
      <c r="N4" s="357"/>
      <c r="O4" s="357"/>
      <c r="P4" s="357"/>
      <c r="Q4" s="357"/>
    </row>
    <row r="5" spans="1:17" x14ac:dyDescent="0.2">
      <c r="A5" s="44"/>
      <c r="B5" s="44"/>
      <c r="C5" s="44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</row>
    <row r="6" spans="1:17" x14ac:dyDescent="0.2">
      <c r="A6" s="2" t="s">
        <v>180</v>
      </c>
      <c r="B6" s="2"/>
      <c r="C6" s="2"/>
      <c r="D6" s="141"/>
      <c r="E6" s="2" t="s">
        <v>115</v>
      </c>
      <c r="F6" s="141"/>
      <c r="G6" s="141"/>
      <c r="H6" s="141"/>
      <c r="I6" s="141"/>
      <c r="J6" s="141"/>
      <c r="K6" s="46" t="s">
        <v>2</v>
      </c>
      <c r="L6" s="141"/>
      <c r="M6" s="141"/>
      <c r="N6" s="141"/>
      <c r="O6" s="141"/>
      <c r="P6" s="141"/>
      <c r="Q6" s="141"/>
    </row>
    <row r="7" spans="1:17" x14ac:dyDescent="0.2">
      <c r="A7" s="2"/>
      <c r="B7" s="2"/>
      <c r="C7" s="2"/>
      <c r="D7" s="141"/>
      <c r="E7" s="2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</row>
    <row r="8" spans="1:17" x14ac:dyDescent="0.2">
      <c r="A8" s="2"/>
      <c r="B8" s="2"/>
      <c r="C8" s="2"/>
      <c r="D8" s="141"/>
      <c r="E8" s="2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</row>
    <row r="9" spans="1:17" x14ac:dyDescent="0.2">
      <c r="A9" s="2" t="s">
        <v>116</v>
      </c>
      <c r="B9" s="2"/>
      <c r="C9" s="2"/>
      <c r="D9" s="2" t="s">
        <v>117</v>
      </c>
      <c r="E9" s="2"/>
      <c r="F9" s="141"/>
      <c r="G9" s="2" t="s">
        <v>118</v>
      </c>
      <c r="H9" s="2"/>
      <c r="I9" s="141"/>
      <c r="J9" s="141"/>
      <c r="K9" s="2" t="s">
        <v>119</v>
      </c>
      <c r="L9" s="141"/>
      <c r="M9" s="2" t="s">
        <v>120</v>
      </c>
      <c r="N9" s="2"/>
      <c r="O9" s="2"/>
      <c r="P9" s="2" t="s">
        <v>121</v>
      </c>
      <c r="Q9" s="2"/>
    </row>
    <row r="10" spans="1:17" x14ac:dyDescent="0.2">
      <c r="A10" s="2"/>
      <c r="B10" s="2"/>
      <c r="C10" s="2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Q10" s="141"/>
    </row>
    <row r="11" spans="1:17" x14ac:dyDescent="0.2">
      <c r="A11" s="141"/>
      <c r="B11" s="141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41"/>
      <c r="O11" s="141"/>
      <c r="P11" s="141"/>
      <c r="Q11" s="141"/>
    </row>
    <row r="12" spans="1:17" x14ac:dyDescent="0.2">
      <c r="A12" s="361" t="s">
        <v>122</v>
      </c>
      <c r="B12" s="361" t="s">
        <v>123</v>
      </c>
      <c r="C12" s="361" t="s">
        <v>124</v>
      </c>
      <c r="D12" s="373" t="s">
        <v>125</v>
      </c>
      <c r="E12" s="373" t="s">
        <v>126</v>
      </c>
      <c r="F12" s="373" t="s">
        <v>127</v>
      </c>
      <c r="G12" s="373" t="s">
        <v>128</v>
      </c>
      <c r="H12" s="373" t="s">
        <v>129</v>
      </c>
      <c r="I12" s="373" t="s">
        <v>130</v>
      </c>
      <c r="J12" s="373" t="s">
        <v>131</v>
      </c>
      <c r="K12" s="358" t="s">
        <v>132</v>
      </c>
      <c r="L12" s="359"/>
      <c r="M12" s="359"/>
      <c r="N12" s="360"/>
      <c r="O12" s="373" t="s">
        <v>133</v>
      </c>
      <c r="P12" s="373" t="s">
        <v>134</v>
      </c>
      <c r="Q12" s="373" t="s">
        <v>135</v>
      </c>
    </row>
    <row r="13" spans="1:17" ht="23.25" customHeight="1" x14ac:dyDescent="0.2">
      <c r="A13" s="377"/>
      <c r="B13" s="377"/>
      <c r="C13" s="377"/>
      <c r="D13" s="373"/>
      <c r="E13" s="373"/>
      <c r="F13" s="373"/>
      <c r="G13" s="373"/>
      <c r="H13" s="373"/>
      <c r="I13" s="373"/>
      <c r="J13" s="373"/>
      <c r="K13" s="358" t="s">
        <v>136</v>
      </c>
      <c r="L13" s="360"/>
      <c r="M13" s="358" t="s">
        <v>137</v>
      </c>
      <c r="N13" s="360"/>
      <c r="O13" s="373"/>
      <c r="P13" s="373"/>
      <c r="Q13" s="373"/>
    </row>
    <row r="14" spans="1:17" ht="25.5" x14ac:dyDescent="0.2">
      <c r="A14" s="362"/>
      <c r="B14" s="362"/>
      <c r="C14" s="362"/>
      <c r="D14" s="373"/>
      <c r="E14" s="373"/>
      <c r="F14" s="373"/>
      <c r="G14" s="373"/>
      <c r="H14" s="373"/>
      <c r="I14" s="373"/>
      <c r="J14" s="373"/>
      <c r="K14" s="47" t="s">
        <v>138</v>
      </c>
      <c r="L14" s="47" t="s">
        <v>139</v>
      </c>
      <c r="M14" s="130" t="s">
        <v>140</v>
      </c>
      <c r="N14" s="137" t="s">
        <v>141</v>
      </c>
      <c r="O14" s="361"/>
      <c r="P14" s="361"/>
      <c r="Q14" s="361"/>
    </row>
    <row r="15" spans="1:17" ht="43.5" customHeight="1" x14ac:dyDescent="0.2">
      <c r="A15" s="132"/>
      <c r="B15" s="132"/>
      <c r="C15" s="132"/>
      <c r="D15" s="131"/>
      <c r="E15" s="132"/>
      <c r="F15" s="131"/>
      <c r="G15" s="131"/>
      <c r="H15" s="138"/>
      <c r="I15" s="132"/>
      <c r="J15" s="132"/>
      <c r="K15" s="132"/>
      <c r="L15" s="136"/>
      <c r="M15" s="134"/>
      <c r="N15" s="134"/>
      <c r="O15" s="135"/>
      <c r="P15" s="134"/>
      <c r="Q15" s="133"/>
    </row>
    <row r="16" spans="1:17" ht="18" customHeight="1" x14ac:dyDescent="0.2">
      <c r="A16" s="374"/>
      <c r="B16" s="366"/>
      <c r="C16" s="366"/>
      <c r="D16" s="366"/>
      <c r="E16" s="366"/>
      <c r="F16" s="366"/>
      <c r="G16" s="366"/>
      <c r="H16" s="366"/>
      <c r="I16" s="366"/>
      <c r="J16" s="366"/>
      <c r="K16" s="366"/>
      <c r="L16" s="366"/>
      <c r="M16" s="375"/>
      <c r="N16" s="375"/>
      <c r="O16" s="375"/>
      <c r="P16" s="375"/>
      <c r="Q16" s="376"/>
    </row>
    <row r="17" spans="1:17" ht="18" customHeight="1" x14ac:dyDescent="0.2">
      <c r="A17" s="371" t="s">
        <v>19</v>
      </c>
      <c r="B17" s="369"/>
      <c r="C17" s="369"/>
      <c r="D17" s="369"/>
      <c r="E17" s="369"/>
      <c r="F17" s="369"/>
      <c r="G17" s="369"/>
      <c r="H17" s="369"/>
      <c r="I17" s="369"/>
      <c r="J17" s="369"/>
      <c r="K17" s="369"/>
      <c r="L17" s="369"/>
      <c r="M17" s="369"/>
      <c r="N17" s="369"/>
      <c r="O17" s="369"/>
      <c r="P17" s="369"/>
      <c r="Q17" s="372"/>
    </row>
    <row r="18" spans="1:17" ht="63" customHeight="1" x14ac:dyDescent="0.2">
      <c r="A18" s="132" t="s">
        <v>183</v>
      </c>
      <c r="B18" s="132" t="s">
        <v>186</v>
      </c>
      <c r="C18" s="132" t="s">
        <v>184</v>
      </c>
      <c r="D18" s="131" t="s">
        <v>187</v>
      </c>
      <c r="E18" s="132" t="s">
        <v>188</v>
      </c>
      <c r="F18" s="131" t="s">
        <v>189</v>
      </c>
      <c r="G18" s="131" t="s">
        <v>190</v>
      </c>
      <c r="H18" s="138" t="s">
        <v>191</v>
      </c>
      <c r="I18" s="318" t="s">
        <v>195</v>
      </c>
      <c r="J18" s="132" t="s">
        <v>192</v>
      </c>
      <c r="K18" s="132" t="s">
        <v>185</v>
      </c>
      <c r="L18" s="136">
        <v>9</v>
      </c>
      <c r="M18" s="134" t="s">
        <v>196</v>
      </c>
      <c r="N18" s="134" t="s">
        <v>196</v>
      </c>
      <c r="O18" s="135" t="s">
        <v>193</v>
      </c>
      <c r="P18" s="319" t="s">
        <v>194</v>
      </c>
      <c r="Q18" s="140">
        <v>2400</v>
      </c>
    </row>
    <row r="19" spans="1:17" ht="63" customHeight="1" x14ac:dyDescent="0.2">
      <c r="A19" s="107"/>
      <c r="B19" s="108"/>
      <c r="C19" s="108"/>
      <c r="D19" s="109"/>
      <c r="E19" s="110"/>
      <c r="F19" s="111"/>
      <c r="G19" s="112"/>
      <c r="H19" s="113"/>
      <c r="I19" s="112"/>
      <c r="J19" s="112"/>
      <c r="K19" s="114"/>
      <c r="L19" s="109"/>
      <c r="M19" s="109"/>
      <c r="N19" s="115"/>
      <c r="O19" s="114"/>
      <c r="P19" s="116"/>
      <c r="Q19" s="117"/>
    </row>
    <row r="20" spans="1:17" ht="63" customHeight="1" x14ac:dyDescent="0.2">
      <c r="A20" s="107"/>
      <c r="B20" s="108"/>
      <c r="C20" s="108"/>
      <c r="D20" s="109"/>
      <c r="E20" s="110"/>
      <c r="F20" s="111"/>
      <c r="G20" s="112"/>
      <c r="H20" s="113"/>
      <c r="I20" s="112"/>
      <c r="J20" s="112"/>
      <c r="K20" s="114"/>
      <c r="L20" s="109"/>
      <c r="M20" s="109"/>
      <c r="N20" s="115"/>
      <c r="O20" s="114"/>
      <c r="P20" s="116"/>
      <c r="Q20" s="117"/>
    </row>
    <row r="21" spans="1:17" ht="63" customHeight="1" x14ac:dyDescent="0.2">
      <c r="A21" s="107"/>
      <c r="B21" s="108"/>
      <c r="C21" s="108"/>
      <c r="D21" s="109"/>
      <c r="E21" s="110"/>
      <c r="F21" s="111"/>
      <c r="G21" s="112"/>
      <c r="H21" s="113"/>
      <c r="I21" s="112"/>
      <c r="J21" s="112"/>
      <c r="K21" s="114"/>
      <c r="L21" s="109"/>
      <c r="M21" s="109"/>
      <c r="N21" s="115"/>
      <c r="O21" s="114"/>
      <c r="P21" s="116"/>
      <c r="Q21" s="117"/>
    </row>
    <row r="22" spans="1:17" ht="63" customHeight="1" x14ac:dyDescent="0.2">
      <c r="A22" s="107"/>
      <c r="B22" s="108"/>
      <c r="C22" s="108"/>
      <c r="D22" s="109"/>
      <c r="E22" s="110"/>
      <c r="F22" s="111"/>
      <c r="G22" s="112"/>
      <c r="H22" s="113"/>
      <c r="I22" s="112"/>
      <c r="J22" s="112"/>
      <c r="K22" s="114"/>
      <c r="L22" s="109"/>
      <c r="M22" s="109"/>
      <c r="N22" s="115"/>
      <c r="O22" s="114"/>
      <c r="P22" s="116"/>
      <c r="Q22" s="117"/>
    </row>
    <row r="23" spans="1:17" ht="63" customHeight="1" x14ac:dyDescent="0.2">
      <c r="A23" s="107"/>
      <c r="B23" s="108"/>
      <c r="C23" s="108"/>
      <c r="D23" s="109"/>
      <c r="E23" s="110"/>
      <c r="F23" s="111"/>
      <c r="G23" s="112"/>
      <c r="H23" s="113"/>
      <c r="I23" s="112"/>
      <c r="J23" s="112"/>
      <c r="K23" s="114"/>
      <c r="L23" s="109"/>
      <c r="M23" s="109"/>
      <c r="N23" s="115"/>
      <c r="O23" s="114"/>
      <c r="P23" s="116"/>
      <c r="Q23" s="117"/>
    </row>
    <row r="24" spans="1:17" ht="15" customHeight="1" x14ac:dyDescent="0.2">
      <c r="A24" s="49" t="s">
        <v>142</v>
      </c>
      <c r="B24" s="49"/>
      <c r="C24" s="49"/>
      <c r="Q24" s="79"/>
    </row>
    <row r="25" spans="1:17" ht="17.25" customHeight="1" x14ac:dyDescent="0.2">
      <c r="A25" s="79" t="s">
        <v>143</v>
      </c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1:17" ht="17.25" customHeight="1" x14ac:dyDescent="0.2">
      <c r="A26" s="79" t="s">
        <v>144</v>
      </c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1:17" ht="17.25" customHeight="1" x14ac:dyDescent="0.2">
      <c r="A27" s="79" t="s">
        <v>145</v>
      </c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1:17" ht="17.25" customHeight="1" x14ac:dyDescent="0.2">
      <c r="A28" s="79" t="s">
        <v>146</v>
      </c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1:17" ht="17.25" customHeight="1" x14ac:dyDescent="0.2">
      <c r="A29" s="79" t="s">
        <v>147</v>
      </c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1:17" ht="105" x14ac:dyDescent="0.2">
      <c r="A30" s="79" t="s">
        <v>148</v>
      </c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80"/>
    </row>
    <row r="31" spans="1:17" x14ac:dyDescent="0.2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</row>
  </sheetData>
  <mergeCells count="20">
    <mergeCell ref="A1:Q1"/>
    <mergeCell ref="A4:Q4"/>
    <mergeCell ref="A12:A14"/>
    <mergeCell ref="D12:D14"/>
    <mergeCell ref="E12:E14"/>
    <mergeCell ref="J12:J14"/>
    <mergeCell ref="C12:C14"/>
    <mergeCell ref="F12:F14"/>
    <mergeCell ref="I12:I14"/>
    <mergeCell ref="G12:G14"/>
    <mergeCell ref="A17:Q17"/>
    <mergeCell ref="K12:N12"/>
    <mergeCell ref="O12:O14"/>
    <mergeCell ref="P12:P14"/>
    <mergeCell ref="Q12:Q14"/>
    <mergeCell ref="H12:H14"/>
    <mergeCell ref="A16:Q16"/>
    <mergeCell ref="B12:B14"/>
    <mergeCell ref="K13:L13"/>
    <mergeCell ref="M13:N13"/>
  </mergeCells>
  <printOptions horizontalCentered="1" verticalCentered="1"/>
  <pageMargins left="0.39370078740157483" right="0.39370078740157483" top="0.39370078740157483" bottom="0.39370078740157483" header="0" footer="0"/>
  <pageSetup paperSize="9" scale="56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68964-D1C0-4C41-8369-FB4AFF75B206}">
  <sheetPr>
    <pageSetUpPr fitToPage="1"/>
  </sheetPr>
  <dimension ref="A1:BF73"/>
  <sheetViews>
    <sheetView showGridLines="0" tabSelected="1" topLeftCell="A25" zoomScale="70" zoomScaleNormal="70" zoomScaleSheetLayoutView="62" workbookViewId="0">
      <selection activeCell="S44" sqref="S44"/>
    </sheetView>
  </sheetViews>
  <sheetFormatPr baseColWidth="10" defaultColWidth="8.7109375" defaultRowHeight="12.75" x14ac:dyDescent="0.2"/>
  <cols>
    <col min="1" max="1" width="47.140625" customWidth="1"/>
    <col min="2" max="2" width="22.5703125" customWidth="1"/>
    <col min="3" max="3" width="25.5703125" customWidth="1"/>
    <col min="4" max="4" width="8.28515625" customWidth="1"/>
    <col min="5" max="5" width="10.85546875" customWidth="1"/>
    <col min="6" max="6" width="8.140625" customWidth="1"/>
    <col min="7" max="7" width="8" customWidth="1"/>
    <col min="8" max="8" width="8.140625" customWidth="1"/>
    <col min="9" max="10" width="9.42578125" customWidth="1"/>
    <col min="11" max="11" width="8.140625" customWidth="1"/>
    <col min="12" max="12" width="9.5703125" customWidth="1"/>
    <col min="13" max="13" width="8.85546875" customWidth="1"/>
    <col min="14" max="14" width="9.28515625" customWidth="1"/>
    <col min="15" max="15" width="8.5703125" customWidth="1"/>
    <col min="16" max="19" width="10" customWidth="1"/>
    <col min="20" max="20" width="12.5703125" customWidth="1"/>
    <col min="21" max="21" width="16.85546875" style="221" customWidth="1"/>
    <col min="22" max="22" width="17.140625" customWidth="1"/>
    <col min="23" max="23" width="14" customWidth="1"/>
    <col min="24" max="24" width="10.42578125" customWidth="1"/>
    <col min="25" max="25" width="13.5703125" customWidth="1"/>
    <col min="26" max="26" width="14.42578125" customWidth="1"/>
    <col min="27" max="27" width="14.85546875" customWidth="1"/>
    <col min="28" max="28" width="15.5703125" customWidth="1"/>
    <col min="29" max="29" width="12.5703125" customWidth="1"/>
    <col min="30" max="30" width="19.7109375" style="144" customWidth="1"/>
    <col min="31" max="31" width="15.5703125" style="15" customWidth="1"/>
    <col min="32" max="32" width="13.28515625" style="15" customWidth="1"/>
    <col min="33" max="33" width="12.85546875" style="15" customWidth="1"/>
    <col min="34" max="34" width="10" style="15" customWidth="1"/>
    <col min="35" max="35" width="15.85546875" style="15" customWidth="1"/>
    <col min="36" max="36" width="23.140625" customWidth="1"/>
    <col min="37" max="256" width="11.42578125" customWidth="1"/>
  </cols>
  <sheetData>
    <row r="1" spans="1:58" s="7" customFormat="1" ht="20.25" x14ac:dyDescent="0.3">
      <c r="A1" s="344" t="s">
        <v>52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344"/>
      <c r="AB1" s="344"/>
      <c r="AD1" s="143"/>
      <c r="AE1" s="14"/>
      <c r="AF1" s="14"/>
      <c r="AG1" s="14"/>
      <c r="AH1" s="14"/>
      <c r="AI1" s="14"/>
    </row>
    <row r="2" spans="1:58" s="7" customFormat="1" ht="20.25" x14ac:dyDescent="0.3">
      <c r="A2" s="345" t="s">
        <v>53</v>
      </c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45"/>
      <c r="P2" s="345"/>
      <c r="Q2" s="345"/>
      <c r="R2" s="345"/>
      <c r="S2" s="345"/>
      <c r="T2" s="345"/>
      <c r="U2" s="345"/>
      <c r="V2" s="345"/>
      <c r="W2" s="345"/>
      <c r="X2" s="345"/>
      <c r="Y2" s="345"/>
      <c r="Z2" s="345"/>
      <c r="AA2" s="345"/>
      <c r="AB2" s="345"/>
      <c r="AD2" s="143"/>
      <c r="AE2" s="14"/>
      <c r="AF2" s="14"/>
      <c r="AG2" s="14"/>
      <c r="AH2" s="14"/>
      <c r="AI2" s="14"/>
    </row>
    <row r="3" spans="1:58" x14ac:dyDescent="0.2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215"/>
      <c r="V3" s="141"/>
      <c r="W3" s="141"/>
      <c r="X3" s="141"/>
      <c r="Y3" s="141"/>
      <c r="Z3" s="141"/>
      <c r="AA3" s="141"/>
      <c r="AB3" s="141"/>
    </row>
    <row r="4" spans="1:58" ht="15.75" x14ac:dyDescent="0.25">
      <c r="A4" s="345" t="s">
        <v>175</v>
      </c>
      <c r="B4" s="345"/>
      <c r="C4" s="345"/>
      <c r="D4" s="345"/>
      <c r="E4" s="345"/>
      <c r="F4" s="345"/>
      <c r="G4" s="345"/>
      <c r="H4" s="345"/>
      <c r="I4" s="345"/>
      <c r="J4" s="345"/>
      <c r="K4" s="345"/>
      <c r="L4" s="345"/>
      <c r="M4" s="345"/>
      <c r="N4" s="345"/>
      <c r="O4" s="345"/>
      <c r="P4" s="345"/>
      <c r="Q4" s="345"/>
      <c r="R4" s="345"/>
      <c r="S4" s="345"/>
      <c r="T4" s="345"/>
      <c r="U4" s="345"/>
      <c r="V4" s="345"/>
      <c r="W4" s="345"/>
      <c r="X4" s="345"/>
      <c r="Y4" s="345"/>
      <c r="Z4" s="345"/>
      <c r="AA4" s="345"/>
      <c r="AB4" s="345"/>
    </row>
    <row r="5" spans="1:58" x14ac:dyDescent="0.2">
      <c r="A5" s="141"/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215"/>
      <c r="V5" s="141"/>
      <c r="W5" s="141"/>
      <c r="X5" s="141"/>
      <c r="Y5" s="141"/>
      <c r="Z5" s="141"/>
      <c r="AA5" s="141"/>
      <c r="AB5" s="141"/>
    </row>
    <row r="6" spans="1:58" x14ac:dyDescent="0.2">
      <c r="A6" s="141"/>
      <c r="B6" s="141"/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215"/>
      <c r="V6" s="141"/>
      <c r="W6" s="141"/>
      <c r="X6" s="141"/>
      <c r="Y6" s="141"/>
      <c r="Z6" s="141"/>
      <c r="AA6" s="141"/>
      <c r="AB6" s="141"/>
    </row>
    <row r="7" spans="1:58" x14ac:dyDescent="0.2">
      <c r="A7" s="141"/>
      <c r="B7" s="141"/>
      <c r="C7" s="141"/>
      <c r="D7" s="141"/>
      <c r="E7" s="141"/>
      <c r="F7" s="141"/>
      <c r="G7" s="141"/>
      <c r="H7" s="141"/>
      <c r="I7" s="381" t="s">
        <v>54</v>
      </c>
      <c r="J7" s="381"/>
      <c r="K7" s="381"/>
      <c r="L7" s="381"/>
      <c r="M7" s="381"/>
      <c r="N7" s="381"/>
      <c r="O7" s="381"/>
      <c r="P7" s="141" t="s">
        <v>55</v>
      </c>
      <c r="Q7" s="381" t="s">
        <v>3</v>
      </c>
      <c r="R7" s="381"/>
      <c r="S7" s="381"/>
      <c r="T7" s="381"/>
      <c r="U7" s="381"/>
      <c r="V7" s="381"/>
      <c r="W7" s="381"/>
      <c r="X7" s="141"/>
      <c r="Y7" s="141"/>
      <c r="Z7" s="141"/>
      <c r="AA7" s="141"/>
      <c r="AB7" s="141"/>
    </row>
    <row r="8" spans="1:58" x14ac:dyDescent="0.2">
      <c r="A8" s="141"/>
      <c r="B8" s="141"/>
      <c r="C8" s="141"/>
      <c r="D8" s="141"/>
      <c r="E8" s="141"/>
      <c r="F8" s="141"/>
      <c r="G8" s="141"/>
      <c r="H8" s="141"/>
      <c r="I8" s="141"/>
      <c r="J8" s="13" t="s">
        <v>56</v>
      </c>
      <c r="K8" s="141"/>
      <c r="L8" s="141"/>
      <c r="M8" s="141"/>
      <c r="N8" s="141"/>
      <c r="O8" s="141"/>
      <c r="P8" s="141"/>
      <c r="Q8" s="380" t="s">
        <v>5</v>
      </c>
      <c r="R8" s="380"/>
      <c r="S8" s="380"/>
      <c r="T8" s="380"/>
      <c r="U8" s="380"/>
      <c r="V8" s="141"/>
      <c r="W8" s="141"/>
      <c r="X8" s="141"/>
      <c r="Y8" s="141"/>
      <c r="Z8" s="141"/>
      <c r="AA8" s="141"/>
      <c r="AB8" s="141"/>
    </row>
    <row r="9" spans="1:58" ht="15" customHeight="1" x14ac:dyDescent="0.25">
      <c r="A9" s="345"/>
      <c r="B9" s="345"/>
      <c r="C9" s="345"/>
      <c r="D9" s="345"/>
      <c r="E9" s="345"/>
      <c r="F9" s="345"/>
      <c r="G9" s="345"/>
      <c r="H9" s="345"/>
      <c r="I9" s="345"/>
      <c r="J9" s="345"/>
      <c r="K9" s="345"/>
      <c r="L9" s="345"/>
      <c r="M9" s="345"/>
      <c r="N9" s="345"/>
      <c r="O9" s="345"/>
      <c r="P9" s="345"/>
      <c r="Q9" s="345"/>
      <c r="R9" s="345"/>
      <c r="S9" s="345"/>
      <c r="T9" s="345"/>
      <c r="U9" s="345"/>
      <c r="V9" s="345"/>
      <c r="W9" s="1"/>
      <c r="X9" s="1"/>
      <c r="Y9" s="1"/>
      <c r="Z9" s="1"/>
      <c r="AA9" s="1"/>
      <c r="AB9" s="1"/>
    </row>
    <row r="10" spans="1:58" s="4" customFormat="1" ht="12.75" customHeight="1" x14ac:dyDescent="0.2">
      <c r="A10" s="5"/>
      <c r="B10" s="5"/>
      <c r="C10" s="5"/>
      <c r="D10" s="6"/>
      <c r="S10" s="5"/>
      <c r="T10" s="5"/>
      <c r="U10" s="216"/>
      <c r="W10" s="5"/>
      <c r="X10" s="5"/>
      <c r="Y10" s="5"/>
      <c r="Z10" s="5"/>
      <c r="AA10" s="5"/>
      <c r="AB10" s="5"/>
      <c r="AC10" s="5"/>
      <c r="AD10" s="16"/>
      <c r="AE10" s="16"/>
      <c r="AF10" s="16"/>
      <c r="AG10" s="16"/>
      <c r="AH10" s="16"/>
      <c r="AI10" s="16"/>
    </row>
    <row r="11" spans="1:58" x14ac:dyDescent="0.2">
      <c r="A11" s="2" t="s">
        <v>57</v>
      </c>
      <c r="B11" s="2"/>
      <c r="C11" s="2"/>
      <c r="D11" s="2" t="s">
        <v>58</v>
      </c>
      <c r="E11" s="2"/>
      <c r="F11" s="2"/>
      <c r="G11" s="2"/>
      <c r="H11" s="2" t="s">
        <v>59</v>
      </c>
      <c r="I11" s="2"/>
      <c r="J11" s="2"/>
      <c r="K11" s="141"/>
      <c r="L11" s="141"/>
      <c r="M11" s="2" t="s">
        <v>60</v>
      </c>
      <c r="N11" s="2"/>
      <c r="O11" s="2" t="s">
        <v>61</v>
      </c>
      <c r="P11" s="141"/>
      <c r="Q11" s="2"/>
      <c r="R11" s="2"/>
      <c r="S11" s="2" t="s">
        <v>62</v>
      </c>
      <c r="T11" s="2"/>
      <c r="U11" s="217"/>
      <c r="V11" s="2" t="s">
        <v>63</v>
      </c>
      <c r="W11" s="2"/>
      <c r="X11" s="2"/>
      <c r="Y11" s="2" t="s">
        <v>64</v>
      </c>
      <c r="Z11" s="2"/>
      <c r="AA11" s="2"/>
      <c r="AB11" s="141"/>
      <c r="AC11" s="12"/>
      <c r="AE11" s="17"/>
      <c r="AF11" s="17"/>
      <c r="AG11" s="17"/>
      <c r="AH11" s="17"/>
      <c r="AI11" s="17"/>
      <c r="AJ11" s="12"/>
      <c r="AK11" s="11"/>
      <c r="AL11" s="12"/>
      <c r="AM11" s="12"/>
      <c r="AN11" s="11"/>
      <c r="AO11" s="12"/>
      <c r="AP11" s="141"/>
      <c r="AQ11" s="141"/>
      <c r="AR11" s="141"/>
      <c r="AS11" s="141"/>
      <c r="AT11" s="141"/>
      <c r="AU11" s="141"/>
      <c r="AV11" s="141"/>
      <c r="AW11" s="9"/>
      <c r="AX11" s="141"/>
      <c r="AY11" s="141"/>
      <c r="AZ11" s="141"/>
      <c r="BA11" s="2"/>
      <c r="BB11" s="141"/>
      <c r="BC11" s="141"/>
      <c r="BD11" s="141"/>
      <c r="BE11" s="141"/>
      <c r="BF11" s="141"/>
    </row>
    <row r="12" spans="1:58" ht="13.5" thickBot="1" x14ac:dyDescent="0.25">
      <c r="A12" s="2"/>
      <c r="B12" s="2"/>
      <c r="C12" s="2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215"/>
      <c r="V12" s="141"/>
      <c r="W12" s="141"/>
      <c r="X12" s="141"/>
      <c r="Y12" s="141"/>
      <c r="Z12" s="141"/>
      <c r="AA12" s="141"/>
      <c r="AB12" s="141"/>
    </row>
    <row r="13" spans="1:58" ht="39" customHeight="1" x14ac:dyDescent="0.2">
      <c r="A13" s="422" t="s">
        <v>13</v>
      </c>
      <c r="B13" s="411" t="s">
        <v>65</v>
      </c>
      <c r="C13" s="386" t="s">
        <v>66</v>
      </c>
      <c r="D13" s="384" t="s">
        <v>14</v>
      </c>
      <c r="E13" s="388"/>
      <c r="F13" s="385"/>
      <c r="G13" s="382" t="s">
        <v>67</v>
      </c>
      <c r="H13" s="383"/>
      <c r="I13" s="384" t="s">
        <v>68</v>
      </c>
      <c r="J13" s="385"/>
      <c r="K13" s="382" t="s">
        <v>69</v>
      </c>
      <c r="L13" s="383"/>
      <c r="M13" s="428" t="s">
        <v>70</v>
      </c>
      <c r="N13" s="429"/>
      <c r="O13" s="430"/>
      <c r="P13" s="429"/>
      <c r="Q13" s="429"/>
      <c r="R13" s="431"/>
      <c r="S13" s="382" t="s">
        <v>71</v>
      </c>
      <c r="T13" s="383"/>
      <c r="U13" s="384" t="s">
        <v>72</v>
      </c>
      <c r="V13" s="385"/>
      <c r="W13" s="378" t="s">
        <v>73</v>
      </c>
      <c r="X13" s="379"/>
      <c r="Y13" s="417" t="s">
        <v>74</v>
      </c>
      <c r="Z13" s="418"/>
      <c r="AA13" s="434" t="s">
        <v>75</v>
      </c>
      <c r="AB13" s="435"/>
      <c r="AD13" s="413" t="s">
        <v>76</v>
      </c>
      <c r="AE13" s="413" t="s">
        <v>77</v>
      </c>
      <c r="AF13" s="413" t="s">
        <v>78</v>
      </c>
      <c r="AG13" s="413" t="s">
        <v>79</v>
      </c>
      <c r="AH13" s="413" t="s">
        <v>80</v>
      </c>
      <c r="AI13" s="413" t="s">
        <v>81</v>
      </c>
    </row>
    <row r="14" spans="1:58" ht="21" customHeight="1" x14ac:dyDescent="0.2">
      <c r="A14" s="423"/>
      <c r="B14" s="412"/>
      <c r="C14" s="387"/>
      <c r="D14" s="420" t="s">
        <v>16</v>
      </c>
      <c r="E14" s="389" t="s">
        <v>17</v>
      </c>
      <c r="F14" s="391" t="s">
        <v>18</v>
      </c>
      <c r="G14" s="393" t="s">
        <v>82</v>
      </c>
      <c r="H14" s="391" t="s">
        <v>83</v>
      </c>
      <c r="I14" s="402" t="s">
        <v>82</v>
      </c>
      <c r="J14" s="391" t="s">
        <v>83</v>
      </c>
      <c r="K14" s="404" t="s">
        <v>82</v>
      </c>
      <c r="L14" s="391" t="s">
        <v>83</v>
      </c>
      <c r="M14" s="406" t="s">
        <v>84</v>
      </c>
      <c r="N14" s="415" t="s">
        <v>85</v>
      </c>
      <c r="O14" s="391" t="s">
        <v>18</v>
      </c>
      <c r="P14" s="399" t="s">
        <v>86</v>
      </c>
      <c r="Q14" s="400"/>
      <c r="R14" s="401"/>
      <c r="S14" s="393" t="s">
        <v>82</v>
      </c>
      <c r="T14" s="391" t="s">
        <v>83</v>
      </c>
      <c r="U14" s="436" t="s">
        <v>82</v>
      </c>
      <c r="V14" s="391" t="s">
        <v>83</v>
      </c>
      <c r="W14" s="397" t="s">
        <v>82</v>
      </c>
      <c r="X14" s="432" t="s">
        <v>83</v>
      </c>
      <c r="Y14" s="395" t="s">
        <v>82</v>
      </c>
      <c r="Z14" s="442" t="s">
        <v>83</v>
      </c>
      <c r="AA14" s="440" t="s">
        <v>82</v>
      </c>
      <c r="AB14" s="438" t="s">
        <v>83</v>
      </c>
      <c r="AD14" s="414"/>
      <c r="AE14" s="414"/>
      <c r="AF14" s="414"/>
      <c r="AG14" s="414"/>
      <c r="AH14" s="414"/>
      <c r="AI14" s="414"/>
    </row>
    <row r="15" spans="1:58" ht="15.75" customHeight="1" thickBot="1" x14ac:dyDescent="0.25">
      <c r="A15" s="424"/>
      <c r="B15" s="412"/>
      <c r="C15" s="387"/>
      <c r="D15" s="421"/>
      <c r="E15" s="390"/>
      <c r="F15" s="392"/>
      <c r="G15" s="394"/>
      <c r="H15" s="392"/>
      <c r="I15" s="403"/>
      <c r="J15" s="392"/>
      <c r="K15" s="405"/>
      <c r="L15" s="392"/>
      <c r="M15" s="407"/>
      <c r="N15" s="416"/>
      <c r="O15" s="392"/>
      <c r="P15" s="94" t="s">
        <v>84</v>
      </c>
      <c r="Q15" s="93" t="s">
        <v>85</v>
      </c>
      <c r="R15" s="96" t="s">
        <v>18</v>
      </c>
      <c r="S15" s="394"/>
      <c r="T15" s="392"/>
      <c r="U15" s="437"/>
      <c r="V15" s="392"/>
      <c r="W15" s="398"/>
      <c r="X15" s="433"/>
      <c r="Y15" s="396"/>
      <c r="Z15" s="443"/>
      <c r="AA15" s="441"/>
      <c r="AB15" s="439"/>
    </row>
    <row r="16" spans="1:58" s="150" customFormat="1" ht="35.25" customHeight="1" thickBot="1" x14ac:dyDescent="0.25">
      <c r="A16" s="330" t="s">
        <v>2</v>
      </c>
      <c r="B16" s="156" t="s">
        <v>87</v>
      </c>
      <c r="C16" s="156">
        <v>20100147514</v>
      </c>
      <c r="D16" s="331">
        <v>102</v>
      </c>
      <c r="E16" s="273">
        <v>646</v>
      </c>
      <c r="F16" s="304">
        <f t="shared" ref="F16:F23" si="0">SUM(D16:E16)</f>
        <v>748</v>
      </c>
      <c r="G16" s="160">
        <v>6</v>
      </c>
      <c r="H16" s="332">
        <f>+G16+AE16</f>
        <v>9</v>
      </c>
      <c r="I16" s="162">
        <v>0</v>
      </c>
      <c r="J16" s="332">
        <f>+I16+AF16</f>
        <v>0</v>
      </c>
      <c r="K16" s="160">
        <v>0</v>
      </c>
      <c r="L16" s="332">
        <f>+K16+AG16</f>
        <v>0</v>
      </c>
      <c r="M16" s="163">
        <v>0</v>
      </c>
      <c r="N16" s="158">
        <v>0</v>
      </c>
      <c r="O16" s="333">
        <f>SUM(M16:N16)</f>
        <v>0</v>
      </c>
      <c r="P16" s="163">
        <v>0</v>
      </c>
      <c r="Q16" s="158">
        <v>0</v>
      </c>
      <c r="R16" s="334">
        <f>SUM(P16:Q16)</f>
        <v>0</v>
      </c>
      <c r="S16" s="160">
        <v>28</v>
      </c>
      <c r="T16" s="332">
        <f>+S16+AI16</f>
        <v>59</v>
      </c>
      <c r="U16" s="335">
        <v>158903.85999999999</v>
      </c>
      <c r="V16" s="336">
        <f t="shared" ref="V16:V21" si="1">AD16+U16</f>
        <v>320905.88339999993</v>
      </c>
      <c r="W16" s="172">
        <f>IF(U16=0,0,O16*1000000/U16)</f>
        <v>0</v>
      </c>
      <c r="X16" s="173">
        <f>IF(V16=0,0,R16*1000000/V16)</f>
        <v>0</v>
      </c>
      <c r="Y16" s="174">
        <f>IF(U16=0,0,S16*1000000/U16)</f>
        <v>176.20717331850844</v>
      </c>
      <c r="Z16" s="175">
        <f>IF(U16=0,0,T16*1000000/V16)</f>
        <v>183.85452885716714</v>
      </c>
      <c r="AA16" s="176">
        <f>W16*Y16/1000</f>
        <v>0</v>
      </c>
      <c r="AB16" s="177">
        <f>X16*Z16/1000</f>
        <v>0</v>
      </c>
      <c r="AD16" s="151">
        <v>162002.02339999998</v>
      </c>
      <c r="AE16" s="151">
        <v>3</v>
      </c>
      <c r="AF16" s="151"/>
      <c r="AG16" s="151"/>
      <c r="AH16" s="152"/>
      <c r="AI16" s="151">
        <v>31</v>
      </c>
    </row>
    <row r="17" spans="1:36" s="89" customFormat="1" ht="25.5" customHeight="1" thickBot="1" x14ac:dyDescent="0.25">
      <c r="A17" s="425" t="s">
        <v>19</v>
      </c>
      <c r="B17" s="426"/>
      <c r="C17" s="426"/>
      <c r="D17" s="426"/>
      <c r="E17" s="426"/>
      <c r="F17" s="426"/>
      <c r="G17" s="426"/>
      <c r="H17" s="426"/>
      <c r="I17" s="426"/>
      <c r="J17" s="426"/>
      <c r="K17" s="426"/>
      <c r="L17" s="426"/>
      <c r="M17" s="426"/>
      <c r="N17" s="426"/>
      <c r="O17" s="426"/>
      <c r="P17" s="426"/>
      <c r="Q17" s="426"/>
      <c r="R17" s="426"/>
      <c r="S17" s="426"/>
      <c r="T17" s="426"/>
      <c r="U17" s="426"/>
      <c r="V17" s="426"/>
      <c r="W17" s="426"/>
      <c r="X17" s="426"/>
      <c r="Y17" s="426"/>
      <c r="Z17" s="426"/>
      <c r="AA17" s="426"/>
      <c r="AB17" s="427"/>
      <c r="AD17" s="419"/>
      <c r="AE17" s="419"/>
      <c r="AF17" s="419"/>
      <c r="AG17" s="419"/>
      <c r="AH17" s="419"/>
      <c r="AI17" s="419"/>
    </row>
    <row r="18" spans="1:36" s="142" customFormat="1" ht="48.75" customHeight="1" x14ac:dyDescent="0.2">
      <c r="A18" s="234" t="s">
        <v>20</v>
      </c>
      <c r="B18" s="260" t="s">
        <v>88</v>
      </c>
      <c r="C18" s="156">
        <v>20397182518</v>
      </c>
      <c r="D18" s="163">
        <v>26</v>
      </c>
      <c r="E18" s="158">
        <v>46</v>
      </c>
      <c r="F18" s="159">
        <f t="shared" si="0"/>
        <v>72</v>
      </c>
      <c r="G18" s="162">
        <v>0</v>
      </c>
      <c r="H18" s="299">
        <f>+G18+AE18</f>
        <v>0</v>
      </c>
      <c r="I18" s="300">
        <v>0</v>
      </c>
      <c r="J18" s="299">
        <f t="shared" ref="J18:J23" si="2">+I18+AF18</f>
        <v>0</v>
      </c>
      <c r="K18" s="301">
        <v>0</v>
      </c>
      <c r="L18" s="299">
        <f t="shared" ref="L18:L23" si="3">+K18+AG18</f>
        <v>0</v>
      </c>
      <c r="M18" s="302">
        <v>0</v>
      </c>
      <c r="N18" s="273">
        <v>0</v>
      </c>
      <c r="O18" s="303">
        <f t="shared" ref="O18:O23" si="4">SUM(M18:N18)</f>
        <v>0</v>
      </c>
      <c r="P18" s="302">
        <v>0</v>
      </c>
      <c r="Q18" s="273">
        <v>0</v>
      </c>
      <c r="R18" s="304">
        <f t="shared" ref="R18:R23" si="5">SUM(P18:Q18)</f>
        <v>0</v>
      </c>
      <c r="S18" s="301">
        <v>0</v>
      </c>
      <c r="T18" s="305">
        <f>+S18+AI18</f>
        <v>0</v>
      </c>
      <c r="U18" s="306">
        <v>11864</v>
      </c>
      <c r="V18" s="307">
        <f t="shared" si="1"/>
        <v>26086</v>
      </c>
      <c r="W18" s="172">
        <f t="shared" ref="W18:W20" si="6">IF(U18=0,0,O18*1000000/U18)</f>
        <v>0</v>
      </c>
      <c r="X18" s="173">
        <f t="shared" ref="X18:X20" si="7">IF(V18=0,0,R18*1000000/V18)</f>
        <v>0</v>
      </c>
      <c r="Y18" s="174">
        <f t="shared" ref="Y18:Y20" si="8">IF(U18=0,0,S18*1000000/U18)</f>
        <v>0</v>
      </c>
      <c r="Z18" s="175">
        <f t="shared" ref="Z18:Z20" si="9">IF(U18=0,0,T18*1000000/V18)</f>
        <v>0</v>
      </c>
      <c r="AA18" s="176">
        <f t="shared" ref="AA18:AB18" si="10">W18*Y18/1000</f>
        <v>0</v>
      </c>
      <c r="AB18" s="177">
        <f t="shared" si="10"/>
        <v>0</v>
      </c>
      <c r="AD18" s="180">
        <v>14222</v>
      </c>
      <c r="AE18" s="180">
        <v>0</v>
      </c>
      <c r="AF18" s="180"/>
      <c r="AG18" s="180">
        <v>0</v>
      </c>
      <c r="AH18" s="180"/>
      <c r="AI18" s="180">
        <v>0</v>
      </c>
    </row>
    <row r="19" spans="1:36" s="142" customFormat="1" ht="39" customHeight="1" x14ac:dyDescent="0.2">
      <c r="A19" s="203" t="s">
        <v>21</v>
      </c>
      <c r="B19" s="156" t="s">
        <v>88</v>
      </c>
      <c r="C19" s="156">
        <v>20602579078</v>
      </c>
      <c r="D19" s="163">
        <v>4</v>
      </c>
      <c r="E19" s="158">
        <v>0</v>
      </c>
      <c r="F19" s="159">
        <f t="shared" si="0"/>
        <v>4</v>
      </c>
      <c r="G19" s="160">
        <v>0</v>
      </c>
      <c r="H19" s="161">
        <f t="shared" ref="H19:H29" si="11">+G19+AE19</f>
        <v>0</v>
      </c>
      <c r="I19" s="162">
        <v>0</v>
      </c>
      <c r="J19" s="161">
        <f t="shared" si="2"/>
        <v>0</v>
      </c>
      <c r="K19" s="160">
        <v>0</v>
      </c>
      <c r="L19" s="161">
        <f t="shared" si="3"/>
        <v>0</v>
      </c>
      <c r="M19" s="163">
        <v>0</v>
      </c>
      <c r="N19" s="158">
        <v>0</v>
      </c>
      <c r="O19" s="165">
        <f t="shared" si="4"/>
        <v>0</v>
      </c>
      <c r="P19" s="163">
        <v>0</v>
      </c>
      <c r="Q19" s="158">
        <v>0</v>
      </c>
      <c r="R19" s="159">
        <f t="shared" si="5"/>
        <v>0</v>
      </c>
      <c r="S19" s="160">
        <v>0</v>
      </c>
      <c r="T19" s="170">
        <f t="shared" ref="T19:T23" si="12">+S19+AI19</f>
        <v>0</v>
      </c>
      <c r="U19" s="239">
        <v>715</v>
      </c>
      <c r="V19" s="171">
        <f t="shared" si="1"/>
        <v>1584</v>
      </c>
      <c r="W19" s="172">
        <f t="shared" si="6"/>
        <v>0</v>
      </c>
      <c r="X19" s="173">
        <f t="shared" si="7"/>
        <v>0</v>
      </c>
      <c r="Y19" s="174">
        <f t="shared" si="8"/>
        <v>0</v>
      </c>
      <c r="Z19" s="175">
        <f t="shared" si="9"/>
        <v>0</v>
      </c>
      <c r="AA19" s="176">
        <f>W19*Y19/1000</f>
        <v>0</v>
      </c>
      <c r="AB19" s="177">
        <f>X19*Z19/1000</f>
        <v>0</v>
      </c>
      <c r="AD19" s="180">
        <v>869</v>
      </c>
      <c r="AE19" s="180">
        <v>0</v>
      </c>
      <c r="AF19" s="180"/>
      <c r="AG19" s="180">
        <v>0</v>
      </c>
      <c r="AH19" s="180"/>
      <c r="AI19" s="180">
        <v>0</v>
      </c>
    </row>
    <row r="20" spans="1:36" s="142" customFormat="1" ht="39" customHeight="1" x14ac:dyDescent="0.2">
      <c r="A20" s="264" t="s">
        <v>22</v>
      </c>
      <c r="B20" s="204" t="s">
        <v>88</v>
      </c>
      <c r="C20" s="265">
        <v>20533022899</v>
      </c>
      <c r="D20" s="249">
        <v>4</v>
      </c>
      <c r="E20" s="266">
        <v>16</v>
      </c>
      <c r="F20" s="159">
        <f t="shared" si="0"/>
        <v>20</v>
      </c>
      <c r="G20" s="160">
        <v>0</v>
      </c>
      <c r="H20" s="161">
        <f t="shared" si="11"/>
        <v>0</v>
      </c>
      <c r="I20" s="162">
        <v>0</v>
      </c>
      <c r="J20" s="161">
        <f t="shared" si="2"/>
        <v>0</v>
      </c>
      <c r="K20" s="160">
        <v>0</v>
      </c>
      <c r="L20" s="161">
        <f t="shared" si="3"/>
        <v>0</v>
      </c>
      <c r="M20" s="163">
        <v>0</v>
      </c>
      <c r="N20" s="158">
        <v>0</v>
      </c>
      <c r="O20" s="165">
        <f t="shared" si="4"/>
        <v>0</v>
      </c>
      <c r="P20" s="163">
        <v>0</v>
      </c>
      <c r="Q20" s="158">
        <v>0</v>
      </c>
      <c r="R20" s="159">
        <f t="shared" si="5"/>
        <v>0</v>
      </c>
      <c r="S20" s="160">
        <v>0</v>
      </c>
      <c r="T20" s="170">
        <f t="shared" si="12"/>
        <v>0</v>
      </c>
      <c r="U20" s="239">
        <v>4500</v>
      </c>
      <c r="V20" s="171">
        <f t="shared" si="1"/>
        <v>9180</v>
      </c>
      <c r="W20" s="172">
        <f t="shared" si="6"/>
        <v>0</v>
      </c>
      <c r="X20" s="173">
        <f t="shared" si="7"/>
        <v>0</v>
      </c>
      <c r="Y20" s="174">
        <f t="shared" si="8"/>
        <v>0</v>
      </c>
      <c r="Z20" s="175">
        <f t="shared" si="9"/>
        <v>0</v>
      </c>
      <c r="AA20" s="176">
        <f>W20*Y20/1000</f>
        <v>0</v>
      </c>
      <c r="AB20" s="177">
        <f>X20*Z20/1000</f>
        <v>0</v>
      </c>
      <c r="AD20" s="267">
        <v>4680</v>
      </c>
      <c r="AE20" s="180">
        <v>0</v>
      </c>
      <c r="AF20" s="180"/>
      <c r="AG20" s="180">
        <v>0</v>
      </c>
      <c r="AH20" s="180"/>
      <c r="AI20" s="180">
        <v>0</v>
      </c>
    </row>
    <row r="21" spans="1:36" s="142" customFormat="1" ht="54.75" customHeight="1" x14ac:dyDescent="0.2">
      <c r="A21" s="211" t="s">
        <v>23</v>
      </c>
      <c r="B21" s="204" t="s">
        <v>88</v>
      </c>
      <c r="C21" s="157">
        <v>20498246371</v>
      </c>
      <c r="D21" s="163">
        <v>1</v>
      </c>
      <c r="E21" s="236">
        <v>8</v>
      </c>
      <c r="F21" s="159">
        <f t="shared" si="0"/>
        <v>9</v>
      </c>
      <c r="G21" s="214">
        <v>0</v>
      </c>
      <c r="H21" s="161">
        <f t="shared" si="11"/>
        <v>0</v>
      </c>
      <c r="I21" s="237">
        <v>0</v>
      </c>
      <c r="J21" s="161">
        <f t="shared" si="2"/>
        <v>0</v>
      </c>
      <c r="K21" s="214">
        <v>0</v>
      </c>
      <c r="L21" s="161">
        <f t="shared" si="3"/>
        <v>0</v>
      </c>
      <c r="M21" s="166">
        <v>0</v>
      </c>
      <c r="N21" s="167">
        <v>0</v>
      </c>
      <c r="O21" s="165">
        <f t="shared" si="4"/>
        <v>0</v>
      </c>
      <c r="P21" s="163">
        <v>0</v>
      </c>
      <c r="Q21" s="164">
        <v>0</v>
      </c>
      <c r="R21" s="168">
        <f t="shared" si="5"/>
        <v>0</v>
      </c>
      <c r="S21" s="214">
        <v>0</v>
      </c>
      <c r="T21" s="170">
        <f t="shared" si="12"/>
        <v>0</v>
      </c>
      <c r="U21" s="218">
        <v>1728</v>
      </c>
      <c r="V21" s="171">
        <f t="shared" si="1"/>
        <v>3600</v>
      </c>
      <c r="W21" s="172">
        <f t="shared" ref="W21:W25" si="13">IF(U21=0,0,O21*1000000/U21)</f>
        <v>0</v>
      </c>
      <c r="X21" s="173">
        <f t="shared" ref="X21:X25" si="14">IF(V21=0,0,R21*1000000/V21)</f>
        <v>0</v>
      </c>
      <c r="Y21" s="174">
        <f t="shared" ref="Y21:Y25" si="15">IF(U21=0,0,S21*1000000/U21)</f>
        <v>0</v>
      </c>
      <c r="Z21" s="175">
        <f t="shared" ref="Z21:Z25" si="16">IF(U21=0,0,T21*1000000/V21)</f>
        <v>0</v>
      </c>
      <c r="AA21" s="176">
        <f t="shared" ref="AA21:AA25" si="17">W21*Y21/1000</f>
        <v>0</v>
      </c>
      <c r="AB21" s="177">
        <f t="shared" ref="AB21:AB25" si="18">X21*Z21/1000</f>
        <v>0</v>
      </c>
      <c r="AD21" s="180">
        <v>1872</v>
      </c>
      <c r="AE21" s="180">
        <v>0</v>
      </c>
      <c r="AF21" s="180"/>
      <c r="AG21" s="180">
        <v>0</v>
      </c>
      <c r="AH21" s="180"/>
      <c r="AI21" s="180">
        <v>0</v>
      </c>
    </row>
    <row r="22" spans="1:36" s="142" customFormat="1" ht="54.75" customHeight="1" x14ac:dyDescent="0.2">
      <c r="A22" s="203" t="s">
        <v>24</v>
      </c>
      <c r="B22" s="260" t="s">
        <v>88</v>
      </c>
      <c r="C22" s="157">
        <v>2060882934</v>
      </c>
      <c r="D22" s="163">
        <v>1</v>
      </c>
      <c r="E22" s="158">
        <v>9</v>
      </c>
      <c r="F22" s="159">
        <f t="shared" si="0"/>
        <v>10</v>
      </c>
      <c r="G22" s="214">
        <v>0</v>
      </c>
      <c r="H22" s="161">
        <f t="shared" si="11"/>
        <v>0</v>
      </c>
      <c r="I22" s="237">
        <v>0</v>
      </c>
      <c r="J22" s="161">
        <f t="shared" si="2"/>
        <v>0</v>
      </c>
      <c r="K22" s="214">
        <v>0</v>
      </c>
      <c r="L22" s="161">
        <f t="shared" si="3"/>
        <v>0</v>
      </c>
      <c r="M22" s="166">
        <v>0</v>
      </c>
      <c r="N22" s="167">
        <v>0</v>
      </c>
      <c r="O22" s="165">
        <f t="shared" si="4"/>
        <v>0</v>
      </c>
      <c r="P22" s="163">
        <v>0</v>
      </c>
      <c r="Q22" s="164">
        <v>0</v>
      </c>
      <c r="R22" s="168">
        <f t="shared" si="5"/>
        <v>0</v>
      </c>
      <c r="S22" s="214">
        <v>0</v>
      </c>
      <c r="T22" s="170">
        <f>+S22+AI22</f>
        <v>0</v>
      </c>
      <c r="U22" s="218">
        <v>4084</v>
      </c>
      <c r="V22" s="171">
        <f>AD22+U22</f>
        <v>6164</v>
      </c>
      <c r="W22" s="172">
        <f t="shared" si="13"/>
        <v>0</v>
      </c>
      <c r="X22" s="173">
        <f t="shared" si="14"/>
        <v>0</v>
      </c>
      <c r="Y22" s="174">
        <f t="shared" si="15"/>
        <v>0</v>
      </c>
      <c r="Z22" s="175">
        <f t="shared" si="16"/>
        <v>0</v>
      </c>
      <c r="AA22" s="176">
        <f t="shared" si="17"/>
        <v>0</v>
      </c>
      <c r="AB22" s="177">
        <f t="shared" si="18"/>
        <v>0</v>
      </c>
      <c r="AD22" s="180">
        <v>2080</v>
      </c>
      <c r="AE22" s="180">
        <v>0</v>
      </c>
      <c r="AF22" s="180"/>
      <c r="AG22" s="180">
        <v>0</v>
      </c>
      <c r="AH22" s="180"/>
      <c r="AI22" s="180">
        <v>0</v>
      </c>
    </row>
    <row r="23" spans="1:36" s="142" customFormat="1" ht="38.25" customHeight="1" x14ac:dyDescent="0.2">
      <c r="A23" s="203" t="s">
        <v>25</v>
      </c>
      <c r="B23" s="156" t="s">
        <v>88</v>
      </c>
      <c r="C23" s="156">
        <v>20133148532</v>
      </c>
      <c r="D23" s="249">
        <v>7</v>
      </c>
      <c r="E23" s="250">
        <v>14</v>
      </c>
      <c r="F23" s="159">
        <f t="shared" si="0"/>
        <v>21</v>
      </c>
      <c r="G23" s="160">
        <v>0</v>
      </c>
      <c r="H23" s="161">
        <f t="shared" si="11"/>
        <v>0</v>
      </c>
      <c r="I23" s="162">
        <v>0</v>
      </c>
      <c r="J23" s="161">
        <f t="shared" si="2"/>
        <v>0</v>
      </c>
      <c r="K23" s="160">
        <v>0</v>
      </c>
      <c r="L23" s="161">
        <f t="shared" si="3"/>
        <v>0</v>
      </c>
      <c r="M23" s="163">
        <v>0</v>
      </c>
      <c r="N23" s="158">
        <v>0</v>
      </c>
      <c r="O23" s="165">
        <f t="shared" si="4"/>
        <v>0</v>
      </c>
      <c r="P23" s="163">
        <v>0</v>
      </c>
      <c r="Q23" s="158">
        <v>0</v>
      </c>
      <c r="R23" s="159">
        <f t="shared" si="5"/>
        <v>0</v>
      </c>
      <c r="S23" s="160">
        <v>0</v>
      </c>
      <c r="T23" s="170">
        <f t="shared" si="12"/>
        <v>0</v>
      </c>
      <c r="U23" s="251">
        <v>4176</v>
      </c>
      <c r="V23" s="171">
        <f>AD23+U23</f>
        <v>8508</v>
      </c>
      <c r="W23" s="172">
        <f t="shared" si="13"/>
        <v>0</v>
      </c>
      <c r="X23" s="173">
        <f t="shared" si="14"/>
        <v>0</v>
      </c>
      <c r="Y23" s="174">
        <f t="shared" si="15"/>
        <v>0</v>
      </c>
      <c r="Z23" s="175">
        <f t="shared" si="16"/>
        <v>0</v>
      </c>
      <c r="AA23" s="176">
        <f t="shared" si="17"/>
        <v>0</v>
      </c>
      <c r="AB23" s="177">
        <f t="shared" si="18"/>
        <v>0</v>
      </c>
      <c r="AD23" s="180">
        <v>4332</v>
      </c>
      <c r="AE23" s="180">
        <v>0</v>
      </c>
      <c r="AF23" s="180"/>
      <c r="AG23" s="180">
        <v>0</v>
      </c>
      <c r="AH23" s="180"/>
      <c r="AI23" s="180">
        <v>0</v>
      </c>
    </row>
    <row r="24" spans="1:36" s="225" customFormat="1" ht="38.25" customHeight="1" x14ac:dyDescent="0.2">
      <c r="A24" s="234" t="s">
        <v>26</v>
      </c>
      <c r="B24" s="156" t="s">
        <v>88</v>
      </c>
      <c r="C24" s="156">
        <v>20454276761</v>
      </c>
      <c r="D24" s="163">
        <v>27</v>
      </c>
      <c r="E24" s="273">
        <v>32</v>
      </c>
      <c r="F24" s="159">
        <f t="shared" ref="F24:F26" si="19">SUM(D24:E24)</f>
        <v>59</v>
      </c>
      <c r="G24" s="160">
        <v>0</v>
      </c>
      <c r="H24" s="161">
        <f t="shared" si="11"/>
        <v>0</v>
      </c>
      <c r="I24" s="162">
        <v>0</v>
      </c>
      <c r="J24" s="161">
        <f t="shared" ref="J24:J25" si="20">+I24+AF24</f>
        <v>0</v>
      </c>
      <c r="K24" s="160">
        <v>0</v>
      </c>
      <c r="L24" s="161">
        <f t="shared" ref="L24:L25" si="21">+K24+AG24</f>
        <v>0</v>
      </c>
      <c r="M24" s="163">
        <v>0</v>
      </c>
      <c r="N24" s="158">
        <v>0</v>
      </c>
      <c r="O24" s="165">
        <f t="shared" ref="O24:O25" si="22">SUM(M24:N24)</f>
        <v>0</v>
      </c>
      <c r="P24" s="163">
        <v>0</v>
      </c>
      <c r="Q24" s="158">
        <v>0</v>
      </c>
      <c r="R24" s="159">
        <f t="shared" ref="R24:R25" si="23">SUM(P24:Q24)</f>
        <v>0</v>
      </c>
      <c r="S24" s="160">
        <v>0</v>
      </c>
      <c r="T24" s="170">
        <f t="shared" ref="T24:T25" si="24">+S24+AI24</f>
        <v>0</v>
      </c>
      <c r="U24" s="218">
        <v>10032.5</v>
      </c>
      <c r="V24" s="171">
        <f t="shared" ref="V24:V25" si="25">AD24+U24</f>
        <v>10952.5</v>
      </c>
      <c r="W24" s="172">
        <f t="shared" si="13"/>
        <v>0</v>
      </c>
      <c r="X24" s="173">
        <f t="shared" si="14"/>
        <v>0</v>
      </c>
      <c r="Y24" s="174">
        <f t="shared" si="15"/>
        <v>0</v>
      </c>
      <c r="Z24" s="175">
        <f t="shared" si="16"/>
        <v>0</v>
      </c>
      <c r="AA24" s="176">
        <f t="shared" si="17"/>
        <v>0</v>
      </c>
      <c r="AB24" s="177">
        <f t="shared" si="18"/>
        <v>0</v>
      </c>
      <c r="AD24" s="226">
        <v>920</v>
      </c>
      <c r="AE24" s="226">
        <v>0</v>
      </c>
      <c r="AF24" s="226"/>
      <c r="AG24" s="226">
        <v>0</v>
      </c>
      <c r="AH24" s="226"/>
      <c r="AI24" s="226">
        <v>0</v>
      </c>
    </row>
    <row r="25" spans="1:36" s="225" customFormat="1" ht="38.25" customHeight="1" x14ac:dyDescent="0.2">
      <c r="A25" s="224" t="s">
        <v>27</v>
      </c>
      <c r="B25" s="156" t="s">
        <v>88</v>
      </c>
      <c r="C25" s="156">
        <v>20338570041</v>
      </c>
      <c r="D25" s="163">
        <v>2</v>
      </c>
      <c r="E25" s="158">
        <v>5</v>
      </c>
      <c r="F25" s="159">
        <f t="shared" si="19"/>
        <v>7</v>
      </c>
      <c r="G25" s="160">
        <v>0</v>
      </c>
      <c r="H25" s="161">
        <f t="shared" si="11"/>
        <v>0</v>
      </c>
      <c r="I25" s="162">
        <v>0</v>
      </c>
      <c r="J25" s="161">
        <f t="shared" si="20"/>
        <v>0</v>
      </c>
      <c r="K25" s="160">
        <v>0</v>
      </c>
      <c r="L25" s="161">
        <f t="shared" si="21"/>
        <v>0</v>
      </c>
      <c r="M25" s="163">
        <v>0</v>
      </c>
      <c r="N25" s="158">
        <v>0</v>
      </c>
      <c r="O25" s="165">
        <f t="shared" si="22"/>
        <v>0</v>
      </c>
      <c r="P25" s="163">
        <v>0</v>
      </c>
      <c r="Q25" s="158">
        <v>0</v>
      </c>
      <c r="R25" s="159">
        <f t="shared" si="23"/>
        <v>0</v>
      </c>
      <c r="S25" s="160">
        <v>0</v>
      </c>
      <c r="T25" s="170">
        <f t="shared" si="24"/>
        <v>0</v>
      </c>
      <c r="U25" s="218">
        <v>429</v>
      </c>
      <c r="V25" s="171">
        <f t="shared" si="25"/>
        <v>899</v>
      </c>
      <c r="W25" s="172">
        <f t="shared" si="13"/>
        <v>0</v>
      </c>
      <c r="X25" s="173">
        <f t="shared" si="14"/>
        <v>0</v>
      </c>
      <c r="Y25" s="174">
        <f t="shared" si="15"/>
        <v>0</v>
      </c>
      <c r="Z25" s="175">
        <f t="shared" si="16"/>
        <v>0</v>
      </c>
      <c r="AA25" s="176">
        <f t="shared" si="17"/>
        <v>0</v>
      </c>
      <c r="AB25" s="177">
        <f t="shared" si="18"/>
        <v>0</v>
      </c>
      <c r="AD25" s="226">
        <v>470</v>
      </c>
      <c r="AE25" s="226">
        <v>0</v>
      </c>
      <c r="AF25" s="226"/>
      <c r="AG25" s="226">
        <v>0</v>
      </c>
      <c r="AH25" s="226"/>
      <c r="AI25" s="226">
        <v>0</v>
      </c>
    </row>
    <row r="26" spans="1:36" s="225" customFormat="1" ht="38.25" customHeight="1" x14ac:dyDescent="0.2">
      <c r="A26" s="224" t="s">
        <v>182</v>
      </c>
      <c r="B26" s="260" t="s">
        <v>88</v>
      </c>
      <c r="C26" s="156">
        <v>20532595968</v>
      </c>
      <c r="D26" s="163">
        <v>11</v>
      </c>
      <c r="E26" s="158">
        <v>16</v>
      </c>
      <c r="F26" s="159">
        <f t="shared" si="19"/>
        <v>27</v>
      </c>
      <c r="G26" s="160">
        <v>0</v>
      </c>
      <c r="H26" s="161">
        <v>0</v>
      </c>
      <c r="I26" s="162">
        <v>0</v>
      </c>
      <c r="J26" s="161">
        <v>0</v>
      </c>
      <c r="K26" s="160">
        <v>0</v>
      </c>
      <c r="L26" s="161">
        <v>0</v>
      </c>
      <c r="M26" s="163">
        <v>0</v>
      </c>
      <c r="N26" s="158">
        <v>0</v>
      </c>
      <c r="O26" s="165">
        <v>0</v>
      </c>
      <c r="P26" s="163">
        <v>0</v>
      </c>
      <c r="Q26" s="158">
        <v>0</v>
      </c>
      <c r="R26" s="159">
        <v>0</v>
      </c>
      <c r="S26" s="160">
        <v>0</v>
      </c>
      <c r="T26" s="170">
        <v>0</v>
      </c>
      <c r="U26" s="218">
        <v>3641</v>
      </c>
      <c r="V26" s="171">
        <v>0</v>
      </c>
      <c r="W26" s="172">
        <v>0</v>
      </c>
      <c r="X26" s="173">
        <v>0</v>
      </c>
      <c r="Y26" s="174">
        <v>0</v>
      </c>
      <c r="Z26" s="175">
        <v>0</v>
      </c>
      <c r="AA26" s="176">
        <v>0</v>
      </c>
      <c r="AB26" s="177">
        <v>0</v>
      </c>
      <c r="AD26" s="226"/>
      <c r="AE26" s="226"/>
      <c r="AF26" s="226"/>
      <c r="AG26" s="226"/>
      <c r="AH26" s="226"/>
      <c r="AI26" s="226"/>
    </row>
    <row r="27" spans="1:36" s="225" customFormat="1" ht="38.25" customHeight="1" x14ac:dyDescent="0.2">
      <c r="A27" s="230" t="s">
        <v>28</v>
      </c>
      <c r="B27" s="204" t="s">
        <v>88</v>
      </c>
      <c r="C27" s="156">
        <v>20262478964</v>
      </c>
      <c r="D27" s="163">
        <v>9</v>
      </c>
      <c r="E27" s="158">
        <v>35</v>
      </c>
      <c r="F27" s="159">
        <f>SUM(D27:E27)</f>
        <v>44</v>
      </c>
      <c r="G27" s="160">
        <v>0</v>
      </c>
      <c r="H27" s="161">
        <f t="shared" si="11"/>
        <v>0</v>
      </c>
      <c r="I27" s="162">
        <v>0</v>
      </c>
      <c r="J27" s="161">
        <f>+I27+AF27</f>
        <v>0</v>
      </c>
      <c r="K27" s="160">
        <v>0</v>
      </c>
      <c r="L27" s="161">
        <f>+K27+AG27</f>
        <v>0</v>
      </c>
      <c r="M27" s="163">
        <v>0</v>
      </c>
      <c r="N27" s="158">
        <v>0</v>
      </c>
      <c r="O27" s="165">
        <f>SUM(M27:N27)</f>
        <v>0</v>
      </c>
      <c r="P27" s="163">
        <v>0</v>
      </c>
      <c r="Q27" s="158">
        <v>0</v>
      </c>
      <c r="R27" s="159">
        <f>SUM(P27:Q27)</f>
        <v>0</v>
      </c>
      <c r="S27" s="160">
        <v>0</v>
      </c>
      <c r="T27" s="170">
        <f t="shared" ref="T27" si="26">+S27+AI27</f>
        <v>0</v>
      </c>
      <c r="U27" s="218">
        <v>2300</v>
      </c>
      <c r="V27" s="171">
        <f>AD27+U27</f>
        <v>5528</v>
      </c>
      <c r="W27" s="172">
        <f t="shared" ref="W27:W36" si="27">IF(U27=0,0,O27*1000000/U27)</f>
        <v>0</v>
      </c>
      <c r="X27" s="173">
        <f t="shared" ref="X27:X36" si="28">IF(V27=0,0,R27*1000000/V27)</f>
        <v>0</v>
      </c>
      <c r="Y27" s="174">
        <f t="shared" ref="Y27:Y36" si="29">IF(U27=0,0,S27*1000000/U27)</f>
        <v>0</v>
      </c>
      <c r="Z27" s="175">
        <f t="shared" ref="Z27:Z36" si="30">IF(U27=0,0,T27*1000000/V27)</f>
        <v>0</v>
      </c>
      <c r="AA27" s="176">
        <f t="shared" ref="AA27:AB27" si="31">W27*Y27/1000</f>
        <v>0</v>
      </c>
      <c r="AB27" s="177">
        <f t="shared" si="31"/>
        <v>0</v>
      </c>
      <c r="AD27" s="226">
        <v>3228</v>
      </c>
      <c r="AE27" s="226">
        <v>0</v>
      </c>
      <c r="AF27" s="226"/>
      <c r="AG27" s="226">
        <v>0</v>
      </c>
      <c r="AH27" s="226"/>
      <c r="AI27" s="226">
        <v>0</v>
      </c>
    </row>
    <row r="28" spans="1:36" s="178" customFormat="1" ht="35.25" customHeight="1" x14ac:dyDescent="0.2">
      <c r="A28" s="203" t="s">
        <v>29</v>
      </c>
      <c r="B28" s="156" t="s">
        <v>88</v>
      </c>
      <c r="C28" s="156">
        <v>20519693080</v>
      </c>
      <c r="D28" s="274">
        <v>3</v>
      </c>
      <c r="E28" s="275">
        <v>12</v>
      </c>
      <c r="F28" s="159">
        <f t="shared" ref="F28:F38" si="32">SUM(D28:E28)</f>
        <v>15</v>
      </c>
      <c r="G28" s="214">
        <v>0</v>
      </c>
      <c r="H28" s="161">
        <f t="shared" si="11"/>
        <v>0</v>
      </c>
      <c r="I28" s="162">
        <v>0</v>
      </c>
      <c r="J28" s="161">
        <f t="shared" ref="J28:J38" si="33">+I28+AF28</f>
        <v>0</v>
      </c>
      <c r="K28" s="160">
        <v>0</v>
      </c>
      <c r="L28" s="161">
        <f>+K28+AG28</f>
        <v>0</v>
      </c>
      <c r="M28" s="163">
        <v>0</v>
      </c>
      <c r="N28" s="158">
        <v>0</v>
      </c>
      <c r="O28" s="165">
        <f t="shared" ref="O28:O38" si="34">SUM(M28:N28)</f>
        <v>0</v>
      </c>
      <c r="P28" s="163">
        <v>0</v>
      </c>
      <c r="Q28" s="158">
        <v>0</v>
      </c>
      <c r="R28" s="168">
        <f t="shared" ref="R28:R38" si="35">SUM(P28:Q28)</f>
        <v>0</v>
      </c>
      <c r="S28" s="160">
        <v>0</v>
      </c>
      <c r="T28" s="170">
        <f t="shared" ref="T28:T38" si="36">+S28+AI28</f>
        <v>0</v>
      </c>
      <c r="U28" s="218">
        <v>2790</v>
      </c>
      <c r="V28" s="171">
        <f t="shared" ref="V28:V38" si="37">AD28+U28</f>
        <v>5790</v>
      </c>
      <c r="W28" s="172">
        <f t="shared" si="27"/>
        <v>0</v>
      </c>
      <c r="X28" s="173">
        <f t="shared" si="28"/>
        <v>0</v>
      </c>
      <c r="Y28" s="174">
        <f t="shared" si="29"/>
        <v>0</v>
      </c>
      <c r="Z28" s="175">
        <f t="shared" si="30"/>
        <v>0</v>
      </c>
      <c r="AA28" s="176">
        <f t="shared" ref="AA28:AB31" si="38">W28*Y28/1000</f>
        <v>0</v>
      </c>
      <c r="AB28" s="177">
        <f t="shared" si="38"/>
        <v>0</v>
      </c>
      <c r="AD28" s="207">
        <v>3000</v>
      </c>
      <c r="AE28" s="106">
        <v>0</v>
      </c>
      <c r="AF28" s="180"/>
      <c r="AG28" s="106">
        <v>0</v>
      </c>
      <c r="AH28" s="106"/>
      <c r="AI28" s="106">
        <v>0</v>
      </c>
      <c r="AJ28" s="181"/>
    </row>
    <row r="29" spans="1:36" s="178" customFormat="1" ht="35.25" customHeight="1" x14ac:dyDescent="0.2">
      <c r="A29" s="234" t="s">
        <v>30</v>
      </c>
      <c r="B29" s="156" t="s">
        <v>88</v>
      </c>
      <c r="C29" s="156">
        <v>20100172543</v>
      </c>
      <c r="D29" s="235">
        <v>9</v>
      </c>
      <c r="E29" s="158">
        <v>23</v>
      </c>
      <c r="F29" s="159">
        <f t="shared" si="32"/>
        <v>32</v>
      </c>
      <c r="G29" s="160">
        <v>0</v>
      </c>
      <c r="H29" s="161">
        <f t="shared" si="11"/>
        <v>0</v>
      </c>
      <c r="I29" s="162">
        <v>0</v>
      </c>
      <c r="J29" s="161">
        <f t="shared" si="33"/>
        <v>0</v>
      </c>
      <c r="K29" s="160">
        <v>0</v>
      </c>
      <c r="L29" s="161">
        <f t="shared" ref="L29:L38" si="39">+K29+AG29</f>
        <v>0</v>
      </c>
      <c r="M29" s="163">
        <v>0</v>
      </c>
      <c r="N29" s="158">
        <v>0</v>
      </c>
      <c r="O29" s="165">
        <f t="shared" si="34"/>
        <v>0</v>
      </c>
      <c r="P29" s="163">
        <v>0</v>
      </c>
      <c r="Q29" s="158">
        <v>0</v>
      </c>
      <c r="R29" s="168">
        <f t="shared" si="35"/>
        <v>0</v>
      </c>
      <c r="S29" s="160">
        <v>0</v>
      </c>
      <c r="T29" s="170">
        <f t="shared" si="36"/>
        <v>0</v>
      </c>
      <c r="U29" s="218">
        <v>5832</v>
      </c>
      <c r="V29" s="171">
        <f t="shared" si="37"/>
        <v>11604</v>
      </c>
      <c r="W29" s="172">
        <f t="shared" si="27"/>
        <v>0</v>
      </c>
      <c r="X29" s="173">
        <f t="shared" si="28"/>
        <v>0</v>
      </c>
      <c r="Y29" s="174">
        <f t="shared" si="29"/>
        <v>0</v>
      </c>
      <c r="Z29" s="175">
        <f t="shared" si="30"/>
        <v>0</v>
      </c>
      <c r="AA29" s="176">
        <f t="shared" si="38"/>
        <v>0</v>
      </c>
      <c r="AB29" s="177">
        <f t="shared" si="38"/>
        <v>0</v>
      </c>
      <c r="AD29" s="207">
        <v>5772</v>
      </c>
      <c r="AE29" s="106">
        <v>0</v>
      </c>
      <c r="AF29" s="180"/>
      <c r="AG29" s="106">
        <v>0</v>
      </c>
      <c r="AH29" s="106"/>
      <c r="AI29" s="106">
        <v>0</v>
      </c>
      <c r="AJ29" s="181"/>
    </row>
    <row r="30" spans="1:36" s="178" customFormat="1" ht="35.25" customHeight="1" x14ac:dyDescent="0.2">
      <c r="A30" s="203" t="s">
        <v>31</v>
      </c>
      <c r="B30" s="156" t="s">
        <v>88</v>
      </c>
      <c r="C30" s="156">
        <v>20470407442</v>
      </c>
      <c r="D30" s="163">
        <v>13</v>
      </c>
      <c r="E30" s="158">
        <v>23</v>
      </c>
      <c r="F30" s="159">
        <f t="shared" si="32"/>
        <v>36</v>
      </c>
      <c r="G30" s="160">
        <v>0</v>
      </c>
      <c r="H30" s="161">
        <v>0</v>
      </c>
      <c r="I30" s="162">
        <v>0</v>
      </c>
      <c r="J30" s="161">
        <f t="shared" si="33"/>
        <v>0</v>
      </c>
      <c r="K30" s="160">
        <v>0</v>
      </c>
      <c r="L30" s="161">
        <f t="shared" si="39"/>
        <v>0</v>
      </c>
      <c r="M30" s="163">
        <v>0</v>
      </c>
      <c r="N30" s="158">
        <v>0</v>
      </c>
      <c r="O30" s="165">
        <f t="shared" si="34"/>
        <v>0</v>
      </c>
      <c r="P30" s="163">
        <v>0</v>
      </c>
      <c r="Q30" s="158">
        <v>0</v>
      </c>
      <c r="R30" s="168">
        <f t="shared" si="35"/>
        <v>0</v>
      </c>
      <c r="S30" s="169">
        <v>0</v>
      </c>
      <c r="T30" s="170">
        <f t="shared" si="36"/>
        <v>0</v>
      </c>
      <c r="U30" s="218">
        <v>7216</v>
      </c>
      <c r="V30" s="171">
        <f t="shared" si="37"/>
        <v>14586</v>
      </c>
      <c r="W30" s="172">
        <f t="shared" si="27"/>
        <v>0</v>
      </c>
      <c r="X30" s="173">
        <f t="shared" si="28"/>
        <v>0</v>
      </c>
      <c r="Y30" s="174">
        <f t="shared" si="29"/>
        <v>0</v>
      </c>
      <c r="Z30" s="175">
        <f t="shared" si="30"/>
        <v>0</v>
      </c>
      <c r="AA30" s="176">
        <f t="shared" si="38"/>
        <v>0</v>
      </c>
      <c r="AB30" s="177">
        <f t="shared" si="38"/>
        <v>0</v>
      </c>
      <c r="AD30" s="207">
        <v>7370</v>
      </c>
      <c r="AE30" s="106">
        <v>0</v>
      </c>
      <c r="AF30" s="180"/>
      <c r="AG30" s="106">
        <v>0</v>
      </c>
      <c r="AH30" s="106"/>
      <c r="AI30" s="106">
        <v>0</v>
      </c>
      <c r="AJ30" s="181"/>
    </row>
    <row r="31" spans="1:36" s="178" customFormat="1" ht="35.25" customHeight="1" x14ac:dyDescent="0.2">
      <c r="A31" s="203" t="s">
        <v>181</v>
      </c>
      <c r="B31" s="156" t="s">
        <v>88</v>
      </c>
      <c r="C31" s="156">
        <v>20412979304</v>
      </c>
      <c r="D31" s="163">
        <v>1</v>
      </c>
      <c r="E31" s="160">
        <v>7</v>
      </c>
      <c r="F31" s="159">
        <f t="shared" ref="F31" si="40">SUM(D31:E31)</f>
        <v>8</v>
      </c>
      <c r="G31" s="160">
        <v>0</v>
      </c>
      <c r="H31" s="161">
        <v>0</v>
      </c>
      <c r="I31" s="162">
        <v>0</v>
      </c>
      <c r="J31" s="161">
        <f t="shared" si="33"/>
        <v>0</v>
      </c>
      <c r="K31" s="160">
        <v>0</v>
      </c>
      <c r="L31" s="161">
        <f t="shared" si="39"/>
        <v>0</v>
      </c>
      <c r="M31" s="163">
        <v>0</v>
      </c>
      <c r="N31" s="158">
        <v>0</v>
      </c>
      <c r="O31" s="165">
        <f t="shared" si="34"/>
        <v>0</v>
      </c>
      <c r="P31" s="163">
        <v>0</v>
      </c>
      <c r="Q31" s="158">
        <v>0</v>
      </c>
      <c r="R31" s="168">
        <f t="shared" si="35"/>
        <v>0</v>
      </c>
      <c r="S31" s="169">
        <v>0</v>
      </c>
      <c r="T31" s="170">
        <f t="shared" si="36"/>
        <v>0</v>
      </c>
      <c r="U31" s="218">
        <v>1536</v>
      </c>
      <c r="V31" s="171">
        <f t="shared" si="37"/>
        <v>1536</v>
      </c>
      <c r="W31" s="172">
        <f t="shared" si="27"/>
        <v>0</v>
      </c>
      <c r="X31" s="173">
        <f t="shared" si="28"/>
        <v>0</v>
      </c>
      <c r="Y31" s="174">
        <f t="shared" si="29"/>
        <v>0</v>
      </c>
      <c r="Z31" s="175">
        <f t="shared" si="30"/>
        <v>0</v>
      </c>
      <c r="AA31" s="176">
        <f t="shared" si="38"/>
        <v>0</v>
      </c>
      <c r="AB31" s="177">
        <f t="shared" si="38"/>
        <v>0</v>
      </c>
      <c r="AD31" s="207"/>
      <c r="AE31" s="106"/>
      <c r="AF31" s="180"/>
      <c r="AG31" s="106"/>
      <c r="AH31" s="106"/>
      <c r="AI31" s="106"/>
      <c r="AJ31" s="181"/>
    </row>
    <row r="32" spans="1:36" s="178" customFormat="1" ht="35.25" customHeight="1" x14ac:dyDescent="0.2">
      <c r="A32" s="203" t="s">
        <v>32</v>
      </c>
      <c r="B32" s="204" t="s">
        <v>88</v>
      </c>
      <c r="C32" s="156">
        <v>20600048083</v>
      </c>
      <c r="D32" s="205">
        <v>5</v>
      </c>
      <c r="E32" s="206">
        <v>12</v>
      </c>
      <c r="F32" s="159">
        <f t="shared" si="32"/>
        <v>17</v>
      </c>
      <c r="G32" s="160">
        <v>0</v>
      </c>
      <c r="H32" s="161">
        <f t="shared" ref="H32:H36" si="41">+G32+AE32</f>
        <v>0</v>
      </c>
      <c r="I32" s="162">
        <v>0</v>
      </c>
      <c r="J32" s="161">
        <f t="shared" si="33"/>
        <v>0</v>
      </c>
      <c r="K32" s="160">
        <v>0</v>
      </c>
      <c r="L32" s="161">
        <f t="shared" si="39"/>
        <v>0</v>
      </c>
      <c r="M32" s="163">
        <v>0</v>
      </c>
      <c r="N32" s="158">
        <v>0</v>
      </c>
      <c r="O32" s="165">
        <f t="shared" si="34"/>
        <v>0</v>
      </c>
      <c r="P32" s="163">
        <v>0</v>
      </c>
      <c r="Q32" s="158">
        <v>0</v>
      </c>
      <c r="R32" s="168">
        <f t="shared" si="35"/>
        <v>0</v>
      </c>
      <c r="S32" s="169">
        <v>0</v>
      </c>
      <c r="T32" s="170">
        <f t="shared" si="36"/>
        <v>0</v>
      </c>
      <c r="U32" s="218">
        <v>3492</v>
      </c>
      <c r="V32" s="171">
        <f t="shared" si="37"/>
        <v>7536</v>
      </c>
      <c r="W32" s="172">
        <f t="shared" si="27"/>
        <v>0</v>
      </c>
      <c r="X32" s="173">
        <f t="shared" si="28"/>
        <v>0</v>
      </c>
      <c r="Y32" s="174">
        <f t="shared" si="29"/>
        <v>0</v>
      </c>
      <c r="Z32" s="175">
        <f t="shared" si="30"/>
        <v>0</v>
      </c>
      <c r="AA32" s="176">
        <f t="shared" ref="AA32:AA36" si="42">W32*Y32/1000</f>
        <v>0</v>
      </c>
      <c r="AB32" s="177">
        <f t="shared" ref="AB32:AB36" si="43">X32*Z32/1000</f>
        <v>0</v>
      </c>
      <c r="AD32" s="207">
        <v>4044</v>
      </c>
      <c r="AE32" s="106">
        <v>0</v>
      </c>
      <c r="AF32" s="180"/>
      <c r="AG32" s="106">
        <v>0</v>
      </c>
      <c r="AH32" s="106"/>
      <c r="AI32" s="106">
        <v>0</v>
      </c>
      <c r="AJ32" s="181"/>
    </row>
    <row r="33" spans="1:36" s="178" customFormat="1" ht="35.25" customHeight="1" x14ac:dyDescent="0.2">
      <c r="A33" s="234" t="s">
        <v>33</v>
      </c>
      <c r="B33" s="156" t="s">
        <v>88</v>
      </c>
      <c r="C33" s="156">
        <v>20162335520</v>
      </c>
      <c r="D33" s="252">
        <v>4</v>
      </c>
      <c r="E33" s="253">
        <v>11</v>
      </c>
      <c r="F33" s="159">
        <f t="shared" si="32"/>
        <v>15</v>
      </c>
      <c r="G33" s="160">
        <v>0</v>
      </c>
      <c r="H33" s="159">
        <f t="shared" si="41"/>
        <v>0</v>
      </c>
      <c r="I33" s="162">
        <v>0</v>
      </c>
      <c r="J33" s="159">
        <f t="shared" si="33"/>
        <v>0</v>
      </c>
      <c r="K33" s="160">
        <v>0</v>
      </c>
      <c r="L33" s="159">
        <f t="shared" si="39"/>
        <v>0</v>
      </c>
      <c r="M33" s="163">
        <v>0</v>
      </c>
      <c r="N33" s="158">
        <v>0</v>
      </c>
      <c r="O33" s="159">
        <f t="shared" si="34"/>
        <v>0</v>
      </c>
      <c r="P33" s="163">
        <v>0</v>
      </c>
      <c r="Q33" s="158">
        <v>0</v>
      </c>
      <c r="R33" s="159">
        <f t="shared" si="35"/>
        <v>0</v>
      </c>
      <c r="S33" s="169">
        <v>0</v>
      </c>
      <c r="T33" s="159">
        <f t="shared" si="36"/>
        <v>0</v>
      </c>
      <c r="U33" s="218">
        <v>2952</v>
      </c>
      <c r="V33" s="171">
        <f t="shared" si="37"/>
        <v>6144</v>
      </c>
      <c r="W33" s="172">
        <f t="shared" si="27"/>
        <v>0</v>
      </c>
      <c r="X33" s="173">
        <f t="shared" si="28"/>
        <v>0</v>
      </c>
      <c r="Y33" s="174">
        <f t="shared" si="29"/>
        <v>0</v>
      </c>
      <c r="Z33" s="175">
        <f t="shared" si="30"/>
        <v>0</v>
      </c>
      <c r="AA33" s="176">
        <f t="shared" si="42"/>
        <v>0</v>
      </c>
      <c r="AB33" s="177">
        <f t="shared" si="43"/>
        <v>0</v>
      </c>
      <c r="AD33" s="207">
        <v>3192</v>
      </c>
      <c r="AE33" s="106">
        <v>0</v>
      </c>
      <c r="AF33" s="180"/>
      <c r="AG33" s="106">
        <v>0</v>
      </c>
      <c r="AH33" s="106"/>
      <c r="AI33" s="106">
        <v>0</v>
      </c>
      <c r="AJ33" s="254"/>
    </row>
    <row r="34" spans="1:36" s="178" customFormat="1" ht="35.25" customHeight="1" x14ac:dyDescent="0.2">
      <c r="A34" s="211" t="s">
        <v>34</v>
      </c>
      <c r="B34" s="156" t="s">
        <v>88</v>
      </c>
      <c r="C34" s="157">
        <v>20115832027</v>
      </c>
      <c r="D34" s="212">
        <v>6</v>
      </c>
      <c r="E34" s="213">
        <v>38</v>
      </c>
      <c r="F34" s="159">
        <f t="shared" si="32"/>
        <v>44</v>
      </c>
      <c r="G34" s="160">
        <v>0</v>
      </c>
      <c r="H34" s="161">
        <f t="shared" si="41"/>
        <v>0</v>
      </c>
      <c r="I34" s="162">
        <v>0</v>
      </c>
      <c r="J34" s="161">
        <f t="shared" si="33"/>
        <v>0</v>
      </c>
      <c r="K34" s="160">
        <v>0</v>
      </c>
      <c r="L34" s="161">
        <f t="shared" si="39"/>
        <v>0</v>
      </c>
      <c r="M34" s="163">
        <v>0</v>
      </c>
      <c r="N34" s="164">
        <v>0</v>
      </c>
      <c r="O34" s="165">
        <f t="shared" si="34"/>
        <v>0</v>
      </c>
      <c r="P34" s="166">
        <v>0</v>
      </c>
      <c r="Q34" s="167">
        <v>0</v>
      </c>
      <c r="R34" s="168">
        <f t="shared" si="35"/>
        <v>0</v>
      </c>
      <c r="S34" s="169">
        <v>0</v>
      </c>
      <c r="T34" s="170">
        <f t="shared" si="36"/>
        <v>0</v>
      </c>
      <c r="U34" s="218">
        <v>10560</v>
      </c>
      <c r="V34" s="171">
        <f t="shared" si="37"/>
        <v>21360</v>
      </c>
      <c r="W34" s="172">
        <f t="shared" si="27"/>
        <v>0</v>
      </c>
      <c r="X34" s="173">
        <f t="shared" si="28"/>
        <v>0</v>
      </c>
      <c r="Y34" s="174">
        <f t="shared" si="29"/>
        <v>0</v>
      </c>
      <c r="Z34" s="175">
        <f t="shared" si="30"/>
        <v>0</v>
      </c>
      <c r="AA34" s="176">
        <f t="shared" si="42"/>
        <v>0</v>
      </c>
      <c r="AB34" s="177">
        <f t="shared" si="43"/>
        <v>0</v>
      </c>
      <c r="AD34" s="179">
        <v>10800</v>
      </c>
      <c r="AE34" s="179">
        <v>0</v>
      </c>
      <c r="AF34" s="180"/>
      <c r="AG34" s="179">
        <v>0</v>
      </c>
      <c r="AH34" s="179"/>
      <c r="AI34" s="179">
        <v>0</v>
      </c>
      <c r="AJ34" s="181"/>
    </row>
    <row r="35" spans="1:36" s="178" customFormat="1" ht="35.25" customHeight="1" x14ac:dyDescent="0.2">
      <c r="A35" s="155" t="s">
        <v>35</v>
      </c>
      <c r="B35" s="156" t="s">
        <v>88</v>
      </c>
      <c r="C35" s="157">
        <v>20121022169</v>
      </c>
      <c r="D35" s="158">
        <v>31</v>
      </c>
      <c r="E35" s="158">
        <v>0</v>
      </c>
      <c r="F35" s="159">
        <f>SUM(D35:E35)</f>
        <v>31</v>
      </c>
      <c r="G35" s="160">
        <v>0</v>
      </c>
      <c r="H35" s="161">
        <f>+G35+AE35</f>
        <v>0</v>
      </c>
      <c r="I35" s="162">
        <v>0</v>
      </c>
      <c r="J35" s="161">
        <f>+I35+AF35</f>
        <v>0</v>
      </c>
      <c r="K35" s="160">
        <v>0</v>
      </c>
      <c r="L35" s="161">
        <f>+K35+AG35</f>
        <v>0</v>
      </c>
      <c r="M35" s="163">
        <v>0</v>
      </c>
      <c r="N35" s="164">
        <v>0</v>
      </c>
      <c r="O35" s="165">
        <f>SUM(M35:N35)</f>
        <v>0</v>
      </c>
      <c r="P35" s="166">
        <v>0</v>
      </c>
      <c r="Q35" s="167">
        <v>0</v>
      </c>
      <c r="R35" s="168">
        <f>SUM(P35:Q35)</f>
        <v>0</v>
      </c>
      <c r="S35" s="169">
        <v>0</v>
      </c>
      <c r="T35" s="170">
        <f>+S35+AI35</f>
        <v>0</v>
      </c>
      <c r="U35" s="218">
        <v>780</v>
      </c>
      <c r="V35" s="171">
        <f>AD35+U35</f>
        <v>3301</v>
      </c>
      <c r="W35" s="172">
        <f t="shared" si="27"/>
        <v>0</v>
      </c>
      <c r="X35" s="173">
        <f t="shared" si="28"/>
        <v>0</v>
      </c>
      <c r="Y35" s="174">
        <f t="shared" si="29"/>
        <v>0</v>
      </c>
      <c r="Z35" s="175">
        <f t="shared" si="30"/>
        <v>0</v>
      </c>
      <c r="AA35" s="176">
        <f t="shared" si="42"/>
        <v>0</v>
      </c>
      <c r="AB35" s="177">
        <f t="shared" si="43"/>
        <v>0</v>
      </c>
      <c r="AD35" s="179">
        <v>2521</v>
      </c>
      <c r="AE35" s="179">
        <v>0</v>
      </c>
      <c r="AF35" s="180"/>
      <c r="AG35" s="179">
        <v>0</v>
      </c>
      <c r="AH35" s="179"/>
      <c r="AI35" s="179">
        <v>0</v>
      </c>
      <c r="AJ35" s="181"/>
    </row>
    <row r="36" spans="1:36" s="178" customFormat="1" ht="35.25" customHeight="1" x14ac:dyDescent="0.2">
      <c r="A36" s="211" t="s">
        <v>36</v>
      </c>
      <c r="B36" s="156" t="s">
        <v>88</v>
      </c>
      <c r="C36" s="157">
        <v>20447524415</v>
      </c>
      <c r="D36" s="212">
        <v>21</v>
      </c>
      <c r="E36" s="213">
        <v>42</v>
      </c>
      <c r="F36" s="159">
        <f t="shared" si="32"/>
        <v>63</v>
      </c>
      <c r="G36" s="214">
        <v>0</v>
      </c>
      <c r="H36" s="161">
        <f t="shared" si="41"/>
        <v>0</v>
      </c>
      <c r="I36" s="162">
        <v>0</v>
      </c>
      <c r="J36" s="161">
        <f t="shared" si="33"/>
        <v>0</v>
      </c>
      <c r="K36" s="160">
        <v>0</v>
      </c>
      <c r="L36" s="161">
        <f t="shared" si="39"/>
        <v>0</v>
      </c>
      <c r="M36" s="163">
        <v>0</v>
      </c>
      <c r="N36" s="164">
        <v>0</v>
      </c>
      <c r="O36" s="165">
        <f t="shared" si="34"/>
        <v>0</v>
      </c>
      <c r="P36" s="166">
        <v>0</v>
      </c>
      <c r="Q36" s="167">
        <v>0</v>
      </c>
      <c r="R36" s="168">
        <f t="shared" si="35"/>
        <v>0</v>
      </c>
      <c r="S36" s="169">
        <v>28</v>
      </c>
      <c r="T36" s="170">
        <f t="shared" si="36"/>
        <v>79</v>
      </c>
      <c r="U36" s="218">
        <v>8426</v>
      </c>
      <c r="V36" s="171">
        <f>AD36+U36</f>
        <v>24153</v>
      </c>
      <c r="W36" s="172">
        <f t="shared" si="27"/>
        <v>0</v>
      </c>
      <c r="X36" s="173">
        <f t="shared" si="28"/>
        <v>0</v>
      </c>
      <c r="Y36" s="174">
        <f t="shared" si="29"/>
        <v>3323.0477094706862</v>
      </c>
      <c r="Z36" s="175">
        <f t="shared" si="30"/>
        <v>3270.8152196414526</v>
      </c>
      <c r="AA36" s="176">
        <f t="shared" si="42"/>
        <v>0</v>
      </c>
      <c r="AB36" s="177">
        <f t="shared" si="43"/>
        <v>0</v>
      </c>
      <c r="AD36" s="179">
        <v>15727</v>
      </c>
      <c r="AE36" s="179"/>
      <c r="AF36" s="180"/>
      <c r="AG36" s="179">
        <v>0</v>
      </c>
      <c r="AH36" s="179"/>
      <c r="AI36" s="179">
        <v>51</v>
      </c>
      <c r="AJ36" s="181"/>
    </row>
    <row r="37" spans="1:36" s="178" customFormat="1" ht="35.25" customHeight="1" x14ac:dyDescent="0.2">
      <c r="A37" s="234" t="s">
        <v>37</v>
      </c>
      <c r="B37" s="156" t="s">
        <v>88</v>
      </c>
      <c r="C37" s="157">
        <v>20100082633</v>
      </c>
      <c r="D37" s="242">
        <v>14</v>
      </c>
      <c r="E37" s="243">
        <v>34</v>
      </c>
      <c r="F37" s="159">
        <f>SUM(D37:E37)</f>
        <v>48</v>
      </c>
      <c r="G37" s="160">
        <v>0</v>
      </c>
      <c r="H37" s="161">
        <f>+G37+AE37</f>
        <v>0</v>
      </c>
      <c r="I37" s="162">
        <v>0</v>
      </c>
      <c r="J37" s="161">
        <f>+I37+AF37</f>
        <v>0</v>
      </c>
      <c r="K37" s="160">
        <v>0</v>
      </c>
      <c r="L37" s="161">
        <f>+K37+AG37</f>
        <v>1</v>
      </c>
      <c r="M37" s="163">
        <v>1</v>
      </c>
      <c r="N37" s="164">
        <v>0</v>
      </c>
      <c r="O37" s="165">
        <f>SUM(M37:N37)</f>
        <v>1</v>
      </c>
      <c r="P37" s="163">
        <v>0</v>
      </c>
      <c r="Q37" s="167">
        <v>0</v>
      </c>
      <c r="R37" s="168">
        <f>SUM(P37:Q37)</f>
        <v>0</v>
      </c>
      <c r="S37" s="169">
        <v>9</v>
      </c>
      <c r="T37" s="170">
        <f t="shared" si="36"/>
        <v>9</v>
      </c>
      <c r="U37" s="218">
        <v>9180</v>
      </c>
      <c r="V37" s="171">
        <f>AD37+U37</f>
        <v>20088</v>
      </c>
      <c r="W37" s="172">
        <f t="shared" ref="W37:W40" si="44">IF(U37=0,0,O37*1000000/U37)</f>
        <v>108.93246187363835</v>
      </c>
      <c r="X37" s="173">
        <f t="shared" ref="X37:X40" si="45">IF(V37=0,0,R37*1000000/V37)</f>
        <v>0</v>
      </c>
      <c r="Y37" s="174">
        <f t="shared" ref="Y37:Y40" si="46">IF(U37=0,0,S37*1000000/U37)</f>
        <v>980.39215686274508</v>
      </c>
      <c r="Z37" s="175">
        <f t="shared" ref="Z37:Z40" si="47">IF(U37=0,0,T37*1000000/V37)</f>
        <v>448.02867383512546</v>
      </c>
      <c r="AA37" s="176">
        <f>W37*Y37/1000</f>
        <v>106.79653124866503</v>
      </c>
      <c r="AB37" s="177">
        <f>X37*Z37/1000</f>
        <v>0</v>
      </c>
      <c r="AD37" s="179">
        <v>10908</v>
      </c>
      <c r="AE37" s="179">
        <v>0</v>
      </c>
      <c r="AF37" s="180"/>
      <c r="AG37" s="179">
        <v>1</v>
      </c>
      <c r="AH37" s="179"/>
      <c r="AI37" s="179">
        <v>0</v>
      </c>
      <c r="AJ37" s="181"/>
    </row>
    <row r="38" spans="1:36" s="178" customFormat="1" ht="35.25" customHeight="1" x14ac:dyDescent="0.2">
      <c r="A38" s="258" t="s">
        <v>38</v>
      </c>
      <c r="B38" s="156" t="s">
        <v>88</v>
      </c>
      <c r="C38" s="241">
        <v>20100997810</v>
      </c>
      <c r="D38" s="242">
        <v>19</v>
      </c>
      <c r="E38" s="243">
        <v>63</v>
      </c>
      <c r="F38" s="159">
        <f t="shared" si="32"/>
        <v>82</v>
      </c>
      <c r="G38" s="214">
        <v>0</v>
      </c>
      <c r="H38" s="161">
        <f>+G38+AE38</f>
        <v>0</v>
      </c>
      <c r="I38" s="162">
        <v>0</v>
      </c>
      <c r="J38" s="161">
        <f t="shared" si="33"/>
        <v>0</v>
      </c>
      <c r="K38" s="160">
        <v>0</v>
      </c>
      <c r="L38" s="161">
        <f t="shared" si="39"/>
        <v>0</v>
      </c>
      <c r="M38" s="163">
        <v>0</v>
      </c>
      <c r="N38" s="164">
        <v>0</v>
      </c>
      <c r="O38" s="165">
        <f t="shared" si="34"/>
        <v>0</v>
      </c>
      <c r="P38" s="166">
        <v>0</v>
      </c>
      <c r="Q38" s="167">
        <v>0</v>
      </c>
      <c r="R38" s="168">
        <f t="shared" si="35"/>
        <v>0</v>
      </c>
      <c r="S38" s="169">
        <v>0</v>
      </c>
      <c r="T38" s="170">
        <f t="shared" si="36"/>
        <v>0</v>
      </c>
      <c r="U38" s="218">
        <v>17148</v>
      </c>
      <c r="V38" s="171">
        <f t="shared" si="37"/>
        <v>35196</v>
      </c>
      <c r="W38" s="172">
        <f t="shared" si="44"/>
        <v>0</v>
      </c>
      <c r="X38" s="173">
        <f t="shared" si="45"/>
        <v>0</v>
      </c>
      <c r="Y38" s="174">
        <f t="shared" si="46"/>
        <v>0</v>
      </c>
      <c r="Z38" s="175">
        <f t="shared" si="47"/>
        <v>0</v>
      </c>
      <c r="AA38" s="176">
        <f t="shared" ref="AA38:AB38" si="48">W38*Y38/1000</f>
        <v>0</v>
      </c>
      <c r="AB38" s="177">
        <f t="shared" si="48"/>
        <v>0</v>
      </c>
      <c r="AD38" s="179">
        <v>18048</v>
      </c>
      <c r="AE38" s="179"/>
      <c r="AF38" s="180"/>
      <c r="AG38" s="179">
        <v>0</v>
      </c>
      <c r="AH38" s="179"/>
      <c r="AI38" s="179">
        <v>0</v>
      </c>
      <c r="AJ38" s="181"/>
    </row>
    <row r="39" spans="1:36" s="178" customFormat="1" ht="35.25" customHeight="1" thickBot="1" x14ac:dyDescent="0.25">
      <c r="A39" s="240" t="s">
        <v>39</v>
      </c>
      <c r="B39" s="156" t="s">
        <v>88</v>
      </c>
      <c r="C39" s="241">
        <v>20562912534</v>
      </c>
      <c r="D39" s="242">
        <v>3</v>
      </c>
      <c r="E39" s="243">
        <v>0</v>
      </c>
      <c r="F39" s="159">
        <f>SUM(D39:E39)</f>
        <v>3</v>
      </c>
      <c r="G39" s="160">
        <v>0</v>
      </c>
      <c r="H39" s="161">
        <f>+G39+AE39</f>
        <v>0</v>
      </c>
      <c r="I39" s="162">
        <v>0</v>
      </c>
      <c r="J39" s="161">
        <f>+I39+AF39</f>
        <v>0</v>
      </c>
      <c r="K39" s="160">
        <v>0</v>
      </c>
      <c r="L39" s="161">
        <f>+K39+AG39</f>
        <v>0</v>
      </c>
      <c r="M39" s="163">
        <v>0</v>
      </c>
      <c r="N39" s="164">
        <v>0</v>
      </c>
      <c r="O39" s="165">
        <f>SUM(M39:N39)</f>
        <v>0</v>
      </c>
      <c r="P39" s="166">
        <v>0</v>
      </c>
      <c r="Q39" s="167">
        <v>0</v>
      </c>
      <c r="R39" s="168">
        <f>SUM(P39:Q39)</f>
        <v>0</v>
      </c>
      <c r="S39" s="169">
        <v>0</v>
      </c>
      <c r="T39" s="170">
        <f>+S39+AI39</f>
        <v>0</v>
      </c>
      <c r="U39" s="218">
        <v>456</v>
      </c>
      <c r="V39" s="171">
        <f>AD39+U39</f>
        <v>855</v>
      </c>
      <c r="W39" s="172">
        <f t="shared" si="44"/>
        <v>0</v>
      </c>
      <c r="X39" s="173">
        <f t="shared" si="45"/>
        <v>0</v>
      </c>
      <c r="Y39" s="174">
        <f t="shared" si="46"/>
        <v>0</v>
      </c>
      <c r="Z39" s="175">
        <f t="shared" si="47"/>
        <v>0</v>
      </c>
      <c r="AA39" s="176">
        <f>W39*Y39/1000</f>
        <v>0</v>
      </c>
      <c r="AB39" s="177">
        <f>X39*Z39/1000</f>
        <v>0</v>
      </c>
      <c r="AD39" s="179">
        <v>399</v>
      </c>
      <c r="AE39" s="179">
        <v>0</v>
      </c>
      <c r="AF39" s="180"/>
      <c r="AG39" s="179">
        <v>0</v>
      </c>
      <c r="AH39" s="179"/>
      <c r="AI39" s="179">
        <v>0</v>
      </c>
      <c r="AJ39" s="181"/>
    </row>
    <row r="40" spans="1:36" s="51" customFormat="1" ht="24" customHeight="1" thickBot="1" x14ac:dyDescent="0.25">
      <c r="A40" s="408" t="s">
        <v>18</v>
      </c>
      <c r="B40" s="409"/>
      <c r="C40" s="410"/>
      <c r="D40" s="69">
        <f t="shared" ref="D40:V40" si="49">SUM(D16:D16)+SUM(D18:D39)</f>
        <v>323</v>
      </c>
      <c r="E40" s="69">
        <f t="shared" si="49"/>
        <v>1092</v>
      </c>
      <c r="F40" s="69">
        <f t="shared" si="49"/>
        <v>1415</v>
      </c>
      <c r="G40" s="69">
        <f t="shared" si="49"/>
        <v>6</v>
      </c>
      <c r="H40" s="69">
        <f t="shared" si="49"/>
        <v>9</v>
      </c>
      <c r="I40" s="69">
        <f t="shared" si="49"/>
        <v>0</v>
      </c>
      <c r="J40" s="69">
        <f t="shared" si="49"/>
        <v>0</v>
      </c>
      <c r="K40" s="69">
        <f t="shared" si="49"/>
        <v>0</v>
      </c>
      <c r="L40" s="69">
        <f t="shared" si="49"/>
        <v>1</v>
      </c>
      <c r="M40" s="69">
        <f t="shared" si="49"/>
        <v>1</v>
      </c>
      <c r="N40" s="69">
        <f t="shared" si="49"/>
        <v>0</v>
      </c>
      <c r="O40" s="69">
        <f t="shared" si="49"/>
        <v>1</v>
      </c>
      <c r="P40" s="69">
        <f t="shared" si="49"/>
        <v>0</v>
      </c>
      <c r="Q40" s="69">
        <f t="shared" si="49"/>
        <v>0</v>
      </c>
      <c r="R40" s="69">
        <f t="shared" si="49"/>
        <v>0</v>
      </c>
      <c r="S40" s="69">
        <f t="shared" si="49"/>
        <v>65</v>
      </c>
      <c r="T40" s="69">
        <f t="shared" si="49"/>
        <v>147</v>
      </c>
      <c r="U40" s="219">
        <f t="shared" si="49"/>
        <v>272741.36</v>
      </c>
      <c r="V40" s="69">
        <f t="shared" si="49"/>
        <v>545556.38339999993</v>
      </c>
      <c r="W40" s="70">
        <f t="shared" si="44"/>
        <v>3.6664772808935178</v>
      </c>
      <c r="X40" s="71">
        <f t="shared" si="45"/>
        <v>0</v>
      </c>
      <c r="Y40" s="72">
        <f t="shared" si="46"/>
        <v>238.32102325807867</v>
      </c>
      <c r="Z40" s="73">
        <f t="shared" si="47"/>
        <v>269.44969296092012</v>
      </c>
      <c r="AA40" s="105">
        <f t="shared" ref="AA40:AB40" si="50">W40*Y40/1000</f>
        <v>0.87379861733504105</v>
      </c>
      <c r="AB40" s="74">
        <f t="shared" si="50"/>
        <v>0</v>
      </c>
      <c r="AC40" s="142"/>
      <c r="AD40" s="104">
        <f t="shared" ref="AD40:AI40" si="51">SUM(AD16:AD39)</f>
        <v>276456.02339999995</v>
      </c>
      <c r="AE40" s="56">
        <f t="shared" si="51"/>
        <v>3</v>
      </c>
      <c r="AF40" s="56">
        <f t="shared" si="51"/>
        <v>0</v>
      </c>
      <c r="AG40" s="56">
        <f t="shared" si="51"/>
        <v>1</v>
      </c>
      <c r="AH40" s="56">
        <f t="shared" si="51"/>
        <v>0</v>
      </c>
      <c r="AI40" s="56">
        <f t="shared" si="51"/>
        <v>82</v>
      </c>
      <c r="AJ40" s="52"/>
    </row>
    <row r="41" spans="1:36" s="15" customFormat="1" x14ac:dyDescent="0.2">
      <c r="A41" s="91"/>
      <c r="B41" s="91"/>
      <c r="C41" s="91"/>
      <c r="D41" s="91"/>
      <c r="E41" s="91"/>
      <c r="U41" s="220"/>
      <c r="AD41" s="144"/>
    </row>
    <row r="42" spans="1:36" s="15" customFormat="1" x14ac:dyDescent="0.2">
      <c r="A42" s="91"/>
      <c r="B42" s="91"/>
      <c r="C42" s="91"/>
      <c r="D42" s="91"/>
      <c r="E42" s="91"/>
      <c r="U42" s="220"/>
      <c r="AD42" s="144"/>
    </row>
    <row r="43" spans="1:36" x14ac:dyDescent="0.2">
      <c r="A43" s="8"/>
      <c r="B43" s="8"/>
      <c r="C43" s="8"/>
      <c r="D43" s="3"/>
      <c r="E43" s="3"/>
      <c r="F43" s="141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215"/>
      <c r="V43" s="141"/>
      <c r="W43" s="141"/>
      <c r="X43" s="141"/>
      <c r="Y43" s="141"/>
      <c r="Z43" s="141"/>
      <c r="AA43" s="141"/>
      <c r="AB43" s="141"/>
    </row>
    <row r="44" spans="1:36" x14ac:dyDescent="0.2">
      <c r="A44" s="141" t="s">
        <v>89</v>
      </c>
      <c r="B44" s="141"/>
      <c r="C44" s="141"/>
      <c r="D44" s="141"/>
      <c r="E44" s="141"/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215"/>
      <c r="V44" s="141"/>
      <c r="W44" s="141"/>
      <c r="X44" s="141"/>
      <c r="Y44" s="141"/>
      <c r="Z44" s="141"/>
      <c r="AA44" s="141"/>
      <c r="AB44" s="141"/>
    </row>
    <row r="45" spans="1:36" x14ac:dyDescent="0.2">
      <c r="A45" s="141" t="s">
        <v>90</v>
      </c>
      <c r="B45" s="141"/>
      <c r="C45" s="141"/>
      <c r="D45" s="141"/>
      <c r="E45" s="141"/>
      <c r="F45" s="141"/>
      <c r="G45" s="141"/>
      <c r="H45" s="141"/>
      <c r="I45" s="141"/>
      <c r="J45" s="141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215"/>
      <c r="V45" s="141"/>
      <c r="W45" s="141"/>
      <c r="X45" s="141"/>
      <c r="Y45" s="141"/>
      <c r="Z45" s="141"/>
      <c r="AA45" s="141"/>
      <c r="AB45" s="141"/>
    </row>
    <row r="46" spans="1:36" x14ac:dyDescent="0.2">
      <c r="A46" s="141" t="s">
        <v>43</v>
      </c>
      <c r="B46" s="141"/>
      <c r="C46" s="141"/>
      <c r="D46" s="141"/>
      <c r="E46" s="141"/>
      <c r="F46" s="141"/>
      <c r="G46" s="141"/>
      <c r="H46" s="141"/>
      <c r="I46" s="141"/>
      <c r="J46" s="141"/>
      <c r="K46" s="141"/>
      <c r="L46" s="141"/>
      <c r="M46" s="141"/>
      <c r="N46" s="141"/>
      <c r="O46" s="141"/>
      <c r="P46" s="141"/>
      <c r="Q46" s="141"/>
      <c r="R46" s="141"/>
      <c r="S46" s="141"/>
      <c r="T46" s="320"/>
      <c r="U46" s="215"/>
      <c r="V46" s="141"/>
      <c r="W46" s="141"/>
      <c r="X46" s="141"/>
      <c r="Y46" s="141"/>
      <c r="Z46" s="141"/>
      <c r="AA46" s="141"/>
      <c r="AB46" s="141"/>
    </row>
    <row r="47" spans="1:36" x14ac:dyDescent="0.2">
      <c r="A47" s="141" t="s">
        <v>91</v>
      </c>
      <c r="B47" s="141"/>
      <c r="C47" s="141"/>
      <c r="D47" s="141"/>
      <c r="E47" s="141"/>
      <c r="F47" s="141"/>
      <c r="G47" s="141"/>
      <c r="H47" s="141"/>
      <c r="I47" s="141"/>
      <c r="J47" s="141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215"/>
      <c r="V47" s="141"/>
      <c r="W47" s="141"/>
      <c r="X47" s="141"/>
      <c r="Y47" s="141"/>
      <c r="Z47" s="141"/>
      <c r="AA47" s="141"/>
      <c r="AB47" s="141"/>
    </row>
    <row r="48" spans="1:36" x14ac:dyDescent="0.2">
      <c r="A48" s="141"/>
      <c r="B48" s="141"/>
      <c r="C48" s="141"/>
      <c r="D48" s="141"/>
      <c r="E48" s="141"/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215"/>
      <c r="V48" s="141"/>
      <c r="W48" s="141"/>
      <c r="X48" s="141"/>
      <c r="Y48" s="141"/>
      <c r="Z48" s="141"/>
      <c r="AA48" s="141"/>
      <c r="AB48" s="141"/>
    </row>
    <row r="49" spans="1:28" x14ac:dyDescent="0.2">
      <c r="A49" s="141"/>
      <c r="B49" s="141"/>
      <c r="C49" s="141"/>
      <c r="D49" s="141"/>
      <c r="E49" s="141"/>
      <c r="F49" s="141"/>
      <c r="G49" s="141"/>
      <c r="H49" s="141"/>
      <c r="I49" s="141"/>
      <c r="J49" s="141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215"/>
      <c r="V49" s="141"/>
      <c r="W49" s="141"/>
      <c r="X49" s="141"/>
      <c r="Y49" s="141"/>
      <c r="Z49" s="141"/>
      <c r="AA49" s="141"/>
      <c r="AB49" s="141"/>
    </row>
    <row r="50" spans="1:28" x14ac:dyDescent="0.2">
      <c r="A50" s="141"/>
      <c r="B50" s="141"/>
      <c r="C50" s="141"/>
      <c r="D50" s="141"/>
      <c r="E50" s="141"/>
      <c r="F50" s="141"/>
      <c r="G50" s="141"/>
      <c r="H50" s="141"/>
      <c r="I50" s="141"/>
      <c r="J50" s="141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215"/>
      <c r="V50" s="141"/>
      <c r="W50" s="141"/>
      <c r="X50" s="141"/>
      <c r="Y50" s="141"/>
      <c r="Z50" s="141"/>
      <c r="AA50" s="141"/>
      <c r="AB50" s="141"/>
    </row>
    <row r="51" spans="1:28" x14ac:dyDescent="0.2">
      <c r="A51" s="141"/>
      <c r="B51" s="141"/>
      <c r="C51" s="141"/>
      <c r="D51" s="141"/>
      <c r="E51" s="141"/>
      <c r="F51" s="141"/>
      <c r="G51" s="141"/>
      <c r="H51" s="141"/>
      <c r="I51" s="141"/>
      <c r="J51" s="141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215"/>
      <c r="V51" s="141"/>
      <c r="W51" s="141"/>
      <c r="X51" s="141"/>
      <c r="Y51" s="141"/>
      <c r="Z51" s="141"/>
      <c r="AA51" s="141"/>
      <c r="AB51" s="141"/>
    </row>
    <row r="54" spans="1:28" x14ac:dyDescent="0.2">
      <c r="U54"/>
    </row>
    <row r="55" spans="1:28" x14ac:dyDescent="0.2">
      <c r="U55"/>
    </row>
    <row r="56" spans="1:28" x14ac:dyDescent="0.2">
      <c r="U56"/>
    </row>
    <row r="57" spans="1:28" x14ac:dyDescent="0.2">
      <c r="U57"/>
    </row>
    <row r="58" spans="1:28" x14ac:dyDescent="0.2">
      <c r="U58"/>
    </row>
    <row r="59" spans="1:28" x14ac:dyDescent="0.2">
      <c r="U59"/>
    </row>
    <row r="60" spans="1:28" x14ac:dyDescent="0.2">
      <c r="U60"/>
    </row>
    <row r="61" spans="1:28" x14ac:dyDescent="0.2">
      <c r="U61"/>
    </row>
    <row r="62" spans="1:28" x14ac:dyDescent="0.2">
      <c r="U62"/>
    </row>
    <row r="63" spans="1:28" x14ac:dyDescent="0.2">
      <c r="U63"/>
    </row>
    <row r="64" spans="1:28" x14ac:dyDescent="0.2">
      <c r="U64"/>
    </row>
    <row r="65" spans="21:21" x14ac:dyDescent="0.2">
      <c r="U65"/>
    </row>
    <row r="66" spans="21:21" x14ac:dyDescent="0.2">
      <c r="U66"/>
    </row>
    <row r="67" spans="21:21" x14ac:dyDescent="0.2">
      <c r="U67"/>
    </row>
    <row r="68" spans="21:21" x14ac:dyDescent="0.2">
      <c r="U68"/>
    </row>
    <row r="69" spans="21:21" x14ac:dyDescent="0.2">
      <c r="U69"/>
    </row>
    <row r="70" spans="21:21" x14ac:dyDescent="0.2">
      <c r="U70"/>
    </row>
    <row r="71" spans="21:21" x14ac:dyDescent="0.2">
      <c r="U71"/>
    </row>
    <row r="72" spans="21:21" x14ac:dyDescent="0.2">
      <c r="U72"/>
    </row>
    <row r="73" spans="21:21" x14ac:dyDescent="0.2">
      <c r="U73"/>
    </row>
  </sheetData>
  <mergeCells count="52">
    <mergeCell ref="AH13:AH14"/>
    <mergeCell ref="V14:V15"/>
    <mergeCell ref="U14:U15"/>
    <mergeCell ref="AD13:AD14"/>
    <mergeCell ref="AE13:AE14"/>
    <mergeCell ref="AB14:AB15"/>
    <mergeCell ref="AA14:AA15"/>
    <mergeCell ref="Z14:Z15"/>
    <mergeCell ref="A40:C40"/>
    <mergeCell ref="B13:B15"/>
    <mergeCell ref="I13:J13"/>
    <mergeCell ref="AF13:AF14"/>
    <mergeCell ref="N14:N15"/>
    <mergeCell ref="Y13:Z13"/>
    <mergeCell ref="AD17:AI17"/>
    <mergeCell ref="AG13:AG14"/>
    <mergeCell ref="D14:D15"/>
    <mergeCell ref="A13:A15"/>
    <mergeCell ref="A17:AB17"/>
    <mergeCell ref="AI13:AI14"/>
    <mergeCell ref="O14:O15"/>
    <mergeCell ref="M13:R13"/>
    <mergeCell ref="X14:X15"/>
    <mergeCell ref="AA13:AB13"/>
    <mergeCell ref="G14:G15"/>
    <mergeCell ref="H14:H15"/>
    <mergeCell ref="J14:J15"/>
    <mergeCell ref="Y14:Y15"/>
    <mergeCell ref="W14:W15"/>
    <mergeCell ref="P14:R14"/>
    <mergeCell ref="I14:I15"/>
    <mergeCell ref="K14:K15"/>
    <mergeCell ref="T14:T15"/>
    <mergeCell ref="M14:M15"/>
    <mergeCell ref="S14:S15"/>
    <mergeCell ref="L14:L15"/>
    <mergeCell ref="A1:AB1"/>
    <mergeCell ref="A2:AB2"/>
    <mergeCell ref="W13:X13"/>
    <mergeCell ref="A4:AB4"/>
    <mergeCell ref="Q8:U8"/>
    <mergeCell ref="I7:O7"/>
    <mergeCell ref="Q7:W7"/>
    <mergeCell ref="A9:V9"/>
    <mergeCell ref="G13:H13"/>
    <mergeCell ref="U13:V13"/>
    <mergeCell ref="C13:C15"/>
    <mergeCell ref="D13:F13"/>
    <mergeCell ref="K13:L13"/>
    <mergeCell ref="S13:T13"/>
    <mergeCell ref="E14:E15"/>
    <mergeCell ref="F14:F15"/>
  </mergeCells>
  <phoneticPr fontId="0" type="noConversion"/>
  <printOptions horizontalCentered="1" verticalCentered="1"/>
  <pageMargins left="0.39370078740157483" right="0.39370078740157483" top="0.39370078740157483" bottom="0.39370078740157483" header="0.55118110236220474" footer="0"/>
  <pageSetup paperSize="8" scale="55" fitToHeight="0" orientation="landscape" r:id="rId1"/>
  <headerFooter alignWithMargins="0">
    <oddFooter>&amp;L&amp;8&amp;F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4EE87-7422-4287-8FE7-F881EBAD7083}">
  <dimension ref="A2:IU49"/>
  <sheetViews>
    <sheetView topLeftCell="E1" zoomScaleNormal="100" workbookViewId="0">
      <pane ySplit="1" topLeftCell="A2" activePane="bottomLeft" state="frozen"/>
      <selection pane="bottomLeft" activeCell="AA12" sqref="AA12"/>
    </sheetView>
  </sheetViews>
  <sheetFormatPr baseColWidth="10" defaultColWidth="9.140625" defaultRowHeight="12.75" x14ac:dyDescent="0.2"/>
  <cols>
    <col min="1" max="1" width="14.28515625" style="85" customWidth="1"/>
    <col min="2" max="2" width="13.28515625" style="85" customWidth="1"/>
    <col min="3" max="3" width="31.140625" style="85" customWidth="1"/>
    <col min="4" max="4" width="30.42578125" style="85" customWidth="1"/>
    <col min="5" max="5" width="50" style="85" customWidth="1"/>
    <col min="6" max="13" width="9.7109375" style="85" customWidth="1"/>
    <col min="14" max="21" width="10.28515625" style="85" customWidth="1"/>
    <col min="22" max="22" width="11.42578125" style="85" customWidth="1"/>
    <col min="23" max="23" width="14.42578125" style="85" customWidth="1"/>
    <col min="24" max="24" width="29.140625" style="85" hidden="1" customWidth="1"/>
    <col min="25" max="256" width="11.42578125" style="85" customWidth="1"/>
    <col min="257" max="16384" width="9.140625" style="85"/>
  </cols>
  <sheetData>
    <row r="2" spans="1:255" ht="15.75" thickBot="1" x14ac:dyDescent="0.25">
      <c r="A2" s="145"/>
      <c r="B2" s="146"/>
      <c r="C2" s="146"/>
      <c r="D2" s="146"/>
      <c r="E2" s="147"/>
      <c r="F2" s="450" t="s">
        <v>149</v>
      </c>
      <c r="G2" s="451"/>
      <c r="H2" s="451"/>
      <c r="I2" s="451"/>
      <c r="J2" s="451"/>
      <c r="K2" s="451"/>
      <c r="L2" s="451"/>
      <c r="M2" s="452"/>
      <c r="N2" s="453" t="s">
        <v>150</v>
      </c>
      <c r="O2" s="454"/>
      <c r="P2" s="454"/>
      <c r="Q2" s="454"/>
      <c r="R2" s="454"/>
      <c r="S2" s="454"/>
      <c r="T2" s="454"/>
      <c r="U2" s="455"/>
      <c r="V2" s="456"/>
      <c r="W2" s="456"/>
      <c r="X2" s="456"/>
    </row>
    <row r="3" spans="1:255" ht="15" x14ac:dyDescent="0.25">
      <c r="A3" s="444" t="s">
        <v>151</v>
      </c>
      <c r="B3" s="445" t="s">
        <v>152</v>
      </c>
      <c r="C3" s="446" t="s">
        <v>153</v>
      </c>
      <c r="D3" s="86"/>
      <c r="E3" s="447" t="s">
        <v>154</v>
      </c>
      <c r="F3" s="448" t="s">
        <v>155</v>
      </c>
      <c r="G3" s="449"/>
      <c r="H3" s="449"/>
      <c r="I3" s="449"/>
      <c r="J3" s="449" t="s">
        <v>156</v>
      </c>
      <c r="K3" s="449"/>
      <c r="L3" s="449"/>
      <c r="M3" s="458"/>
      <c r="N3" s="457" t="s">
        <v>155</v>
      </c>
      <c r="O3" s="449"/>
      <c r="P3" s="449"/>
      <c r="Q3" s="449"/>
      <c r="R3" s="449" t="s">
        <v>156</v>
      </c>
      <c r="S3" s="449"/>
      <c r="T3" s="449"/>
      <c r="U3" s="459"/>
      <c r="V3" s="460" t="s">
        <v>157</v>
      </c>
      <c r="W3" s="462" t="s">
        <v>158</v>
      </c>
      <c r="X3" s="464" t="s">
        <v>159</v>
      </c>
    </row>
    <row r="4" spans="1:255" ht="81" customHeight="1" thickBot="1" x14ac:dyDescent="0.25">
      <c r="A4" s="444"/>
      <c r="B4" s="445" t="s">
        <v>152</v>
      </c>
      <c r="C4" s="446"/>
      <c r="D4" s="87" t="s">
        <v>160</v>
      </c>
      <c r="E4" s="447"/>
      <c r="F4" s="101" t="s">
        <v>161</v>
      </c>
      <c r="G4" s="102" t="s">
        <v>162</v>
      </c>
      <c r="H4" s="102" t="s">
        <v>163</v>
      </c>
      <c r="I4" s="102" t="s">
        <v>164</v>
      </c>
      <c r="J4" s="102" t="s">
        <v>161</v>
      </c>
      <c r="K4" s="102" t="s">
        <v>162</v>
      </c>
      <c r="L4" s="102" t="s">
        <v>163</v>
      </c>
      <c r="M4" s="148" t="s">
        <v>164</v>
      </c>
      <c r="N4" s="149" t="s">
        <v>161</v>
      </c>
      <c r="O4" s="102" t="s">
        <v>162</v>
      </c>
      <c r="P4" s="102" t="s">
        <v>163</v>
      </c>
      <c r="Q4" s="102" t="s">
        <v>164</v>
      </c>
      <c r="R4" s="102" t="s">
        <v>161</v>
      </c>
      <c r="S4" s="102" t="s">
        <v>162</v>
      </c>
      <c r="T4" s="102" t="s">
        <v>163</v>
      </c>
      <c r="U4" s="103" t="s">
        <v>164</v>
      </c>
      <c r="V4" s="461"/>
      <c r="W4" s="463"/>
      <c r="X4" s="465"/>
    </row>
    <row r="5" spans="1:255" s="129" customFormat="1" ht="15.75" customHeight="1" x14ac:dyDescent="0.2">
      <c r="A5" s="321">
        <v>20100147514</v>
      </c>
      <c r="B5" s="184" t="s">
        <v>165</v>
      </c>
      <c r="C5" s="184" t="s">
        <v>166</v>
      </c>
      <c r="D5" s="469" t="s">
        <v>167</v>
      </c>
      <c r="E5" s="470" t="s">
        <v>168</v>
      </c>
      <c r="F5" s="471">
        <v>24</v>
      </c>
      <c r="G5" s="472">
        <v>92</v>
      </c>
      <c r="H5" s="472">
        <v>628</v>
      </c>
      <c r="I5" s="472">
        <v>0</v>
      </c>
      <c r="J5" s="472">
        <v>0</v>
      </c>
      <c r="K5" s="472">
        <v>2</v>
      </c>
      <c r="L5" s="472">
        <v>17</v>
      </c>
      <c r="M5" s="473">
        <v>0</v>
      </c>
      <c r="N5" s="474">
        <v>3</v>
      </c>
      <c r="O5" s="472">
        <v>7</v>
      </c>
      <c r="P5" s="472">
        <v>95</v>
      </c>
      <c r="Q5" s="472">
        <v>1</v>
      </c>
      <c r="R5" s="472">
        <v>0</v>
      </c>
      <c r="S5" s="472">
        <v>1</v>
      </c>
      <c r="T5" s="472">
        <v>7</v>
      </c>
      <c r="U5" s="475">
        <v>0</v>
      </c>
      <c r="V5" s="476">
        <f>SUM(H5,I5,L5,M5,P5,Q5,T5,U5)</f>
        <v>748</v>
      </c>
      <c r="W5" s="322">
        <v>158903.85999999999</v>
      </c>
      <c r="X5" s="153" t="s">
        <v>87</v>
      </c>
    </row>
    <row r="6" spans="1:255" s="194" customFormat="1" ht="15.75" customHeight="1" x14ac:dyDescent="0.2">
      <c r="A6" s="308">
        <v>20397182518</v>
      </c>
      <c r="B6" s="184"/>
      <c r="C6" s="184" t="s">
        <v>166</v>
      </c>
      <c r="D6" s="185" t="s">
        <v>169</v>
      </c>
      <c r="E6" s="309" t="s">
        <v>20</v>
      </c>
      <c r="F6" s="187">
        <v>0</v>
      </c>
      <c r="G6" s="188">
        <v>16</v>
      </c>
      <c r="H6" s="188">
        <v>46</v>
      </c>
      <c r="I6" s="188">
        <v>0</v>
      </c>
      <c r="J6" s="188">
        <v>0</v>
      </c>
      <c r="K6" s="188">
        <v>0</v>
      </c>
      <c r="L6" s="188">
        <v>0</v>
      </c>
      <c r="M6" s="189">
        <v>0</v>
      </c>
      <c r="N6" s="190">
        <v>0</v>
      </c>
      <c r="O6" s="188">
        <v>0</v>
      </c>
      <c r="P6" s="188">
        <v>20</v>
      </c>
      <c r="Q6" s="188">
        <v>0</v>
      </c>
      <c r="R6" s="188">
        <v>6</v>
      </c>
      <c r="S6" s="188">
        <v>6</v>
      </c>
      <c r="T6" s="188">
        <v>6</v>
      </c>
      <c r="U6" s="191">
        <v>0</v>
      </c>
      <c r="V6" s="192">
        <f>SUM(H6,I6,L6,M6,P6,Q6,T6,U6)</f>
        <v>72</v>
      </c>
      <c r="W6" s="477">
        <f>'ANEXO 28'!U18</f>
        <v>11864</v>
      </c>
      <c r="X6" s="310"/>
    </row>
    <row r="7" spans="1:255" s="194" customFormat="1" ht="14.25" customHeight="1" x14ac:dyDescent="0.25">
      <c r="A7" s="182">
        <v>20602579078</v>
      </c>
      <c r="B7" s="183"/>
      <c r="C7" s="184" t="s">
        <v>166</v>
      </c>
      <c r="D7" s="185" t="s">
        <v>169</v>
      </c>
      <c r="E7" s="186" t="s">
        <v>21</v>
      </c>
      <c r="F7" s="187">
        <v>0</v>
      </c>
      <c r="G7" s="188">
        <v>0</v>
      </c>
      <c r="H7" s="188">
        <v>0</v>
      </c>
      <c r="I7" s="188">
        <v>0</v>
      </c>
      <c r="J7" s="188">
        <v>0</v>
      </c>
      <c r="K7" s="188">
        <v>0</v>
      </c>
      <c r="L7" s="188">
        <v>0</v>
      </c>
      <c r="M7" s="189">
        <v>0</v>
      </c>
      <c r="N7" s="190">
        <v>0</v>
      </c>
      <c r="O7" s="188">
        <v>0</v>
      </c>
      <c r="P7" s="188">
        <v>4</v>
      </c>
      <c r="Q7" s="188">
        <v>0</v>
      </c>
      <c r="R7" s="188">
        <v>0</v>
      </c>
      <c r="S7" s="188">
        <v>0</v>
      </c>
      <c r="T7" s="188">
        <v>0</v>
      </c>
      <c r="U7" s="191">
        <v>0</v>
      </c>
      <c r="V7" s="192">
        <f>SUM(H7,I7,L7,M7,P7,Q7,T7,U7)</f>
        <v>4</v>
      </c>
      <c r="W7" s="478">
        <f>'ANEXO 28'!U19</f>
        <v>715</v>
      </c>
      <c r="X7" s="193" t="s">
        <v>88</v>
      </c>
    </row>
    <row r="8" spans="1:255" s="194" customFormat="1" ht="15" x14ac:dyDescent="0.25">
      <c r="A8" s="268">
        <v>20533022899</v>
      </c>
      <c r="B8" s="183"/>
      <c r="C8" s="184" t="s">
        <v>166</v>
      </c>
      <c r="D8" s="185" t="s">
        <v>169</v>
      </c>
      <c r="E8" s="269" t="s">
        <v>22</v>
      </c>
      <c r="F8" s="187">
        <v>0</v>
      </c>
      <c r="G8" s="188">
        <v>0</v>
      </c>
      <c r="H8" s="188">
        <v>16</v>
      </c>
      <c r="I8" s="188">
        <v>0</v>
      </c>
      <c r="J8" s="188">
        <v>0</v>
      </c>
      <c r="K8" s="188">
        <v>0</v>
      </c>
      <c r="L8" s="188">
        <v>0</v>
      </c>
      <c r="M8" s="189">
        <v>0</v>
      </c>
      <c r="N8" s="190">
        <v>0</v>
      </c>
      <c r="O8" s="188">
        <v>4</v>
      </c>
      <c r="P8" s="188">
        <v>4</v>
      </c>
      <c r="Q8" s="188">
        <v>0</v>
      </c>
      <c r="R8" s="188">
        <v>0</v>
      </c>
      <c r="S8" s="188">
        <v>0</v>
      </c>
      <c r="T8" s="188">
        <v>0</v>
      </c>
      <c r="U8" s="191">
        <v>0</v>
      </c>
      <c r="V8" s="192">
        <f>SUM(H8,I8,L8,M8,P8,Q8,T8,U8)</f>
        <v>20</v>
      </c>
      <c r="W8" s="478">
        <f>'ANEXO 28'!U20</f>
        <v>4500</v>
      </c>
      <c r="X8" s="193"/>
    </row>
    <row r="9" spans="1:255" s="194" customFormat="1" ht="15" x14ac:dyDescent="0.25">
      <c r="A9" s="222">
        <v>20498246371</v>
      </c>
      <c r="B9" s="183"/>
      <c r="C9" s="184" t="s">
        <v>166</v>
      </c>
      <c r="D9" s="185" t="s">
        <v>169</v>
      </c>
      <c r="E9" s="186" t="s">
        <v>23</v>
      </c>
      <c r="F9" s="187">
        <v>0</v>
      </c>
      <c r="G9" s="188">
        <v>0</v>
      </c>
      <c r="H9" s="188">
        <v>8</v>
      </c>
      <c r="I9" s="188">
        <v>0</v>
      </c>
      <c r="J9" s="188">
        <v>0</v>
      </c>
      <c r="K9" s="188">
        <v>0</v>
      </c>
      <c r="L9" s="188">
        <v>0</v>
      </c>
      <c r="M9" s="189">
        <v>0</v>
      </c>
      <c r="N9" s="190">
        <v>0</v>
      </c>
      <c r="O9" s="188">
        <v>0</v>
      </c>
      <c r="P9" s="188">
        <v>1</v>
      </c>
      <c r="Q9" s="188">
        <v>0</v>
      </c>
      <c r="R9" s="188">
        <v>0</v>
      </c>
      <c r="S9" s="188">
        <v>0</v>
      </c>
      <c r="T9" s="188">
        <v>0</v>
      </c>
      <c r="U9" s="191">
        <v>0</v>
      </c>
      <c r="V9" s="192">
        <f t="shared" ref="V9:V24" si="0">SUM(H9,I9,L9,M9,P9,Q9,T9,U9)</f>
        <v>9</v>
      </c>
      <c r="W9" s="479">
        <f>'ANEXO 28'!U21</f>
        <v>1728</v>
      </c>
      <c r="X9" s="193" t="s">
        <v>88</v>
      </c>
    </row>
    <row r="10" spans="1:255" s="194" customFormat="1" ht="15" x14ac:dyDescent="0.25">
      <c r="A10" s="222">
        <v>2060882934</v>
      </c>
      <c r="B10" s="183"/>
      <c r="C10" s="184" t="s">
        <v>166</v>
      </c>
      <c r="D10" s="185" t="s">
        <v>169</v>
      </c>
      <c r="E10" s="186" t="s">
        <v>24</v>
      </c>
      <c r="F10" s="187">
        <v>0</v>
      </c>
      <c r="G10" s="188">
        <v>0</v>
      </c>
      <c r="H10" s="188">
        <v>9</v>
      </c>
      <c r="I10" s="188">
        <v>0</v>
      </c>
      <c r="J10" s="188">
        <v>0</v>
      </c>
      <c r="K10" s="188">
        <v>0</v>
      </c>
      <c r="L10" s="188">
        <v>0</v>
      </c>
      <c r="M10" s="189">
        <v>0</v>
      </c>
      <c r="N10" s="190">
        <v>0</v>
      </c>
      <c r="O10" s="188">
        <v>0</v>
      </c>
      <c r="P10" s="188">
        <v>1</v>
      </c>
      <c r="Q10" s="188">
        <v>0</v>
      </c>
      <c r="R10" s="188">
        <v>0</v>
      </c>
      <c r="S10" s="188">
        <v>0</v>
      </c>
      <c r="T10" s="188">
        <v>0</v>
      </c>
      <c r="U10" s="191">
        <v>0</v>
      </c>
      <c r="V10" s="192">
        <f t="shared" si="0"/>
        <v>10</v>
      </c>
      <c r="W10" s="479">
        <f>'ANEXO 28'!U22</f>
        <v>4084</v>
      </c>
      <c r="X10" s="193"/>
    </row>
    <row r="11" spans="1:255" s="194" customFormat="1" ht="15" x14ac:dyDescent="0.25">
      <c r="A11" s="182">
        <v>20133148532</v>
      </c>
      <c r="B11" s="183"/>
      <c r="C11" s="184" t="s">
        <v>166</v>
      </c>
      <c r="D11" s="185" t="s">
        <v>169</v>
      </c>
      <c r="E11" s="186" t="s">
        <v>25</v>
      </c>
      <c r="F11" s="187">
        <v>0</v>
      </c>
      <c r="G11" s="188">
        <v>0</v>
      </c>
      <c r="H11" s="188">
        <v>14</v>
      </c>
      <c r="I11" s="188">
        <v>0</v>
      </c>
      <c r="J11" s="188">
        <v>0</v>
      </c>
      <c r="K11" s="188">
        <v>0</v>
      </c>
      <c r="L11" s="188">
        <v>0</v>
      </c>
      <c r="M11" s="189">
        <v>0</v>
      </c>
      <c r="N11" s="190">
        <v>0</v>
      </c>
      <c r="O11" s="188">
        <v>0</v>
      </c>
      <c r="P11" s="188">
        <v>7</v>
      </c>
      <c r="Q11" s="188">
        <v>0</v>
      </c>
      <c r="R11" s="188">
        <v>0</v>
      </c>
      <c r="S11" s="188">
        <v>0</v>
      </c>
      <c r="T11" s="188">
        <v>0</v>
      </c>
      <c r="U11" s="191">
        <v>0</v>
      </c>
      <c r="V11" s="192">
        <f>SUM(H11,I11,L11,M11,P11,Q11,T11,U11)</f>
        <v>21</v>
      </c>
      <c r="W11" s="480">
        <f>'ANEXO 28'!U23</f>
        <v>4176</v>
      </c>
      <c r="X11" s="193" t="s">
        <v>88</v>
      </c>
    </row>
    <row r="12" spans="1:255" s="194" customFormat="1" ht="15" x14ac:dyDescent="0.25">
      <c r="A12" s="182">
        <v>20454276761</v>
      </c>
      <c r="B12" s="183"/>
      <c r="C12" s="184" t="s">
        <v>166</v>
      </c>
      <c r="D12" s="185" t="s">
        <v>169</v>
      </c>
      <c r="E12" s="186" t="s">
        <v>26</v>
      </c>
      <c r="F12" s="187">
        <v>3</v>
      </c>
      <c r="G12" s="188">
        <v>29</v>
      </c>
      <c r="H12" s="188">
        <v>32</v>
      </c>
      <c r="I12" s="188">
        <v>0</v>
      </c>
      <c r="J12" s="188">
        <v>0</v>
      </c>
      <c r="K12" s="188">
        <v>0</v>
      </c>
      <c r="L12" s="188">
        <v>0</v>
      </c>
      <c r="M12" s="189">
        <v>0</v>
      </c>
      <c r="N12" s="190">
        <v>1</v>
      </c>
      <c r="O12" s="188">
        <v>18</v>
      </c>
      <c r="P12" s="188">
        <v>21</v>
      </c>
      <c r="Q12" s="188">
        <v>0</v>
      </c>
      <c r="R12" s="188">
        <v>1</v>
      </c>
      <c r="S12" s="188">
        <v>5</v>
      </c>
      <c r="T12" s="188">
        <v>6</v>
      </c>
      <c r="U12" s="191">
        <v>0</v>
      </c>
      <c r="V12" s="192">
        <f t="shared" si="0"/>
        <v>59</v>
      </c>
      <c r="W12" s="479">
        <f>'ANEXO 28'!U24</f>
        <v>10032.5</v>
      </c>
      <c r="X12" s="193" t="s">
        <v>88</v>
      </c>
    </row>
    <row r="13" spans="1:255" s="194" customFormat="1" ht="15" x14ac:dyDescent="0.25">
      <c r="A13" s="182">
        <v>20338570041</v>
      </c>
      <c r="B13" s="183"/>
      <c r="C13" s="184" t="s">
        <v>166</v>
      </c>
      <c r="D13" s="185" t="s">
        <v>169</v>
      </c>
      <c r="E13" s="186" t="s">
        <v>27</v>
      </c>
      <c r="F13" s="187">
        <v>0</v>
      </c>
      <c r="G13" s="188">
        <v>4</v>
      </c>
      <c r="H13" s="188">
        <v>5</v>
      </c>
      <c r="I13" s="188">
        <v>0</v>
      </c>
      <c r="J13" s="188">
        <v>0</v>
      </c>
      <c r="K13" s="188">
        <v>0</v>
      </c>
      <c r="L13" s="188">
        <v>0</v>
      </c>
      <c r="M13" s="189">
        <v>0</v>
      </c>
      <c r="N13" s="190">
        <v>0</v>
      </c>
      <c r="O13" s="188">
        <v>1</v>
      </c>
      <c r="P13" s="188">
        <v>2</v>
      </c>
      <c r="Q13" s="188">
        <v>0</v>
      </c>
      <c r="R13" s="188">
        <v>0</v>
      </c>
      <c r="S13" s="188">
        <v>0</v>
      </c>
      <c r="T13" s="188">
        <v>0</v>
      </c>
      <c r="U13" s="191">
        <v>0</v>
      </c>
      <c r="V13" s="192">
        <f t="shared" si="0"/>
        <v>7</v>
      </c>
      <c r="W13" s="479">
        <f>'ANEXO 28'!U25</f>
        <v>429</v>
      </c>
      <c r="X13" s="193"/>
    </row>
    <row r="14" spans="1:255" s="194" customFormat="1" ht="15" x14ac:dyDescent="0.25">
      <c r="A14" s="182">
        <v>20532595968</v>
      </c>
      <c r="B14" s="288"/>
      <c r="C14" s="289" t="s">
        <v>166</v>
      </c>
      <c r="D14" s="223" t="s">
        <v>169</v>
      </c>
      <c r="E14" s="290" t="s">
        <v>182</v>
      </c>
      <c r="F14" s="291">
        <v>0</v>
      </c>
      <c r="G14" s="223">
        <v>10</v>
      </c>
      <c r="H14" s="223">
        <v>17</v>
      </c>
      <c r="I14" s="223">
        <v>0</v>
      </c>
      <c r="J14" s="223">
        <v>0</v>
      </c>
      <c r="K14" s="223">
        <v>0</v>
      </c>
      <c r="L14" s="223">
        <v>0</v>
      </c>
      <c r="M14" s="292">
        <v>0</v>
      </c>
      <c r="N14" s="293">
        <v>0</v>
      </c>
      <c r="O14" s="223">
        <v>2</v>
      </c>
      <c r="P14" s="223">
        <v>9</v>
      </c>
      <c r="Q14" s="223">
        <v>0</v>
      </c>
      <c r="R14" s="223">
        <v>0</v>
      </c>
      <c r="S14" s="223">
        <v>0</v>
      </c>
      <c r="T14" s="223">
        <v>1</v>
      </c>
      <c r="U14" s="294">
        <v>0</v>
      </c>
      <c r="V14" s="192">
        <f t="shared" si="0"/>
        <v>27</v>
      </c>
      <c r="W14" s="481">
        <f>'ANEXO 28'!U26</f>
        <v>3641</v>
      </c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  <c r="BJ14" s="141"/>
      <c r="BK14" s="141"/>
      <c r="BL14" s="141"/>
      <c r="BM14" s="141"/>
      <c r="BN14" s="141"/>
      <c r="BO14" s="141"/>
      <c r="BP14" s="141"/>
      <c r="BQ14" s="141"/>
      <c r="BR14" s="141"/>
      <c r="BS14" s="141"/>
      <c r="BT14" s="141"/>
      <c r="BU14" s="141"/>
      <c r="BV14" s="141"/>
      <c r="BW14" s="141"/>
      <c r="BX14" s="141"/>
      <c r="BY14" s="141"/>
      <c r="BZ14" s="141"/>
      <c r="CA14" s="141"/>
      <c r="CB14" s="141"/>
      <c r="CC14" s="141"/>
      <c r="CD14" s="141"/>
      <c r="CE14" s="141"/>
      <c r="CF14" s="141"/>
      <c r="CG14" s="141"/>
      <c r="CH14" s="141"/>
      <c r="CI14" s="141"/>
      <c r="CJ14" s="141"/>
      <c r="CK14" s="141"/>
      <c r="CL14" s="141"/>
      <c r="CM14" s="141"/>
      <c r="CN14" s="141"/>
      <c r="CO14" s="141"/>
      <c r="CP14" s="141"/>
      <c r="CQ14" s="141"/>
      <c r="CR14" s="141"/>
      <c r="CS14" s="141"/>
      <c r="CT14" s="141"/>
      <c r="CU14" s="141"/>
      <c r="CV14" s="141"/>
      <c r="CW14" s="141"/>
      <c r="CX14" s="141"/>
      <c r="CY14" s="141"/>
      <c r="CZ14" s="141"/>
      <c r="DA14" s="141"/>
      <c r="DB14" s="141"/>
      <c r="DC14" s="141"/>
      <c r="DD14" s="141"/>
      <c r="DE14" s="141"/>
      <c r="DF14" s="141"/>
      <c r="DG14" s="141"/>
      <c r="DH14" s="141"/>
      <c r="DI14" s="141"/>
      <c r="DJ14" s="141"/>
      <c r="DK14" s="141"/>
      <c r="DL14" s="141"/>
      <c r="DM14" s="141"/>
      <c r="DN14" s="141"/>
      <c r="DO14" s="141"/>
      <c r="DP14" s="141"/>
      <c r="DQ14" s="141"/>
      <c r="DR14" s="141"/>
      <c r="DS14" s="141"/>
      <c r="DT14" s="141"/>
      <c r="DU14" s="141"/>
      <c r="DV14" s="141"/>
      <c r="DW14" s="141"/>
      <c r="DX14" s="141"/>
      <c r="DY14" s="141"/>
      <c r="DZ14" s="141"/>
      <c r="EA14" s="141"/>
      <c r="EB14" s="141"/>
      <c r="EC14" s="141"/>
      <c r="ED14" s="141"/>
      <c r="EE14" s="141"/>
      <c r="EF14" s="141"/>
      <c r="EG14" s="141"/>
      <c r="EH14" s="141"/>
      <c r="EI14" s="141"/>
      <c r="EJ14" s="141"/>
      <c r="EK14" s="141"/>
      <c r="EL14" s="141"/>
      <c r="EM14" s="141"/>
      <c r="EN14" s="141"/>
      <c r="EO14" s="141"/>
      <c r="EP14" s="141"/>
      <c r="EQ14" s="141"/>
      <c r="ER14" s="141"/>
      <c r="ES14" s="141"/>
      <c r="ET14" s="141"/>
      <c r="EU14" s="141"/>
      <c r="EV14" s="141"/>
      <c r="EW14" s="141"/>
      <c r="EX14" s="141"/>
      <c r="EY14" s="141"/>
      <c r="EZ14" s="141"/>
      <c r="FA14" s="141"/>
      <c r="FB14" s="141"/>
      <c r="FC14" s="141"/>
      <c r="FD14" s="141"/>
      <c r="FE14" s="141"/>
      <c r="FF14" s="141"/>
      <c r="FG14" s="141"/>
      <c r="FH14" s="141"/>
      <c r="FI14" s="141"/>
      <c r="FJ14" s="141"/>
      <c r="FK14" s="141"/>
      <c r="FL14" s="141"/>
      <c r="FM14" s="141"/>
      <c r="FN14" s="141"/>
      <c r="FO14" s="141"/>
      <c r="FP14" s="141"/>
      <c r="FQ14" s="141"/>
      <c r="FR14" s="141"/>
      <c r="FS14" s="141"/>
      <c r="FT14" s="141"/>
      <c r="FU14" s="141"/>
      <c r="FV14" s="141"/>
      <c r="FW14" s="141"/>
      <c r="FX14" s="141"/>
      <c r="FY14" s="141"/>
      <c r="FZ14" s="141"/>
      <c r="GA14" s="141"/>
      <c r="GB14" s="141"/>
      <c r="GC14" s="141"/>
      <c r="GD14" s="141"/>
      <c r="GE14" s="141"/>
      <c r="GF14" s="141"/>
      <c r="GG14" s="141"/>
      <c r="GH14" s="141"/>
      <c r="GI14" s="141"/>
      <c r="GJ14" s="141"/>
      <c r="GK14" s="141"/>
      <c r="GL14" s="141"/>
      <c r="GM14" s="141"/>
      <c r="GN14" s="141"/>
      <c r="GO14" s="141"/>
      <c r="GP14" s="141"/>
      <c r="GQ14" s="141"/>
      <c r="GR14" s="141"/>
      <c r="GS14" s="141"/>
      <c r="GT14" s="141"/>
      <c r="GU14" s="141"/>
      <c r="GV14" s="141"/>
      <c r="GW14" s="141"/>
      <c r="GX14" s="141"/>
      <c r="GY14" s="141"/>
      <c r="GZ14" s="141"/>
      <c r="HA14" s="141"/>
      <c r="HB14" s="141"/>
      <c r="HC14" s="141"/>
      <c r="HD14" s="141"/>
      <c r="HE14" s="141"/>
      <c r="HF14" s="141"/>
      <c r="HG14" s="141"/>
      <c r="HH14" s="141"/>
      <c r="HI14" s="141"/>
      <c r="HJ14" s="141"/>
      <c r="HK14" s="141"/>
      <c r="HL14" s="141"/>
      <c r="HM14" s="141"/>
      <c r="HN14" s="141"/>
      <c r="HO14" s="141"/>
      <c r="HP14" s="141"/>
      <c r="HQ14" s="141"/>
      <c r="HR14" s="141"/>
      <c r="HS14" s="141"/>
      <c r="HT14" s="141"/>
      <c r="HU14" s="141"/>
      <c r="HV14" s="141"/>
      <c r="HW14" s="141"/>
      <c r="HX14" s="141"/>
      <c r="HY14" s="141"/>
      <c r="HZ14" s="141"/>
      <c r="IA14" s="141"/>
      <c r="IB14" s="141"/>
      <c r="IC14" s="141"/>
      <c r="ID14" s="141"/>
      <c r="IE14" s="141"/>
      <c r="IF14" s="141"/>
      <c r="IG14" s="141"/>
      <c r="IH14" s="141"/>
      <c r="II14" s="141"/>
      <c r="IJ14" s="141"/>
      <c r="IK14" s="141"/>
      <c r="IL14" s="141"/>
      <c r="IM14" s="141"/>
      <c r="IN14" s="141"/>
      <c r="IO14" s="141"/>
      <c r="IP14" s="141"/>
      <c r="IQ14" s="141"/>
      <c r="IR14" s="141"/>
      <c r="IS14" s="141"/>
      <c r="IT14" s="141"/>
      <c r="IU14" s="141"/>
    </row>
    <row r="15" spans="1:255" s="194" customFormat="1" ht="15" x14ac:dyDescent="0.25">
      <c r="A15" s="182">
        <v>20262478964</v>
      </c>
      <c r="B15" s="183"/>
      <c r="C15" s="184" t="s">
        <v>166</v>
      </c>
      <c r="D15" s="185" t="s">
        <v>169</v>
      </c>
      <c r="E15" s="186" t="s">
        <v>28</v>
      </c>
      <c r="F15" s="187">
        <v>0</v>
      </c>
      <c r="G15" s="188">
        <v>1</v>
      </c>
      <c r="H15" s="188">
        <v>35</v>
      </c>
      <c r="I15" s="188">
        <v>0</v>
      </c>
      <c r="J15" s="188">
        <v>0</v>
      </c>
      <c r="K15" s="188">
        <v>0</v>
      </c>
      <c r="L15" s="188">
        <v>0</v>
      </c>
      <c r="M15" s="189">
        <v>0</v>
      </c>
      <c r="N15" s="190">
        <v>0</v>
      </c>
      <c r="O15" s="188">
        <v>0</v>
      </c>
      <c r="P15" s="188">
        <v>8</v>
      </c>
      <c r="Q15" s="188">
        <v>0</v>
      </c>
      <c r="R15" s="188">
        <v>0</v>
      </c>
      <c r="S15" s="188">
        <v>0</v>
      </c>
      <c r="T15" s="188">
        <v>1</v>
      </c>
      <c r="U15" s="191">
        <v>0</v>
      </c>
      <c r="V15" s="192">
        <f>SUM(H15,I15,L15,M15,P15,Q15,T15,U15)</f>
        <v>44</v>
      </c>
      <c r="W15" s="479">
        <f>'ANEXO 28'!U27</f>
        <v>2300</v>
      </c>
      <c r="X15" s="193"/>
    </row>
    <row r="16" spans="1:255" s="278" customFormat="1" ht="15" x14ac:dyDescent="0.25">
      <c r="A16" s="182">
        <v>20519693080</v>
      </c>
      <c r="B16" s="183"/>
      <c r="C16" s="184" t="s">
        <v>166</v>
      </c>
      <c r="D16" s="276" t="s">
        <v>169</v>
      </c>
      <c r="E16" s="186" t="s">
        <v>29</v>
      </c>
      <c r="F16" s="187">
        <v>0</v>
      </c>
      <c r="G16" s="188">
        <v>9</v>
      </c>
      <c r="H16" s="188">
        <v>12</v>
      </c>
      <c r="I16" s="188">
        <v>0</v>
      </c>
      <c r="J16" s="188">
        <v>0</v>
      </c>
      <c r="K16" s="188">
        <v>0</v>
      </c>
      <c r="L16" s="188">
        <v>0</v>
      </c>
      <c r="M16" s="189">
        <v>0</v>
      </c>
      <c r="N16" s="190">
        <v>0</v>
      </c>
      <c r="O16" s="188">
        <v>0</v>
      </c>
      <c r="P16" s="188">
        <v>2</v>
      </c>
      <c r="Q16" s="188">
        <v>0</v>
      </c>
      <c r="R16" s="188">
        <v>0</v>
      </c>
      <c r="S16" s="188">
        <v>1</v>
      </c>
      <c r="T16" s="188">
        <v>1</v>
      </c>
      <c r="U16" s="191">
        <v>0</v>
      </c>
      <c r="V16" s="192">
        <f>SUM(H16,I16,L16,M16,P16,Q16,T16,U16)</f>
        <v>15</v>
      </c>
      <c r="W16" s="479">
        <f>'ANEXO 28'!U28</f>
        <v>2790</v>
      </c>
      <c r="X16" s="277" t="s">
        <v>88</v>
      </c>
    </row>
    <row r="17" spans="1:59" s="194" customFormat="1" ht="15" x14ac:dyDescent="0.25">
      <c r="A17" s="182">
        <v>20100172543</v>
      </c>
      <c r="B17" s="183"/>
      <c r="C17" s="184" t="s">
        <v>166</v>
      </c>
      <c r="D17" s="185" t="s">
        <v>169</v>
      </c>
      <c r="E17" s="186" t="s">
        <v>30</v>
      </c>
      <c r="F17" s="187">
        <v>0</v>
      </c>
      <c r="G17" s="188">
        <v>6</v>
      </c>
      <c r="H17" s="188">
        <v>23</v>
      </c>
      <c r="I17" s="188">
        <v>0</v>
      </c>
      <c r="J17" s="188">
        <v>0</v>
      </c>
      <c r="K17" s="188">
        <v>0</v>
      </c>
      <c r="L17" s="188">
        <v>0</v>
      </c>
      <c r="M17" s="189">
        <v>0</v>
      </c>
      <c r="N17" s="190">
        <v>0</v>
      </c>
      <c r="O17" s="188">
        <v>4</v>
      </c>
      <c r="P17" s="188">
        <v>7</v>
      </c>
      <c r="Q17" s="188">
        <v>0</v>
      </c>
      <c r="R17" s="188">
        <v>0</v>
      </c>
      <c r="S17" s="188">
        <v>0</v>
      </c>
      <c r="T17" s="188">
        <v>2</v>
      </c>
      <c r="U17" s="191">
        <v>0</v>
      </c>
      <c r="V17" s="192">
        <f t="shared" si="0"/>
        <v>32</v>
      </c>
      <c r="W17" s="479">
        <f>'ANEXO 28'!U29</f>
        <v>5832</v>
      </c>
      <c r="X17" s="193" t="s">
        <v>88</v>
      </c>
    </row>
    <row r="18" spans="1:59" s="194" customFormat="1" ht="15" x14ac:dyDescent="0.25">
      <c r="A18" s="182">
        <v>20470407442</v>
      </c>
      <c r="B18" s="183"/>
      <c r="C18" s="184" t="s">
        <v>166</v>
      </c>
      <c r="D18" s="185" t="s">
        <v>169</v>
      </c>
      <c r="E18" s="186" t="s">
        <v>31</v>
      </c>
      <c r="F18" s="187">
        <v>0</v>
      </c>
      <c r="G18" s="188">
        <v>1</v>
      </c>
      <c r="H18" s="188">
        <v>23</v>
      </c>
      <c r="I18" s="188">
        <v>0</v>
      </c>
      <c r="J18" s="188">
        <v>0</v>
      </c>
      <c r="K18" s="188">
        <v>0</v>
      </c>
      <c r="L18" s="188">
        <v>0</v>
      </c>
      <c r="M18" s="189">
        <v>0</v>
      </c>
      <c r="N18" s="190">
        <v>0</v>
      </c>
      <c r="O18" s="188">
        <v>1</v>
      </c>
      <c r="P18" s="188">
        <v>12</v>
      </c>
      <c r="Q18" s="188">
        <v>0</v>
      </c>
      <c r="R18" s="188">
        <v>0</v>
      </c>
      <c r="S18" s="188">
        <v>0</v>
      </c>
      <c r="T18" s="188">
        <v>1</v>
      </c>
      <c r="U18" s="191">
        <v>0</v>
      </c>
      <c r="V18" s="192">
        <f>SUM(H18,I18,L18,M18,P18,Q18,T18,U18)</f>
        <v>36</v>
      </c>
      <c r="W18" s="479">
        <f>'ANEXO 28'!U30</f>
        <v>7216</v>
      </c>
      <c r="X18" s="193" t="s">
        <v>88</v>
      </c>
    </row>
    <row r="19" spans="1:59" s="286" customFormat="1" ht="15" x14ac:dyDescent="0.25">
      <c r="A19" s="182">
        <v>20412979304</v>
      </c>
      <c r="B19" s="183"/>
      <c r="C19" s="184" t="s">
        <v>166</v>
      </c>
      <c r="D19" s="185" t="s">
        <v>169</v>
      </c>
      <c r="E19" s="186" t="s">
        <v>181</v>
      </c>
      <c r="F19" s="187">
        <v>0</v>
      </c>
      <c r="G19" s="188">
        <v>1</v>
      </c>
      <c r="H19" s="188">
        <v>7</v>
      </c>
      <c r="I19" s="188">
        <v>0</v>
      </c>
      <c r="J19" s="188">
        <v>0</v>
      </c>
      <c r="K19" s="188">
        <v>0</v>
      </c>
      <c r="L19" s="188">
        <v>0</v>
      </c>
      <c r="M19" s="189">
        <v>0</v>
      </c>
      <c r="N19" s="190">
        <v>0</v>
      </c>
      <c r="O19" s="188">
        <v>0</v>
      </c>
      <c r="P19" s="188">
        <v>1</v>
      </c>
      <c r="Q19" s="188">
        <v>0</v>
      </c>
      <c r="R19" s="188">
        <v>0</v>
      </c>
      <c r="S19" s="188">
        <v>0</v>
      </c>
      <c r="T19" s="188">
        <v>0</v>
      </c>
      <c r="U19" s="191">
        <v>0</v>
      </c>
      <c r="V19" s="192">
        <f>SUM(H19,I19,L19,M19,P19,Q19,T19,U19)</f>
        <v>8</v>
      </c>
      <c r="W19" s="482">
        <f>'ANEXO 28'!U31</f>
        <v>1536</v>
      </c>
      <c r="X19" s="285"/>
      <c r="Y19" s="194"/>
      <c r="Z19" s="194"/>
      <c r="AA19" s="194"/>
      <c r="AB19" s="194"/>
      <c r="AC19" s="194"/>
      <c r="AD19" s="194"/>
      <c r="AE19" s="194"/>
      <c r="AF19" s="194"/>
      <c r="AG19" s="194"/>
      <c r="AH19" s="194"/>
      <c r="AI19" s="194"/>
      <c r="AJ19" s="194"/>
      <c r="AK19" s="194"/>
      <c r="AL19" s="194"/>
      <c r="AM19" s="194"/>
      <c r="AN19" s="194"/>
      <c r="AO19" s="194"/>
      <c r="AP19" s="194"/>
      <c r="AQ19" s="194"/>
      <c r="AR19" s="194"/>
      <c r="AS19" s="194"/>
      <c r="AT19" s="194"/>
      <c r="AU19" s="194"/>
      <c r="AV19" s="194"/>
      <c r="AW19" s="194"/>
      <c r="AX19" s="194"/>
      <c r="AY19" s="194"/>
      <c r="AZ19" s="194"/>
      <c r="BA19" s="194"/>
      <c r="BB19" s="194"/>
      <c r="BC19" s="194"/>
      <c r="BD19" s="194"/>
      <c r="BE19" s="194"/>
      <c r="BF19" s="194"/>
      <c r="BG19" s="194"/>
    </row>
    <row r="20" spans="1:59" s="194" customFormat="1" ht="14.25" customHeight="1" x14ac:dyDescent="0.25">
      <c r="A20" s="182">
        <v>20600048083</v>
      </c>
      <c r="B20" s="183"/>
      <c r="C20" s="184" t="s">
        <v>166</v>
      </c>
      <c r="D20" s="185" t="s">
        <v>169</v>
      </c>
      <c r="E20" s="186" t="s">
        <v>32</v>
      </c>
      <c r="F20" s="187">
        <v>2</v>
      </c>
      <c r="G20" s="188">
        <v>9</v>
      </c>
      <c r="H20" s="188">
        <v>11</v>
      </c>
      <c r="I20" s="188">
        <v>1</v>
      </c>
      <c r="J20" s="188">
        <v>0</v>
      </c>
      <c r="K20" s="188">
        <v>0</v>
      </c>
      <c r="L20" s="188">
        <v>0</v>
      </c>
      <c r="M20" s="189">
        <v>0</v>
      </c>
      <c r="N20" s="190">
        <v>0</v>
      </c>
      <c r="O20" s="188">
        <v>2</v>
      </c>
      <c r="P20" s="188">
        <v>4</v>
      </c>
      <c r="Q20" s="188">
        <v>0</v>
      </c>
      <c r="R20" s="188">
        <v>0</v>
      </c>
      <c r="S20" s="188">
        <v>1</v>
      </c>
      <c r="T20" s="188">
        <v>1</v>
      </c>
      <c r="U20" s="191">
        <v>0</v>
      </c>
      <c r="V20" s="192">
        <f>SUM(H20,I20,L20,M20,P20,Q20,T20,U20)</f>
        <v>17</v>
      </c>
      <c r="W20" s="479">
        <f>'ANEXO 28'!U32</f>
        <v>3492</v>
      </c>
      <c r="X20" s="193" t="s">
        <v>88</v>
      </c>
    </row>
    <row r="21" spans="1:59" s="194" customFormat="1" ht="15" x14ac:dyDescent="0.25">
      <c r="A21" s="182">
        <v>20162335520</v>
      </c>
      <c r="B21" s="183"/>
      <c r="C21" s="184" t="s">
        <v>166</v>
      </c>
      <c r="D21" s="185" t="s">
        <v>169</v>
      </c>
      <c r="E21" s="186" t="s">
        <v>33</v>
      </c>
      <c r="F21" s="187">
        <v>0</v>
      </c>
      <c r="G21" s="188">
        <v>5</v>
      </c>
      <c r="H21" s="188">
        <v>11</v>
      </c>
      <c r="I21" s="188">
        <v>0</v>
      </c>
      <c r="J21" s="188">
        <v>0</v>
      </c>
      <c r="K21" s="188">
        <v>0</v>
      </c>
      <c r="L21" s="188">
        <v>0</v>
      </c>
      <c r="M21" s="189">
        <v>0</v>
      </c>
      <c r="N21" s="190">
        <v>0</v>
      </c>
      <c r="O21" s="188">
        <v>2</v>
      </c>
      <c r="P21" s="188">
        <v>4</v>
      </c>
      <c r="Q21" s="188">
        <v>0</v>
      </c>
      <c r="R21" s="188">
        <v>0</v>
      </c>
      <c r="S21" s="188">
        <v>0</v>
      </c>
      <c r="T21" s="188">
        <v>0</v>
      </c>
      <c r="U21" s="191">
        <v>0</v>
      </c>
      <c r="V21" s="192">
        <f>SUM(H21,I21,L21,M21,P21,Q21,T21,U21)</f>
        <v>15</v>
      </c>
      <c r="W21" s="479">
        <f>'ANEXO 28'!U33</f>
        <v>2952</v>
      </c>
      <c r="X21" s="193" t="s">
        <v>88</v>
      </c>
    </row>
    <row r="22" spans="1:59" s="194" customFormat="1" ht="15" x14ac:dyDescent="0.25">
      <c r="A22" s="222">
        <v>20115832027</v>
      </c>
      <c r="B22" s="183"/>
      <c r="C22" s="184" t="s">
        <v>166</v>
      </c>
      <c r="D22" s="185" t="s">
        <v>169</v>
      </c>
      <c r="E22" s="186" t="s">
        <v>34</v>
      </c>
      <c r="F22" s="187">
        <v>2</v>
      </c>
      <c r="G22" s="188">
        <v>15</v>
      </c>
      <c r="H22" s="188">
        <v>38</v>
      </c>
      <c r="I22" s="188">
        <v>0</v>
      </c>
      <c r="J22" s="188">
        <v>0</v>
      </c>
      <c r="K22" s="188">
        <v>0</v>
      </c>
      <c r="L22" s="188">
        <v>0</v>
      </c>
      <c r="M22" s="189">
        <v>0</v>
      </c>
      <c r="N22" s="190">
        <v>0</v>
      </c>
      <c r="O22" s="188">
        <v>1</v>
      </c>
      <c r="P22" s="188">
        <v>3</v>
      </c>
      <c r="Q22" s="188">
        <v>0</v>
      </c>
      <c r="R22" s="188">
        <v>0</v>
      </c>
      <c r="S22" s="188">
        <v>0</v>
      </c>
      <c r="T22" s="188">
        <v>3</v>
      </c>
      <c r="U22" s="191">
        <v>0</v>
      </c>
      <c r="V22" s="192">
        <f>SUM(H22,I22,L22,M22,P22,Q22,T22,U22)</f>
        <v>44</v>
      </c>
      <c r="W22" s="479">
        <f>'ANEXO 28'!U34</f>
        <v>10560</v>
      </c>
      <c r="X22" s="193"/>
    </row>
    <row r="23" spans="1:59" s="194" customFormat="1" ht="15" x14ac:dyDescent="0.25">
      <c r="A23" s="182">
        <v>20121022169</v>
      </c>
      <c r="B23" s="183"/>
      <c r="C23" s="184" t="s">
        <v>166</v>
      </c>
      <c r="D23" s="185" t="s">
        <v>169</v>
      </c>
      <c r="E23" s="186" t="s">
        <v>35</v>
      </c>
      <c r="F23" s="187">
        <v>0</v>
      </c>
      <c r="G23" s="188">
        <v>0</v>
      </c>
      <c r="H23" s="188">
        <v>31</v>
      </c>
      <c r="I23" s="188">
        <v>0</v>
      </c>
      <c r="J23" s="188">
        <v>0</v>
      </c>
      <c r="K23" s="188">
        <v>0</v>
      </c>
      <c r="L23" s="188">
        <v>0</v>
      </c>
      <c r="M23" s="189">
        <v>0</v>
      </c>
      <c r="N23" s="190">
        <v>0</v>
      </c>
      <c r="O23" s="188">
        <v>0</v>
      </c>
      <c r="P23" s="188">
        <v>0</v>
      </c>
      <c r="Q23" s="188">
        <v>0</v>
      </c>
      <c r="R23" s="188">
        <v>0</v>
      </c>
      <c r="S23" s="188">
        <v>0</v>
      </c>
      <c r="T23" s="188">
        <v>0</v>
      </c>
      <c r="U23" s="191">
        <v>0</v>
      </c>
      <c r="V23" s="192">
        <f t="shared" si="0"/>
        <v>31</v>
      </c>
      <c r="W23" s="479">
        <f>'ANEXO 28'!U35</f>
        <v>780</v>
      </c>
      <c r="X23" s="193"/>
    </row>
    <row r="24" spans="1:59" s="194" customFormat="1" ht="14.25" customHeight="1" x14ac:dyDescent="0.25">
      <c r="A24" s="222">
        <v>20447524415</v>
      </c>
      <c r="B24" s="183"/>
      <c r="C24" s="184" t="s">
        <v>166</v>
      </c>
      <c r="D24" s="185" t="s">
        <v>169</v>
      </c>
      <c r="E24" s="186" t="s">
        <v>36</v>
      </c>
      <c r="F24" s="187">
        <v>33</v>
      </c>
      <c r="G24" s="188">
        <v>18</v>
      </c>
      <c r="H24" s="188">
        <v>43</v>
      </c>
      <c r="I24" s="188">
        <v>0</v>
      </c>
      <c r="J24" s="188">
        <v>0</v>
      </c>
      <c r="K24" s="188">
        <v>0</v>
      </c>
      <c r="L24" s="188">
        <v>0</v>
      </c>
      <c r="M24" s="189">
        <v>0</v>
      </c>
      <c r="N24" s="190">
        <v>8</v>
      </c>
      <c r="O24" s="188">
        <v>6</v>
      </c>
      <c r="P24" s="188">
        <v>15</v>
      </c>
      <c r="Q24" s="188">
        <v>0</v>
      </c>
      <c r="R24" s="188">
        <v>3</v>
      </c>
      <c r="S24" s="188">
        <v>2</v>
      </c>
      <c r="T24" s="188">
        <v>5</v>
      </c>
      <c r="U24" s="191">
        <v>0</v>
      </c>
      <c r="V24" s="192">
        <f t="shared" si="0"/>
        <v>63</v>
      </c>
      <c r="W24" s="477">
        <f>'ANEXO 28'!U36</f>
        <v>8426</v>
      </c>
      <c r="X24" s="193" t="s">
        <v>88</v>
      </c>
    </row>
    <row r="25" spans="1:59" s="194" customFormat="1" ht="15" x14ac:dyDescent="0.25">
      <c r="A25" s="222">
        <v>20100082633</v>
      </c>
      <c r="B25" s="183"/>
      <c r="C25" s="184" t="s">
        <v>166</v>
      </c>
      <c r="D25" s="185" t="s">
        <v>169</v>
      </c>
      <c r="E25" s="186" t="s">
        <v>37</v>
      </c>
      <c r="F25" s="187">
        <v>5</v>
      </c>
      <c r="G25" s="188">
        <v>7</v>
      </c>
      <c r="H25" s="188">
        <v>34</v>
      </c>
      <c r="I25" s="188">
        <v>0</v>
      </c>
      <c r="J25" s="188">
        <v>0</v>
      </c>
      <c r="K25" s="188">
        <v>0</v>
      </c>
      <c r="L25" s="188">
        <v>0</v>
      </c>
      <c r="M25" s="189">
        <v>0</v>
      </c>
      <c r="N25" s="190">
        <v>0</v>
      </c>
      <c r="O25" s="188">
        <v>2</v>
      </c>
      <c r="P25" s="188">
        <v>12</v>
      </c>
      <c r="Q25" s="188">
        <v>0</v>
      </c>
      <c r="R25" s="188">
        <v>0</v>
      </c>
      <c r="S25" s="188">
        <v>0</v>
      </c>
      <c r="T25" s="188">
        <v>2</v>
      </c>
      <c r="U25" s="191">
        <v>0</v>
      </c>
      <c r="V25" s="192">
        <f>SUM(H25,I25,L25,M25,P25,Q25,T25,U25)</f>
        <v>48</v>
      </c>
      <c r="W25" s="483">
        <f>'ANEXO 28'!U37</f>
        <v>9180</v>
      </c>
      <c r="X25" s="193" t="s">
        <v>88</v>
      </c>
    </row>
    <row r="26" spans="1:59" s="194" customFormat="1" ht="15" x14ac:dyDescent="0.25">
      <c r="A26" s="259">
        <v>20100997810</v>
      </c>
      <c r="B26" s="183"/>
      <c r="C26" s="184" t="s">
        <v>166</v>
      </c>
      <c r="D26" s="185" t="s">
        <v>169</v>
      </c>
      <c r="E26" s="186" t="s">
        <v>38</v>
      </c>
      <c r="F26" s="187">
        <v>0</v>
      </c>
      <c r="G26" s="188">
        <v>6</v>
      </c>
      <c r="H26" s="188">
        <v>63</v>
      </c>
      <c r="I26" s="188">
        <v>0</v>
      </c>
      <c r="J26" s="188">
        <v>0</v>
      </c>
      <c r="K26" s="188">
        <v>0</v>
      </c>
      <c r="L26" s="188">
        <v>0</v>
      </c>
      <c r="M26" s="189">
        <v>0</v>
      </c>
      <c r="N26" s="190">
        <v>0</v>
      </c>
      <c r="O26" s="188">
        <v>0</v>
      </c>
      <c r="P26" s="188">
        <v>14</v>
      </c>
      <c r="Q26" s="188">
        <v>0</v>
      </c>
      <c r="R26" s="188">
        <v>0</v>
      </c>
      <c r="S26" s="188">
        <v>0</v>
      </c>
      <c r="T26" s="188">
        <v>5</v>
      </c>
      <c r="U26" s="191">
        <v>0</v>
      </c>
      <c r="V26" s="192">
        <f>SUM(H26,I26,L26,M26,P26,Q26,T26,U26)</f>
        <v>82</v>
      </c>
      <c r="W26" s="484">
        <f>'ANEXO 28'!U38</f>
        <v>17148</v>
      </c>
      <c r="X26" s="193"/>
    </row>
    <row r="27" spans="1:59" s="245" customFormat="1" ht="15" x14ac:dyDescent="0.25">
      <c r="A27" s="244">
        <v>20562912534</v>
      </c>
      <c r="B27" s="183"/>
      <c r="C27" s="184" t="s">
        <v>166</v>
      </c>
      <c r="D27" s="185" t="s">
        <v>169</v>
      </c>
      <c r="E27" s="186" t="s">
        <v>39</v>
      </c>
      <c r="F27" s="187">
        <v>0</v>
      </c>
      <c r="G27" s="188">
        <v>0</v>
      </c>
      <c r="H27" s="188">
        <v>0</v>
      </c>
      <c r="I27" s="188">
        <v>0</v>
      </c>
      <c r="J27" s="188">
        <v>0</v>
      </c>
      <c r="K27" s="188">
        <v>0</v>
      </c>
      <c r="L27" s="188">
        <v>0</v>
      </c>
      <c r="M27" s="189">
        <v>0</v>
      </c>
      <c r="N27" s="190">
        <v>0</v>
      </c>
      <c r="O27" s="188">
        <v>1</v>
      </c>
      <c r="P27" s="188">
        <v>3</v>
      </c>
      <c r="Q27" s="188">
        <v>0</v>
      </c>
      <c r="R27" s="188">
        <v>0</v>
      </c>
      <c r="S27" s="188">
        <v>0</v>
      </c>
      <c r="T27" s="188">
        <v>0</v>
      </c>
      <c r="U27" s="191">
        <v>0</v>
      </c>
      <c r="V27" s="192">
        <f>SUM(H27,I27,L27,M27,P27,Q27,T27,U27)</f>
        <v>3</v>
      </c>
      <c r="W27" s="479">
        <f>'ANEXO 28'!U39</f>
        <v>456</v>
      </c>
      <c r="X27" s="193"/>
    </row>
    <row r="28" spans="1:59" s="129" customFormat="1" x14ac:dyDescent="0.2">
      <c r="V28" s="129">
        <f>SUM(V5:V27)</f>
        <v>1415</v>
      </c>
      <c r="W28" s="129">
        <f>SUM(W5:W27)</f>
        <v>272741.36</v>
      </c>
      <c r="X28" s="129">
        <f>SUM(X5:X27)</f>
        <v>0</v>
      </c>
    </row>
    <row r="29" spans="1:59" x14ac:dyDescent="0.2">
      <c r="V29" s="317">
        <f>SUM(V6:V27)</f>
        <v>667</v>
      </c>
      <c r="W29" s="316">
        <f>SUM(W6:W27)</f>
        <v>113837.5</v>
      </c>
    </row>
    <row r="30" spans="1:59" x14ac:dyDescent="0.2"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59" x14ac:dyDescent="0.2"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59" x14ac:dyDescent="0.2"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4:25" x14ac:dyDescent="0.2"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4:25" x14ac:dyDescent="0.2"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4:25" x14ac:dyDescent="0.2"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4:25" x14ac:dyDescent="0.2"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4:25" x14ac:dyDescent="0.2"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4:25" x14ac:dyDescent="0.2"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4:25" x14ac:dyDescent="0.2"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4:25" x14ac:dyDescent="0.2"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4:25" x14ac:dyDescent="0.2"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4:25" x14ac:dyDescent="0.2"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4:25" x14ac:dyDescent="0.2"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4:25" x14ac:dyDescent="0.2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4:25" x14ac:dyDescent="0.2"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4:25" x14ac:dyDescent="0.2"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4:25" x14ac:dyDescent="0.2"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4:25" x14ac:dyDescent="0.2"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6:25" x14ac:dyDescent="0.2"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</sheetData>
  <mergeCells count="14">
    <mergeCell ref="F2:M2"/>
    <mergeCell ref="N2:U2"/>
    <mergeCell ref="V2:X2"/>
    <mergeCell ref="N3:Q3"/>
    <mergeCell ref="J3:M3"/>
    <mergeCell ref="R3:U3"/>
    <mergeCell ref="V3:V4"/>
    <mergeCell ref="W3:W4"/>
    <mergeCell ref="X3:X4"/>
    <mergeCell ref="A3:A4"/>
    <mergeCell ref="B3:B4"/>
    <mergeCell ref="C3:C4"/>
    <mergeCell ref="E3:E4"/>
    <mergeCell ref="F3:I3"/>
  </mergeCells>
  <dataValidations count="1">
    <dataValidation type="whole" showInputMessage="1" showErrorMessage="1" errorTitle="Formato incorrecto" error="Este campo solo acepta números" sqref="A5:A6" xr:uid="{F5C2EBB9-EB05-4202-9A6E-DBCF593C4B1B}">
      <formula1>0</formula1>
      <formula2>99999999999</formula2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80D5A-4406-4E6F-83BC-53E4275E67DE}">
  <dimension ref="A1:IV50"/>
  <sheetViews>
    <sheetView topLeftCell="A7" zoomScale="80" zoomScaleNormal="80" workbookViewId="0">
      <selection activeCell="N29" sqref="N29"/>
    </sheetView>
  </sheetViews>
  <sheetFormatPr baseColWidth="10" defaultColWidth="9.140625" defaultRowHeight="12.75" x14ac:dyDescent="0.2"/>
  <cols>
    <col min="1" max="1" width="14.5703125" style="85" customWidth="1"/>
    <col min="2" max="2" width="18.7109375" style="85" customWidth="1"/>
    <col min="3" max="3" width="39.42578125" style="85" customWidth="1"/>
    <col min="4" max="4" width="31.5703125" style="85" customWidth="1"/>
    <col min="5" max="5" width="61.7109375" style="85" customWidth="1"/>
    <col min="6" max="6" width="11.42578125" style="85" customWidth="1"/>
    <col min="7" max="7" width="17.7109375" style="85" customWidth="1"/>
    <col min="8" max="8" width="11.7109375" style="85" customWidth="1"/>
    <col min="9" max="9" width="14.28515625" style="85" customWidth="1"/>
    <col min="10" max="10" width="11.42578125" style="85" customWidth="1"/>
    <col min="11" max="11" width="15.42578125" style="85" customWidth="1"/>
    <col min="12" max="12" width="11.42578125" style="85" customWidth="1"/>
    <col min="13" max="13" width="13.7109375" style="85" customWidth="1"/>
    <col min="14" max="254" width="11.42578125" style="85" customWidth="1"/>
    <col min="255" max="16384" width="9.140625" style="85"/>
  </cols>
  <sheetData>
    <row r="1" spans="1:256" ht="13.5" thickBot="1" x14ac:dyDescent="0.25"/>
    <row r="2" spans="1:256" ht="15" x14ac:dyDescent="0.2">
      <c r="A2" s="97"/>
      <c r="B2" s="97"/>
      <c r="C2" s="97"/>
      <c r="D2" s="98"/>
      <c r="E2" s="95"/>
      <c r="F2" s="466" t="s">
        <v>170</v>
      </c>
      <c r="G2" s="466"/>
      <c r="H2" s="466"/>
      <c r="I2" s="466"/>
      <c r="J2" s="466"/>
      <c r="K2" s="466"/>
      <c r="L2" s="466"/>
      <c r="M2" s="467"/>
    </row>
    <row r="3" spans="1:256" ht="15" x14ac:dyDescent="0.25">
      <c r="A3" s="446" t="s">
        <v>151</v>
      </c>
      <c r="B3" s="445" t="s">
        <v>152</v>
      </c>
      <c r="C3" s="446" t="s">
        <v>153</v>
      </c>
      <c r="D3" s="99"/>
      <c r="E3" s="468" t="s">
        <v>154</v>
      </c>
      <c r="F3" s="449" t="s">
        <v>155</v>
      </c>
      <c r="G3" s="449"/>
      <c r="H3" s="449"/>
      <c r="I3" s="449"/>
      <c r="J3" s="449" t="s">
        <v>156</v>
      </c>
      <c r="K3" s="449"/>
      <c r="L3" s="449"/>
      <c r="M3" s="459"/>
    </row>
    <row r="4" spans="1:256" ht="95.25" customHeight="1" x14ac:dyDescent="0.2">
      <c r="A4" s="446"/>
      <c r="B4" s="445" t="s">
        <v>152</v>
      </c>
      <c r="C4" s="446"/>
      <c r="D4" s="100" t="s">
        <v>160</v>
      </c>
      <c r="E4" s="468"/>
      <c r="F4" s="88" t="s">
        <v>171</v>
      </c>
      <c r="G4" s="88" t="s">
        <v>172</v>
      </c>
      <c r="H4" s="88" t="s">
        <v>173</v>
      </c>
      <c r="I4" s="88" t="s">
        <v>174</v>
      </c>
      <c r="J4" s="88" t="s">
        <v>171</v>
      </c>
      <c r="K4" s="88" t="s">
        <v>172</v>
      </c>
      <c r="L4" s="88" t="s">
        <v>173</v>
      </c>
      <c r="M4" s="90" t="s">
        <v>174</v>
      </c>
    </row>
    <row r="5" spans="1:256" s="154" customFormat="1" ht="22.5" customHeight="1" x14ac:dyDescent="0.2">
      <c r="A5" s="323">
        <v>20100147514</v>
      </c>
      <c r="B5" s="324" t="s">
        <v>165</v>
      </c>
      <c r="C5" s="325" t="s">
        <v>166</v>
      </c>
      <c r="D5" s="326" t="s">
        <v>167</v>
      </c>
      <c r="E5" s="327" t="s">
        <v>168</v>
      </c>
      <c r="F5" s="328">
        <v>2</v>
      </c>
      <c r="G5" s="328">
        <v>177</v>
      </c>
      <c r="H5" s="328">
        <v>209</v>
      </c>
      <c r="I5" s="328">
        <v>336</v>
      </c>
      <c r="J5" s="328">
        <v>0</v>
      </c>
      <c r="K5" s="328">
        <v>7</v>
      </c>
      <c r="L5" s="328">
        <v>10</v>
      </c>
      <c r="M5" s="329">
        <v>7</v>
      </c>
      <c r="N5" s="202">
        <f>SUM(F5:M5)</f>
        <v>748</v>
      </c>
    </row>
    <row r="6" spans="1:256" s="284" customFormat="1" ht="22.5" customHeight="1" x14ac:dyDescent="0.2">
      <c r="A6" s="311">
        <v>20397182518</v>
      </c>
      <c r="B6" s="312"/>
      <c r="C6" s="184" t="s">
        <v>166</v>
      </c>
      <c r="D6" s="197" t="s">
        <v>169</v>
      </c>
      <c r="E6" s="198" t="s">
        <v>20</v>
      </c>
      <c r="F6" s="199">
        <v>0</v>
      </c>
      <c r="G6" s="200">
        <v>0</v>
      </c>
      <c r="H6" s="200">
        <v>46</v>
      </c>
      <c r="I6" s="200">
        <v>20</v>
      </c>
      <c r="J6" s="200">
        <v>0</v>
      </c>
      <c r="K6" s="200">
        <v>5</v>
      </c>
      <c r="L6" s="200">
        <v>1</v>
      </c>
      <c r="M6" s="201">
        <v>0</v>
      </c>
      <c r="N6" s="202">
        <f>SUM(F6:M6)</f>
        <v>72</v>
      </c>
    </row>
    <row r="7" spans="1:256" s="194" customFormat="1" ht="22.5" customHeight="1" x14ac:dyDescent="0.2">
      <c r="A7" s="195">
        <v>20602579078</v>
      </c>
      <c r="B7" s="196"/>
      <c r="C7" s="184" t="s">
        <v>166</v>
      </c>
      <c r="D7" s="197" t="s">
        <v>169</v>
      </c>
      <c r="E7" s="198" t="s">
        <v>21</v>
      </c>
      <c r="F7" s="208">
        <v>0</v>
      </c>
      <c r="G7" s="209">
        <v>0</v>
      </c>
      <c r="H7" s="209">
        <v>4</v>
      </c>
      <c r="I7" s="209">
        <v>0</v>
      </c>
      <c r="J7" s="209">
        <v>0</v>
      </c>
      <c r="K7" s="209">
        <v>0</v>
      </c>
      <c r="L7" s="209">
        <v>0</v>
      </c>
      <c r="M7" s="210">
        <v>0</v>
      </c>
      <c r="N7" s="202">
        <f t="shared" ref="N7:N27" si="0">SUM(F7:M7)</f>
        <v>4</v>
      </c>
    </row>
    <row r="8" spans="1:256" s="194" customFormat="1" ht="22.5" customHeight="1" x14ac:dyDescent="0.2">
      <c r="A8" s="195">
        <v>20533022899</v>
      </c>
      <c r="B8" s="196"/>
      <c r="C8" s="184" t="s">
        <v>166</v>
      </c>
      <c r="D8" s="197" t="s">
        <v>169</v>
      </c>
      <c r="E8" s="270" t="s">
        <v>22</v>
      </c>
      <c r="F8" s="261">
        <v>1</v>
      </c>
      <c r="G8" s="262">
        <v>0</v>
      </c>
      <c r="H8" s="262">
        <v>15</v>
      </c>
      <c r="I8" s="262">
        <v>0</v>
      </c>
      <c r="J8" s="262">
        <v>0</v>
      </c>
      <c r="K8" s="262">
        <v>0</v>
      </c>
      <c r="L8" s="262">
        <v>4</v>
      </c>
      <c r="M8" s="263">
        <v>0</v>
      </c>
      <c r="N8" s="202">
        <f t="shared" si="0"/>
        <v>20</v>
      </c>
    </row>
    <row r="9" spans="1:256" s="194" customFormat="1" ht="22.5" customHeight="1" x14ac:dyDescent="0.2">
      <c r="A9" s="195">
        <v>20498246371</v>
      </c>
      <c r="B9" s="196"/>
      <c r="C9" s="184" t="s">
        <v>166</v>
      </c>
      <c r="D9" s="197" t="s">
        <v>169</v>
      </c>
      <c r="E9" s="198" t="s">
        <v>23</v>
      </c>
      <c r="F9" s="208">
        <v>0</v>
      </c>
      <c r="G9" s="209">
        <v>1</v>
      </c>
      <c r="H9" s="209">
        <v>8</v>
      </c>
      <c r="I9" s="209">
        <v>0</v>
      </c>
      <c r="J9" s="209">
        <v>0</v>
      </c>
      <c r="K9" s="209">
        <v>0</v>
      </c>
      <c r="L9" s="209">
        <v>0</v>
      </c>
      <c r="M9" s="210">
        <v>0</v>
      </c>
      <c r="N9" s="202">
        <f t="shared" si="0"/>
        <v>9</v>
      </c>
    </row>
    <row r="10" spans="1:256" s="194" customFormat="1" ht="22.5" customHeight="1" x14ac:dyDescent="0.2">
      <c r="A10" s="195">
        <v>2060882934</v>
      </c>
      <c r="B10" s="196"/>
      <c r="C10" s="184" t="s">
        <v>166</v>
      </c>
      <c r="D10" s="197" t="s">
        <v>169</v>
      </c>
      <c r="E10" s="198" t="s">
        <v>24</v>
      </c>
      <c r="F10" s="261">
        <v>0</v>
      </c>
      <c r="G10" s="262">
        <v>0</v>
      </c>
      <c r="H10" s="262">
        <v>0</v>
      </c>
      <c r="I10" s="262">
        <v>10</v>
      </c>
      <c r="J10" s="262">
        <v>0</v>
      </c>
      <c r="K10" s="262">
        <v>0</v>
      </c>
      <c r="L10" s="262">
        <v>0</v>
      </c>
      <c r="M10" s="263">
        <v>0</v>
      </c>
      <c r="N10" s="202">
        <f t="shared" si="0"/>
        <v>10</v>
      </c>
    </row>
    <row r="11" spans="1:256" s="194" customFormat="1" ht="22.5" customHeight="1" x14ac:dyDescent="0.2">
      <c r="A11" s="195">
        <v>20133148532</v>
      </c>
      <c r="B11" s="196"/>
      <c r="C11" s="184" t="s">
        <v>166</v>
      </c>
      <c r="D11" s="197" t="s">
        <v>169</v>
      </c>
      <c r="E11" s="198" t="s">
        <v>25</v>
      </c>
      <c r="F11" s="208">
        <v>0</v>
      </c>
      <c r="G11" s="209">
        <v>0</v>
      </c>
      <c r="H11" s="209">
        <v>0</v>
      </c>
      <c r="I11" s="209">
        <v>21</v>
      </c>
      <c r="J11" s="209">
        <v>0</v>
      </c>
      <c r="K11" s="209">
        <v>0</v>
      </c>
      <c r="L11" s="209">
        <v>0</v>
      </c>
      <c r="M11" s="210">
        <v>0</v>
      </c>
      <c r="N11" s="202">
        <f t="shared" si="0"/>
        <v>21</v>
      </c>
    </row>
    <row r="12" spans="1:256" s="194" customFormat="1" ht="22.5" customHeight="1" x14ac:dyDescent="0.2">
      <c r="A12" s="195">
        <v>20454276761</v>
      </c>
      <c r="B12" s="196"/>
      <c r="C12" s="184" t="s">
        <v>166</v>
      </c>
      <c r="D12" s="197" t="s">
        <v>169</v>
      </c>
      <c r="E12" s="198" t="s">
        <v>26</v>
      </c>
      <c r="F12" s="199">
        <v>0</v>
      </c>
      <c r="G12" s="200">
        <v>21</v>
      </c>
      <c r="H12" s="200">
        <v>32</v>
      </c>
      <c r="I12" s="200">
        <v>0</v>
      </c>
      <c r="J12" s="200">
        <v>0</v>
      </c>
      <c r="K12" s="200">
        <v>6</v>
      </c>
      <c r="L12" s="200">
        <v>0</v>
      </c>
      <c r="M12" s="201">
        <v>0</v>
      </c>
      <c r="N12" s="202">
        <f t="shared" si="0"/>
        <v>59</v>
      </c>
    </row>
    <row r="13" spans="1:256" s="194" customFormat="1" ht="22.5" customHeight="1" x14ac:dyDescent="0.2">
      <c r="A13" s="195">
        <v>20338570041</v>
      </c>
      <c r="B13" s="196"/>
      <c r="C13" s="184" t="s">
        <v>166</v>
      </c>
      <c r="D13" s="197" t="s">
        <v>169</v>
      </c>
      <c r="E13" s="198" t="s">
        <v>27</v>
      </c>
      <c r="F13" s="227">
        <v>0</v>
      </c>
      <c r="G13" s="228">
        <v>0</v>
      </c>
      <c r="H13" s="228">
        <v>2</v>
      </c>
      <c r="I13" s="228">
        <v>5</v>
      </c>
      <c r="J13" s="228">
        <v>0</v>
      </c>
      <c r="K13" s="228">
        <v>0</v>
      </c>
      <c r="L13" s="228">
        <v>0</v>
      </c>
      <c r="M13" s="229">
        <v>0</v>
      </c>
      <c r="N13" s="202">
        <f t="shared" si="0"/>
        <v>7</v>
      </c>
    </row>
    <row r="14" spans="1:256" s="194" customFormat="1" ht="22.5" customHeight="1" x14ac:dyDescent="0.2">
      <c r="A14" s="295">
        <v>20532595968</v>
      </c>
      <c r="B14" s="296"/>
      <c r="C14" s="289" t="s">
        <v>166</v>
      </c>
      <c r="D14" s="297" t="s">
        <v>169</v>
      </c>
      <c r="E14" s="298" t="s">
        <v>182</v>
      </c>
      <c r="F14" s="231">
        <v>0</v>
      </c>
      <c r="G14" s="232">
        <v>0</v>
      </c>
      <c r="H14" s="232">
        <v>26</v>
      </c>
      <c r="I14" s="232">
        <v>0</v>
      </c>
      <c r="J14" s="232">
        <v>0</v>
      </c>
      <c r="K14" s="232">
        <v>1</v>
      </c>
      <c r="L14" s="232">
        <v>0</v>
      </c>
      <c r="M14" s="233">
        <v>0</v>
      </c>
      <c r="N14" s="202">
        <f t="shared" si="0"/>
        <v>27</v>
      </c>
      <c r="O14" s="141"/>
      <c r="P14" s="141"/>
      <c r="Q14" s="142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  <c r="BJ14" s="141"/>
      <c r="BK14" s="141"/>
      <c r="BL14" s="141"/>
      <c r="BM14" s="141"/>
      <c r="BN14" s="141"/>
      <c r="BO14" s="141"/>
      <c r="BP14" s="141"/>
      <c r="BQ14" s="141"/>
      <c r="BR14" s="141"/>
      <c r="BS14" s="141"/>
      <c r="BT14" s="141"/>
      <c r="BU14" s="141"/>
      <c r="BV14" s="141"/>
      <c r="BW14" s="141"/>
      <c r="BX14" s="141"/>
      <c r="BY14" s="141"/>
      <c r="BZ14" s="141"/>
      <c r="CA14" s="141"/>
      <c r="CB14" s="141"/>
      <c r="CC14" s="141"/>
      <c r="CD14" s="141"/>
      <c r="CE14" s="141"/>
      <c r="CF14" s="141"/>
      <c r="CG14" s="141"/>
      <c r="CH14" s="141"/>
      <c r="CI14" s="141"/>
      <c r="CJ14" s="141"/>
      <c r="CK14" s="141"/>
      <c r="CL14" s="141"/>
      <c r="CM14" s="141"/>
      <c r="CN14" s="141"/>
      <c r="CO14" s="141"/>
      <c r="CP14" s="141"/>
      <c r="CQ14" s="141"/>
      <c r="CR14" s="141"/>
      <c r="CS14" s="141"/>
      <c r="CT14" s="141"/>
      <c r="CU14" s="141"/>
      <c r="CV14" s="141"/>
      <c r="CW14" s="141"/>
      <c r="CX14" s="141"/>
      <c r="CY14" s="141"/>
      <c r="CZ14" s="141"/>
      <c r="DA14" s="141"/>
      <c r="DB14" s="141"/>
      <c r="DC14" s="141"/>
      <c r="DD14" s="141"/>
      <c r="DE14" s="141"/>
      <c r="DF14" s="141"/>
      <c r="DG14" s="141"/>
      <c r="DH14" s="141"/>
      <c r="DI14" s="141"/>
      <c r="DJ14" s="141"/>
      <c r="DK14" s="141"/>
      <c r="DL14" s="141"/>
      <c r="DM14" s="141"/>
      <c r="DN14" s="141"/>
      <c r="DO14" s="141"/>
      <c r="DP14" s="141"/>
      <c r="DQ14" s="141"/>
      <c r="DR14" s="141"/>
      <c r="DS14" s="141"/>
      <c r="DT14" s="141"/>
      <c r="DU14" s="141"/>
      <c r="DV14" s="141"/>
      <c r="DW14" s="141"/>
      <c r="DX14" s="141"/>
      <c r="DY14" s="141"/>
      <c r="DZ14" s="141"/>
      <c r="EA14" s="141"/>
      <c r="EB14" s="141"/>
      <c r="EC14" s="141"/>
      <c r="ED14" s="141"/>
      <c r="EE14" s="141"/>
      <c r="EF14" s="141"/>
      <c r="EG14" s="141"/>
      <c r="EH14" s="141"/>
      <c r="EI14" s="141"/>
      <c r="EJ14" s="141"/>
      <c r="EK14" s="141"/>
      <c r="EL14" s="141"/>
      <c r="EM14" s="141"/>
      <c r="EN14" s="141"/>
      <c r="EO14" s="141"/>
      <c r="EP14" s="141"/>
      <c r="EQ14" s="141"/>
      <c r="ER14" s="141"/>
      <c r="ES14" s="141"/>
      <c r="ET14" s="141"/>
      <c r="EU14" s="141"/>
      <c r="EV14" s="141"/>
      <c r="EW14" s="141"/>
      <c r="EX14" s="141"/>
      <c r="EY14" s="141"/>
      <c r="EZ14" s="141"/>
      <c r="FA14" s="141"/>
      <c r="FB14" s="141"/>
      <c r="FC14" s="141"/>
      <c r="FD14" s="141"/>
      <c r="FE14" s="141"/>
      <c r="FF14" s="141"/>
      <c r="FG14" s="141"/>
      <c r="FH14" s="141"/>
      <c r="FI14" s="141"/>
      <c r="FJ14" s="141"/>
      <c r="FK14" s="141"/>
      <c r="FL14" s="141"/>
      <c r="FM14" s="141"/>
      <c r="FN14" s="141"/>
      <c r="FO14" s="141"/>
      <c r="FP14" s="141"/>
      <c r="FQ14" s="141"/>
      <c r="FR14" s="141"/>
      <c r="FS14" s="141"/>
      <c r="FT14" s="141"/>
      <c r="FU14" s="141"/>
      <c r="FV14" s="141"/>
      <c r="FW14" s="141"/>
      <c r="FX14" s="141"/>
      <c r="FY14" s="141"/>
      <c r="FZ14" s="141"/>
      <c r="GA14" s="141"/>
      <c r="GB14" s="141"/>
      <c r="GC14" s="141"/>
      <c r="GD14" s="141"/>
      <c r="GE14" s="141"/>
      <c r="GF14" s="141"/>
      <c r="GG14" s="141"/>
      <c r="GH14" s="141"/>
      <c r="GI14" s="141"/>
      <c r="GJ14" s="141"/>
      <c r="GK14" s="141"/>
      <c r="GL14" s="141"/>
      <c r="GM14" s="141"/>
      <c r="GN14" s="141"/>
      <c r="GO14" s="141"/>
      <c r="GP14" s="141"/>
      <c r="GQ14" s="141"/>
      <c r="GR14" s="141"/>
      <c r="GS14" s="141"/>
      <c r="GT14" s="141"/>
      <c r="GU14" s="141"/>
      <c r="GV14" s="141"/>
      <c r="GW14" s="141"/>
      <c r="GX14" s="141"/>
      <c r="GY14" s="141"/>
      <c r="GZ14" s="141"/>
      <c r="HA14" s="141"/>
      <c r="HB14" s="141"/>
      <c r="HC14" s="141"/>
      <c r="HD14" s="141"/>
      <c r="HE14" s="141"/>
      <c r="HF14" s="141"/>
      <c r="HG14" s="141"/>
      <c r="HH14" s="141"/>
      <c r="HI14" s="141"/>
      <c r="HJ14" s="141"/>
      <c r="HK14" s="141"/>
      <c r="HL14" s="141"/>
      <c r="HM14" s="141"/>
      <c r="HN14" s="141"/>
      <c r="HO14" s="141"/>
      <c r="HP14" s="141"/>
      <c r="HQ14" s="141"/>
      <c r="HR14" s="141"/>
      <c r="HS14" s="141"/>
      <c r="HT14" s="141"/>
      <c r="HU14" s="141"/>
      <c r="HV14" s="141"/>
      <c r="HW14" s="141"/>
      <c r="HX14" s="141"/>
      <c r="HY14" s="141"/>
      <c r="HZ14" s="141"/>
      <c r="IA14" s="141"/>
      <c r="IB14" s="141"/>
      <c r="IC14" s="141"/>
      <c r="ID14" s="141"/>
      <c r="IE14" s="141"/>
      <c r="IF14" s="141"/>
      <c r="IG14" s="141"/>
      <c r="IH14" s="141"/>
      <c r="II14" s="141"/>
      <c r="IJ14" s="141"/>
      <c r="IK14" s="141"/>
      <c r="IL14" s="141"/>
      <c r="IM14" s="141"/>
      <c r="IN14" s="141"/>
      <c r="IO14" s="141"/>
      <c r="IP14" s="141"/>
      <c r="IQ14" s="141"/>
      <c r="IR14" s="141"/>
      <c r="IS14" s="141"/>
      <c r="IT14" s="141"/>
      <c r="IU14" s="141"/>
      <c r="IV14" s="141"/>
    </row>
    <row r="15" spans="1:256" s="194" customFormat="1" ht="22.5" customHeight="1" x14ac:dyDescent="0.2">
      <c r="A15" s="195">
        <v>20262478964</v>
      </c>
      <c r="B15" s="196"/>
      <c r="C15" s="184" t="s">
        <v>166</v>
      </c>
      <c r="D15" s="197" t="s">
        <v>169</v>
      </c>
      <c r="E15" s="198" t="s">
        <v>28</v>
      </c>
      <c r="F15" s="231">
        <v>0</v>
      </c>
      <c r="G15" s="281">
        <v>0</v>
      </c>
      <c r="H15" s="232">
        <v>43</v>
      </c>
      <c r="I15" s="232">
        <v>0</v>
      </c>
      <c r="J15" s="232">
        <v>0</v>
      </c>
      <c r="K15" s="232">
        <v>1</v>
      </c>
      <c r="L15" s="232">
        <v>0</v>
      </c>
      <c r="M15" s="233">
        <v>0</v>
      </c>
      <c r="N15" s="202">
        <f t="shared" si="0"/>
        <v>44</v>
      </c>
    </row>
    <row r="16" spans="1:256" s="194" customFormat="1" ht="22.5" customHeight="1" x14ac:dyDescent="0.2">
      <c r="A16" s="195">
        <v>20519693080</v>
      </c>
      <c r="B16" s="196"/>
      <c r="C16" s="184" t="s">
        <v>166</v>
      </c>
      <c r="D16" s="197" t="s">
        <v>169</v>
      </c>
      <c r="E16" s="198" t="s">
        <v>29</v>
      </c>
      <c r="F16" s="279">
        <v>0</v>
      </c>
      <c r="G16" s="283">
        <v>0</v>
      </c>
      <c r="H16" s="280">
        <v>14</v>
      </c>
      <c r="I16" s="209">
        <v>0</v>
      </c>
      <c r="J16" s="209">
        <v>0</v>
      </c>
      <c r="K16" s="209">
        <v>0</v>
      </c>
      <c r="L16" s="209">
        <v>1</v>
      </c>
      <c r="M16" s="233">
        <v>0</v>
      </c>
      <c r="N16" s="202">
        <f t="shared" si="0"/>
        <v>15</v>
      </c>
    </row>
    <row r="17" spans="1:20" s="194" customFormat="1" ht="22.5" customHeight="1" x14ac:dyDescent="0.2">
      <c r="A17" s="195">
        <v>20100172543</v>
      </c>
      <c r="B17" s="196"/>
      <c r="C17" s="184" t="s">
        <v>166</v>
      </c>
      <c r="D17" s="197" t="s">
        <v>169</v>
      </c>
      <c r="E17" s="198" t="s">
        <v>30</v>
      </c>
      <c r="F17" s="227">
        <v>0</v>
      </c>
      <c r="G17" s="282">
        <v>7</v>
      </c>
      <c r="H17" s="228">
        <v>23</v>
      </c>
      <c r="I17" s="228">
        <v>0</v>
      </c>
      <c r="J17" s="228">
        <v>0</v>
      </c>
      <c r="K17" s="228">
        <v>2</v>
      </c>
      <c r="L17" s="228">
        <v>0</v>
      </c>
      <c r="M17" s="229">
        <v>0</v>
      </c>
      <c r="N17" s="202">
        <f t="shared" si="0"/>
        <v>32</v>
      </c>
    </row>
    <row r="18" spans="1:20" s="194" customFormat="1" ht="22.5" customHeight="1" x14ac:dyDescent="0.2">
      <c r="A18" s="195">
        <v>20470407442</v>
      </c>
      <c r="B18" s="196"/>
      <c r="C18" s="184" t="s">
        <v>166</v>
      </c>
      <c r="D18" s="197" t="s">
        <v>169</v>
      </c>
      <c r="E18" s="198" t="s">
        <v>31</v>
      </c>
      <c r="F18" s="208">
        <v>0</v>
      </c>
      <c r="G18" s="209">
        <v>12</v>
      </c>
      <c r="H18" s="209">
        <v>0</v>
      </c>
      <c r="I18" s="209">
        <v>23</v>
      </c>
      <c r="J18" s="209">
        <v>0</v>
      </c>
      <c r="K18" s="209">
        <v>1</v>
      </c>
      <c r="L18" s="209">
        <v>0</v>
      </c>
      <c r="M18" s="210">
        <v>0</v>
      </c>
      <c r="N18" s="202">
        <f t="shared" si="0"/>
        <v>36</v>
      </c>
    </row>
    <row r="19" spans="1:20" s="194" customFormat="1" ht="22.5" customHeight="1" x14ac:dyDescent="0.2">
      <c r="A19" s="195">
        <v>20412979304</v>
      </c>
      <c r="B19" s="196"/>
      <c r="C19" s="184" t="s">
        <v>166</v>
      </c>
      <c r="D19" s="197" t="s">
        <v>169</v>
      </c>
      <c r="E19" s="198" t="s">
        <v>181</v>
      </c>
      <c r="F19" s="227">
        <v>0</v>
      </c>
      <c r="G19" s="228">
        <v>0</v>
      </c>
      <c r="H19" s="228">
        <v>0</v>
      </c>
      <c r="I19" s="228">
        <v>8</v>
      </c>
      <c r="J19" s="228">
        <v>0</v>
      </c>
      <c r="K19" s="228">
        <v>0</v>
      </c>
      <c r="L19" s="228">
        <v>0</v>
      </c>
      <c r="M19" s="271">
        <v>0</v>
      </c>
      <c r="N19" s="272">
        <f>SUM(F19:M19)</f>
        <v>8</v>
      </c>
      <c r="Q19" s="284"/>
    </row>
    <row r="20" spans="1:20" s="194" customFormat="1" ht="22.5" customHeight="1" x14ac:dyDescent="0.2">
      <c r="A20" s="195">
        <v>20600048083</v>
      </c>
      <c r="B20" s="196"/>
      <c r="C20" s="184" t="s">
        <v>166</v>
      </c>
      <c r="D20" s="197" t="s">
        <v>169</v>
      </c>
      <c r="E20" s="198" t="s">
        <v>32</v>
      </c>
      <c r="F20" s="208">
        <v>0</v>
      </c>
      <c r="G20" s="209">
        <v>4</v>
      </c>
      <c r="H20" s="209">
        <v>12</v>
      </c>
      <c r="I20" s="209">
        <v>0</v>
      </c>
      <c r="J20" s="209">
        <v>0</v>
      </c>
      <c r="K20" s="209">
        <v>1</v>
      </c>
      <c r="L20" s="209">
        <v>0</v>
      </c>
      <c r="M20" s="210">
        <v>0</v>
      </c>
      <c r="N20" s="202">
        <f>SUM(F20:M20)</f>
        <v>17</v>
      </c>
    </row>
    <row r="21" spans="1:20" s="194" customFormat="1" ht="22.5" customHeight="1" x14ac:dyDescent="0.2">
      <c r="A21" s="195">
        <v>20162335520</v>
      </c>
      <c r="B21" s="196"/>
      <c r="C21" s="184" t="s">
        <v>166</v>
      </c>
      <c r="D21" s="197" t="s">
        <v>169</v>
      </c>
      <c r="E21" s="198" t="s">
        <v>33</v>
      </c>
      <c r="F21" s="255">
        <v>0</v>
      </c>
      <c r="G21" s="256">
        <v>0</v>
      </c>
      <c r="H21" s="256">
        <v>0</v>
      </c>
      <c r="I21" s="256">
        <v>15</v>
      </c>
      <c r="J21" s="256">
        <v>0</v>
      </c>
      <c r="K21" s="256">
        <v>0</v>
      </c>
      <c r="L21" s="256">
        <v>0</v>
      </c>
      <c r="M21" s="257">
        <v>0</v>
      </c>
      <c r="N21" s="202">
        <v>15</v>
      </c>
    </row>
    <row r="22" spans="1:20" s="238" customFormat="1" ht="22.5" customHeight="1" x14ac:dyDescent="0.2">
      <c r="A22" s="195">
        <v>20115832027</v>
      </c>
      <c r="B22" s="196"/>
      <c r="C22" s="184" t="s">
        <v>166</v>
      </c>
      <c r="D22" s="197" t="s">
        <v>169</v>
      </c>
      <c r="E22" s="198" t="s">
        <v>34</v>
      </c>
      <c r="F22" s="227">
        <v>0</v>
      </c>
      <c r="G22" s="228">
        <v>0</v>
      </c>
      <c r="H22" s="228">
        <v>41</v>
      </c>
      <c r="I22" s="228">
        <v>0</v>
      </c>
      <c r="J22" s="228">
        <v>0</v>
      </c>
      <c r="K22" s="228">
        <v>0</v>
      </c>
      <c r="L22" s="228">
        <v>3</v>
      </c>
      <c r="M22" s="229">
        <v>0</v>
      </c>
      <c r="N22" s="202">
        <f t="shared" si="0"/>
        <v>44</v>
      </c>
      <c r="O22" s="194"/>
      <c r="P22" s="194"/>
      <c r="Q22" s="194"/>
      <c r="R22" s="194"/>
      <c r="S22" s="194"/>
      <c r="T22" s="194"/>
    </row>
    <row r="23" spans="1:20" s="194" customFormat="1" ht="22.5" customHeight="1" x14ac:dyDescent="0.2">
      <c r="A23" s="195">
        <v>20121022169</v>
      </c>
      <c r="B23" s="196"/>
      <c r="C23" s="184" t="s">
        <v>166</v>
      </c>
      <c r="D23" s="197" t="s">
        <v>169</v>
      </c>
      <c r="E23" s="198" t="s">
        <v>35</v>
      </c>
      <c r="F23" s="199">
        <v>0</v>
      </c>
      <c r="G23" s="200">
        <v>0</v>
      </c>
      <c r="H23" s="200">
        <v>0</v>
      </c>
      <c r="I23" s="200">
        <v>31</v>
      </c>
      <c r="J23" s="200">
        <v>0</v>
      </c>
      <c r="K23" s="200">
        <v>0</v>
      </c>
      <c r="L23" s="200">
        <v>0</v>
      </c>
      <c r="M23" s="201">
        <v>0</v>
      </c>
      <c r="N23" s="202">
        <f t="shared" si="0"/>
        <v>31</v>
      </c>
    </row>
    <row r="24" spans="1:20" s="194" customFormat="1" ht="22.5" customHeight="1" x14ac:dyDescent="0.2">
      <c r="A24" s="195">
        <v>20447524415</v>
      </c>
      <c r="B24" s="196"/>
      <c r="C24" s="184" t="s">
        <v>166</v>
      </c>
      <c r="D24" s="197" t="s">
        <v>169</v>
      </c>
      <c r="E24" s="198" t="s">
        <v>36</v>
      </c>
      <c r="F24" s="208">
        <v>1</v>
      </c>
      <c r="G24" s="209">
        <v>14</v>
      </c>
      <c r="H24" s="209">
        <v>0</v>
      </c>
      <c r="I24" s="209">
        <v>43</v>
      </c>
      <c r="J24" s="209">
        <v>0</v>
      </c>
      <c r="K24" s="209">
        <v>5</v>
      </c>
      <c r="L24" s="209">
        <v>0</v>
      </c>
      <c r="M24" s="210">
        <v>0</v>
      </c>
      <c r="N24" s="202">
        <f t="shared" si="0"/>
        <v>63</v>
      </c>
    </row>
    <row r="25" spans="1:20" s="194" customFormat="1" ht="22.5" customHeight="1" x14ac:dyDescent="0.2">
      <c r="A25" s="195">
        <v>20100082633</v>
      </c>
      <c r="B25" s="196"/>
      <c r="C25" s="184" t="s">
        <v>166</v>
      </c>
      <c r="D25" s="197" t="s">
        <v>169</v>
      </c>
      <c r="E25" s="198" t="s">
        <v>37</v>
      </c>
      <c r="F25" s="255">
        <v>0</v>
      </c>
      <c r="G25" s="256">
        <v>4</v>
      </c>
      <c r="H25" s="256">
        <v>0</v>
      </c>
      <c r="I25" s="256">
        <v>42</v>
      </c>
      <c r="J25" s="256">
        <v>0</v>
      </c>
      <c r="K25" s="256">
        <v>1</v>
      </c>
      <c r="L25" s="256">
        <v>0</v>
      </c>
      <c r="M25" s="257">
        <v>1</v>
      </c>
      <c r="N25" s="202">
        <f t="shared" si="0"/>
        <v>48</v>
      </c>
    </row>
    <row r="26" spans="1:20" s="194" customFormat="1" ht="22.5" customHeight="1" x14ac:dyDescent="0.2">
      <c r="A26" s="195">
        <v>20100997810</v>
      </c>
      <c r="B26" s="196"/>
      <c r="C26" s="184" t="s">
        <v>166</v>
      </c>
      <c r="D26" s="197" t="s">
        <v>169</v>
      </c>
      <c r="E26" s="198" t="s">
        <v>38</v>
      </c>
      <c r="F26" s="227">
        <v>0</v>
      </c>
      <c r="G26" s="228">
        <v>0</v>
      </c>
      <c r="H26" s="228">
        <v>63</v>
      </c>
      <c r="I26" s="228">
        <v>14</v>
      </c>
      <c r="J26" s="228">
        <v>0</v>
      </c>
      <c r="K26" s="228">
        <v>4</v>
      </c>
      <c r="L26" s="228">
        <v>0</v>
      </c>
      <c r="M26" s="229">
        <v>1</v>
      </c>
      <c r="N26" s="202">
        <f t="shared" si="0"/>
        <v>82</v>
      </c>
    </row>
    <row r="27" spans="1:20" s="194" customFormat="1" ht="22.5" customHeight="1" x14ac:dyDescent="0.2">
      <c r="A27" s="195">
        <v>20562912534</v>
      </c>
      <c r="B27" s="196"/>
      <c r="C27" s="184" t="s">
        <v>166</v>
      </c>
      <c r="D27" s="197" t="s">
        <v>169</v>
      </c>
      <c r="E27" s="198" t="s">
        <v>39</v>
      </c>
      <c r="F27" s="246">
        <v>0</v>
      </c>
      <c r="G27" s="247">
        <v>0</v>
      </c>
      <c r="H27" s="247">
        <v>3</v>
      </c>
      <c r="I27" s="247">
        <v>0</v>
      </c>
      <c r="J27" s="247">
        <v>0</v>
      </c>
      <c r="K27" s="247">
        <v>0</v>
      </c>
      <c r="L27" s="247">
        <v>0</v>
      </c>
      <c r="M27" s="248">
        <v>0</v>
      </c>
      <c r="N27" s="202">
        <f t="shared" si="0"/>
        <v>3</v>
      </c>
    </row>
    <row r="28" spans="1:20" x14ac:dyDescent="0.2">
      <c r="A28" s="139"/>
      <c r="B28" s="139"/>
      <c r="C28" s="139"/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314">
        <f>SUM(N5:N27)</f>
        <v>1415</v>
      </c>
      <c r="O28" s="139"/>
    </row>
    <row r="29" spans="1:20" x14ac:dyDescent="0.2">
      <c r="N29" s="315">
        <f>SUM(N6:N27)</f>
        <v>667</v>
      </c>
    </row>
    <row r="30" spans="1:20" x14ac:dyDescent="0.2">
      <c r="F30"/>
      <c r="G30"/>
      <c r="H30"/>
      <c r="I30"/>
      <c r="J30"/>
      <c r="K30"/>
      <c r="L30"/>
      <c r="M30"/>
      <c r="N30"/>
    </row>
    <row r="31" spans="1:20" x14ac:dyDescent="0.2">
      <c r="F31"/>
      <c r="G31"/>
      <c r="H31"/>
      <c r="I31"/>
      <c r="J31"/>
      <c r="K31"/>
      <c r="L31"/>
      <c r="M31"/>
      <c r="N31"/>
    </row>
    <row r="32" spans="1:20" x14ac:dyDescent="0.2">
      <c r="F32"/>
      <c r="G32"/>
      <c r="H32"/>
      <c r="I32"/>
      <c r="J32"/>
      <c r="K32"/>
      <c r="L32"/>
      <c r="M32"/>
      <c r="N32"/>
    </row>
    <row r="33" spans="5:16" x14ac:dyDescent="0.2">
      <c r="E33"/>
      <c r="F33"/>
      <c r="G33"/>
      <c r="H33"/>
      <c r="I33"/>
      <c r="J33"/>
      <c r="K33"/>
      <c r="L33"/>
      <c r="M33"/>
      <c r="N33"/>
      <c r="O33"/>
      <c r="P33"/>
    </row>
    <row r="34" spans="5:16" x14ac:dyDescent="0.2">
      <c r="E34"/>
      <c r="F34"/>
      <c r="G34"/>
      <c r="H34"/>
      <c r="I34"/>
      <c r="J34"/>
      <c r="K34"/>
      <c r="L34"/>
      <c r="M34"/>
      <c r="N34"/>
      <c r="O34"/>
      <c r="P34"/>
    </row>
    <row r="35" spans="5:16" x14ac:dyDescent="0.2">
      <c r="E35"/>
      <c r="F35"/>
      <c r="G35"/>
      <c r="H35"/>
      <c r="I35"/>
      <c r="J35"/>
      <c r="K35"/>
      <c r="L35"/>
      <c r="M35"/>
      <c r="N35"/>
      <c r="O35"/>
      <c r="P35"/>
    </row>
    <row r="36" spans="5:16" x14ac:dyDescent="0.2">
      <c r="E36"/>
      <c r="F36"/>
      <c r="G36"/>
      <c r="H36"/>
      <c r="I36"/>
      <c r="J36"/>
      <c r="K36"/>
      <c r="L36"/>
      <c r="M36"/>
      <c r="N36"/>
      <c r="O36"/>
      <c r="P36"/>
    </row>
    <row r="37" spans="5:16" x14ac:dyDescent="0.2">
      <c r="E37"/>
      <c r="F37"/>
      <c r="G37"/>
      <c r="H37"/>
      <c r="I37"/>
      <c r="J37"/>
      <c r="K37"/>
      <c r="L37"/>
      <c r="M37"/>
      <c r="N37"/>
      <c r="O37"/>
      <c r="P37"/>
    </row>
    <row r="38" spans="5:16" x14ac:dyDescent="0.2">
      <c r="E38"/>
      <c r="F38"/>
      <c r="G38"/>
      <c r="H38"/>
      <c r="I38"/>
      <c r="J38"/>
      <c r="K38"/>
      <c r="L38"/>
      <c r="M38"/>
      <c r="N38"/>
      <c r="O38"/>
      <c r="P38"/>
    </row>
    <row r="39" spans="5:16" x14ac:dyDescent="0.2">
      <c r="E39"/>
      <c r="F39"/>
      <c r="G39"/>
      <c r="H39"/>
      <c r="I39"/>
      <c r="J39"/>
      <c r="K39"/>
      <c r="L39"/>
      <c r="M39"/>
      <c r="N39"/>
      <c r="O39"/>
      <c r="P39"/>
    </row>
    <row r="40" spans="5:16" x14ac:dyDescent="0.2">
      <c r="E40"/>
      <c r="F40"/>
      <c r="G40"/>
      <c r="H40"/>
      <c r="I40"/>
      <c r="J40"/>
      <c r="K40"/>
      <c r="L40"/>
      <c r="M40"/>
      <c r="N40"/>
      <c r="O40"/>
      <c r="P40"/>
    </row>
    <row r="41" spans="5:16" x14ac:dyDescent="0.2">
      <c r="E41"/>
      <c r="F41"/>
      <c r="G41"/>
      <c r="H41"/>
      <c r="I41"/>
      <c r="J41"/>
      <c r="K41"/>
      <c r="L41"/>
      <c r="M41"/>
      <c r="N41"/>
      <c r="O41"/>
      <c r="P41"/>
    </row>
    <row r="42" spans="5:16" x14ac:dyDescent="0.2">
      <c r="E42"/>
      <c r="F42"/>
      <c r="G42"/>
      <c r="H42"/>
      <c r="I42"/>
      <c r="J42"/>
      <c r="K42"/>
      <c r="L42"/>
      <c r="M42"/>
      <c r="N42"/>
      <c r="O42"/>
      <c r="P42"/>
    </row>
    <row r="43" spans="5:16" x14ac:dyDescent="0.2">
      <c r="E43"/>
      <c r="F43"/>
      <c r="G43"/>
      <c r="H43"/>
      <c r="I43"/>
      <c r="J43"/>
      <c r="K43"/>
      <c r="L43"/>
      <c r="M43"/>
      <c r="N43"/>
      <c r="O43"/>
      <c r="P43"/>
    </row>
    <row r="44" spans="5:16" x14ac:dyDescent="0.2">
      <c r="E44"/>
      <c r="F44"/>
      <c r="G44"/>
      <c r="H44"/>
      <c r="I44"/>
      <c r="J44"/>
      <c r="K44"/>
      <c r="L44"/>
      <c r="M44"/>
      <c r="N44"/>
      <c r="O44"/>
      <c r="P44"/>
    </row>
    <row r="45" spans="5:16" x14ac:dyDescent="0.2">
      <c r="E45"/>
      <c r="F45"/>
      <c r="G45"/>
      <c r="H45"/>
      <c r="I45"/>
      <c r="J45"/>
      <c r="K45"/>
      <c r="L45"/>
      <c r="M45"/>
      <c r="N45"/>
      <c r="O45"/>
      <c r="P45"/>
    </row>
    <row r="46" spans="5:16" x14ac:dyDescent="0.2">
      <c r="E46"/>
      <c r="F46"/>
      <c r="G46"/>
      <c r="H46"/>
      <c r="I46"/>
      <c r="J46"/>
      <c r="K46"/>
      <c r="L46"/>
      <c r="M46"/>
      <c r="N46"/>
      <c r="O46"/>
      <c r="P46"/>
    </row>
    <row r="47" spans="5:16" x14ac:dyDescent="0.2">
      <c r="E47"/>
      <c r="F47"/>
      <c r="G47"/>
      <c r="H47"/>
      <c r="I47"/>
      <c r="J47"/>
      <c r="K47"/>
      <c r="L47"/>
      <c r="M47"/>
      <c r="N47"/>
      <c r="O47"/>
      <c r="P47"/>
    </row>
    <row r="48" spans="5:16" x14ac:dyDescent="0.2">
      <c r="E48"/>
      <c r="F48"/>
      <c r="G48"/>
      <c r="H48"/>
      <c r="I48"/>
      <c r="J48"/>
      <c r="K48"/>
      <c r="L48"/>
      <c r="M48"/>
      <c r="N48"/>
      <c r="O48"/>
      <c r="P48"/>
    </row>
    <row r="49" spans="5:16" x14ac:dyDescent="0.2">
      <c r="E49"/>
      <c r="F49"/>
      <c r="G49"/>
      <c r="H49"/>
      <c r="I49"/>
      <c r="J49"/>
      <c r="K49"/>
      <c r="L49"/>
      <c r="M49"/>
      <c r="N49"/>
      <c r="O49"/>
      <c r="P49"/>
    </row>
    <row r="50" spans="5:16" x14ac:dyDescent="0.2">
      <c r="E50"/>
      <c r="F50"/>
      <c r="G50"/>
      <c r="H50"/>
      <c r="I50"/>
      <c r="J50"/>
      <c r="K50"/>
      <c r="L50"/>
      <c r="M50"/>
      <c r="N50"/>
      <c r="O50"/>
      <c r="P50"/>
    </row>
  </sheetData>
  <mergeCells count="7">
    <mergeCell ref="F2:M2"/>
    <mergeCell ref="A3:A4"/>
    <mergeCell ref="B3:B4"/>
    <mergeCell ref="C3:C4"/>
    <mergeCell ref="E3:E4"/>
    <mergeCell ref="F3:I3"/>
    <mergeCell ref="J3:M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ANEXO 24</vt:lpstr>
      <vt:lpstr>ANEXO 25</vt:lpstr>
      <vt:lpstr>ANEXO 26</vt:lpstr>
      <vt:lpstr>ANEXO 27</vt:lpstr>
      <vt:lpstr>ANEXO 29</vt:lpstr>
      <vt:lpstr>ANEXO 30</vt:lpstr>
      <vt:lpstr>ANEXO 28</vt:lpstr>
      <vt:lpstr>PLANTILLA MINEM 1</vt:lpstr>
      <vt:lpstr>PLANTILLA MINEM 2</vt:lpstr>
      <vt:lpstr>'ANEXO 28'!Área_de_impresión</vt:lpstr>
    </vt:vector>
  </TitlesOfParts>
  <Manager/>
  <Company>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CGARCIA</dc:creator>
  <cp:keywords/>
  <dc:description/>
  <cp:lastModifiedBy>Ninaja Coaguila, Jesus Antonio</cp:lastModifiedBy>
  <cp:revision/>
  <cp:lastPrinted>2025-03-04T16:38:08Z</cp:lastPrinted>
  <dcterms:created xsi:type="dcterms:W3CDTF">2005-12-16T17:31:10Z</dcterms:created>
  <dcterms:modified xsi:type="dcterms:W3CDTF">2025-03-04T18:50:12Z</dcterms:modified>
  <cp:category/>
  <cp:contentStatus/>
</cp:coreProperties>
</file>