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irocervantes/Desktop/"/>
    </mc:Choice>
  </mc:AlternateContent>
  <xr:revisionPtr revIDLastSave="0" documentId="13_ncr:1_{EB294880-F9CD-8B46-822A-6F81B199320E}" xr6:coauthVersionLast="47" xr6:coauthVersionMax="47" xr10:uidLastSave="{00000000-0000-0000-0000-000000000000}"/>
  <bookViews>
    <workbookView xWindow="2060" yWindow="2020" windowWidth="26440" windowHeight="14480" activeTab="5" xr2:uid="{00000000-000D-0000-FFFF-FFFF00000000}"/>
  </bookViews>
  <sheets>
    <sheet name="Crowdfunding" sheetId="1" r:id="rId1"/>
    <sheet name="Category Pivot" sheetId="2" r:id="rId2"/>
    <sheet name="Sub_Category Pivot" sheetId="3" r:id="rId3"/>
    <sheet name="Monthly Pivot" sheetId="7" r:id="rId4"/>
    <sheet name="Bonus" sheetId="8" r:id="rId5"/>
    <sheet name="Bonus Statistical Analysis" sheetId="10" r:id="rId6"/>
  </sheets>
  <definedNames>
    <definedName name="_xlchart.v1.0" hidden="1">Bonus!$A$2:$A$13</definedName>
    <definedName name="_xlchart.v1.1" hidden="1">Bonus!$F$1</definedName>
    <definedName name="_xlchart.v1.10" hidden="1">Bonus!$G$2:$G$13</definedName>
    <definedName name="_xlchart.v1.11" hidden="1">Bonus!$H$1</definedName>
    <definedName name="_xlchart.v1.12" hidden="1">Bonus!$H$2:$H$13</definedName>
    <definedName name="_xlchart.v1.13" hidden="1">Bonus!$F$1</definedName>
    <definedName name="_xlchart.v1.14" hidden="1">Bonus!$F$2:$F$13</definedName>
    <definedName name="_xlchart.v1.15" hidden="1">Bonus!$G$1</definedName>
    <definedName name="_xlchart.v1.16" hidden="1">Bonus!$G$2:$G$13</definedName>
    <definedName name="_xlchart.v1.17" hidden="1">Bonus!$H$1</definedName>
    <definedName name="_xlchart.v1.18" hidden="1">Bonus!$H$2:$H$13</definedName>
    <definedName name="_xlchart.v1.19" hidden="1">Bonus!$F$1</definedName>
    <definedName name="_xlchart.v1.2" hidden="1">Bonus!$F$2:$F$13</definedName>
    <definedName name="_xlchart.v1.20" hidden="1">Bonus!$F$2:$F$13</definedName>
    <definedName name="_xlchart.v1.21" hidden="1">Bonus!$G$1</definedName>
    <definedName name="_xlchart.v1.22" hidden="1">Bonus!$G$2:$G$13</definedName>
    <definedName name="_xlchart.v1.23" hidden="1">Bonus!$H$1</definedName>
    <definedName name="_xlchart.v1.24" hidden="1">Bonus!$H$2:$H$13</definedName>
    <definedName name="_xlchart.v1.25" hidden="1">Bonus!$A$2:$A$13</definedName>
    <definedName name="_xlchart.v1.26" hidden="1">Bonus!$F$1</definedName>
    <definedName name="_xlchart.v1.27" hidden="1">Bonus!$F$2:$F$13</definedName>
    <definedName name="_xlchart.v1.28" hidden="1">Bonus!$G$1</definedName>
    <definedName name="_xlchart.v1.29" hidden="1">Bonus!$G$2:$G$13</definedName>
    <definedName name="_xlchart.v1.3" hidden="1">Bonus!$G$1</definedName>
    <definedName name="_xlchart.v1.30" hidden="1">Bonus!$H$1</definedName>
    <definedName name="_xlchart.v1.31" hidden="1">Bonus!$H$2:$H$13</definedName>
    <definedName name="_xlchart.v1.32" hidden="1">Bonus!$F$1</definedName>
    <definedName name="_xlchart.v1.33" hidden="1">Bonus!$F$2:$F$13</definedName>
    <definedName name="_xlchart.v1.34" hidden="1">Bonus!$G$1</definedName>
    <definedName name="_xlchart.v1.35" hidden="1">Bonus!$G$2:$G$13</definedName>
    <definedName name="_xlchart.v1.36" hidden="1">Bonus!$H$1</definedName>
    <definedName name="_xlchart.v1.37" hidden="1">Bonus!$H$2:$H$13</definedName>
    <definedName name="_xlchart.v1.4" hidden="1">Bonus!$G$2:$G$13</definedName>
    <definedName name="_xlchart.v1.5" hidden="1">Bonus!$H$1</definedName>
    <definedName name="_xlchart.v1.6" hidden="1">Bonus!$H$2:$H$13</definedName>
    <definedName name="_xlchart.v1.7" hidden="1">Bonus!$F$1</definedName>
    <definedName name="_xlchart.v1.8" hidden="1">Bonus!$F$2:$F$13</definedName>
    <definedName name="_xlchart.v1.9" hidden="1">Bonus!$G$1</definedName>
    <definedName name="Table">Crowdfunding!$X$997</definedName>
    <definedName name="Table2">Crowdfunding!$X$997</definedName>
    <definedName name="Table3">Crowdfunding!$A$1:$T$1001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0" l="1"/>
  <c r="H3" i="10"/>
  <c r="L2" i="10"/>
  <c r="M2" i="10"/>
  <c r="M3" i="10"/>
  <c r="L3" i="10"/>
  <c r="K2" i="10"/>
  <c r="K3" i="10"/>
  <c r="J2" i="10"/>
  <c r="J3" i="10"/>
  <c r="I2" i="10"/>
  <c r="I3" i="10"/>
  <c r="F261" i="1"/>
  <c r="F7" i="8"/>
  <c r="G7" i="8"/>
  <c r="H7" i="8"/>
  <c r="G9" i="8"/>
  <c r="H9" i="8"/>
  <c r="G10" i="8"/>
  <c r="E3" i="8"/>
  <c r="F3" i="8" s="1"/>
  <c r="E4" i="8"/>
  <c r="F4" i="8" s="1"/>
  <c r="E5" i="8"/>
  <c r="H5" i="8" s="1"/>
  <c r="E6" i="8"/>
  <c r="F6" i="8" s="1"/>
  <c r="E7" i="8"/>
  <c r="E8" i="8"/>
  <c r="G8" i="8" s="1"/>
  <c r="E9" i="8"/>
  <c r="F9" i="8" s="1"/>
  <c r="E10" i="8"/>
  <c r="F10" i="8" s="1"/>
  <c r="E11" i="8"/>
  <c r="F11" i="8" s="1"/>
  <c r="E12" i="8"/>
  <c r="H12" i="8" s="1"/>
  <c r="E13" i="8"/>
  <c r="H13" i="8" s="1"/>
  <c r="E2" i="8"/>
  <c r="H2" i="8" s="1"/>
  <c r="O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O2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8" i="8" l="1"/>
  <c r="G13" i="8"/>
  <c r="G12" i="8"/>
  <c r="F12" i="8"/>
  <c r="H10" i="8"/>
  <c r="G5" i="8"/>
  <c r="F13" i="8"/>
  <c r="F5" i="8"/>
  <c r="H4" i="8"/>
  <c r="G4" i="8"/>
  <c r="F2" i="8"/>
  <c r="H6" i="8"/>
  <c r="G2" i="8"/>
  <c r="H11" i="8"/>
  <c r="G6" i="8"/>
  <c r="H3" i="8"/>
  <c r="G11" i="8"/>
  <c r="H8" i="8"/>
  <c r="G3" i="8"/>
</calcChain>
</file>

<file path=xl/sharedStrings.xml><?xml version="1.0" encoding="utf-8"?>
<sst xmlns="http://schemas.openxmlformats.org/spreadsheetml/2006/main" count="9064" uniqueCount="2116">
  <si>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</si>
  <si>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</si>
  <si>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</si>
  <si>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</si>
  <si>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</si>
  <si>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</si>
  <si>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</si>
  <si>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</si>
  <si>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</si>
  <si>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</si>
  <si>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</si>
  <si>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</si>
  <si>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</si>
  <si>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</si>
  <si>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</si>
  <si>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</si>
  <si>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</si>
  <si>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</si>
  <si>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</si>
  <si>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</si>
  <si>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</si>
  <si>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</si>
  <si>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</si>
  <si>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</si>
  <si>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</si>
  <si>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</si>
  <si>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</si>
  <si>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</si>
  <si>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</si>
  <si>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</si>
  <si>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</si>
  <si>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</si>
  <si>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</si>
  <si>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</si>
  <si>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</si>
  <si>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</si>
  <si>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</si>
  <si>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</si>
  <si>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</si>
  <si>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</si>
  <si>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</si>
  <si>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</si>
  <si>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</si>
  <si>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</si>
  <si>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</si>
  <si>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</si>
  <si>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</si>
  <si>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</si>
  <si>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</si>
  <si>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</si>
  <si>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</si>
  <si>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</si>
  <si>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</si>
  <si>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</si>
  <si>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</si>
  <si>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</si>
  <si>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</si>
  <si>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</si>
  <si>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</si>
  <si>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</si>
  <si>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</si>
  <si>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</si>
  <si>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</si>
  <si>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</si>
  <si>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</si>
  <si>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</si>
  <si>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</si>
  <si>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</si>
  <si>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</si>
  <si>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</si>
  <si>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</si>
  <si>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</si>
  <si>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</si>
  <si>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</si>
  <si>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</si>
  <si>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</si>
  <si>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</si>
  <si>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</si>
  <si>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</si>
  <si>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</si>
  <si>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</si>
  <si>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</si>
  <si>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</si>
  <si>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</si>
  <si>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</si>
  <si>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</si>
  <si>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</si>
  <si>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</si>
  <si>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</si>
  <si>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</si>
  <si>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</si>
  <si>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</si>
  <si>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</si>
  <si>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</si>
  <si>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</si>
  <si>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</si>
  <si>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</si>
  <si>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</si>
  <si>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</si>
  <si>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</si>
  <si>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</si>
  <si>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</si>
  <si>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</si>
  <si>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</si>
  <si>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</si>
  <si>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</si>
  <si>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</si>
  <si>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</si>
  <si>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</si>
  <si>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</si>
  <si>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</si>
  <si>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</si>
  <si>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</si>
  <si>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</si>
  <si>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</si>
  <si>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</si>
  <si>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</si>
  <si>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</si>
  <si>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</si>
  <si>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</si>
  <si>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</si>
  <si>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</si>
  <si>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</si>
  <si>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</si>
  <si>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</si>
  <si>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</si>
  <si>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</si>
  <si>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</si>
  <si>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</si>
  <si>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</si>
  <si>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</si>
  <si>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</si>
  <si>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</si>
  <si>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</si>
  <si>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</si>
  <si>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</si>
  <si>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</si>
  <si>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</si>
  <si>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</si>
  <si>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</si>
  <si>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</si>
  <si>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</si>
  <si>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</si>
  <si>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</si>
  <si>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</si>
  <si>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</si>
  <si>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</si>
  <si>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</si>
  <si>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</si>
  <si>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</si>
  <si>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</si>
  <si>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</si>
  <si>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</si>
  <si>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</si>
  <si>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</si>
  <si>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</si>
  <si>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</si>
  <si>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</si>
  <si>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</si>
  <si>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</si>
  <si>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</si>
  <si>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</si>
  <si>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</si>
  <si>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</si>
  <si>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</si>
  <si>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</si>
  <si>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</si>
  <si>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</si>
  <si>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</si>
  <si>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</si>
  <si>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</si>
  <si>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</si>
  <si>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</si>
  <si>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</si>
  <si>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</si>
  <si>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</si>
  <si>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</si>
  <si>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</si>
  <si>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</si>
  <si>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</si>
  <si>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</si>
  <si>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</si>
  <si>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</si>
  <si>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</si>
  <si>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</si>
  <si>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</si>
  <si>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</si>
  <si>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</si>
  <si>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</si>
  <si>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</si>
  <si>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</si>
  <si>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</si>
  <si>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</si>
  <si>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</si>
  <si>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</si>
  <si>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</si>
  <si>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</si>
  <si>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</si>
  <si>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</si>
  <si>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</si>
  <si>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</si>
  <si>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</si>
  <si>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</si>
  <si>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</si>
  <si>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</si>
  <si>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</si>
  <si>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</si>
  <si>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</si>
  <si>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</si>
  <si>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</si>
  <si>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</si>
  <si>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</si>
  <si>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</si>
  <si>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</si>
  <si>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</si>
  <si>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</si>
  <si>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</si>
  <si>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</si>
  <si>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</si>
  <si>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</si>
  <si>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</si>
  <si>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</si>
  <si>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</si>
  <si>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</si>
  <si>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</si>
  <si>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</si>
  <si>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</si>
  <si>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</si>
  <si>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</si>
  <si>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</si>
  <si>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</si>
  <si>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</si>
  <si>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</si>
  <si>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</si>
  <si>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</si>
  <si>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</si>
  <si>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</si>
  <si>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</si>
  <si>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</si>
  <si>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</si>
  <si>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</si>
  <si>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</si>
  <si>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</si>
  <si>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</si>
  <si>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</si>
  <si>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</si>
  <si>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</si>
  <si>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</si>
  <si>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</si>
  <si>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</si>
  <si>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</si>
  <si>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</si>
  <si>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</si>
  <si>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</si>
  <si>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</si>
  <si>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</si>
  <si>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</si>
  <si>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</si>
  <si>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</si>
  <si>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</si>
  <si>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</si>
  <si>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</si>
  <si>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</si>
  <si>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</si>
  <si>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</si>
  <si>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</si>
  <si>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</si>
  <si>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</si>
  <si>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</si>
  <si>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</si>
  <si>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</si>
  <si>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</si>
  <si>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</si>
  <si>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</si>
  <si>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</si>
  <si>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</si>
  <si>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</si>
  <si>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</si>
  <si>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</si>
  <si>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</si>
  <si>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</si>
  <si>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</si>
  <si>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</si>
  <si>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</si>
  <si>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</si>
  <si>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</si>
  <si>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</si>
  <si>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</si>
  <si>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</si>
  <si>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</si>
  <si>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</si>
  <si>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</si>
  <si>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</si>
  <si>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</si>
  <si>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</si>
  <si>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</si>
  <si>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</si>
  <si>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</si>
  <si>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</si>
  <si>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</si>
  <si>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</si>
  <si>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</si>
  <si>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</si>
  <si>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</si>
  <si>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</si>
  <si>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</si>
  <si>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</si>
  <si>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</si>
  <si>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</si>
  <si>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</si>
  <si>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</si>
  <si>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</si>
  <si>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</si>
  <si>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</si>
  <si>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</si>
  <si>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</si>
  <si>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</si>
  <si>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</si>
  <si>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</si>
  <si>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</si>
  <si>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</si>
  <si>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</si>
  <si>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</si>
  <si>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</si>
  <si>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</si>
  <si>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</si>
  <si>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</si>
  <si>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</si>
  <si>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</si>
  <si>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</si>
  <si>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</si>
  <si>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</si>
  <si>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</si>
  <si>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</si>
  <si>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</si>
  <si>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</si>
  <si>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</si>
  <si>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</si>
  <si>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</si>
  <si>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</si>
  <si>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</si>
  <si>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</si>
  <si>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</si>
  <si>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</si>
  <si>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</si>
  <si>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</si>
  <si>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</si>
  <si>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</si>
  <si>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</si>
  <si>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</si>
  <si>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</si>
  <si>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</si>
  <si>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</si>
  <si>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</si>
  <si>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</si>
  <si>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</si>
  <si>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</si>
  <si>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</si>
  <si>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</si>
  <si>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</si>
  <si>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</si>
  <si>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</si>
  <si>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</si>
  <si>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</si>
  <si>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</si>
  <si>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</si>
  <si>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</si>
  <si>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</si>
  <si>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</si>
  <si>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</si>
  <si>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</si>
  <si>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</si>
  <si>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</si>
  <si>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</si>
  <si>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</si>
  <si>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</si>
  <si>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</si>
  <si>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</si>
  <si>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</si>
  <si>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</si>
  <si>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</si>
  <si>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</si>
  <si>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</si>
  <si>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</si>
  <si>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</si>
  <si>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</si>
  <si>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</si>
  <si>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</si>
  <si>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</si>
  <si>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</si>
  <si>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</si>
  <si>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</si>
  <si>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</si>
  <si>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</si>
  <si>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</si>
  <si>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</si>
  <si>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</si>
  <si>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</si>
  <si>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</si>
  <si>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</si>
  <si>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</si>
  <si>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</si>
  <si>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</si>
  <si>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</si>
  <si>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</si>
  <si>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</si>
  <si>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</si>
  <si>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</si>
  <si>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</si>
  <si>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</si>
  <si>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</si>
  <si>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</si>
  <si>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</si>
  <si>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</si>
  <si>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</si>
  <si>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</si>
  <si>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</si>
  <si>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</si>
  <si>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</si>
  <si>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</si>
  <si>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</si>
  <si>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</si>
  <si>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</si>
  <si>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</si>
  <si>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</si>
  <si>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</si>
  <si>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</si>
  <si>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</si>
  <si>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</si>
  <si>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</si>
  <si>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</si>
  <si>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</si>
  <si>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</si>
  <si>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</si>
  <si>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</si>
  <si>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</si>
  <si>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</si>
  <si>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</si>
  <si>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</si>
  <si>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</si>
  <si>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</si>
  <si>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</si>
  <si>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</si>
  <si>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</si>
  <si>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</si>
  <si>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</si>
  <si>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</si>
  <si>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</si>
  <si>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</si>
  <si>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</si>
  <si>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</si>
  <si>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</si>
  <si>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</si>
  <si>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</si>
  <si>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</si>
  <si>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</si>
  <si>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</si>
  <si>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</si>
  <si>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</si>
  <si>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</si>
  <si>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</si>
  <si>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</si>
  <si>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</si>
  <si>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</si>
  <si>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</si>
  <si>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</si>
  <si>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</si>
  <si>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</si>
  <si>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</si>
  <si>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</si>
  <si>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</si>
  <si>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</si>
  <si>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</si>
  <si>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</si>
  <si>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</si>
  <si>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</si>
  <si>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</si>
  <si>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</si>
  <si>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</si>
  <si>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</si>
  <si>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</si>
  <si>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</si>
  <si>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</si>
  <si>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</si>
  <si>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</si>
  <si>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</si>
  <si>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</si>
  <si>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</si>
  <si>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</si>
  <si>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</si>
  <si>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</si>
  <si>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</si>
  <si>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</si>
  <si>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</si>
  <si>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</si>
  <si>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</si>
  <si>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</si>
  <si>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</si>
  <si>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</si>
  <si>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</si>
  <si>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</si>
  <si>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</si>
  <si>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</si>
  <si>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</si>
  <si>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</si>
  <si>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</si>
  <si>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</si>
  <si>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</si>
  <si>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</si>
  <si>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</si>
  <si>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</si>
  <si>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</si>
  <si>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</si>
  <si>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</si>
  <si>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</si>
  <si>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</si>
  <si>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</si>
  <si>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</si>
  <si>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</si>
  <si>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</si>
  <si>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</si>
  <si>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</si>
  <si>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</si>
  <si>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</si>
  <si>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</si>
  <si>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</si>
  <si>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</si>
  <si>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</si>
  <si>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</si>
  <si>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</si>
  <si>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</si>
  <si>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</si>
  <si>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</si>
  <si>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</si>
  <si>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</si>
  <si>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</si>
  <si>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</si>
  <si>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</si>
  <si>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</si>
  <si>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</si>
  <si>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</si>
  <si>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</si>
  <si>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</si>
  <si>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</si>
  <si>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</si>
  <si>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</si>
  <si>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</si>
  <si>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</si>
  <si>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</si>
  <si>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</si>
  <si>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</si>
  <si>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</si>
  <si>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</si>
  <si>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</si>
  <si>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</si>
  <si>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</si>
  <si>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</si>
  <si>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</si>
  <si>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</si>
  <si>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</si>
  <si>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</si>
  <si>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</si>
  <si>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</si>
  <si>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</si>
  <si>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</si>
  <si>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</si>
  <si>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</si>
  <si>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</si>
  <si>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</si>
  <si>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</si>
  <si>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</si>
  <si>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</si>
  <si>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</si>
  <si>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</si>
  <si>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</si>
  <si>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</si>
  <si>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</si>
  <si>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</si>
  <si>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</si>
  <si>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</si>
  <si>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</si>
  <si>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</si>
  <si>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</si>
  <si>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</si>
  <si>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</si>
  <si>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</si>
  <si>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</si>
  <si>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</si>
  <si>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</si>
  <si>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</si>
  <si>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</si>
  <si>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</si>
  <si>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</si>
  <si>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</si>
  <si>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</si>
  <si>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</si>
  <si>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</si>
  <si>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</si>
  <si>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</si>
  <si>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</si>
  <si>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</si>
  <si>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</si>
  <si>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</si>
  <si>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</si>
  <si>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</si>
  <si>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</si>
  <si>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</si>
  <si>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</si>
  <si>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</si>
  <si>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</si>
  <si>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</si>
  <si>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</si>
  <si>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</si>
  <si>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</si>
  <si>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</si>
  <si>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</si>
  <si>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</si>
  <si>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</si>
  <si>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</si>
  <si>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</si>
  <si>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</si>
  <si>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</si>
  <si>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</si>
  <si>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</si>
  <si>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</si>
  <si>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</si>
  <si>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</si>
  <si>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</si>
  <si>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</si>
  <si>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</si>
  <si>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</si>
  <si>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</si>
  <si>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</si>
  <si>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</si>
  <si>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</si>
  <si>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</si>
  <si>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</si>
  <si>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</si>
  <si>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</si>
  <si>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</si>
  <si>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</si>
  <si>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</si>
  <si>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</si>
  <si>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</si>
  <si>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</si>
  <si>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</si>
  <si>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</si>
  <si>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</si>
  <si>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</si>
  <si>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</si>
  <si>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</si>
  <si>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</si>
  <si>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</si>
  <si>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</si>
  <si>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</si>
  <si>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</si>
  <si>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</si>
  <si>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</si>
  <si>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</si>
  <si>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</si>
  <si>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</si>
  <si>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</si>
  <si>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</si>
  <si>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</si>
  <si>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</si>
  <si>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</si>
  <si>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</si>
  <si>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</si>
  <si>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</si>
  <si>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</si>
  <si>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</si>
  <si>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</si>
  <si>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</si>
  <si>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</si>
  <si>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</si>
  <si>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</si>
  <si>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</si>
  <si>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</si>
  <si>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</si>
  <si>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</si>
  <si>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</si>
  <si>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</si>
  <si>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</si>
  <si>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</si>
  <si>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</si>
  <si>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</si>
  <si>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</si>
  <si>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</si>
  <si>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</si>
  <si>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</si>
  <si>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</si>
  <si>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</si>
  <si>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</si>
  <si>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</si>
  <si>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</si>
  <si>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</si>
  <si>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</si>
  <si>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</si>
  <si>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</si>
  <si>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</si>
  <si>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</si>
  <si>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</si>
  <si>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</si>
  <si>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</si>
  <si>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</si>
  <si>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</si>
  <si>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</si>
  <si>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</si>
  <si>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</si>
  <si>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</si>
  <si>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</si>
  <si>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</si>
  <si>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</si>
  <si>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</si>
  <si>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</si>
  <si>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</si>
  <si>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</si>
  <si>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</si>
  <si>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</si>
  <si>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</si>
  <si>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</si>
  <si>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</si>
  <si>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</si>
  <si>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</si>
  <si>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</si>
  <si>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</si>
  <si>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</si>
  <si>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</si>
  <si>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</si>
  <si>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</si>
  <si>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</si>
  <si>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</si>
  <si>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</si>
  <si>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</si>
  <si>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</si>
  <si>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</si>
  <si>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</si>
  <si>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</si>
  <si>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</si>
  <si>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</si>
  <si>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</si>
  <si>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</si>
  <si>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</si>
  <si>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</si>
  <si>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</si>
  <si>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</si>
  <si>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</si>
  <si>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</si>
  <si>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</si>
  <si>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</si>
  <si>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</si>
  <si>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</si>
  <si>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</si>
  <si>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</si>
  <si>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</si>
  <si>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</si>
  <si>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</si>
  <si>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</si>
  <si>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</si>
  <si>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</si>
  <si>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</si>
  <si>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</si>
  <si>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</si>
  <si>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</si>
  <si>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</si>
  <si>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</si>
  <si>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</si>
  <si>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</si>
  <si>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</si>
  <si>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</si>
  <si>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</si>
  <si>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</si>
  <si>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</si>
  <si>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</si>
  <si>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</si>
  <si>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</si>
  <si>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</si>
  <si>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</si>
  <si>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</si>
  <si>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</si>
  <si>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</si>
  <si>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</si>
  <si>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</si>
  <si>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</si>
  <si>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</si>
  <si>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</si>
  <si>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</si>
  <si>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</si>
  <si>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</si>
  <si>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</si>
  <si>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</si>
  <si>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</si>
  <si>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</si>
  <si>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</si>
  <si>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</si>
  <si>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</si>
  <si>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</si>
  <si>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</si>
  <si>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</si>
  <si>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</si>
  <si>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</si>
  <si>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</si>
  <si>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</si>
  <si>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</si>
  <si>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</si>
  <si>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</si>
  <si>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</si>
  <si>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</si>
  <si>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</si>
  <si>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</si>
  <si>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</si>
  <si>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</si>
  <si>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</si>
  <si>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</si>
  <si>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</si>
  <si>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</si>
  <si>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</si>
  <si>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</si>
  <si>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</si>
  <si>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</si>
  <si>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</si>
  <si>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</si>
  <si>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</si>
  <si>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</si>
  <si>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</si>
  <si>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</si>
  <si>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</si>
  <si>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</si>
  <si>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</si>
  <si>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</si>
  <si>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</si>
  <si>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</si>
  <si>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</si>
  <si>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</si>
  <si>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</si>
  <si>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</si>
  <si>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</si>
  <si>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</si>
  <si>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</si>
  <si>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</si>
  <si>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</si>
  <si>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</si>
  <si>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</si>
  <si>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</si>
  <si>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</si>
  <si>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</si>
  <si>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</si>
  <si>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</si>
  <si>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</si>
  <si>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</si>
  <si>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</si>
  <si>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</si>
  <si>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</si>
  <si>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</si>
  <si>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</si>
  <si>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</si>
  <si>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</si>
  <si>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</si>
  <si>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</si>
  <si>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</si>
  <si>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</si>
  <si>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</si>
  <si>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</si>
  <si>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</si>
  <si>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</si>
  <si>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</si>
  <si>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</si>
  <si>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</si>
  <si>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</si>
  <si>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</si>
  <si>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</si>
  <si>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</si>
  <si>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</si>
  <si>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</si>
  <si>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</si>
  <si>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</si>
  <si>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</si>
  <si>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</si>
  <si>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</si>
  <si>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</si>
  <si>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</si>
  <si>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</si>
  <si>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</si>
  <si>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</si>
  <si>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</si>
  <si>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</si>
  <si>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</si>
  <si>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</si>
  <si>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</si>
  <si>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</si>
  <si>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</si>
  <si>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</si>
  <si>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</si>
  <si>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</si>
  <si>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</si>
  <si>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</si>
  <si>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</si>
  <si>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</si>
  <si>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</si>
  <si>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</si>
  <si>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</si>
  <si>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</si>
  <si>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</si>
  <si>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</si>
  <si>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</si>
  <si>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</si>
  <si>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</si>
  <si>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</si>
  <si>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</si>
  <si>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</si>
  <si>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</si>
  <si>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</si>
  <si>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</si>
  <si>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</si>
  <si>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</si>
  <si>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</si>
  <si>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</si>
  <si>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</si>
  <si>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</si>
  <si>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</si>
  <si>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</si>
  <si>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</si>
  <si>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</si>
  <si>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</si>
  <si>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</si>
  <si>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</si>
  <si>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</si>
  <si>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</si>
  <si>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</si>
  <si>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</si>
  <si>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</si>
  <si>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</si>
  <si>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</si>
  <si>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</si>
  <si>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</si>
  <si>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</si>
  <si>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</si>
  <si>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</si>
  <si>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</si>
  <si>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</si>
  <si>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</si>
  <si>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</si>
  <si>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</si>
  <si>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</si>
  <si>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</si>
  <si>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</si>
  <si>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</si>
  <si>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</si>
  <si>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</si>
  <si>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</si>
  <si>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</si>
  <si>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</si>
  <si>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</si>
  <si>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</si>
  <si>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</si>
  <si>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</si>
  <si>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</si>
  <si>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</si>
  <si>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</si>
  <si>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</si>
  <si>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</si>
  <si>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</si>
  <si>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</si>
  <si>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</si>
  <si>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</si>
  <si>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</si>
  <si>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</si>
  <si>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</si>
  <si>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</si>
  <si>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</si>
  <si>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</si>
  <si>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</si>
  <si>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</si>
  <si>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</si>
  <si>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</si>
  <si>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</si>
  <si>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</si>
  <si>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</si>
  <si>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</si>
  <si>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</si>
  <si>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</si>
  <si>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</si>
  <si>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</si>
  <si>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</si>
  <si>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</si>
  <si>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</si>
  <si>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</si>
  <si>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</si>
  <si>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</si>
  <si>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</si>
  <si>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</si>
  <si>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</si>
  <si>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</si>
  <si>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</si>
  <si>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</si>
  <si>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</si>
  <si>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</si>
  <si>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</si>
  <si>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</si>
  <si>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</si>
  <si>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</si>
  <si>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</si>
  <si>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</si>
  <si>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</si>
  <si>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</si>
  <si>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</si>
  <si>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</si>
  <si>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</si>
  <si>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</si>
  <si>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</si>
  <si>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</si>
  <si>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</si>
  <si>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</si>
  <si>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</si>
  <si>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</si>
  <si>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</si>
  <si>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</si>
  <si>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</si>
  <si>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</si>
  <si>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</si>
  <si>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</si>
  <si>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</si>
  <si>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</si>
  <si>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</si>
  <si>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</si>
  <si>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</si>
  <si>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</si>
  <si>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</si>
  <si>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</si>
  <si>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</si>
  <si>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</si>
  <si>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</si>
  <si>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</si>
  <si>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</si>
  <si>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</si>
  <si>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</si>
  <si>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</si>
  <si>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</si>
  <si>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</si>
  <si>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</si>
  <si>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</si>
  <si>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</si>
  <si>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</si>
  <si>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</si>
  <si>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</si>
  <si>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</si>
  <si>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</si>
  <si>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</si>
  <si>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</si>
  <si>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</si>
  <si>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</si>
  <si>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</si>
  <si>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</si>
  <si>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</si>
  <si>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</si>
  <si>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</si>
  <si>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</si>
  <si>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</si>
  <si>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</si>
  <si>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</si>
  <si>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</si>
  <si>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</si>
  <si>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</si>
  <si>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</si>
  <si>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</si>
  <si>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</si>
  <si>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</si>
  <si>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</si>
  <si>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</si>
  <si>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</si>
  <si>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</si>
  <si>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</si>
  <si>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</si>
  <si>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</si>
  <si>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</si>
  <si>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</si>
  <si>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</si>
  <si>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</si>
  <si>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</si>
  <si>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</si>
  <si>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</si>
  <si>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</si>
  <si>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</si>
  <si>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</si>
  <si>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</si>
  <si>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</si>
  <si>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</si>
  <si>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</si>
  <si>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</si>
  <si>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</si>
  <si>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</si>
  <si>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</si>
  <si>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</si>
  <si>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</si>
  <si>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</si>
  <si>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</si>
  <si>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</si>
  <si>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</si>
  <si>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</si>
  <si>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</si>
  <si>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</si>
  <si>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</si>
  <si>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</si>
  <si>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</si>
  <si>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</si>
  <si>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</si>
  <si>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</si>
  <si>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</si>
  <si>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</si>
  <si>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</si>
  <si>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</si>
  <si>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</si>
  <si>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</si>
  <si>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</si>
  <si>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</si>
  <si>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</si>
  <si>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</si>
  <si>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</si>
  <si>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</si>
  <si>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</si>
  <si>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</si>
  <si>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</si>
  <si>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</si>
  <si>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</si>
  <si>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</si>
  <si>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</si>
  <si>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</si>
  <si>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</si>
  <si>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</si>
  <si>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</si>
  <si>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</si>
  <si>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</si>
  <si>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</si>
  <si>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</si>
  <si>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</si>
  <si>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</si>
  <si>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</si>
  <si>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</si>
  <si>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</si>
  <si>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</si>
  <si>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</si>
  <si>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</si>
  <si>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</si>
  <si>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</si>
  <si>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</si>
  <si>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</si>
  <si>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</si>
  <si>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</si>
  <si>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</si>
  <si>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</si>
  <si>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</si>
  <si>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</si>
  <si>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</si>
  <si>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</si>
  <si>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</si>
  <si>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</si>
  <si>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</si>
  <si>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</si>
  <si>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</si>
  <si>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</si>
  <si>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</si>
  <si>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</si>
  <si>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</si>
  <si>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</si>
  <si>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</si>
  <si>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</si>
  <si>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</si>
  <si>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</si>
  <si>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</si>
  <si>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</si>
  <si>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</si>
  <si>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</si>
  <si>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</si>
  <si>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</si>
  <si>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</si>
  <si>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</si>
  <si>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</si>
  <si>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</si>
  <si>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</si>
  <si>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</si>
  <si>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</si>
  <si>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</si>
  <si>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</si>
  <si>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</si>
  <si>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</si>
  <si>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</si>
  <si>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</si>
  <si>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</si>
  <si>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</si>
  <si>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</si>
  <si>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</si>
  <si>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</si>
  <si>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</si>
  <si>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</si>
  <si>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</si>
  <si>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</si>
  <si>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</si>
  <si>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</si>
  <si>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</si>
  <si>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</si>
  <si>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</si>
  <si>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</si>
  <si>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</si>
  <si>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</si>
  <si>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</si>
  <si>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</si>
  <si>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</si>
  <si>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</si>
  <si>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</si>
  <si>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</si>
  <si>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</si>
  <si>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</si>
  <si>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</si>
  <si>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</si>
  <si>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</si>
  <si>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</si>
  <si>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</si>
  <si>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</si>
  <si>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</si>
  <si>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</si>
  <si>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</si>
  <si>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</si>
  <si>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</si>
  <si>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</si>
  <si>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</si>
  <si>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</si>
  <si>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</si>
  <si>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</si>
  <si>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</si>
  <si>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</si>
  <si>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</si>
  <si>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</si>
  <si>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</si>
  <si>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</si>
  <si>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</si>
  <si>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</si>
  <si>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</si>
  <si>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</si>
  <si>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</si>
  <si>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</si>
  <si>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</si>
  <si>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</si>
  <si>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</si>
  <si>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</si>
  <si>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</si>
  <si>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</si>
  <si>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</si>
  <si>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</si>
  <si>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</si>
  <si>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</si>
  <si>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</si>
  <si>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</si>
  <si>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</si>
  <si>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</si>
  <si>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</si>
  <si>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</si>
  <si>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</si>
  <si>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</si>
  <si>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</si>
  <si>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</si>
  <si>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</si>
  <si>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</si>
  <si>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</si>
  <si>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</si>
  <si>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</si>
  <si>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</si>
  <si>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</si>
  <si>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</si>
  <si>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</si>
  <si>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</si>
  <si>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</si>
  <si>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</si>
  <si>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</si>
  <si>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</si>
  <si>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</si>
  <si>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</si>
  <si>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</si>
  <si>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</si>
  <si>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</si>
  <si>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</si>
  <si>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</si>
  <si>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</si>
  <si>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</si>
  <si>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</si>
  <si>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</si>
  <si>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</si>
  <si>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</si>
  <si>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</si>
  <si>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</si>
  <si>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</si>
  <si>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</si>
  <si>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</si>
  <si>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</si>
  <si>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</si>
  <si>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</si>
  <si>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</si>
  <si>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</si>
  <si>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</si>
  <si>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</si>
  <si>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</si>
  <si>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</si>
  <si>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</si>
  <si>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</si>
  <si>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</si>
  <si>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</si>
  <si>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</si>
  <si>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</si>
  <si>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</si>
  <si>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</si>
  <si>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</si>
  <si>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</si>
  <si>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</si>
  <si>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</si>
  <si>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</si>
  <si>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</si>
  <si>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</si>
  <si>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</si>
  <si>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</si>
  <si>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</si>
  <si>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</si>
  <si>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</si>
  <si>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</si>
  <si>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</si>
  <si>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</si>
  <si>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</si>
  <si>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</si>
  <si>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</si>
  <si>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</si>
  <si>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</si>
  <si>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</si>
  <si>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</si>
  <si>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</si>
  <si>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</si>
  <si>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</si>
  <si>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</si>
  <si>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</si>
  <si>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</si>
  <si>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</si>
  <si>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</si>
  <si>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</si>
  <si>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</si>
  <si>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</si>
  <si>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</si>
  <si>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</si>
  <si>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</si>
  <si>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</si>
  <si>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</si>
  <si>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</si>
  <si>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</si>
  <si>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</si>
  <si>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</si>
  <si>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</si>
  <si>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</si>
  <si>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</si>
  <si>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</si>
  <si>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</si>
  <si>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</si>
  <si>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</si>
  <si>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</si>
  <si>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</si>
  <si>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</si>
  <si>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</si>
  <si>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</si>
  <si>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</si>
  <si>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</si>
  <si>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</si>
  <si>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</si>
  <si>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</si>
  <si>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</si>
  <si>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</si>
  <si>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</si>
  <si>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</si>
  <si>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</si>
  <si>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</si>
  <si>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</si>
  <si>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</si>
  <si>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</si>
  <si>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</si>
  <si>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</si>
  <si>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</si>
  <si>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</si>
  <si>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</si>
  <si>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</si>
  <si>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</si>
  <si>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</si>
  <si>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</si>
  <si>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</si>
  <si>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</si>
  <si>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</si>
  <si>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</si>
  <si>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</si>
  <si>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</si>
  <si>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</si>
  <si>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</si>
  <si>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</si>
  <si>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</si>
  <si>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</si>
  <si>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</si>
  <si>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</si>
  <si>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</si>
  <si>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</si>
  <si>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</si>
  <si>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</si>
  <si>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</si>
  <si>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</si>
  <si>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</si>
  <si>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</si>
  <si>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</si>
  <si>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</si>
  <si>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</si>
  <si>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</si>
  <si>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</si>
  <si>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</si>
  <si>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</si>
  <si>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</si>
  <si>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</si>
  <si>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</si>
  <si>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</si>
  <si>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</si>
  <si>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</si>
  <si>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</si>
  <si>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</si>
  <si>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</si>
  <si>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</si>
  <si>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</si>
  <si>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</si>
  <si>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</si>
  <si>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</si>
  <si>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</si>
  <si>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</si>
  <si>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</si>
  <si>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</si>
  <si>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</si>
  <si>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</si>
  <si>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</si>
  <si>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</si>
  <si>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</si>
  <si>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</si>
  <si>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</si>
  <si>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</si>
  <si>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</si>
  <si>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</si>
  <si>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</si>
  <si>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</si>
  <si>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</si>
  <si>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</si>
  <si>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</si>
  <si>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</si>
  <si>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</si>
  <si>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</si>
  <si>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</si>
  <si>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</si>
  <si>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</si>
  <si>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</si>
  <si>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</si>
  <si>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</si>
  <si>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</si>
  <si>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</si>
  <si>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</si>
  <si>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</si>
  <si>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</si>
  <si>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</si>
  <si>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</si>
  <si>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</si>
  <si>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</si>
  <si>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</si>
  <si>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</si>
  <si>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</si>
  <si>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</si>
  <si>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</si>
  <si>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</si>
  <si>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</si>
  <si>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</si>
  <si>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</si>
  <si>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</si>
  <si>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</si>
  <si>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</si>
  <si>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</si>
  <si>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</si>
  <si>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</si>
  <si>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</si>
  <si>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</si>
  <si>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</si>
  <si>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</si>
  <si>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</si>
  <si>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</si>
  <si>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</si>
  <si>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</si>
  <si>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</si>
  <si>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</si>
  <si>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</si>
  <si>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</si>
  <si>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</si>
  <si>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</si>
  <si>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</si>
  <si>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</si>
  <si>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</si>
  <si>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</si>
  <si>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</si>
  <si>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</si>
  <si>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</si>
  <si>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</si>
  <si>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</si>
  <si>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</si>
  <si>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</si>
  <si>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</si>
  <si>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</si>
  <si>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</si>
  <si>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</si>
  <si>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</si>
  <si>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</si>
  <si>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</si>
  <si>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</si>
  <si>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</si>
  <si>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</si>
  <si>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</si>
  <si>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</si>
  <si>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</si>
  <si>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</si>
  <si>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</si>
  <si>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</si>
  <si>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</si>
  <si>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</si>
  <si>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</si>
  <si>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</si>
  <si>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</si>
  <si>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</si>
  <si>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</si>
  <si>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</si>
  <si>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</si>
  <si>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</si>
  <si>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</si>
  <si>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</si>
  <si>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</si>
  <si>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</si>
  <si>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</si>
  <si>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</si>
  <si>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</si>
  <si>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</si>
  <si>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</si>
  <si>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</si>
  <si>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</si>
  <si>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</si>
  <si>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</si>
  <si>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</si>
  <si>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</si>
  <si>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</si>
  <si>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</si>
  <si>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</si>
  <si>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</si>
  <si>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</si>
  <si>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</si>
  <si>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</si>
  <si>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</si>
  <si>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</si>
  <si>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</si>
  <si>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</si>
  <si>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</si>
  <si>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</si>
  <si>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</si>
  <si>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</si>
  <si>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</si>
  <si>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</si>
  <si>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</si>
  <si>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</si>
  <si>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</si>
  <si>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</si>
  <si>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</si>
  <si>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</si>
  <si>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</si>
  <si>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</si>
  <si>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</si>
  <si>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</si>
  <si>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</si>
  <si>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</si>
  <si>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</si>
  <si>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</si>
  <si>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</si>
  <si>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</si>
  <si>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</si>
  <si>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</si>
  <si>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</si>
  <si>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</si>
  <si>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</si>
  <si>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</si>
  <si>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</si>
  <si>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</si>
  <si>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</si>
  <si>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</si>
  <si>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</si>
  <si>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</si>
  <si>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</si>
  <si>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</si>
  <si>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</si>
  <si>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</si>
  <si>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</si>
  <si>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</si>
  <si>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</si>
  <si>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</si>
  <si>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</si>
  <si>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</si>
  <si>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</si>
  <si>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</si>
  <si>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</si>
  <si>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</si>
  <si>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</si>
  <si>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</si>
  <si>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</si>
  <si>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</si>
  <si>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</si>
  <si>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</si>
  <si>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</si>
  <si>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</si>
  <si>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</si>
  <si>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</si>
  <si>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</si>
  <si>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</si>
  <si>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</si>
  <si>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</si>
  <si>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</si>
  <si>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</si>
  <si>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</si>
  <si>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</si>
  <si>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</si>
  <si>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</si>
  <si>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</si>
  <si>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</si>
  <si>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</si>
  <si>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</si>
  <si>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</si>
  <si>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</si>
  <si>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</si>
  <si>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</si>
  <si>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</si>
  <si>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</si>
  <si>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</si>
  <si>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</si>
  <si>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</si>
  <si>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</si>
  <si>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</si>
  <si>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</si>
  <si>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</si>
  <si>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</si>
  <si>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</si>
  <si>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</si>
  <si>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</si>
  <si>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</si>
  <si>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</si>
  <si>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</si>
  <si>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</si>
  <si>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</si>
  <si>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</si>
  <si>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</si>
  <si>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</si>
  <si>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</si>
  <si>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</si>
  <si>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</si>
  <si>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</si>
  <si>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</si>
  <si>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</si>
  <si>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</si>
  <si>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</si>
  <si>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</si>
  <si>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</si>
  <si>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</si>
  <si>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</si>
  <si>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</si>
  <si>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</si>
  <si>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</si>
  <si>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</si>
  <si>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</si>
  <si>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</si>
  <si>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</si>
  <si>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</si>
  <si>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</si>
  <si>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</si>
  <si>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</si>
  <si>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</si>
  <si>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</si>
  <si>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</si>
  <si>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</si>
  <si>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</si>
  <si>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</si>
  <si>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</si>
  <si>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</si>
  <si>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</si>
  <si>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</si>
  <si>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</si>
  <si>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</si>
  <si>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</si>
  <si>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</si>
  <si>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</si>
  <si>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</si>
  <si>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</si>
  <si>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</si>
  <si>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</si>
  <si>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</si>
  <si>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</si>
  <si>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</si>
  <si>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</si>
  <si>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</si>
  <si>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</si>
  <si>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</si>
  <si>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</si>
  <si>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</si>
  <si>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</si>
  <si>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</si>
  <si>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</si>
  <si>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</si>
  <si>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</si>
  <si>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</si>
  <si>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</si>
  <si>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</si>
  <si>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</si>
  <si>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</si>
  <si>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</si>
  <si>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</si>
  <si>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</si>
  <si>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</si>
  <si>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</si>
  <si>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</si>
  <si>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</si>
  <si>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</si>
  <si>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</si>
  <si>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</si>
  <si>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</si>
  <si>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</si>
  <si>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</si>
  <si>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</si>
  <si>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</si>
  <si>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</si>
  <si>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</si>
  <si>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</si>
  <si>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</si>
  <si>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</si>
  <si>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</si>
  <si>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</si>
  <si>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</si>
  <si>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</si>
  <si>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</si>
  <si>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</si>
  <si>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</si>
  <si>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</si>
  <si>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</si>
  <si>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</si>
  <si>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</si>
  <si>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</si>
  <si>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</si>
  <si>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</si>
  <si>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</si>
  <si>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</si>
  <si>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</si>
  <si>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</si>
  <si>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</si>
  <si>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</si>
  <si>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</si>
  <si>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</si>
  <si>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</si>
  <si>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</si>
  <si>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</si>
  <si>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</si>
  <si>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</si>
  <si>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</si>
  <si>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</si>
  <si>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</si>
  <si>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</si>
  <si>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</si>
  <si>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</si>
  <si>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</si>
  <si>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</si>
  <si>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</si>
  <si>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</si>
  <si>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</si>
  <si>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</si>
  <si>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</si>
  <si>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</si>
  <si>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</si>
  <si>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</si>
  <si>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</si>
  <si>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</si>
  <si>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</si>
  <si>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</si>
  <si>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</si>
  <si>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</si>
  <si>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</si>
  <si>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</si>
  <si>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</si>
  <si>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</si>
  <si>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</si>
  <si>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</si>
  <si>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</si>
  <si>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</si>
  <si>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</si>
  <si>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</si>
  <si>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</si>
  <si>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</si>
  <si>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</si>
  <si>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</si>
  <si>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</si>
  <si>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</si>
  <si>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</si>
  <si>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</si>
  <si>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</si>
  <si>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</si>
  <si>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</si>
  <si>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</si>
  <si>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</si>
  <si>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</si>
  <si>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</si>
  <si>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</si>
  <si>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</si>
  <si>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</si>
  <si>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</si>
  <si>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</si>
  <si>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</si>
  <si>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</si>
  <si>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</si>
  <si>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</si>
  <si>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</si>
  <si>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</si>
  <si>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</si>
  <si>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</si>
  <si>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</si>
  <si>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</si>
  <si>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</si>
  <si>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</si>
  <si>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</si>
  <si>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</si>
  <si>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</si>
  <si>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</si>
  <si>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</si>
  <si>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</si>
  <si>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</si>
  <si>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</si>
  <si>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</si>
  <si>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</si>
  <si>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</si>
  <si>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</si>
  <si>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</si>
  <si>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</si>
  <si>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</si>
  <si>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</si>
  <si>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</si>
  <si>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</si>
  <si>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</si>
  <si>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</si>
  <si>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</si>
  <si>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</si>
  <si>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</si>
  <si>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</si>
  <si>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</si>
  <si>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</si>
  <si>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</si>
  <si>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</si>
  <si>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</si>
  <si>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</si>
  <si>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</si>
  <si>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</si>
  <si>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</si>
  <si>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</si>
  <si>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</si>
  <si>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</si>
  <si>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</si>
  <si>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</si>
  <si>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</si>
  <si>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</si>
  <si>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</si>
  <si>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</si>
  <si>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</si>
  <si>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</si>
  <si>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</si>
  <si>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</si>
  <si>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</si>
  <si>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</si>
  <si>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</si>
  <si>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</si>
  <si>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</si>
  <si>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</si>
  <si>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</si>
  <si>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</si>
  <si>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</si>
  <si>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</si>
  <si>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</si>
  <si>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</si>
  <si>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</si>
  <si>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</si>
  <si>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</si>
  <si>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</si>
  <si>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</si>
  <si>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</si>
  <si>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</si>
  <si>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</si>
  <si>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</si>
  <si>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</si>
  <si>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</si>
  <si>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</si>
  <si>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</si>
  <si>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</si>
  <si>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</si>
  <si>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</si>
  <si>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</si>
  <si>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</si>
  <si>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</si>
  <si>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</si>
  <si>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</si>
  <si>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</si>
  <si>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</si>
  <si>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</si>
  <si>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</si>
  <si>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</si>
  <si>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</si>
  <si>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</si>
  <si>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</si>
  <si>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</si>
  <si>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</si>
  <si>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</si>
  <si>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</si>
  <si>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</si>
  <si>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</si>
  <si>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</si>
  <si>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</si>
  <si>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</si>
  <si>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</si>
  <si>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</si>
  <si>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</si>
  <si>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</si>
  <si>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</si>
  <si>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</si>
  <si>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</si>
  <si>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</si>
  <si>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</si>
  <si>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</si>
  <si>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</si>
  <si>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</si>
  <si>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</si>
  <si>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</si>
  <si>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</si>
  <si>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</si>
  <si>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</si>
  <si>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</si>
  <si>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</si>
  <si>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</si>
  <si>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</si>
  <si>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</si>
  <si>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</si>
  <si>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</si>
  <si>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</si>
  <si>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</si>
  <si>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</si>
  <si>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</si>
  <si>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</si>
  <si>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</si>
  <si>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</si>
  <si>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</si>
  <si>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</si>
  <si>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</si>
  <si>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</si>
  <si>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</si>
  <si>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</si>
  <si>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</si>
  <si>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</si>
  <si>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</si>
  <si>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</si>
  <si>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</si>
  <si>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</si>
  <si>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</si>
  <si>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</si>
  <si>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</si>
  <si>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</si>
  <si>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</si>
  <si>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</si>
  <si>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</si>
  <si>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</si>
  <si>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</si>
  <si>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</si>
  <si>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</si>
  <si>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</si>
  <si>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</si>
  <si>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</si>
  <si>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</si>
  <si>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</si>
  <si>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</si>
  <si>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</si>
  <si>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</si>
  <si>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</si>
  <si>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</si>
  <si>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</si>
  <si>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</si>
  <si>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</si>
  <si>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</si>
  <si>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</si>
  <si>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</si>
  <si>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</si>
  <si>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</si>
  <si>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</si>
  <si>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</si>
  <si>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</si>
  <si>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</si>
  <si>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</si>
  <si>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</si>
  <si>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</si>
  <si>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</si>
  <si>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</si>
  <si>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</si>
  <si>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</si>
  <si>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</si>
  <si>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</si>
  <si>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</si>
  <si>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</si>
  <si>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</si>
  <si>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</si>
  <si>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</si>
  <si>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</si>
  <si>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</si>
  <si>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</si>
  <si>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</si>
  <si>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</si>
  <si>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</si>
  <si>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</si>
  <si>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</si>
  <si>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</si>
  <si>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</si>
  <si>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</si>
  <si>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</si>
  <si>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</si>
  <si>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</si>
  <si>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</si>
  <si>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</si>
  <si>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</si>
  <si>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</si>
  <si>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</si>
  <si>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</si>
  <si>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</si>
  <si>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</si>
  <si>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</si>
  <si>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</si>
  <si>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</si>
  <si>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</si>
  <si>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</si>
  <si>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</si>
  <si>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</si>
  <si>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</si>
  <si>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</si>
  <si>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</si>
  <si>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</si>
  <si>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</si>
  <si>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</si>
  <si>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</si>
  <si>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</si>
  <si>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</si>
  <si>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</si>
  <si>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</si>
  <si>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</si>
  <si>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</si>
  <si>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</si>
  <si>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</si>
  <si>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</si>
  <si>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</si>
  <si>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</si>
  <si>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</si>
  <si>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</si>
  <si>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</si>
  <si>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</si>
  <si>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</si>
  <si>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</si>
  <si>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sub-catagory</t>
  </si>
  <si>
    <t>Grand Total</t>
  </si>
  <si>
    <t>(All)</t>
  </si>
  <si>
    <t>Count of Percent Funded</t>
  </si>
  <si>
    <t>Parent Category</t>
  </si>
  <si>
    <t>Count of outcome</t>
  </si>
  <si>
    <t>Date Created Conversion</t>
  </si>
  <si>
    <t>Date Ended Conversion</t>
  </si>
  <si>
    <t>Column Labels</t>
  </si>
  <si>
    <t>Row Labels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</si>
  <si>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</si>
  <si>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</si>
  <si>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</si>
  <si>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</si>
  <si>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</si>
  <si>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</si>
  <si>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</si>
  <si>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</si>
  <si>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</si>
  <si>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</si>
  <si>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</si>
  <si>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</si>
  <si>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</si>
  <si>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</si>
  <si>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Nuber Successful</t>
  </si>
  <si>
    <t>Number Faild</t>
  </si>
  <si>
    <t>Number Canceled</t>
  </si>
  <si>
    <t>Total Projects</t>
  </si>
  <si>
    <t>Percentage Sucessful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</si>
  <si>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</si>
  <si>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</si>
  <si>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</si>
  <si>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</si>
  <si>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</si>
  <si>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</si>
  <si>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</si>
  <si>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</si>
  <si>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</si>
  <si>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</si>
  <si>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</si>
  <si>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</si>
  <si>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</si>
  <si>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</si>
  <si>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</si>
  <si>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Bakers_count</t>
  </si>
  <si>
    <t>Mean</t>
  </si>
  <si>
    <t>Median</t>
  </si>
  <si>
    <t>Min</t>
  </si>
  <si>
    <t>Max</t>
  </si>
  <si>
    <t>Variance</t>
  </si>
  <si>
    <t>Standard Deviation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</si>
</sst>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A0101"/>
      <name val="Helvetica Neue"/>
      <family val="2"/>
    </font>
    <font>
      <sz val="12"/>
      <color theme="0"/>
      <name val="Menlo"/>
      <family val="2"/>
    </font>
    <font>
      <sz val="12"/>
      <color rgb="FF000000"/>
      <name val="Calibri"/>
      <family val="2"/>
      <scheme val="minor"/>
    </font>
    <font>
      <sz val="14"/>
      <color theme="0"/>
      <name val="-webkit-standard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pivotButton="1"/>
    <xf numFmtId="164" fontId="18" fillId="0" borderId="0" xfId="0" applyNumberFormat="1" applyFont="1"/>
    <xf numFmtId="164" fontId="0" fillId="0" borderId="0" xfId="0" applyNumberFormat="1"/>
    <xf numFmtId="164" fontId="19" fillId="0" borderId="0" xfId="0" applyNumberFormat="1" applyFont="1"/>
    <xf numFmtId="0" fontId="0" fillId="0" borderId="0" xfId="0" applyAlignment="1">
      <alignment horizontal="left"/>
    </xf>
    <xf numFmtId="0" fontId="20" fillId="0" borderId="0" xfId="0" applyFont="1"/>
    <xf numFmtId="9" fontId="0" fillId="0" borderId="0" xfId="42" applyFont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2" xfId="0" applyFont="1" applyBorder="1"/>
    <xf numFmtId="0" fontId="0" fillId="33" borderId="10" xfId="0" applyFont="1" applyFill="1" applyBorder="1"/>
    <xf numFmtId="0" fontId="0" fillId="0" borderId="10" xfId="0" applyFont="1" applyBorder="1"/>
    <xf numFmtId="0" fontId="2" fillId="0" borderId="0" xfId="0" applyFont="1"/>
    <xf numFmtId="0" fontId="21" fillId="0" borderId="0" xfId="0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strike val="0"/>
        <outline val="0"/>
        <shadow val="0"/>
        <u val="none"/>
        <vertAlign val="baseline"/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numFmt numFmtId="164" formatCode="m/d/yyyy;@"/>
    </dxf>
    <dxf>
      <numFmt numFmtId="164" formatCode="m/d/yyyy;@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Homework_Crowdfunding_Charts-Ramiro.xlsx]Category Pivot!PivotTable3</c:name>
    <c:fmtId val="0"/>
  </c:pivotSource>
  <c:chart>
    <c:autoTitleDeleted val="0"/>
    <c:pivotFmts>
      <c:pivotFmt>
        <c:idx val="0"/>
        <c:spPr>
          <a:solidFill>
            <a:srgbClr val="FFC00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E-7444-A12F-40E97E0152E8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E-7444-A12F-40E97E0152E8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1E-7444-A12F-40E97E0152E8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1E-7444-A12F-40E97E015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314512"/>
        <c:axId val="1"/>
      </c:barChart>
      <c:catAx>
        <c:axId val="104731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314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Homework_Crowdfunding_Charts-Ramiro.xlsx]Sub_Category 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'Sub_Category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'Sub_Category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3E-E749-9201-EA5ABC9788DE}"/>
            </c:ext>
          </c:extLst>
        </c:ser>
        <c:ser>
          <c:idx val="1"/>
          <c:order val="1"/>
          <c:tx>
            <c:strRef>
              <c:f>'Sub_Category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'Sub_Category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3E-E749-9201-EA5ABC9788DE}"/>
            </c:ext>
          </c:extLst>
        </c:ser>
        <c:ser>
          <c:idx val="2"/>
          <c:order val="2"/>
          <c:tx>
            <c:strRef>
              <c:f>'Sub_Category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'Sub_Category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3E-E749-9201-EA5ABC9788DE}"/>
            </c:ext>
          </c:extLst>
        </c:ser>
        <c:ser>
          <c:idx val="3"/>
          <c:order val="3"/>
          <c:tx>
            <c:strRef>
              <c:f>'Sub_Category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'Sub_Category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'Sub_Category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3E-E749-9201-EA5ABC97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62631712"/>
        <c:axId val="762633360"/>
      </c:barChart>
      <c:catAx>
        <c:axId val="76263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3360"/>
        <c:crosses val="autoZero"/>
        <c:auto val="1"/>
        <c:lblAlgn val="ctr"/>
        <c:lblOffset val="100"/>
        <c:noMultiLvlLbl val="0"/>
      </c:catAx>
      <c:valAx>
        <c:axId val="7626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Homework_Crowdfunding_Charts-Ramiro.xlsx]Monthly Pivot!PivotTable3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'Monthly Pivot'!$B$5:$B$6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Pivot'!$B$7:$B$19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4-4340-8F12-42E99B548C4E}"/>
            </c:ext>
          </c:extLst>
        </c:ser>
        <c:ser>
          <c:idx val="1"/>
          <c:order val="1"/>
          <c:tx>
            <c:strRef>
              <c:f>'Monthly Pivot'!$C$5:$C$6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'Monthly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Pivot'!$C$7:$C$19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4-4340-8F12-42E99B548C4E}"/>
            </c:ext>
          </c:extLst>
        </c:ser>
        <c:ser>
          <c:idx val="2"/>
          <c:order val="2"/>
          <c:tx>
            <c:strRef>
              <c:f>'Monthly Pivot'!$D$5:$D$6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'Monthly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Pivot'!$D$7:$D$19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F-7A47-8E79-9CC0BA7A831E}"/>
            </c:ext>
          </c:extLst>
        </c:ser>
        <c:ser>
          <c:idx val="3"/>
          <c:order val="3"/>
          <c:tx>
            <c:strRef>
              <c:f>'Monthly Pivot'!$E$5:$E$6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'Monthly Pivot'!$A$7:$A$19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Pivot'!$E$7:$E$19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F-7A47-8E79-9CC0BA7A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788944"/>
        <c:axId val="608791216"/>
      </c:lineChart>
      <c:catAx>
        <c:axId val="6087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91216"/>
        <c:crosses val="autoZero"/>
        <c:auto val="1"/>
        <c:lblAlgn val="ctr"/>
        <c:lblOffset val="100"/>
        <c:noMultiLvlLbl val="0"/>
      </c:catAx>
      <c:valAx>
        <c:axId val="6087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8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of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0-1442-9BC1-7AE60C1CF07A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0-1442-9BC1-7AE60C1CF07A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0-1442-9BC1-7AE60C1CF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12944"/>
        <c:axId val="164917167"/>
      </c:lineChart>
      <c:catAx>
        <c:axId val="19327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7167"/>
        <c:crosses val="autoZero"/>
        <c:auto val="1"/>
        <c:lblAlgn val="ctr"/>
        <c:lblOffset val="100"/>
        <c:noMultiLvlLbl val="0"/>
      </c:catAx>
      <c:valAx>
        <c:axId val="1649171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7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0</xdr:row>
      <xdr:rowOff>139700</xdr:rowOff>
    </xdr:from>
    <xdr:to>
      <xdr:col>13</xdr:col>
      <xdr:colOff>203200</xdr:colOff>
      <xdr:row>19</xdr:row>
      <xdr:rowOff>63500</xdr:rowOff>
    </xdr:to>
    <xdr:graphicFrame macro="">
      <xdr:nvGraphicFramePr>
        <xdr:cNvPr id="1053" name="Chart 1">
          <a:extLst>
            <a:ext uri="{FF2B5EF4-FFF2-40B4-BE49-F238E27FC236}">
              <a16:creationId xmlns:a16="http://schemas.microsoft.com/office/drawing/2014/main" id="{415EBA61-7C64-4B46-889F-D6C6C1BD5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5</xdr:row>
      <xdr:rowOff>38100</xdr:rowOff>
    </xdr:from>
    <xdr:to>
      <xdr:col>14</xdr:col>
      <xdr:colOff>76200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2F1D9-752D-4845-99D0-122BC25193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0</xdr:row>
      <xdr:rowOff>139700</xdr:rowOff>
    </xdr:from>
    <xdr:to>
      <xdr:col>14</xdr:col>
      <xdr:colOff>381000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EE7E5-A7A9-C44B-8D82-3AB6BC0BF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14</xdr:row>
      <xdr:rowOff>19050</xdr:rowOff>
    </xdr:from>
    <xdr:to>
      <xdr:col>10</xdr:col>
      <xdr:colOff>0</xdr:colOff>
      <xdr:row>27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0427E8-AF9E-AA47-AEB1-89EF2B71A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57.027311458332" createdVersion="1" refreshedVersion="4" recordCount="1000" upgradeOnRefresh="1" xr:uid="{00000000-000A-0000-FFFF-FFFF1A000000}">
  <cacheSource type="worksheet">
    <worksheetSource name="Table1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38.8333333333335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a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62.901454976854" createdVersion="7" refreshedVersion="7" minRefreshableVersion="3" recordCount="1001" xr:uid="{EAC65CCA-66A4-6742-8B34-CB5BDCCFF47C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 count="100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m/>
      </sharedItems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5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Date Ended Conversion" numFmtId="164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/>
    </cacheField>
    <cacheField name="sub-cata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10"/>
          <s v="Qtr1"/>
          <s v="Qtr2"/>
          <s v="Qtr3"/>
          <s v="Qtr4"/>
          <s v="&gt;2/10/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x v="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x v="1"/>
    <x v="1"/>
    <x v="1"/>
  </r>
  <r>
    <n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x v="2"/>
    <x v="2"/>
    <b v="0"/>
    <b v="0"/>
    <x v="2"/>
    <x v="2"/>
    <x v="2"/>
  </r>
  <r>
    <n v="3"/>
    <s v="Mcdonald, Gonzalez and Ross"/>
    <s v="Vision-oriented fresh-thinking conglomeration"/>
    <n v="4200"/>
    <n v="2477"/>
    <n v="58.976190476190474"/>
    <x v="0"/>
    <n v="24"/>
    <n v="103.20833333333333"/>
    <x v="1"/>
    <s v="USD"/>
    <x v="3"/>
    <x v="3"/>
    <b v="0"/>
    <b v="0"/>
    <x v="1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x v="3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x v="3"/>
    <x v="3"/>
    <x v="3"/>
  </r>
  <r>
    <n v="6"/>
    <s v="Ortiz, Coleman and Mitchell"/>
    <s v="Operative upward-trending algorithm"/>
    <n v="5200"/>
    <n v="1090"/>
    <n v="20.96153846153846"/>
    <x v="0"/>
    <n v="18"/>
    <n v="60.555555555555557"/>
    <x v="4"/>
    <s v="GBP"/>
    <x v="6"/>
    <x v="6"/>
    <b v="0"/>
    <b v="0"/>
    <x v="4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x v="3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x v="3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x v="5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x v="6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x v="3"/>
    <x v="3"/>
    <x v="3"/>
  </r>
  <r>
    <n v="12"/>
    <s v="Kim Ltd"/>
    <s v="Assimilated hybrid intranet"/>
    <n v="6300"/>
    <n v="5629"/>
    <n v="89.349206349206355"/>
    <x v="0"/>
    <n v="55"/>
    <n v="102.34545454545454"/>
    <x v="1"/>
    <s v="USD"/>
    <x v="12"/>
    <x v="12"/>
    <b v="0"/>
    <b v="0"/>
    <x v="6"/>
    <x v="4"/>
    <x v="6"/>
  </r>
  <r>
    <n v="13"/>
    <s v="Walker, Taylor and Coleman"/>
    <s v="Multi-tiered directional open architecture"/>
    <n v="4200"/>
    <n v="10295"/>
    <n v="245.11904761904762"/>
    <x v="1"/>
    <n v="98"/>
    <n v="105.05102040816327"/>
    <x v="1"/>
    <s v="USD"/>
    <x v="13"/>
    <x v="13"/>
    <b v="0"/>
    <b v="0"/>
    <x v="7"/>
    <x v="1"/>
    <x v="7"/>
  </r>
  <r>
    <n v="14"/>
    <s v="Rodriguez, Rose and Stewart"/>
    <s v="Cloned directional synergy"/>
    <n v="28200"/>
    <n v="18829"/>
    <n v="66.769503546099287"/>
    <x v="0"/>
    <n v="200"/>
    <n v="94.144999999999996"/>
    <x v="1"/>
    <s v="USD"/>
    <x v="14"/>
    <x v="14"/>
    <b v="0"/>
    <b v="0"/>
    <x v="7"/>
    <x v="1"/>
    <x v="7"/>
  </r>
  <r>
    <n v="15"/>
    <s v="Wright, Hunt and Rowe"/>
    <s v="Extended eco-centric pricing structure"/>
    <n v="81200"/>
    <n v="38414"/>
    <n v="47.307881773399018"/>
    <x v="0"/>
    <n v="452"/>
    <n v="84.986725663716811"/>
    <x v="1"/>
    <s v="USD"/>
    <x v="15"/>
    <x v="15"/>
    <b v="0"/>
    <b v="0"/>
    <x v="8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x v="9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x v="10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x v="3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x v="3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x v="6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x v="3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x v="3"/>
    <x v="3"/>
    <x v="3"/>
  </r>
  <r>
    <n v="23"/>
    <s v="Gray-Jenkins"/>
    <s v="Devolved next generation adapter"/>
    <n v="4500"/>
    <n v="14942"/>
    <n v="332.04444444444442"/>
    <x v="1"/>
    <n v="142"/>
    <n v="105.22535211267606"/>
    <x v="4"/>
    <s v="GBP"/>
    <x v="23"/>
    <x v="23"/>
    <b v="0"/>
    <b v="0"/>
    <x v="4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x v="8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x v="11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x v="3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x v="1"/>
    <x v="1"/>
    <x v="1"/>
  </r>
  <r>
    <n v="28"/>
    <s v="Campbell, Brown and Powell"/>
    <s v="Synchronized global task-force"/>
    <n v="130800"/>
    <n v="137635"/>
    <n v="105.22553516819572"/>
    <x v="1"/>
    <n v="2220"/>
    <n v="61.997747747747745"/>
    <x v="1"/>
    <s v="USD"/>
    <x v="28"/>
    <x v="28"/>
    <b v="0"/>
    <b v="1"/>
    <x v="3"/>
    <x v="3"/>
    <x v="3"/>
  </r>
  <r>
    <n v="29"/>
    <s v="Johnson, Parker and Haynes"/>
    <s v="Focused 6thgeneration forecast"/>
    <n v="45900"/>
    <n v="150965"/>
    <n v="328.89978213507624"/>
    <x v="1"/>
    <n v="1606"/>
    <n v="94.000622665006233"/>
    <x v="5"/>
    <s v="CHF"/>
    <x v="29"/>
    <x v="29"/>
    <b v="0"/>
    <b v="0"/>
    <x v="12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x v="11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x v="4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x v="3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x v="4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x v="6"/>
    <x v="4"/>
    <x v="6"/>
  </r>
  <r>
    <n v="36"/>
    <s v="Jackson-Lewis"/>
    <s v="Monitored multi-state encryption"/>
    <n v="700"/>
    <n v="1101"/>
    <n v="157.28571428571428"/>
    <x v="1"/>
    <n v="16"/>
    <n v="68.8125"/>
    <x v="1"/>
    <s v="USD"/>
    <x v="36"/>
    <x v="36"/>
    <b v="0"/>
    <b v="0"/>
    <x v="3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x v="13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x v="14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x v="3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x v="8"/>
    <x v="2"/>
    <x v="8"/>
  </r>
  <r>
    <n v="41"/>
    <s v="Watts Group"/>
    <s v="Universal 5thgeneration neural-net"/>
    <n v="5600"/>
    <n v="11924"/>
    <n v="212.92857142857142"/>
    <x v="1"/>
    <n v="111"/>
    <n v="107.42342342342343"/>
    <x v="6"/>
    <s v="EUR"/>
    <x v="41"/>
    <x v="41"/>
    <b v="0"/>
    <b v="1"/>
    <x v="1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x v="0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x v="15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x v="13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x v="3"/>
    <x v="3"/>
    <x v="3"/>
  </r>
  <r>
    <n v="46"/>
    <s v="Vaughn, Hunt and Caldwell"/>
    <s v="Virtual grid-enabled task-force"/>
    <n v="3700"/>
    <n v="4247"/>
    <n v="114.78378378378379"/>
    <x v="1"/>
    <n v="92"/>
    <n v="46.163043478260867"/>
    <x v="1"/>
    <s v="USD"/>
    <x v="46"/>
    <x v="46"/>
    <b v="0"/>
    <b v="0"/>
    <x v="1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x v="3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x v="3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x v="16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x v="8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x v="3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x v="6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x v="8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x v="17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x v="8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x v="11"/>
    <x v="6"/>
    <x v="11"/>
  </r>
  <r>
    <n v="58"/>
    <s v="Anderson-Perez"/>
    <s v="Expanded 3rdgeneration strategy"/>
    <n v="2700"/>
    <n v="6132"/>
    <n v="227.11111111111111"/>
    <x v="1"/>
    <n v="211"/>
    <n v="29.061611374407583"/>
    <x v="1"/>
    <s v="USD"/>
    <x v="58"/>
    <x v="58"/>
    <b v="0"/>
    <b v="0"/>
    <x v="3"/>
    <x v="3"/>
    <x v="3"/>
  </r>
  <r>
    <n v="59"/>
    <s v="Wright, Fox and Marks"/>
    <s v="Assimilated real-time support"/>
    <n v="1400"/>
    <n v="3851"/>
    <n v="275.07142857142856"/>
    <x v="1"/>
    <n v="128"/>
    <n v="30.0859375"/>
    <x v="1"/>
    <s v="USD"/>
    <x v="59"/>
    <x v="59"/>
    <b v="0"/>
    <b v="1"/>
    <x v="3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x v="3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x v="3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x v="2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x v="3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x v="2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x v="3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x v="3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x v="8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x v="3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x v="3"/>
    <x v="3"/>
    <x v="3"/>
  </r>
  <r>
    <n v="70"/>
    <s v="Barker Inc"/>
    <s v="Re-engineered 24/7 task-force"/>
    <n v="128000"/>
    <n v="158389"/>
    <n v="123.74140625"/>
    <x v="1"/>
    <n v="2475"/>
    <n v="63.995555555555555"/>
    <x v="6"/>
    <s v="EUR"/>
    <x v="70"/>
    <x v="70"/>
    <b v="0"/>
    <b v="1"/>
    <x v="3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x v="3"/>
    <x v="3"/>
    <x v="3"/>
  </r>
  <r>
    <n v="72"/>
    <s v="Hampton, Lewis and Ray"/>
    <s v="Seamless coherent parallelism"/>
    <n v="600"/>
    <n v="4022"/>
    <n v="670.33333333333337"/>
    <x v="1"/>
    <n v="54"/>
    <n v="74.481481481481481"/>
    <x v="1"/>
    <s v="USD"/>
    <x v="72"/>
    <x v="71"/>
    <b v="0"/>
    <b v="0"/>
    <x v="10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x v="17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x v="16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x v="14"/>
    <x v="7"/>
    <x v="14"/>
  </r>
  <r>
    <n v="76"/>
    <s v="Martin, Conway and Larsen"/>
    <s v="Horizontal next generation function"/>
    <n v="122900"/>
    <n v="95993"/>
    <n v="78.106590724165983"/>
    <x v="0"/>
    <n v="1684"/>
    <n v="57.00296912114014"/>
    <x v="1"/>
    <s v="USD"/>
    <x v="76"/>
    <x v="75"/>
    <b v="1"/>
    <b v="1"/>
    <x v="3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x v="10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x v="18"/>
    <x v="5"/>
    <x v="18"/>
  </r>
  <r>
    <n v="79"/>
    <s v="Soto LLC"/>
    <s v="Triple-buffered reciprocal project"/>
    <n v="57800"/>
    <n v="40228"/>
    <n v="69.598615916955012"/>
    <x v="0"/>
    <n v="838"/>
    <n v="48.004773269689736"/>
    <x v="1"/>
    <s v="USD"/>
    <x v="79"/>
    <x v="78"/>
    <b v="0"/>
    <b v="0"/>
    <x v="3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x v="11"/>
    <x v="6"/>
    <x v="11"/>
  </r>
  <r>
    <n v="81"/>
    <s v="Gomez, Bailey and Flores"/>
    <s v="User-friendly static contingency"/>
    <n v="16800"/>
    <n v="37857"/>
    <n v="225.33928571428572"/>
    <x v="1"/>
    <n v="411"/>
    <n v="92.109489051094897"/>
    <x v="1"/>
    <s v="USD"/>
    <x v="81"/>
    <x v="80"/>
    <b v="0"/>
    <b v="0"/>
    <x v="1"/>
    <x v="1"/>
    <x v="1"/>
  </r>
  <r>
    <n v="82"/>
    <s v="Porter-George"/>
    <s v="Reactive content-based framework"/>
    <n v="1000"/>
    <n v="14973"/>
    <n v="1497.3"/>
    <x v="1"/>
    <n v="180"/>
    <n v="83.183333333333337"/>
    <x v="4"/>
    <s v="GBP"/>
    <x v="82"/>
    <x v="4"/>
    <b v="0"/>
    <b v="1"/>
    <x v="11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x v="5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x v="8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x v="7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x v="3"/>
    <x v="3"/>
    <x v="3"/>
  </r>
  <r>
    <n v="87"/>
    <s v="Farrell and Sons"/>
    <s v="Synergized 4thgeneration conglomeration"/>
    <n v="198500"/>
    <n v="123040"/>
    <n v="61.984886649874056"/>
    <x v="0"/>
    <n v="1482"/>
    <n v="83.022941970310384"/>
    <x v="2"/>
    <s v="AUD"/>
    <x v="87"/>
    <x v="85"/>
    <b v="0"/>
    <b v="1"/>
    <x v="1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x v="18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x v="3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x v="3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x v="18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x v="11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x v="3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x v="95"/>
    <x v="92"/>
    <b v="0"/>
    <b v="0"/>
    <x v="4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x v="3"/>
    <x v="3"/>
    <x v="3"/>
  </r>
  <r>
    <n v="97"/>
    <s v="Stewart LLC"/>
    <s v="Cloned bi-directional architecture"/>
    <n v="1300"/>
    <n v="12047"/>
    <n v="926.69230769230774"/>
    <x v="1"/>
    <n v="113"/>
    <n v="106.61061946902655"/>
    <x v="1"/>
    <s v="USD"/>
    <x v="48"/>
    <x v="93"/>
    <b v="0"/>
    <b v="0"/>
    <x v="0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x v="11"/>
    <x v="6"/>
    <x v="11"/>
  </r>
  <r>
    <n v="99"/>
    <s v="Baker-Morris"/>
    <s v="Fully-configurable motivating approach"/>
    <n v="7600"/>
    <n v="14951"/>
    <n v="196.72368421052633"/>
    <x v="1"/>
    <n v="164"/>
    <n v="91.16463414634147"/>
    <x v="1"/>
    <s v="USD"/>
    <x v="98"/>
    <x v="95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x v="3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x v="5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x v="8"/>
    <x v="2"/>
    <x v="8"/>
  </r>
  <r>
    <n v="103"/>
    <s v="Frye, Hunt and Powell"/>
    <s v="Polarized incremental emulation"/>
    <n v="10000"/>
    <n v="2461"/>
    <n v="24.61"/>
    <x v="0"/>
    <n v="37"/>
    <n v="66.513513513513516"/>
    <x v="6"/>
    <s v="EUR"/>
    <x v="102"/>
    <x v="99"/>
    <b v="0"/>
    <b v="0"/>
    <x v="5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x v="7"/>
    <x v="1"/>
    <x v="7"/>
  </r>
  <r>
    <n v="105"/>
    <s v="Charles-Johnson"/>
    <s v="Total fresh-thinking system engine"/>
    <n v="6800"/>
    <n v="9829"/>
    <n v="144.54411764705881"/>
    <x v="1"/>
    <n v="95"/>
    <n v="103.46315789473684"/>
    <x v="1"/>
    <s v="USD"/>
    <x v="104"/>
    <x v="101"/>
    <b v="0"/>
    <b v="0"/>
    <x v="2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x v="3"/>
    <x v="3"/>
    <x v="3"/>
  </r>
  <r>
    <n v="107"/>
    <s v="Tucker, Schmidt and Reid"/>
    <s v="Multi-layered encompassing installation"/>
    <n v="3500"/>
    <n v="6527"/>
    <n v="186.48571428571429"/>
    <x v="1"/>
    <n v="86"/>
    <n v="75.895348837209298"/>
    <x v="1"/>
    <s v="USD"/>
    <x v="106"/>
    <x v="103"/>
    <b v="0"/>
    <b v="1"/>
    <x v="3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x v="4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x v="19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x v="0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x v="15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x v="2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x v="0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x v="8"/>
    <x v="2"/>
    <x v="8"/>
  </r>
  <r>
    <n v="115"/>
    <s v="Barrett PLC"/>
    <s v="Team-oriented clear-thinking capacity"/>
    <n v="166700"/>
    <n v="145382"/>
    <n v="87.211757648470311"/>
    <x v="0"/>
    <n v="3304"/>
    <n v="44.001815980629537"/>
    <x v="6"/>
    <s v="EUR"/>
    <x v="114"/>
    <x v="111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x v="3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x v="19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x v="14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x v="4"/>
    <x v="4"/>
    <x v="4"/>
  </r>
  <r>
    <n v="120"/>
    <s v="Vega Group"/>
    <s v="Synchronized regional synergy"/>
    <n v="75100"/>
    <n v="112272"/>
    <n v="149.49667110519309"/>
    <x v="1"/>
    <n v="1782"/>
    <n v="63.003367003367003"/>
    <x v="1"/>
    <s v="USD"/>
    <x v="119"/>
    <x v="116"/>
    <b v="0"/>
    <b v="1"/>
    <x v="20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x v="11"/>
    <x v="6"/>
    <x v="11"/>
  </r>
  <r>
    <n v="122"/>
    <s v="Taylor PLC"/>
    <s v="Seamless zero-defect solution"/>
    <n v="136800"/>
    <n v="88055"/>
    <n v="64.367690058479539"/>
    <x v="0"/>
    <n v="3387"/>
    <n v="25.997933274284026"/>
    <x v="1"/>
    <s v="USD"/>
    <x v="120"/>
    <x v="95"/>
    <b v="0"/>
    <b v="0"/>
    <x v="13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x v="3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x v="14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x v="3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x v="3"/>
    <x v="3"/>
    <x v="3"/>
  </r>
  <r>
    <n v="127"/>
    <s v="Martinez, Gomez and Dalton"/>
    <s v="Team-oriented 6thgeneration matrix"/>
    <n v="103200"/>
    <n v="53067"/>
    <n v="51.421511627906973"/>
    <x v="0"/>
    <n v="672"/>
    <n v="78.96875"/>
    <x v="0"/>
    <s v="CAD"/>
    <x v="125"/>
    <x v="122"/>
    <b v="0"/>
    <b v="0"/>
    <x v="3"/>
    <x v="3"/>
    <x v="3"/>
  </r>
  <r>
    <n v="128"/>
    <s v="Allen-Curtis"/>
    <s v="Phased human-resource core"/>
    <n v="70600"/>
    <n v="42596"/>
    <n v="60.334277620396598"/>
    <x v="3"/>
    <n v="532"/>
    <n v="80.067669172932327"/>
    <x v="1"/>
    <s v="USD"/>
    <x v="126"/>
    <x v="123"/>
    <b v="0"/>
    <b v="0"/>
    <x v="1"/>
    <x v="1"/>
    <x v="1"/>
  </r>
  <r>
    <n v="129"/>
    <s v="Morgan-Martinez"/>
    <s v="Mandatory tertiary implementation"/>
    <n v="148500"/>
    <n v="4756"/>
    <n v="3.2026936026936026"/>
    <x v="3"/>
    <n v="55"/>
    <n v="86.472727272727269"/>
    <x v="2"/>
    <s v="AUD"/>
    <x v="127"/>
    <x v="97"/>
    <b v="0"/>
    <b v="0"/>
    <x v="0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x v="6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x v="2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x v="3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x v="21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x v="4"/>
    <x v="4"/>
    <x v="4"/>
  </r>
  <r>
    <n v="135"/>
    <s v="Le, Burton and Evans"/>
    <s v="Balanced zero-defect software"/>
    <n v="7700"/>
    <n v="5488"/>
    <n v="71.272727272727266"/>
    <x v="0"/>
    <n v="117"/>
    <n v="46.905982905982903"/>
    <x v="1"/>
    <s v="USD"/>
    <x v="133"/>
    <x v="129"/>
    <b v="0"/>
    <b v="1"/>
    <x v="3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x v="6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x v="20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x v="8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x v="4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x v="2"/>
    <x v="2"/>
    <x v="2"/>
  </r>
  <r>
    <n v="142"/>
    <s v="Figueroa Ltd"/>
    <s v="Expanded solution-oriented benchmark"/>
    <n v="5000"/>
    <n v="11502"/>
    <n v="230.04"/>
    <x v="1"/>
    <n v="117"/>
    <n v="98.307692307692307"/>
    <x v="1"/>
    <s v="USD"/>
    <x v="107"/>
    <x v="136"/>
    <b v="0"/>
    <b v="0"/>
    <x v="2"/>
    <x v="2"/>
    <x v="2"/>
  </r>
  <r>
    <n v="143"/>
    <s v="Avila-Jones"/>
    <s v="Implemented discrete secured line"/>
    <n v="5400"/>
    <n v="7322"/>
    <n v="135.59259259259258"/>
    <x v="1"/>
    <n v="70"/>
    <n v="104.6"/>
    <x v="1"/>
    <s v="USD"/>
    <x v="140"/>
    <x v="137"/>
    <b v="0"/>
    <b v="0"/>
    <x v="7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x v="3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x v="8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x v="3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x v="3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x v="8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x v="1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x v="5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x v="7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x v="3"/>
    <x v="3"/>
    <x v="3"/>
  </r>
  <r>
    <n v="154"/>
    <s v="Rodriguez-Brown"/>
    <s v="Devolved foreground benchmark"/>
    <n v="171300"/>
    <n v="100650"/>
    <n v="58.75656742556918"/>
    <x v="0"/>
    <n v="1059"/>
    <n v="95.042492917847028"/>
    <x v="1"/>
    <s v="USD"/>
    <x v="151"/>
    <x v="148"/>
    <b v="0"/>
    <b v="1"/>
    <x v="7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x v="3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x v="1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x v="14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x v="1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x v="3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x v="8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x v="2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x v="1"/>
    <x v="1"/>
    <x v="1"/>
  </r>
  <r>
    <n v="163"/>
    <s v="Burton-Watkins"/>
    <s v="Extended reciprocal circuit"/>
    <n v="3500"/>
    <n v="8864"/>
    <n v="253.25714285714287"/>
    <x v="1"/>
    <n v="246"/>
    <n v="36.032520325203251"/>
    <x v="1"/>
    <s v="USD"/>
    <x v="160"/>
    <x v="157"/>
    <b v="0"/>
    <b v="1"/>
    <x v="14"/>
    <x v="7"/>
    <x v="14"/>
  </r>
  <r>
    <n v="164"/>
    <s v="Lopez and Sons"/>
    <s v="Polarized human-resource protocol"/>
    <n v="150500"/>
    <n v="150755"/>
    <n v="100.16943521594685"/>
    <x v="1"/>
    <n v="1396"/>
    <n v="107.99068767908309"/>
    <x v="1"/>
    <s v="USD"/>
    <x v="161"/>
    <x v="158"/>
    <b v="0"/>
    <b v="0"/>
    <x v="3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x v="2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x v="14"/>
    <x v="7"/>
    <x v="14"/>
  </r>
  <r>
    <n v="167"/>
    <s v="Cruz-Ward"/>
    <s v="Robust content-based emulation"/>
    <n v="2600"/>
    <n v="10804"/>
    <n v="415.53846153846155"/>
    <x v="1"/>
    <n v="146"/>
    <n v="74"/>
    <x v="2"/>
    <s v="AUD"/>
    <x v="164"/>
    <x v="161"/>
    <b v="0"/>
    <b v="0"/>
    <x v="3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x v="7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x v="12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x v="7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x v="18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x v="4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x v="3"/>
    <x v="3"/>
    <x v="3"/>
  </r>
  <r>
    <n v="174"/>
    <s v="Santos, Black and Donovan"/>
    <s v="Pre-emptive scalable access"/>
    <n v="600"/>
    <n v="5368"/>
    <n v="894.66666666666663"/>
    <x v="1"/>
    <n v="48"/>
    <n v="111.83333333333333"/>
    <x v="1"/>
    <s v="USD"/>
    <x v="171"/>
    <x v="168"/>
    <b v="0"/>
    <b v="1"/>
    <x v="8"/>
    <x v="2"/>
    <x v="8"/>
  </r>
  <r>
    <n v="175"/>
    <s v="Jones, Contreras and Burnett"/>
    <s v="Sharable intangible migration"/>
    <n v="181200"/>
    <n v="47459"/>
    <n v="26.19150110375276"/>
    <x v="0"/>
    <n v="1130"/>
    <n v="41.999115044247787"/>
    <x v="1"/>
    <s v="USD"/>
    <x v="172"/>
    <x v="169"/>
    <b v="0"/>
    <b v="0"/>
    <x v="3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x v="3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x v="3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x v="0"/>
    <x v="0"/>
    <x v="0"/>
  </r>
  <r>
    <n v="179"/>
    <s v="Marks Ltd"/>
    <s v="Realigned human-resource orchestration"/>
    <n v="44500"/>
    <n v="159185"/>
    <n v="357.71910112359552"/>
    <x v="1"/>
    <n v="3537"/>
    <n v="45.005654509471306"/>
    <x v="0"/>
    <s v="CAD"/>
    <x v="176"/>
    <x v="173"/>
    <b v="0"/>
    <b v="1"/>
    <x v="3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x v="8"/>
    <x v="2"/>
    <x v="8"/>
  </r>
  <r>
    <n v="181"/>
    <s v="Daniels, Rose and Tyler"/>
    <s v="Centralized global approach"/>
    <n v="8600"/>
    <n v="5315"/>
    <n v="61.802325581395351"/>
    <x v="0"/>
    <n v="136"/>
    <n v="39.080882352941174"/>
    <x v="1"/>
    <s v="USD"/>
    <x v="178"/>
    <x v="175"/>
    <b v="0"/>
    <b v="0"/>
    <x v="2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x v="3"/>
    <x v="3"/>
    <x v="3"/>
  </r>
  <r>
    <n v="183"/>
    <s v="Rogers, Huerta and Medina"/>
    <s v="Pre-emptive bandwidth-monitored instruction set"/>
    <n v="5100"/>
    <n v="3525"/>
    <n v="69.117647058823536"/>
    <x v="0"/>
    <n v="86"/>
    <n v="40.988372093023258"/>
    <x v="0"/>
    <s v="CAD"/>
    <x v="180"/>
    <x v="177"/>
    <b v="0"/>
    <b v="0"/>
    <x v="1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x v="3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x v="19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x v="3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x v="12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x v="3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x v="3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x v="3"/>
    <x v="3"/>
    <x v="3"/>
  </r>
  <r>
    <n v="191"/>
    <s v="Sutton PLC"/>
    <s v="Mandatory reciprocal superstructure"/>
    <n v="8400"/>
    <n v="3188"/>
    <n v="37.952380952380949"/>
    <x v="0"/>
    <n v="86"/>
    <n v="37.069767441860463"/>
    <x v="6"/>
    <s v="EUR"/>
    <x v="188"/>
    <x v="185"/>
    <b v="0"/>
    <b v="0"/>
    <x v="3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x v="1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x v="7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x v="16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x v="5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x v="8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x v="6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x v="5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x v="3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x v="2"/>
    <x v="2"/>
    <x v="2"/>
  </r>
  <r>
    <n v="202"/>
    <s v="Mcknight-Freeman"/>
    <s v="Upgradable scalable methodology"/>
    <n v="8300"/>
    <n v="6543"/>
    <n v="78.831325301204814"/>
    <x v="3"/>
    <n v="82"/>
    <n v="79.792682926829272"/>
    <x v="1"/>
    <s v="USD"/>
    <x v="197"/>
    <x v="196"/>
    <b v="0"/>
    <b v="0"/>
    <x v="0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x v="3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x v="17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x v="3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x v="13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x v="1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x v="4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x v="4"/>
    <x v="4"/>
    <x v="4"/>
  </r>
  <r>
    <n v="210"/>
    <s v="Schultz Inc"/>
    <s v="Synergistic tertiary time-frame"/>
    <n v="9400"/>
    <n v="6338"/>
    <n v="67.425531914893611"/>
    <x v="0"/>
    <n v="226"/>
    <n v="28.044247787610619"/>
    <x v="3"/>
    <s v="DKK"/>
    <x v="205"/>
    <x v="204"/>
    <b v="0"/>
    <b v="0"/>
    <x v="22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x v="3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x v="3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x v="7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x v="1"/>
    <x v="1"/>
    <x v="1"/>
  </r>
  <r>
    <n v="215"/>
    <s v="Vargas, Banks and Palmer"/>
    <s v="Extended 24/7 implementation"/>
    <n v="156800"/>
    <n v="6024"/>
    <n v="3.8418367346938775"/>
    <x v="0"/>
    <n v="143"/>
    <n v="42.125874125874127"/>
    <x v="1"/>
    <s v="USD"/>
    <x v="210"/>
    <x v="209"/>
    <b v="0"/>
    <b v="0"/>
    <x v="3"/>
    <x v="3"/>
    <x v="3"/>
  </r>
  <r>
    <n v="216"/>
    <s v="Johnson, Dixon and Zimmerman"/>
    <s v="Organic dynamic algorithm"/>
    <n v="121700"/>
    <n v="188721"/>
    <n v="155.0706655710764"/>
    <x v="1"/>
    <n v="1815"/>
    <n v="103.97851239669421"/>
    <x v="1"/>
    <s v="USD"/>
    <x v="211"/>
    <x v="210"/>
    <b v="0"/>
    <b v="0"/>
    <x v="3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x v="22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x v="12"/>
    <x v="4"/>
    <x v="12"/>
  </r>
  <r>
    <n v="219"/>
    <s v="Huang-Henderson"/>
    <s v="Stand-alone mobile customer loyalty"/>
    <n v="41700"/>
    <n v="138497"/>
    <n v="332.12709832134294"/>
    <x v="1"/>
    <n v="1539"/>
    <n v="89.991552956465242"/>
    <x v="1"/>
    <s v="USD"/>
    <x v="214"/>
    <x v="213"/>
    <b v="0"/>
    <b v="0"/>
    <x v="10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x v="3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x v="0"/>
    <x v="0"/>
    <x v="0"/>
  </r>
  <r>
    <n v="222"/>
    <s v="Johnson LLC"/>
    <s v="Cross-group cohesive circuit"/>
    <n v="4800"/>
    <n v="6623"/>
    <n v="137.97916666666666"/>
    <x v="1"/>
    <n v="138"/>
    <n v="47.992753623188406"/>
    <x v="1"/>
    <s v="USD"/>
    <x v="217"/>
    <x v="216"/>
    <b v="0"/>
    <b v="0"/>
    <x v="14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x v="3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x v="22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x v="1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x v="14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x v="20"/>
    <x v="6"/>
    <x v="20"/>
  </r>
  <r>
    <n v="228"/>
    <s v="Pineda Group"/>
    <s v="Exclusive real-time protocol"/>
    <n v="137900"/>
    <n v="165352"/>
    <n v="119.90717911530095"/>
    <x v="1"/>
    <n v="2468"/>
    <n v="66.998379254457049"/>
    <x v="1"/>
    <s v="USD"/>
    <x v="172"/>
    <x v="221"/>
    <b v="0"/>
    <b v="0"/>
    <x v="10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x v="20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x v="11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x v="3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x v="3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x v="10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x v="11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x v="10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x v="1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x v="10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x v="3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x v="8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x v="3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x v="9"/>
    <x v="5"/>
    <x v="9"/>
  </r>
  <r>
    <n v="242"/>
    <s v="Hill, Martin and Garcia"/>
    <s v="Sharable scalable core"/>
    <n v="8400"/>
    <n v="10729"/>
    <n v="127.72619047619048"/>
    <x v="1"/>
    <n v="250"/>
    <n v="42.915999999999997"/>
    <x v="1"/>
    <s v="USD"/>
    <x v="235"/>
    <x v="235"/>
    <b v="0"/>
    <b v="1"/>
    <x v="1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x v="3"/>
    <x v="3"/>
    <x v="3"/>
  </r>
  <r>
    <n v="244"/>
    <s v="Herring-Bailey"/>
    <s v="Reverse-engineered system-worthy extranet"/>
    <n v="700"/>
    <n v="3988"/>
    <n v="569.71428571428567"/>
    <x v="1"/>
    <n v="53"/>
    <n v="75.245283018867923"/>
    <x v="1"/>
    <s v="USD"/>
    <x v="237"/>
    <x v="237"/>
    <b v="0"/>
    <b v="0"/>
    <x v="3"/>
    <x v="3"/>
    <x v="3"/>
  </r>
  <r>
    <n v="245"/>
    <s v="Russell-Gardner"/>
    <s v="Re-engineered systematic monitoring"/>
    <n v="2900"/>
    <n v="14771"/>
    <n v="509.34482758620692"/>
    <x v="1"/>
    <n v="214"/>
    <n v="69.023364485981304"/>
    <x v="1"/>
    <s v="USD"/>
    <x v="238"/>
    <x v="238"/>
    <b v="0"/>
    <b v="0"/>
    <x v="3"/>
    <x v="3"/>
    <x v="3"/>
  </r>
  <r>
    <n v="246"/>
    <s v="Walters-Carter"/>
    <s v="Seamless value-added standardization"/>
    <n v="4500"/>
    <n v="14649"/>
    <n v="325.53333333333336"/>
    <x v="1"/>
    <n v="222"/>
    <n v="65.986486486486484"/>
    <x v="1"/>
    <s v="USD"/>
    <x v="239"/>
    <x v="239"/>
    <b v="0"/>
    <b v="0"/>
    <x v="2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x v="13"/>
    <x v="5"/>
    <x v="13"/>
  </r>
  <r>
    <n v="248"/>
    <s v="Roberts and Sons"/>
    <s v="Streamlined holistic knowledgebase"/>
    <n v="6200"/>
    <n v="13103"/>
    <n v="211.33870967741936"/>
    <x v="1"/>
    <n v="218"/>
    <n v="60.105504587155963"/>
    <x v="2"/>
    <s v="AUD"/>
    <x v="241"/>
    <x v="241"/>
    <b v="0"/>
    <b v="0"/>
    <x v="20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x v="1"/>
    <x v="1"/>
    <x v="1"/>
  </r>
  <r>
    <n v="251"/>
    <s v="Singleton Ltd"/>
    <s v="Enhanced user-facing function"/>
    <n v="7100"/>
    <n v="3840"/>
    <n v="54.08450704225352"/>
    <x v="0"/>
    <n v="101"/>
    <n v="38.019801980198018"/>
    <x v="1"/>
    <s v="USD"/>
    <x v="243"/>
    <x v="244"/>
    <b v="0"/>
    <b v="0"/>
    <x v="3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x v="3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x v="6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x v="9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x v="1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x v="3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x v="3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x v="14"/>
    <x v="7"/>
    <x v="14"/>
  </r>
  <r>
    <n v="260"/>
    <s v="Allen-Jones"/>
    <s v="Centralized modular initiative"/>
    <n v="6300"/>
    <n v="9935"/>
    <n v="157.69841269841271"/>
    <x v="1"/>
    <n v="261"/>
    <n v="38.065134099616856"/>
    <x v="1"/>
    <s v="USD"/>
    <x v="136"/>
    <x v="253"/>
    <b v="0"/>
    <b v="0"/>
    <x v="1"/>
    <x v="1"/>
    <x v="1"/>
  </r>
  <r>
    <n v="261"/>
    <s v="Mason-Smith"/>
    <s v="Reverse-engineered cohesive migration"/>
    <n v="84300"/>
    <n v="26303"/>
    <n v="31.201660735468565"/>
    <x v="0"/>
    <n v="454"/>
    <n v="57.936123348017624"/>
    <x v="1"/>
    <s v="USD"/>
    <x v="252"/>
    <x v="254"/>
    <b v="0"/>
    <b v="1"/>
    <x v="1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x v="7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x v="14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x v="3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x v="3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x v="17"/>
    <x v="1"/>
    <x v="17"/>
  </r>
  <r>
    <n v="267"/>
    <s v="Acosta PLC"/>
    <s v="Extended eco-centric function"/>
    <n v="61600"/>
    <n v="143910"/>
    <n v="233.62012987012986"/>
    <x v="1"/>
    <n v="2768"/>
    <n v="51.990606936416185"/>
    <x v="2"/>
    <s v="AUD"/>
    <x v="258"/>
    <x v="260"/>
    <b v="0"/>
    <b v="0"/>
    <x v="3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x v="4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x v="19"/>
    <x v="4"/>
    <x v="19"/>
  </r>
  <r>
    <n v="270"/>
    <s v="Sawyer, Horton and Williams"/>
    <s v="Triple-buffered 4thgeneration toolset"/>
    <n v="173900"/>
    <n v="47260"/>
    <n v="27.176538240368028"/>
    <x v="3"/>
    <n v="1890"/>
    <n v="25.005291005291006"/>
    <x v="1"/>
    <s v="USD"/>
    <x v="261"/>
    <x v="263"/>
    <b v="0"/>
    <b v="0"/>
    <x v="11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x v="14"/>
    <x v="7"/>
    <x v="14"/>
  </r>
  <r>
    <n v="272"/>
    <s v="Horton, Morrison and Clark"/>
    <s v="Networked radical neural-net"/>
    <n v="51100"/>
    <n v="155349"/>
    <n v="304.00978473581216"/>
    <x v="1"/>
    <n v="1894"/>
    <n v="82.021647307286173"/>
    <x v="1"/>
    <s v="USD"/>
    <x v="263"/>
    <x v="265"/>
    <b v="0"/>
    <b v="1"/>
    <x v="3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x v="3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x v="3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x v="18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x v="11"/>
    <x v="6"/>
    <x v="11"/>
  </r>
  <r>
    <n v="277"/>
    <s v="Ramos-Mitchell"/>
    <s v="Persevering system-worthy info-mediaries"/>
    <n v="700"/>
    <n v="7465"/>
    <n v="1066.4285714285713"/>
    <x v="1"/>
    <n v="83"/>
    <n v="89.939759036144579"/>
    <x v="1"/>
    <s v="USD"/>
    <x v="268"/>
    <x v="269"/>
    <b v="0"/>
    <b v="0"/>
    <x v="3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x v="2"/>
    <x v="2"/>
    <x v="2"/>
  </r>
  <r>
    <n v="279"/>
    <s v="Smith-Jenkins"/>
    <s v="Vision-oriented methodical application"/>
    <n v="8000"/>
    <n v="13656"/>
    <n v="170.7"/>
    <x v="1"/>
    <n v="546"/>
    <n v="25.010989010989011"/>
    <x v="1"/>
    <s v="USD"/>
    <x v="270"/>
    <x v="271"/>
    <b v="0"/>
    <b v="0"/>
    <x v="3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x v="10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x v="3"/>
    <x v="3"/>
    <x v="3"/>
  </r>
  <r>
    <n v="282"/>
    <s v="Ross, Kelly and Brown"/>
    <s v="Virtual contextually-based circuit"/>
    <n v="8400"/>
    <n v="9076"/>
    <n v="108.04761904761905"/>
    <x v="1"/>
    <n v="133"/>
    <n v="68.240601503759393"/>
    <x v="1"/>
    <s v="USD"/>
    <x v="73"/>
    <x v="274"/>
    <b v="0"/>
    <b v="1"/>
    <x v="19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x v="1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x v="2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x v="3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x v="3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x v="5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x v="16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x v="3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x v="4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x v="2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x v="0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x v="3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x v="3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x v="3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x v="3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x v="3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x v="1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x v="9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x v="4"/>
    <x v="4"/>
    <x v="4"/>
  </r>
  <r>
    <n v="302"/>
    <s v="Ferguson, Collins and Mata"/>
    <s v="Customizable bi-directional hardware"/>
    <n v="76100"/>
    <n v="24234"/>
    <n v="31.844940867279895"/>
    <x v="0"/>
    <n v="245"/>
    <n v="98.914285714285711"/>
    <x v="1"/>
    <s v="USD"/>
    <x v="292"/>
    <x v="18"/>
    <b v="0"/>
    <b v="0"/>
    <x v="3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x v="7"/>
    <x v="1"/>
    <x v="7"/>
  </r>
  <r>
    <n v="304"/>
    <s v="Peterson PLC"/>
    <s v="User-friendly discrete benchmark"/>
    <n v="2100"/>
    <n v="11469"/>
    <n v="546.14285714285711"/>
    <x v="1"/>
    <n v="142"/>
    <n v="80.767605633802816"/>
    <x v="1"/>
    <s v="USD"/>
    <x v="294"/>
    <x v="292"/>
    <b v="0"/>
    <b v="0"/>
    <x v="4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x v="3"/>
    <x v="3"/>
    <x v="3"/>
  </r>
  <r>
    <n v="306"/>
    <s v="Rush, Reed and Hall"/>
    <s v="Enterprise-wide 3rdgeneration knowledge user"/>
    <n v="6500"/>
    <n v="514"/>
    <n v="7.907692307692308"/>
    <x v="0"/>
    <n v="7"/>
    <n v="73.428571428571431"/>
    <x v="1"/>
    <s v="USD"/>
    <x v="296"/>
    <x v="294"/>
    <b v="0"/>
    <b v="1"/>
    <x v="3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x v="13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x v="3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x v="7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x v="11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x v="3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x v="3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x v="1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x v="4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x v="3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x v="0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x v="3"/>
    <x v="3"/>
    <x v="3"/>
  </r>
  <r>
    <n v="318"/>
    <s v="Young, Hart and Ryan"/>
    <s v="Decentralized demand-driven open system"/>
    <n v="5700"/>
    <n v="903"/>
    <n v="15.842105263157896"/>
    <x v="0"/>
    <n v="17"/>
    <n v="53.117647058823529"/>
    <x v="1"/>
    <s v="USD"/>
    <x v="305"/>
    <x v="305"/>
    <b v="0"/>
    <b v="0"/>
    <x v="1"/>
    <x v="1"/>
    <x v="1"/>
  </r>
  <r>
    <n v="319"/>
    <s v="Mills Group"/>
    <s v="Advanced empowering matrix"/>
    <n v="8400"/>
    <n v="3251"/>
    <n v="38.702380952380949"/>
    <x v="3"/>
    <n v="64"/>
    <n v="50.796875"/>
    <x v="1"/>
    <s v="USD"/>
    <x v="306"/>
    <x v="306"/>
    <b v="0"/>
    <b v="0"/>
    <x v="2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x v="13"/>
    <x v="5"/>
    <x v="13"/>
  </r>
  <r>
    <n v="321"/>
    <s v="Mills, Frazier and Perez"/>
    <s v="Proactive attitude-oriented knowledge user"/>
    <n v="170400"/>
    <n v="160422"/>
    <n v="94.144366197183103"/>
    <x v="0"/>
    <n v="2468"/>
    <n v="65.000810372771468"/>
    <x v="1"/>
    <s v="USD"/>
    <x v="308"/>
    <x v="308"/>
    <b v="0"/>
    <b v="0"/>
    <x v="12"/>
    <x v="4"/>
    <x v="12"/>
  </r>
  <r>
    <n v="322"/>
    <s v="Hebert Group"/>
    <s v="Visionary asymmetric Graphical User Interface"/>
    <n v="117900"/>
    <n v="196377"/>
    <n v="166.56234096692111"/>
    <x v="1"/>
    <n v="5168"/>
    <n v="37.998645510835914"/>
    <x v="1"/>
    <s v="USD"/>
    <x v="309"/>
    <x v="309"/>
    <b v="0"/>
    <b v="0"/>
    <x v="3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x v="4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x v="3"/>
    <x v="3"/>
    <x v="3"/>
  </r>
  <r>
    <n v="325"/>
    <s v="Saunders Group"/>
    <s v="Programmable systemic implementation"/>
    <n v="6500"/>
    <n v="5897"/>
    <n v="90.723076923076917"/>
    <x v="0"/>
    <n v="73"/>
    <n v="80.780821917808225"/>
    <x v="1"/>
    <s v="USD"/>
    <x v="79"/>
    <x v="312"/>
    <b v="0"/>
    <b v="1"/>
    <x v="3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x v="10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x v="3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x v="1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x v="11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x v="4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x v="0"/>
    <x v="0"/>
    <x v="0"/>
  </r>
  <r>
    <n v="332"/>
    <s v="Pacheco, Johnson and Torres"/>
    <s v="Optional bandwidth-monitored definition"/>
    <n v="20700"/>
    <n v="41396"/>
    <n v="199.98067632850243"/>
    <x v="1"/>
    <n v="470"/>
    <n v="88.076595744680844"/>
    <x v="1"/>
    <s v="USD"/>
    <x v="318"/>
    <x v="319"/>
    <b v="0"/>
    <b v="0"/>
    <x v="8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x v="3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x v="1"/>
    <x v="1"/>
    <x v="1"/>
  </r>
  <r>
    <n v="335"/>
    <s v="Jordan-Acosta"/>
    <s v="Operative uniform hub"/>
    <n v="173800"/>
    <n v="198628"/>
    <n v="114.28538550057537"/>
    <x v="1"/>
    <n v="2283"/>
    <n v="87.003066141042481"/>
    <x v="1"/>
    <s v="USD"/>
    <x v="320"/>
    <x v="322"/>
    <b v="0"/>
    <b v="0"/>
    <x v="1"/>
    <x v="1"/>
    <x v="1"/>
  </r>
  <r>
    <n v="336"/>
    <s v="Nunez Inc"/>
    <s v="Customizable intangible capability"/>
    <n v="70700"/>
    <n v="68602"/>
    <n v="97.032531824611027"/>
    <x v="0"/>
    <n v="1072"/>
    <n v="63.994402985074629"/>
    <x v="1"/>
    <s v="USD"/>
    <x v="321"/>
    <x v="323"/>
    <b v="0"/>
    <b v="1"/>
    <x v="1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x v="3"/>
    <x v="3"/>
    <x v="3"/>
  </r>
  <r>
    <n v="338"/>
    <s v="Gonzalez-Burton"/>
    <s v="Decentralized intangible encoding"/>
    <n v="69800"/>
    <n v="125042"/>
    <n v="179.14326647564471"/>
    <x v="1"/>
    <n v="1690"/>
    <n v="73.989349112426041"/>
    <x v="1"/>
    <s v="USD"/>
    <x v="323"/>
    <x v="325"/>
    <b v="0"/>
    <b v="0"/>
    <x v="3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x v="3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x v="14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x v="7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x v="3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x v="3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x v="11"/>
    <x v="6"/>
    <x v="11"/>
  </r>
  <r>
    <n v="345"/>
    <s v="Taylor, Cisneros and Romero"/>
    <s v="Open-source neutral task-force"/>
    <n v="157600"/>
    <n v="23159"/>
    <n v="14.694796954314722"/>
    <x v="0"/>
    <n v="331"/>
    <n v="69.966767371601208"/>
    <x v="4"/>
    <s v="GBP"/>
    <x v="330"/>
    <x v="331"/>
    <b v="0"/>
    <b v="0"/>
    <x v="6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x v="7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x v="2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x v="0"/>
    <x v="0"/>
    <x v="0"/>
  </r>
  <r>
    <n v="349"/>
    <s v="Navarro and Sons"/>
    <s v="Multi-layered bottom-line frame"/>
    <n v="180800"/>
    <n v="95958"/>
    <n v="53.07411504424779"/>
    <x v="0"/>
    <n v="923"/>
    <n v="103.96316359696641"/>
    <x v="1"/>
    <s v="USD"/>
    <x v="296"/>
    <x v="335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x v="17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x v="1"/>
    <x v="1"/>
    <x v="1"/>
  </r>
  <r>
    <n v="352"/>
    <s v="Adams, Willis and Sanchez"/>
    <s v="Expanded hybrid hardware"/>
    <n v="2800"/>
    <n v="977"/>
    <n v="34.892857142857146"/>
    <x v="0"/>
    <n v="33"/>
    <n v="29.606060606060606"/>
    <x v="0"/>
    <s v="CAD"/>
    <x v="336"/>
    <x v="338"/>
    <b v="0"/>
    <b v="0"/>
    <x v="3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x v="3"/>
    <x v="3"/>
    <x v="3"/>
  </r>
  <r>
    <n v="354"/>
    <s v="Brown Group"/>
    <s v="Profit-focused transitional capability"/>
    <n v="6100"/>
    <n v="7548"/>
    <n v="123.73770491803279"/>
    <x v="1"/>
    <n v="80"/>
    <n v="94.35"/>
    <x v="3"/>
    <s v="DKK"/>
    <x v="338"/>
    <x v="340"/>
    <b v="0"/>
    <b v="0"/>
    <x v="4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x v="8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x v="3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x v="11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x v="14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x v="10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x v="3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x v="3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x v="1"/>
    <x v="1"/>
    <x v="1"/>
  </r>
  <r>
    <n v="363"/>
    <s v="Gray-Davis"/>
    <s v="Re-contextualized local initiative"/>
    <n v="5200"/>
    <n v="8330"/>
    <n v="160.19230769230768"/>
    <x v="1"/>
    <n v="139"/>
    <n v="59.928057553956833"/>
    <x v="1"/>
    <s v="USD"/>
    <x v="346"/>
    <x v="348"/>
    <b v="0"/>
    <b v="0"/>
    <x v="1"/>
    <x v="1"/>
    <x v="1"/>
  </r>
  <r>
    <n v="364"/>
    <s v="Ramirez-Myers"/>
    <s v="Switchable intangible definition"/>
    <n v="900"/>
    <n v="14547"/>
    <n v="1616.3333333333333"/>
    <x v="1"/>
    <n v="186"/>
    <n v="78.209677419354833"/>
    <x v="1"/>
    <s v="USD"/>
    <x v="347"/>
    <x v="349"/>
    <b v="0"/>
    <b v="0"/>
    <x v="7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x v="3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x v="3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x v="3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x v="4"/>
    <x v="4"/>
    <x v="4"/>
  </r>
  <r>
    <n v="369"/>
    <s v="Smith-Gonzalez"/>
    <s v="Polarized needs-based approach"/>
    <n v="5400"/>
    <n v="14743"/>
    <n v="273.01851851851853"/>
    <x v="1"/>
    <n v="154"/>
    <n v="95.733766233766232"/>
    <x v="1"/>
    <s v="USD"/>
    <x v="352"/>
    <x v="353"/>
    <b v="0"/>
    <b v="1"/>
    <x v="19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x v="3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x v="3"/>
    <x v="3"/>
    <x v="3"/>
  </r>
  <r>
    <n v="372"/>
    <s v="Green-Carr"/>
    <s v="Pre-emptive bifurcated artificial intelligence"/>
    <n v="900"/>
    <n v="14324"/>
    <n v="1591.5555555555557"/>
    <x v="1"/>
    <n v="169"/>
    <n v="84.757396449704146"/>
    <x v="1"/>
    <s v="USD"/>
    <x v="355"/>
    <x v="356"/>
    <b v="0"/>
    <b v="1"/>
    <x v="4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x v="3"/>
    <x v="3"/>
    <x v="3"/>
  </r>
  <r>
    <n v="374"/>
    <s v="Marshall Inc"/>
    <s v="Open-source multi-tasking data-warehouse"/>
    <n v="167400"/>
    <n v="22073"/>
    <n v="13.185782556750299"/>
    <x v="0"/>
    <n v="441"/>
    <n v="50.05215419501134"/>
    <x v="1"/>
    <s v="USD"/>
    <x v="357"/>
    <x v="358"/>
    <b v="0"/>
    <b v="1"/>
    <x v="4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x v="7"/>
    <x v="1"/>
    <x v="7"/>
  </r>
  <r>
    <n v="376"/>
    <s v="Perry PLC"/>
    <s v="Mandatory uniform matrix"/>
    <n v="3400"/>
    <n v="12275"/>
    <n v="361.02941176470586"/>
    <x v="1"/>
    <n v="131"/>
    <n v="93.702290076335885"/>
    <x v="1"/>
    <s v="USD"/>
    <x v="359"/>
    <x v="360"/>
    <b v="0"/>
    <b v="0"/>
    <x v="1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x v="3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x v="4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x v="3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x v="3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x v="3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x v="14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x v="0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x v="4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x v="9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x v="3"/>
    <x v="3"/>
    <x v="3"/>
  </r>
  <r>
    <n v="387"/>
    <s v="Flores-Lambert"/>
    <s v="Triple-buffered logistical frame"/>
    <n v="109000"/>
    <n v="42795"/>
    <n v="39.261467889908253"/>
    <x v="0"/>
    <n v="424"/>
    <n v="100.93160377358491"/>
    <x v="1"/>
    <s v="USD"/>
    <x v="368"/>
    <x v="370"/>
    <b v="0"/>
    <b v="0"/>
    <x v="8"/>
    <x v="2"/>
    <x v="8"/>
  </r>
  <r>
    <n v="388"/>
    <s v="Cruz Ltd"/>
    <s v="Exclusive dynamic adapter"/>
    <n v="114800"/>
    <n v="12938"/>
    <n v="11.270034843205575"/>
    <x v="3"/>
    <n v="145"/>
    <n v="89.227586206896547"/>
    <x v="5"/>
    <s v="CHF"/>
    <x v="369"/>
    <x v="371"/>
    <b v="0"/>
    <b v="0"/>
    <x v="7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x v="3"/>
    <x v="3"/>
    <x v="3"/>
  </r>
  <r>
    <n v="390"/>
    <s v="Davis-Allen"/>
    <s v="Digitized eco-centric core"/>
    <n v="2400"/>
    <n v="4477"/>
    <n v="186.54166666666666"/>
    <x v="1"/>
    <n v="50"/>
    <n v="89.54"/>
    <x v="1"/>
    <s v="USD"/>
    <x v="371"/>
    <x v="373"/>
    <b v="0"/>
    <b v="0"/>
    <x v="14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x v="9"/>
    <x v="5"/>
    <x v="9"/>
  </r>
  <r>
    <n v="392"/>
    <s v="Hernandez-Grimes"/>
    <s v="Profit-focused zero administration forecast"/>
    <n v="102900"/>
    <n v="67546"/>
    <n v="65.642371234207971"/>
    <x v="0"/>
    <n v="1608"/>
    <n v="42.006218905472636"/>
    <x v="1"/>
    <s v="USD"/>
    <x v="372"/>
    <x v="375"/>
    <b v="0"/>
    <b v="0"/>
    <x v="8"/>
    <x v="2"/>
    <x v="8"/>
  </r>
  <r>
    <n v="393"/>
    <s v="Owens, Hall and Gonzalez"/>
    <s v="De-engineered static orchestration"/>
    <n v="62800"/>
    <n v="143788"/>
    <n v="228.96178343949043"/>
    <x v="1"/>
    <n v="3059"/>
    <n v="47.004903563255965"/>
    <x v="0"/>
    <s v="CAD"/>
    <x v="373"/>
    <x v="376"/>
    <b v="0"/>
    <b v="0"/>
    <x v="17"/>
    <x v="1"/>
    <x v="17"/>
  </r>
  <r>
    <n v="394"/>
    <s v="Noble-Bailey"/>
    <s v="Customizable dynamic info-mediaries"/>
    <n v="800"/>
    <n v="3755"/>
    <n v="469.375"/>
    <x v="1"/>
    <n v="34"/>
    <n v="110.44117647058823"/>
    <x v="1"/>
    <s v="USD"/>
    <x v="374"/>
    <x v="377"/>
    <b v="0"/>
    <b v="1"/>
    <x v="4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x v="3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x v="6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x v="1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x v="10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x v="14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x v="3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x v="12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x v="3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x v="3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x v="3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x v="4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x v="3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x v="4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x v="1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x v="20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x v="3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x v="13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x v="10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x v="0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x v="3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x v="4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x v="3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x v="4"/>
    <x v="4"/>
    <x v="4"/>
  </r>
  <r>
    <n v="419"/>
    <s v="Ware-Arias"/>
    <s v="Upgradable maximized protocol"/>
    <n v="113800"/>
    <n v="140469"/>
    <n v="123.43497363796133"/>
    <x v="1"/>
    <n v="5203"/>
    <n v="26.997693638285604"/>
    <x v="1"/>
    <s v="USD"/>
    <x v="397"/>
    <x v="348"/>
    <b v="0"/>
    <b v="0"/>
    <x v="2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x v="3"/>
    <x v="3"/>
    <x v="3"/>
  </r>
  <r>
    <n v="421"/>
    <s v="Thomas-Lopez"/>
    <s v="User-centric fault-tolerant archive"/>
    <n v="9400"/>
    <n v="6015"/>
    <n v="63.98936170212766"/>
    <x v="0"/>
    <n v="118"/>
    <n v="50.974576271186443"/>
    <x v="1"/>
    <s v="USD"/>
    <x v="399"/>
    <x v="401"/>
    <b v="0"/>
    <b v="1"/>
    <x v="8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x v="3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x v="0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x v="7"/>
    <x v="1"/>
    <x v="7"/>
  </r>
  <r>
    <n v="425"/>
    <s v="Sullivan, Davis and Booth"/>
    <s v="Vision-oriented actuating hardware"/>
    <n v="2700"/>
    <n v="7767"/>
    <n v="287.66666666666669"/>
    <x v="1"/>
    <n v="92"/>
    <n v="84.423913043478265"/>
    <x v="1"/>
    <s v="USD"/>
    <x v="402"/>
    <x v="405"/>
    <b v="0"/>
    <b v="0"/>
    <x v="14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x v="3"/>
    <x v="3"/>
    <x v="3"/>
  </r>
  <r>
    <n v="427"/>
    <s v="Hicks, Wall and Webb"/>
    <s v="Managed discrete framework"/>
    <n v="174500"/>
    <n v="197018"/>
    <n v="112.90429799426934"/>
    <x v="1"/>
    <n v="2526"/>
    <n v="77.996041171813147"/>
    <x v="1"/>
    <s v="USD"/>
    <x v="404"/>
    <x v="407"/>
    <b v="0"/>
    <b v="1"/>
    <x v="3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x v="10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x v="14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x v="3"/>
    <x v="3"/>
    <x v="3"/>
  </r>
  <r>
    <n v="431"/>
    <s v="Rosales LLC"/>
    <s v="Compatible multimedia utilization"/>
    <n v="5100"/>
    <n v="9817"/>
    <n v="192.49019607843138"/>
    <x v="1"/>
    <n v="94"/>
    <n v="104.43617021276596"/>
    <x v="1"/>
    <s v="USD"/>
    <x v="408"/>
    <x v="312"/>
    <b v="1"/>
    <b v="0"/>
    <x v="3"/>
    <x v="3"/>
    <x v="3"/>
  </r>
  <r>
    <n v="432"/>
    <s v="Harper-Bryan"/>
    <s v="Re-contextualized dedicated hardware"/>
    <n v="7700"/>
    <n v="6369"/>
    <n v="82.714285714285708"/>
    <x v="0"/>
    <n v="91"/>
    <n v="69.989010989010993"/>
    <x v="1"/>
    <s v="USD"/>
    <x v="409"/>
    <x v="411"/>
    <b v="0"/>
    <b v="0"/>
    <x v="3"/>
    <x v="3"/>
    <x v="3"/>
  </r>
  <r>
    <n v="433"/>
    <s v="Potter, Harper and Everett"/>
    <s v="Decentralized composite paradigm"/>
    <n v="121400"/>
    <n v="65755"/>
    <n v="54.163920922570014"/>
    <x v="0"/>
    <n v="792"/>
    <n v="83.023989898989896"/>
    <x v="1"/>
    <s v="USD"/>
    <x v="410"/>
    <x v="412"/>
    <b v="0"/>
    <b v="1"/>
    <x v="4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x v="3"/>
    <x v="3"/>
    <x v="3"/>
  </r>
  <r>
    <n v="435"/>
    <s v="Spence, Jackson and Kelly"/>
    <s v="Advanced discrete leverage"/>
    <n v="152400"/>
    <n v="178120"/>
    <n v="116.87664041994751"/>
    <x v="1"/>
    <n v="1713"/>
    <n v="103.98131932282546"/>
    <x v="6"/>
    <s v="EUR"/>
    <x v="412"/>
    <x v="414"/>
    <b v="0"/>
    <b v="1"/>
    <x v="3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x v="17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x v="10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x v="3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x v="22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x v="19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x v="8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x v="3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x v="3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x v="7"/>
    <x v="1"/>
    <x v="7"/>
  </r>
  <r>
    <n v="445"/>
    <s v="Anderson-Pearson"/>
    <s v="Intuitive demand-driven Local Area Network"/>
    <n v="2100"/>
    <n v="10739"/>
    <n v="511.38095238095241"/>
    <x v="1"/>
    <n v="170"/>
    <n v="63.170588235294119"/>
    <x v="1"/>
    <s v="USD"/>
    <x v="422"/>
    <x v="423"/>
    <b v="0"/>
    <b v="1"/>
    <x v="3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x v="8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x v="19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x v="10"/>
    <x v="4"/>
    <x v="10"/>
  </r>
  <r>
    <n v="451"/>
    <s v="Padilla-Porter"/>
    <s v="Innovative exuding matrix"/>
    <n v="148400"/>
    <n v="182302"/>
    <n v="122.84501347708895"/>
    <x v="1"/>
    <n v="6286"/>
    <n v="29.001272669424118"/>
    <x v="1"/>
    <s v="USD"/>
    <x v="428"/>
    <x v="429"/>
    <b v="0"/>
    <b v="0"/>
    <x v="1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x v="6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x v="22"/>
    <x v="4"/>
    <x v="22"/>
  </r>
  <r>
    <n v="454"/>
    <s v="Woods Inc"/>
    <s v="Upgradable upward-trending portal"/>
    <n v="4000"/>
    <n v="1763"/>
    <n v="44.075000000000003"/>
    <x v="0"/>
    <n v="39"/>
    <n v="45.205128205128204"/>
    <x v="1"/>
    <s v="USD"/>
    <x v="430"/>
    <x v="432"/>
    <b v="0"/>
    <b v="1"/>
    <x v="6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x v="3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x v="7"/>
    <x v="1"/>
    <x v="7"/>
  </r>
  <r>
    <n v="457"/>
    <s v="Sheppard, Smith and Spence"/>
    <s v="Cloned asymmetric functionalities"/>
    <n v="5000"/>
    <n v="1332"/>
    <n v="26.64"/>
    <x v="0"/>
    <n v="46"/>
    <n v="28.956521739130434"/>
    <x v="1"/>
    <s v="USD"/>
    <x v="433"/>
    <x v="435"/>
    <b v="0"/>
    <b v="0"/>
    <x v="3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x v="3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x v="4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x v="3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x v="6"/>
    <x v="4"/>
    <x v="6"/>
  </r>
  <r>
    <n v="462"/>
    <s v="Wang-Rodriguez"/>
    <s v="Total multimedia website"/>
    <n v="188800"/>
    <n v="57734"/>
    <n v="30.579449152542374"/>
    <x v="0"/>
    <n v="535"/>
    <n v="107.91401869158878"/>
    <x v="1"/>
    <s v="USD"/>
    <x v="385"/>
    <x v="440"/>
    <b v="0"/>
    <b v="0"/>
    <x v="20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x v="10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x v="3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x v="8"/>
    <x v="2"/>
    <x v="8"/>
  </r>
  <r>
    <n v="467"/>
    <s v="Shaw Ltd"/>
    <s v="Profit-focused content-based application"/>
    <n v="1400"/>
    <n v="8053"/>
    <n v="575.21428571428567"/>
    <x v="1"/>
    <n v="139"/>
    <n v="57.935251798561154"/>
    <x v="0"/>
    <s v="CAD"/>
    <x v="441"/>
    <x v="445"/>
    <b v="0"/>
    <b v="1"/>
    <x v="2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x v="3"/>
    <x v="3"/>
    <x v="3"/>
  </r>
  <r>
    <n v="469"/>
    <s v="Olsen-Ryan"/>
    <s v="Assimilated neutral utilization"/>
    <n v="5600"/>
    <n v="10328"/>
    <n v="184.42857142857142"/>
    <x v="1"/>
    <n v="159"/>
    <n v="64.95597484276729"/>
    <x v="1"/>
    <s v="USD"/>
    <x v="443"/>
    <x v="446"/>
    <b v="0"/>
    <b v="0"/>
    <x v="6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x v="0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x v="1"/>
    <x v="1"/>
    <x v="1"/>
  </r>
  <r>
    <n v="473"/>
    <s v="Richardson Inc"/>
    <s v="Assimilated fault-tolerant capacity"/>
    <n v="5000"/>
    <n v="8907"/>
    <n v="178.14"/>
    <x v="1"/>
    <n v="106"/>
    <n v="84.028301886792448"/>
    <x v="1"/>
    <s v="USD"/>
    <x v="446"/>
    <x v="449"/>
    <b v="0"/>
    <b v="0"/>
    <x v="5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x v="19"/>
    <x v="4"/>
    <x v="19"/>
  </r>
  <r>
    <n v="475"/>
    <s v="Nichols Ltd"/>
    <s v="Function-based attitude-oriented groupware"/>
    <n v="7400"/>
    <n v="8432"/>
    <n v="113.94594594594595"/>
    <x v="1"/>
    <n v="211"/>
    <n v="39.962085308056871"/>
    <x v="1"/>
    <s v="USD"/>
    <x v="448"/>
    <x v="451"/>
    <b v="0"/>
    <b v="1"/>
    <x v="18"/>
    <x v="5"/>
    <x v="18"/>
  </r>
  <r>
    <n v="476"/>
    <s v="Murphy PLC"/>
    <s v="Optional solution-oriented instruction set"/>
    <n v="191500"/>
    <n v="57122"/>
    <n v="29.828720626631853"/>
    <x v="0"/>
    <n v="1120"/>
    <n v="51.001785714285717"/>
    <x v="1"/>
    <s v="USD"/>
    <x v="342"/>
    <x v="452"/>
    <b v="0"/>
    <b v="0"/>
    <x v="13"/>
    <x v="5"/>
    <x v="13"/>
  </r>
  <r>
    <n v="477"/>
    <s v="Hogan, Porter and Rivera"/>
    <s v="Organic object-oriented core"/>
    <n v="8500"/>
    <n v="4613"/>
    <n v="54.27058823529412"/>
    <x v="0"/>
    <n v="113"/>
    <n v="40.823008849557525"/>
    <x v="1"/>
    <s v="USD"/>
    <x v="449"/>
    <x v="453"/>
    <b v="0"/>
    <b v="0"/>
    <x v="22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x v="8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x v="0"/>
    <x v="0"/>
    <x v="0"/>
  </r>
  <r>
    <n v="480"/>
    <s v="Robles-Hudson"/>
    <s v="Balanced bifurcated leverage"/>
    <n v="8600"/>
    <n v="8656"/>
    <n v="100.65116279069767"/>
    <x v="1"/>
    <n v="87"/>
    <n v="99.494252873563212"/>
    <x v="1"/>
    <s v="USD"/>
    <x v="452"/>
    <x v="456"/>
    <b v="0"/>
    <b v="1"/>
    <x v="14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x v="3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x v="13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x v="3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x v="0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x v="3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x v="18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x v="3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x v="3"/>
    <x v="3"/>
    <x v="3"/>
  </r>
  <r>
    <n v="489"/>
    <s v="Clark Inc"/>
    <s v="Down-sized mobile time-frame"/>
    <n v="9200"/>
    <n v="9339"/>
    <n v="101.51086956521739"/>
    <x v="1"/>
    <n v="85"/>
    <n v="109.87058823529412"/>
    <x v="6"/>
    <s v="EUR"/>
    <x v="461"/>
    <x v="465"/>
    <b v="0"/>
    <b v="0"/>
    <x v="8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x v="23"/>
    <x v="8"/>
    <x v="23"/>
  </r>
  <r>
    <n v="491"/>
    <s v="Henson PLC"/>
    <s v="Universal contextually-based knowledgebase"/>
    <n v="56800"/>
    <n v="173437"/>
    <n v="305.34683098591552"/>
    <x v="1"/>
    <n v="2443"/>
    <n v="70.993450675399103"/>
    <x v="1"/>
    <s v="USD"/>
    <x v="463"/>
    <x v="467"/>
    <b v="0"/>
    <b v="1"/>
    <x v="0"/>
    <x v="0"/>
    <x v="0"/>
  </r>
  <r>
    <n v="492"/>
    <s v="Garcia Group"/>
    <s v="Persevering interactive matrix"/>
    <n v="191000"/>
    <n v="45831"/>
    <n v="23.995287958115185"/>
    <x v="3"/>
    <n v="595"/>
    <n v="77.026890756302521"/>
    <x v="1"/>
    <s v="USD"/>
    <x v="464"/>
    <x v="468"/>
    <b v="1"/>
    <b v="1"/>
    <x v="12"/>
    <x v="4"/>
    <x v="12"/>
  </r>
  <r>
    <n v="493"/>
    <s v="Adams, Walker and Wong"/>
    <s v="Seamless background framework"/>
    <n v="900"/>
    <n v="6514"/>
    <n v="723.77777777777783"/>
    <x v="1"/>
    <n v="64"/>
    <n v="101.78125"/>
    <x v="1"/>
    <s v="USD"/>
    <x v="465"/>
    <x v="469"/>
    <b v="0"/>
    <b v="0"/>
    <x v="14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x v="8"/>
    <x v="2"/>
    <x v="8"/>
  </r>
  <r>
    <n v="495"/>
    <s v="Bell, Edwards and Andersen"/>
    <s v="Centralized clear-thinking solution"/>
    <n v="3200"/>
    <n v="13264"/>
    <n v="414.5"/>
    <x v="1"/>
    <n v="195"/>
    <n v="68.02051282051282"/>
    <x v="3"/>
    <s v="DKK"/>
    <x v="467"/>
    <x v="471"/>
    <b v="0"/>
    <b v="0"/>
    <x v="3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x v="10"/>
    <x v="4"/>
    <x v="10"/>
  </r>
  <r>
    <n v="497"/>
    <s v="Lucero Group"/>
    <s v="Intuitive actuating benchmark"/>
    <n v="9800"/>
    <n v="3349"/>
    <n v="34.173469387755105"/>
    <x v="0"/>
    <n v="120"/>
    <n v="27.908333333333335"/>
    <x v="1"/>
    <s v="USD"/>
    <x v="469"/>
    <x v="473"/>
    <b v="0"/>
    <b v="1"/>
    <x v="8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x v="2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380"/>
    <b v="0"/>
    <b v="1"/>
    <x v="3"/>
    <x v="3"/>
    <x v="3"/>
  </r>
  <r>
    <n v="501"/>
    <s v="Mccann-Le"/>
    <s v="Focused coherent methodology"/>
    <n v="153600"/>
    <n v="107743"/>
    <n v="70.145182291666671"/>
    <x v="0"/>
    <n v="1796"/>
    <n v="59.990534521158132"/>
    <x v="1"/>
    <s v="USD"/>
    <x v="473"/>
    <x v="353"/>
    <b v="0"/>
    <b v="0"/>
    <x v="4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x v="11"/>
    <x v="6"/>
    <x v="11"/>
  </r>
  <r>
    <n v="503"/>
    <s v="Collins LLC"/>
    <s v="Decentralized 4thgeneration time-frame"/>
    <n v="25500"/>
    <n v="45983"/>
    <n v="180.32549019607842"/>
    <x v="1"/>
    <n v="460"/>
    <n v="99.963043478260872"/>
    <x v="1"/>
    <s v="USD"/>
    <x v="72"/>
    <x v="477"/>
    <b v="0"/>
    <b v="0"/>
    <x v="6"/>
    <x v="4"/>
    <x v="6"/>
  </r>
  <r>
    <n v="504"/>
    <s v="Smith-Miller"/>
    <s v="De-engineered cohesive moderator"/>
    <n v="7500"/>
    <n v="6924"/>
    <n v="92.32"/>
    <x v="0"/>
    <n v="62"/>
    <n v="111.6774193548387"/>
    <x v="6"/>
    <s v="EUR"/>
    <x v="443"/>
    <x v="478"/>
    <b v="0"/>
    <b v="0"/>
    <x v="1"/>
    <x v="1"/>
    <x v="1"/>
  </r>
  <r>
    <n v="505"/>
    <s v="Jensen-Vargas"/>
    <s v="Ameliorated explicit parallelism"/>
    <n v="89900"/>
    <n v="12497"/>
    <n v="13.901001112347052"/>
    <x v="0"/>
    <n v="347"/>
    <n v="36.014409221902014"/>
    <x v="1"/>
    <s v="USD"/>
    <x v="475"/>
    <x v="479"/>
    <b v="0"/>
    <b v="1"/>
    <x v="15"/>
    <x v="5"/>
    <x v="15"/>
  </r>
  <r>
    <n v="506"/>
    <s v="Robles, Bell and Gonzalez"/>
    <s v="Customizable background monitoring"/>
    <n v="18000"/>
    <n v="166874"/>
    <n v="927.07777777777778"/>
    <x v="1"/>
    <n v="2528"/>
    <n v="66.010284810126578"/>
    <x v="1"/>
    <s v="USD"/>
    <x v="81"/>
    <x v="480"/>
    <b v="0"/>
    <b v="1"/>
    <x v="3"/>
    <x v="3"/>
    <x v="3"/>
  </r>
  <r>
    <n v="507"/>
    <s v="Turner, Miller and Francis"/>
    <s v="Compatible well-modulated budgetary management"/>
    <n v="2100"/>
    <n v="837"/>
    <n v="39.857142857142854"/>
    <x v="0"/>
    <n v="19"/>
    <n v="44.05263157894737"/>
    <x v="1"/>
    <s v="USD"/>
    <x v="476"/>
    <x v="481"/>
    <b v="0"/>
    <b v="1"/>
    <x v="2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x v="3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x v="3"/>
    <x v="3"/>
    <x v="3"/>
  </r>
  <r>
    <n v="510"/>
    <s v="Best, Miller and Thomas"/>
    <s v="Re-engineered mobile task-force"/>
    <n v="7800"/>
    <n v="9289"/>
    <n v="119.08974358974359"/>
    <x v="1"/>
    <n v="131"/>
    <n v="70.908396946564892"/>
    <x v="2"/>
    <s v="AUD"/>
    <x v="478"/>
    <x v="484"/>
    <b v="0"/>
    <b v="0"/>
    <x v="6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x v="3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x v="11"/>
    <x v="6"/>
    <x v="11"/>
  </r>
  <r>
    <n v="513"/>
    <s v="Harrison, Blackwell and Mendez"/>
    <s v="Synchronized 6thgeneration adapter"/>
    <n v="8300"/>
    <n v="3260"/>
    <n v="39.277108433734938"/>
    <x v="3"/>
    <n v="35"/>
    <n v="93.142857142857139"/>
    <x v="1"/>
    <s v="USD"/>
    <x v="180"/>
    <x v="486"/>
    <b v="0"/>
    <b v="0"/>
    <x v="19"/>
    <x v="4"/>
    <x v="19"/>
  </r>
  <r>
    <n v="514"/>
    <s v="Sanchez, Bradley and Flores"/>
    <s v="Centralized motivating capacity"/>
    <n v="138700"/>
    <n v="31123"/>
    <n v="22.439077144917086"/>
    <x v="3"/>
    <n v="528"/>
    <n v="58.945075757575758"/>
    <x v="5"/>
    <s v="CHF"/>
    <x v="481"/>
    <x v="412"/>
    <b v="0"/>
    <b v="1"/>
    <x v="1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x v="3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x v="483"/>
    <x v="489"/>
    <b v="0"/>
    <b v="0"/>
    <x v="0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x v="10"/>
    <x v="4"/>
    <x v="10"/>
  </r>
  <r>
    <n v="519"/>
    <s v="Marsh-Coleman"/>
    <s v="Exclusive asymmetric analyzer"/>
    <n v="177700"/>
    <n v="180802"/>
    <n v="101.74563871693866"/>
    <x v="1"/>
    <n v="1773"/>
    <n v="101.97518330513255"/>
    <x v="1"/>
    <s v="USD"/>
    <x v="355"/>
    <x v="437"/>
    <b v="0"/>
    <b v="1"/>
    <x v="1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x v="3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x v="6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x v="12"/>
    <x v="4"/>
    <x v="12"/>
  </r>
  <r>
    <n v="523"/>
    <s v="Underwood, James and Jones"/>
    <s v="Triple-buffered holistic ability"/>
    <n v="900"/>
    <n v="6303"/>
    <n v="700.33333333333337"/>
    <x v="1"/>
    <n v="89"/>
    <n v="70.82022471910112"/>
    <x v="1"/>
    <s v="USD"/>
    <x v="488"/>
    <x v="492"/>
    <b v="0"/>
    <b v="0"/>
    <x v="12"/>
    <x v="4"/>
    <x v="12"/>
  </r>
  <r>
    <n v="524"/>
    <s v="Johnson-Contreras"/>
    <s v="Diverse scalable superstructure"/>
    <n v="96700"/>
    <n v="81136"/>
    <n v="83.904860392967947"/>
    <x v="0"/>
    <n v="1979"/>
    <n v="40.998484082870135"/>
    <x v="1"/>
    <s v="USD"/>
    <x v="489"/>
    <x v="493"/>
    <b v="0"/>
    <b v="0"/>
    <x v="3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x v="8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x v="3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x v="10"/>
    <x v="4"/>
    <x v="10"/>
  </r>
  <r>
    <n v="528"/>
    <s v="Avila, Ford and Welch"/>
    <s v="Focused leadingedge matrix"/>
    <n v="9000"/>
    <n v="7227"/>
    <n v="80.3"/>
    <x v="0"/>
    <n v="80"/>
    <n v="90.337500000000006"/>
    <x v="4"/>
    <s v="GBP"/>
    <x v="492"/>
    <x v="497"/>
    <b v="0"/>
    <b v="0"/>
    <x v="7"/>
    <x v="1"/>
    <x v="7"/>
  </r>
  <r>
    <n v="529"/>
    <s v="Gallegos Inc"/>
    <s v="Seamless logistical encryption"/>
    <n v="5100"/>
    <n v="574"/>
    <n v="11.254901960784315"/>
    <x v="0"/>
    <n v="9"/>
    <n v="63.777777777777779"/>
    <x v="1"/>
    <s v="USD"/>
    <x v="493"/>
    <x v="180"/>
    <b v="0"/>
    <b v="0"/>
    <x v="11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x v="13"/>
    <x v="5"/>
    <x v="13"/>
  </r>
  <r>
    <n v="531"/>
    <s v="Berry-Richardson"/>
    <s v="Automated zero tolerance implementation"/>
    <n v="186700"/>
    <n v="178338"/>
    <n v="95.521156936261377"/>
    <x v="2"/>
    <n v="3640"/>
    <n v="48.993956043956047"/>
    <x v="5"/>
    <s v="CHF"/>
    <x v="495"/>
    <x v="499"/>
    <b v="0"/>
    <b v="0"/>
    <x v="11"/>
    <x v="6"/>
    <x v="11"/>
  </r>
  <r>
    <n v="532"/>
    <s v="Cordova-Torres"/>
    <s v="Pre-emptive grid-enabled contingency"/>
    <n v="1600"/>
    <n v="8046"/>
    <n v="502.875"/>
    <x v="1"/>
    <n v="126"/>
    <n v="63.857142857142854"/>
    <x v="0"/>
    <s v="CAD"/>
    <x v="496"/>
    <x v="500"/>
    <b v="0"/>
    <b v="0"/>
    <x v="3"/>
    <x v="3"/>
    <x v="3"/>
  </r>
  <r>
    <n v="533"/>
    <s v="Holt, Bernard and Johnson"/>
    <s v="Multi-lateral didactic encoding"/>
    <n v="115600"/>
    <n v="184086"/>
    <n v="159.24394463667821"/>
    <x v="1"/>
    <n v="2218"/>
    <n v="82.996393146979258"/>
    <x v="4"/>
    <s v="GBP"/>
    <x v="497"/>
    <x v="50"/>
    <b v="0"/>
    <b v="0"/>
    <x v="7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x v="6"/>
    <x v="4"/>
    <x v="6"/>
  </r>
  <r>
    <n v="535"/>
    <s v="Garrison LLC"/>
    <s v="Profit-focused 24/7 data-warehouse"/>
    <n v="2600"/>
    <n v="12533"/>
    <n v="482.03846153846155"/>
    <x v="1"/>
    <n v="202"/>
    <n v="62.044554455445542"/>
    <x v="6"/>
    <s v="EUR"/>
    <x v="499"/>
    <x v="502"/>
    <b v="0"/>
    <b v="1"/>
    <x v="3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x v="13"/>
    <x v="5"/>
    <x v="13"/>
  </r>
  <r>
    <n v="537"/>
    <s v="Murillo-Mcfarland"/>
    <s v="Synchronized client-driven projection"/>
    <n v="84400"/>
    <n v="98935"/>
    <n v="117.22156398104265"/>
    <x v="1"/>
    <n v="1052"/>
    <n v="94.044676806083643"/>
    <x v="3"/>
    <s v="DKK"/>
    <x v="501"/>
    <x v="503"/>
    <b v="1"/>
    <b v="1"/>
    <x v="4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x v="20"/>
    <x v="6"/>
    <x v="20"/>
  </r>
  <r>
    <n v="539"/>
    <s v="Thomas, Welch and Santana"/>
    <s v="Assimilated exuding toolset"/>
    <n v="9800"/>
    <n v="7120"/>
    <n v="72.65306122448979"/>
    <x v="0"/>
    <n v="77"/>
    <n v="92.467532467532465"/>
    <x v="1"/>
    <s v="USD"/>
    <x v="503"/>
    <x v="505"/>
    <b v="0"/>
    <b v="1"/>
    <x v="0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x v="14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x v="20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x v="7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x v="11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x v="1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x v="3"/>
    <x v="3"/>
    <x v="3"/>
  </r>
  <r>
    <n v="546"/>
    <s v="Benjamin, Paul and Ferguson"/>
    <s v="Cloned global Graphical User Interface"/>
    <n v="4200"/>
    <n v="6870"/>
    <n v="163.57142857142858"/>
    <x v="1"/>
    <n v="88"/>
    <n v="78.068181818181813"/>
    <x v="1"/>
    <s v="USD"/>
    <x v="510"/>
    <x v="512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x v="6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x v="3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x v="7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x v="2"/>
    <x v="2"/>
    <x v="2"/>
  </r>
  <r>
    <n v="552"/>
    <s v="Mercer, Solomon and Singleton"/>
    <s v="Distributed human-resource policy"/>
    <n v="9000"/>
    <n v="8866"/>
    <n v="98.511111111111106"/>
    <x v="0"/>
    <n v="92"/>
    <n v="96.369565217391298"/>
    <x v="1"/>
    <s v="USD"/>
    <x v="516"/>
    <x v="518"/>
    <b v="0"/>
    <b v="0"/>
    <x v="3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x v="1"/>
    <x v="1"/>
    <x v="1"/>
  </r>
  <r>
    <n v="554"/>
    <s v="Ritter PLC"/>
    <s v="Multi-channeled upward-trending application"/>
    <n v="9500"/>
    <n v="14408"/>
    <n v="151.66315789473686"/>
    <x v="1"/>
    <n v="554"/>
    <n v="26.007220216606498"/>
    <x v="0"/>
    <s v="CAD"/>
    <x v="518"/>
    <x v="520"/>
    <b v="0"/>
    <b v="0"/>
    <x v="7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x v="1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x v="18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x v="22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x v="3"/>
    <x v="3"/>
    <x v="3"/>
  </r>
  <r>
    <n v="559"/>
    <s v="Brown, Estrada and Jensen"/>
    <s v="Exclusive systematic productivity"/>
    <n v="105300"/>
    <n v="106321"/>
    <n v="100.96961063627731"/>
    <x v="1"/>
    <n v="1022"/>
    <n v="104.03228962818004"/>
    <x v="1"/>
    <s v="USD"/>
    <x v="523"/>
    <x v="524"/>
    <b v="0"/>
    <b v="0"/>
    <x v="3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x v="10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x v="3"/>
    <x v="3"/>
    <x v="3"/>
  </r>
  <r>
    <n v="562"/>
    <s v="Blair Inc"/>
    <s v="Configurable bandwidth-monitored throughput"/>
    <n v="9900"/>
    <n v="1269"/>
    <n v="12.818181818181818"/>
    <x v="0"/>
    <n v="26"/>
    <n v="48.807692307692307"/>
    <x v="5"/>
    <s v="CHF"/>
    <x v="188"/>
    <x v="525"/>
    <b v="0"/>
    <b v="0"/>
    <x v="1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x v="4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x v="3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x v="3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x v="5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x v="1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x v="3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x v="10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x v="1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x v="12"/>
    <x v="4"/>
    <x v="12"/>
  </r>
  <r>
    <n v="572"/>
    <s v="Clements Group"/>
    <s v="Assimilated actuating policy"/>
    <n v="9000"/>
    <n v="4896"/>
    <n v="54.4"/>
    <x v="3"/>
    <n v="94"/>
    <n v="52.085106382978722"/>
    <x v="1"/>
    <s v="USD"/>
    <x v="533"/>
    <x v="533"/>
    <b v="0"/>
    <b v="1"/>
    <x v="1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x v="23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x v="0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x v="3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x v="3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x v="17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x v="22"/>
    <x v="4"/>
    <x v="22"/>
  </r>
  <r>
    <n v="579"/>
    <s v="Franklin Inc"/>
    <s v="Focused multimedia knowledgebase"/>
    <n v="6200"/>
    <n v="6269"/>
    <n v="101.11290322580645"/>
    <x v="1"/>
    <n v="87"/>
    <n v="72.05747126436782"/>
    <x v="1"/>
    <s v="USD"/>
    <x v="538"/>
    <x v="540"/>
    <b v="0"/>
    <b v="0"/>
    <x v="17"/>
    <x v="1"/>
    <x v="17"/>
  </r>
  <r>
    <n v="580"/>
    <s v="Perez PLC"/>
    <s v="Seamless 6thgeneration extranet"/>
    <n v="43800"/>
    <n v="149578"/>
    <n v="341.50228310502285"/>
    <x v="1"/>
    <n v="3116"/>
    <n v="48.003209242618745"/>
    <x v="1"/>
    <s v="USD"/>
    <x v="539"/>
    <x v="541"/>
    <b v="0"/>
    <b v="0"/>
    <x v="3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x v="2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x v="11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x v="4"/>
    <x v="4"/>
    <x v="4"/>
  </r>
  <r>
    <n v="584"/>
    <s v="Nunez-Richards"/>
    <s v="De-engineered cohesive system engine"/>
    <n v="86400"/>
    <n v="103255"/>
    <n v="119.50810185185185"/>
    <x v="1"/>
    <n v="1613"/>
    <n v="64.01425914445133"/>
    <x v="1"/>
    <s v="USD"/>
    <x v="542"/>
    <x v="545"/>
    <b v="0"/>
    <b v="0"/>
    <x v="2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x v="18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x v="1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x v="0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x v="3"/>
    <x v="3"/>
    <x v="3"/>
  </r>
  <r>
    <n v="589"/>
    <s v="Avery, Brown and Parker"/>
    <s v="Exclusive intangible extranet"/>
    <n v="7900"/>
    <n v="5113"/>
    <n v="64.721518987341767"/>
    <x v="0"/>
    <n v="102"/>
    <n v="50.127450980392155"/>
    <x v="1"/>
    <s v="USD"/>
    <x v="545"/>
    <x v="549"/>
    <b v="0"/>
    <b v="0"/>
    <x v="4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x v="15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x v="11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x v="3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x v="10"/>
    <x v="4"/>
    <x v="10"/>
  </r>
  <r>
    <n v="594"/>
    <s v="Mcbride PLC"/>
    <s v="Upgradable leadingedge Local Area Network"/>
    <n v="157300"/>
    <n v="11167"/>
    <n v="7.0991735537190079"/>
    <x v="0"/>
    <n v="157"/>
    <n v="71.127388535031841"/>
    <x v="1"/>
    <s v="USD"/>
    <x v="550"/>
    <x v="553"/>
    <b v="0"/>
    <b v="1"/>
    <x v="3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x v="3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x v="6"/>
    <x v="4"/>
    <x v="6"/>
  </r>
  <r>
    <n v="597"/>
    <s v="Todd, Freeman and Henry"/>
    <s v="Diverse systematic projection"/>
    <n v="73800"/>
    <n v="148779"/>
    <n v="201.59756097560975"/>
    <x v="1"/>
    <n v="2188"/>
    <n v="67.997714808043881"/>
    <x v="1"/>
    <s v="USD"/>
    <x v="462"/>
    <x v="555"/>
    <b v="0"/>
    <b v="0"/>
    <x v="3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x v="1"/>
    <x v="1"/>
    <x v="1"/>
  </r>
  <r>
    <n v="599"/>
    <s v="Smith-Ramos"/>
    <s v="Persevering optimizing Graphical User Interface"/>
    <n v="140300"/>
    <n v="5112"/>
    <n v="3.6436208125445475"/>
    <x v="0"/>
    <n v="82"/>
    <n v="62.341463414634148"/>
    <x v="3"/>
    <s v="DKK"/>
    <x v="554"/>
    <x v="557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x v="0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x v="8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x v="3"/>
    <x v="3"/>
    <x v="3"/>
  </r>
  <r>
    <n v="603"/>
    <s v="Christian, Yates and Greer"/>
    <s v="Vision-oriented 5thgeneration array"/>
    <n v="5300"/>
    <n v="6342"/>
    <n v="119.66037735849056"/>
    <x v="1"/>
    <n v="102"/>
    <n v="62.176470588235297"/>
    <x v="1"/>
    <s v="USD"/>
    <x v="556"/>
    <x v="561"/>
    <b v="0"/>
    <b v="0"/>
    <x v="3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x v="3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x v="9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x v="1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x v="0"/>
    <x v="0"/>
    <x v="0"/>
  </r>
  <r>
    <n v="608"/>
    <s v="Johnson Group"/>
    <s v="Compatible full-range leverage"/>
    <n v="3900"/>
    <n v="11075"/>
    <n v="283.97435897435895"/>
    <x v="1"/>
    <n v="316"/>
    <n v="35.047468354430379"/>
    <x v="1"/>
    <s v="USD"/>
    <x v="426"/>
    <x v="565"/>
    <b v="0"/>
    <b v="1"/>
    <x v="17"/>
    <x v="1"/>
    <x v="17"/>
  </r>
  <r>
    <n v="609"/>
    <s v="Rose-Fuller"/>
    <s v="Upgradable holistic system engine"/>
    <n v="10000"/>
    <n v="12042"/>
    <n v="120.42"/>
    <x v="1"/>
    <n v="117"/>
    <n v="102.92307692307692"/>
    <x v="1"/>
    <s v="USD"/>
    <x v="560"/>
    <x v="566"/>
    <b v="0"/>
    <b v="0"/>
    <x v="22"/>
    <x v="4"/>
    <x v="22"/>
  </r>
  <r>
    <n v="610"/>
    <s v="Hughes, Mendez and Patterson"/>
    <s v="Stand-alone multi-state data-warehouse"/>
    <n v="42800"/>
    <n v="179356"/>
    <n v="419.05607476635515"/>
    <x v="1"/>
    <n v="6406"/>
    <n v="27.998126756166094"/>
    <x v="1"/>
    <s v="USD"/>
    <x v="561"/>
    <x v="567"/>
    <b v="0"/>
    <b v="0"/>
    <x v="3"/>
    <x v="3"/>
    <x v="3"/>
  </r>
  <r>
    <n v="611"/>
    <s v="Brady, Cortez and Rodriguez"/>
    <s v="Multi-lateral maximized core"/>
    <n v="8200"/>
    <n v="1136"/>
    <n v="13.853658536585366"/>
    <x v="3"/>
    <n v="15"/>
    <n v="75.733333333333334"/>
    <x v="1"/>
    <s v="USD"/>
    <x v="562"/>
    <x v="568"/>
    <b v="0"/>
    <b v="0"/>
    <x v="3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x v="3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x v="3"/>
    <x v="3"/>
    <x v="3"/>
  </r>
  <r>
    <n v="615"/>
    <s v="Petersen-Rodriguez"/>
    <s v="Digitized clear-thinking installation"/>
    <n v="8500"/>
    <n v="14488"/>
    <n v="170.4470588235294"/>
    <x v="1"/>
    <n v="170"/>
    <n v="85.223529411764702"/>
    <x v="6"/>
    <s v="EUR"/>
    <x v="566"/>
    <x v="572"/>
    <b v="0"/>
    <b v="0"/>
    <x v="3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x v="7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x v="3"/>
    <x v="3"/>
    <x v="3"/>
  </r>
  <r>
    <n v="618"/>
    <s v="Miller Ltd"/>
    <s v="Open-architected mobile emulation"/>
    <n v="198600"/>
    <n v="97037"/>
    <n v="48.86052366565962"/>
    <x v="0"/>
    <n v="1198"/>
    <n v="80.999165275459092"/>
    <x v="1"/>
    <s v="USD"/>
    <x v="569"/>
    <x v="574"/>
    <b v="0"/>
    <b v="0"/>
    <x v="9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x v="3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x v="14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x v="3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x v="7"/>
    <x v="1"/>
    <x v="7"/>
  </r>
  <r>
    <n v="623"/>
    <s v="Smith, Scott and Rodriguez"/>
    <s v="Organic actuating protocol"/>
    <n v="94300"/>
    <n v="150806"/>
    <n v="159.92152704135736"/>
    <x v="1"/>
    <n v="2693"/>
    <n v="55.999257333828446"/>
    <x v="4"/>
    <s v="GBP"/>
    <x v="574"/>
    <x v="477"/>
    <b v="0"/>
    <b v="0"/>
    <x v="3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x v="14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x v="3"/>
    <x v="3"/>
    <x v="3"/>
  </r>
  <r>
    <n v="626"/>
    <s v="Tucker, Mccoy and Marquez"/>
    <s v="Synergistic tertiary budgetary management"/>
    <n v="6400"/>
    <n v="13205"/>
    <n v="206.328125"/>
    <x v="1"/>
    <n v="189"/>
    <n v="69.867724867724874"/>
    <x v="1"/>
    <s v="USD"/>
    <x v="576"/>
    <x v="581"/>
    <b v="0"/>
    <b v="1"/>
    <x v="3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x v="0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x v="7"/>
    <x v="1"/>
    <x v="7"/>
  </r>
  <r>
    <n v="629"/>
    <s v="Jackson, Martinez and Ray"/>
    <s v="Multi-tiered executive toolset"/>
    <n v="85900"/>
    <n v="55476"/>
    <n v="64.582072176949936"/>
    <x v="0"/>
    <n v="750"/>
    <n v="73.968000000000004"/>
    <x v="1"/>
    <s v="USD"/>
    <x v="579"/>
    <x v="583"/>
    <b v="0"/>
    <b v="1"/>
    <x v="3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x v="3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x v="3"/>
    <x v="3"/>
    <x v="3"/>
  </r>
  <r>
    <n v="632"/>
    <s v="Parker PLC"/>
    <s v="Reduced interactive matrix"/>
    <n v="72100"/>
    <n v="30902"/>
    <n v="42.859916782246877"/>
    <x v="2"/>
    <n v="278"/>
    <n v="111.15827338129496"/>
    <x v="1"/>
    <s v="USD"/>
    <x v="582"/>
    <x v="586"/>
    <b v="0"/>
    <b v="0"/>
    <x v="3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x v="10"/>
    <x v="4"/>
    <x v="10"/>
  </r>
  <r>
    <n v="634"/>
    <s v="Taylor, Johnson and Hernandez"/>
    <s v="Polarized incremental portal"/>
    <n v="118200"/>
    <n v="92824"/>
    <n v="78.531302876480538"/>
    <x v="3"/>
    <n v="1658"/>
    <n v="55.985524728588658"/>
    <x v="1"/>
    <s v="USD"/>
    <x v="583"/>
    <x v="588"/>
    <b v="0"/>
    <b v="0"/>
    <x v="19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x v="19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x v="10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x v="3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x v="3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x v="6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x v="3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x v="3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x v="8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x v="3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x v="3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x v="1"/>
    <x v="1"/>
    <x v="1"/>
  </r>
  <r>
    <n v="646"/>
    <s v="Robinson Group"/>
    <s v="Switchable reciprocal middleware"/>
    <n v="98700"/>
    <n v="87448"/>
    <n v="88.59979736575481"/>
    <x v="0"/>
    <n v="2915"/>
    <n v="29.999313893653515"/>
    <x v="1"/>
    <s v="USD"/>
    <x v="595"/>
    <x v="599"/>
    <b v="0"/>
    <b v="0"/>
    <x v="11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x v="18"/>
    <x v="5"/>
    <x v="18"/>
  </r>
  <r>
    <n v="648"/>
    <s v="Vargas-Cox"/>
    <s v="Vision-oriented local contingency"/>
    <n v="98600"/>
    <n v="62174"/>
    <n v="63.056795131845838"/>
    <x v="3"/>
    <n v="723"/>
    <n v="85.994467496542185"/>
    <x v="1"/>
    <s v="USD"/>
    <x v="597"/>
    <x v="601"/>
    <b v="1"/>
    <b v="0"/>
    <x v="0"/>
    <x v="0"/>
    <x v="0"/>
  </r>
  <r>
    <n v="649"/>
    <s v="Yang and Sons"/>
    <s v="Reactive 6thgeneration hub"/>
    <n v="121700"/>
    <n v="59003"/>
    <n v="48.482333607230899"/>
    <x v="0"/>
    <n v="602"/>
    <n v="98.011627906976742"/>
    <x v="5"/>
    <s v="CHF"/>
    <x v="598"/>
    <x v="602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x v="17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x v="12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x v="2"/>
    <x v="2"/>
    <x v="2"/>
  </r>
  <r>
    <n v="653"/>
    <s v="Williams-Jones"/>
    <s v="Monitored incremental info-mediaries"/>
    <n v="600"/>
    <n v="14033"/>
    <n v="2338.8333333333335"/>
    <x v="1"/>
    <n v="234"/>
    <n v="59.970085470085472"/>
    <x v="1"/>
    <s v="USD"/>
    <x v="602"/>
    <x v="605"/>
    <b v="0"/>
    <b v="0"/>
    <x v="2"/>
    <x v="2"/>
    <x v="2"/>
  </r>
  <r>
    <n v="654"/>
    <s v="Roberts, Hinton and Williams"/>
    <s v="Programmable static middleware"/>
    <n v="35000"/>
    <n v="177936"/>
    <n v="508.38857142857142"/>
    <x v="1"/>
    <n v="3016"/>
    <n v="58.9973474801061"/>
    <x v="1"/>
    <s v="USD"/>
    <x v="335"/>
    <x v="606"/>
    <b v="0"/>
    <b v="0"/>
    <x v="16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x v="14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x v="0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x v="22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x v="1"/>
    <x v="1"/>
    <x v="1"/>
  </r>
  <r>
    <n v="659"/>
    <s v="Bailey and Sons"/>
    <s v="Grass-roots dynamic emulation"/>
    <n v="120700"/>
    <n v="57010"/>
    <n v="47.232808616404306"/>
    <x v="0"/>
    <n v="750"/>
    <n v="76.013333333333335"/>
    <x v="4"/>
    <s v="GBP"/>
    <x v="65"/>
    <x v="611"/>
    <b v="0"/>
    <b v="0"/>
    <x v="4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x v="3"/>
    <x v="3"/>
    <x v="3"/>
  </r>
  <r>
    <n v="661"/>
    <s v="Smith Group"/>
    <s v="Right-sized secondary challenge"/>
    <n v="106800"/>
    <n v="57872"/>
    <n v="54.187265917602993"/>
    <x v="0"/>
    <n v="752"/>
    <n v="76.957446808510639"/>
    <x v="3"/>
    <s v="DKK"/>
    <x v="608"/>
    <x v="613"/>
    <b v="0"/>
    <b v="0"/>
    <x v="17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x v="3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x v="3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x v="17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x v="4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x v="3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x v="23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x v="3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x v="3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x v="7"/>
    <x v="1"/>
    <x v="7"/>
  </r>
  <r>
    <n v="671"/>
    <s v="Robinson-Kelly"/>
    <s v="Monitored bi-directional standardization"/>
    <n v="97600"/>
    <n v="119127"/>
    <n v="122.0563524590164"/>
    <x v="1"/>
    <n v="1073"/>
    <n v="111.02236719478098"/>
    <x v="1"/>
    <s v="USD"/>
    <x v="616"/>
    <x v="622"/>
    <b v="0"/>
    <b v="1"/>
    <x v="3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x v="3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x v="7"/>
    <x v="1"/>
    <x v="7"/>
  </r>
  <r>
    <n v="674"/>
    <s v="Sanchez Ltd"/>
    <s v="Up-sized 24hour instruction set"/>
    <n v="170700"/>
    <n v="57250"/>
    <n v="33.538371411833623"/>
    <x v="3"/>
    <n v="1218"/>
    <n v="47.003284072249592"/>
    <x v="1"/>
    <s v="USD"/>
    <x v="619"/>
    <x v="625"/>
    <b v="0"/>
    <b v="0"/>
    <x v="14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x v="23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x v="14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x v="13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x v="6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x v="0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x v="20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x v="3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x v="3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x v="3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x v="9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x v="3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x v="3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x v="19"/>
    <x v="4"/>
    <x v="19"/>
  </r>
  <r>
    <n v="689"/>
    <s v="Nguyen Inc"/>
    <s v="Seamless directional capacity"/>
    <n v="7300"/>
    <n v="7348"/>
    <n v="100.65753424657534"/>
    <x v="1"/>
    <n v="69"/>
    <n v="106.49275362318841"/>
    <x v="1"/>
    <s v="USD"/>
    <x v="633"/>
    <x v="637"/>
    <b v="0"/>
    <b v="0"/>
    <x v="2"/>
    <x v="2"/>
    <x v="2"/>
  </r>
  <r>
    <n v="690"/>
    <s v="Walsh-Watts"/>
    <s v="Polarized actuating implementation"/>
    <n v="3600"/>
    <n v="8158"/>
    <n v="226.61111111111111"/>
    <x v="1"/>
    <n v="190"/>
    <n v="42.93684210526316"/>
    <x v="1"/>
    <s v="USD"/>
    <x v="634"/>
    <x v="638"/>
    <b v="0"/>
    <b v="1"/>
    <x v="4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x v="4"/>
    <x v="4"/>
    <x v="4"/>
  </r>
  <r>
    <n v="692"/>
    <s v="Murray Ltd"/>
    <s v="Decentralized 4thgeneration challenge"/>
    <n v="6000"/>
    <n v="5438"/>
    <n v="90.63333333333334"/>
    <x v="0"/>
    <n v="77"/>
    <n v="70.623376623376629"/>
    <x v="4"/>
    <s v="GBP"/>
    <x v="636"/>
    <x v="640"/>
    <b v="0"/>
    <b v="0"/>
    <x v="1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x v="3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x v="3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x v="1"/>
    <x v="1"/>
    <x v="1"/>
  </r>
  <r>
    <n v="696"/>
    <s v="Lopez, Reid and Johnson"/>
    <s v="Total real-time hardware"/>
    <n v="164100"/>
    <n v="96888"/>
    <n v="59.042047531992687"/>
    <x v="0"/>
    <n v="889"/>
    <n v="108.98537682789652"/>
    <x v="1"/>
    <s v="USD"/>
    <x v="640"/>
    <x v="116"/>
    <b v="0"/>
    <b v="1"/>
    <x v="3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x v="5"/>
    <x v="1"/>
    <x v="5"/>
  </r>
  <r>
    <n v="698"/>
    <s v="Taylor, Wood and Taylor"/>
    <s v="Cloned hybrid focus group"/>
    <n v="42100"/>
    <n v="188057"/>
    <n v="446.69121140142516"/>
    <x v="1"/>
    <n v="2893"/>
    <n v="65.004147943311438"/>
    <x v="0"/>
    <s v="CAD"/>
    <x v="642"/>
    <x v="644"/>
    <b v="0"/>
    <b v="0"/>
    <x v="8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x v="8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x v="3"/>
    <x v="3"/>
    <x v="3"/>
  </r>
  <r>
    <n v="702"/>
    <s v="Sims-Gross"/>
    <s v="Object-based attitude-oriented analyzer"/>
    <n v="8700"/>
    <n v="4710"/>
    <n v="54.137931034482762"/>
    <x v="0"/>
    <n v="83"/>
    <n v="56.746987951807228"/>
    <x v="1"/>
    <s v="USD"/>
    <x v="644"/>
    <x v="467"/>
    <b v="0"/>
    <b v="0"/>
    <x v="8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x v="18"/>
    <x v="5"/>
    <x v="18"/>
  </r>
  <r>
    <n v="704"/>
    <s v="Haynes-Williams"/>
    <s v="Seamless clear-thinking artificial intelligence"/>
    <n v="8700"/>
    <n v="10682"/>
    <n v="122.7816091954023"/>
    <x v="1"/>
    <n v="116"/>
    <n v="92.08620689655173"/>
    <x v="1"/>
    <s v="USD"/>
    <x v="646"/>
    <x v="649"/>
    <b v="0"/>
    <b v="0"/>
    <x v="10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x v="9"/>
    <x v="5"/>
    <x v="9"/>
  </r>
  <r>
    <n v="706"/>
    <s v="Moreno Ltd"/>
    <s v="Customer-focused multimedia methodology"/>
    <n v="108400"/>
    <n v="138586"/>
    <n v="127.84686346863468"/>
    <x v="1"/>
    <n v="1345"/>
    <n v="103.03791821561339"/>
    <x v="2"/>
    <s v="AUD"/>
    <x v="647"/>
    <x v="651"/>
    <b v="0"/>
    <b v="1"/>
    <x v="2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x v="6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x v="3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x v="3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x v="3"/>
    <x v="3"/>
    <x v="3"/>
  </r>
  <r>
    <n v="711"/>
    <s v="Anderson LLC"/>
    <s v="Customizable full-range artificial intelligence"/>
    <n v="6200"/>
    <n v="1260"/>
    <n v="20.322580645161292"/>
    <x v="0"/>
    <n v="14"/>
    <n v="90"/>
    <x v="6"/>
    <s v="EUR"/>
    <x v="248"/>
    <x v="656"/>
    <b v="1"/>
    <b v="1"/>
    <x v="3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x v="3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x v="15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x v="1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x v="20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x v="3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x v="4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x v="13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x v="3"/>
    <x v="3"/>
    <x v="3"/>
  </r>
  <r>
    <n v="721"/>
    <s v="Dominguez-Owens"/>
    <s v="Open-architected systematic intranet"/>
    <n v="123600"/>
    <n v="5429"/>
    <n v="4.3923948220064721"/>
    <x v="3"/>
    <n v="60"/>
    <n v="90.483333333333334"/>
    <x v="1"/>
    <s v="USD"/>
    <x v="657"/>
    <x v="663"/>
    <b v="0"/>
    <b v="0"/>
    <x v="1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x v="4"/>
    <x v="4"/>
    <x v="4"/>
  </r>
  <r>
    <n v="723"/>
    <s v="Beck-Knight"/>
    <s v="Exclusive fresh-thinking model"/>
    <n v="4900"/>
    <n v="13250"/>
    <n v="270.40816326530614"/>
    <x v="1"/>
    <n v="144"/>
    <n v="92.013888888888886"/>
    <x v="2"/>
    <s v="AUD"/>
    <x v="658"/>
    <x v="664"/>
    <b v="0"/>
    <b v="0"/>
    <x v="3"/>
    <x v="3"/>
    <x v="3"/>
  </r>
  <r>
    <n v="724"/>
    <s v="Mccoy Ltd"/>
    <s v="Business-focused encompassing intranet"/>
    <n v="8400"/>
    <n v="11261"/>
    <n v="134.0595238095238"/>
    <x v="1"/>
    <n v="121"/>
    <n v="93.066115702479337"/>
    <x v="4"/>
    <s v="GBP"/>
    <x v="659"/>
    <x v="665"/>
    <b v="0"/>
    <b v="1"/>
    <x v="3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x v="20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x v="2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x v="3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x v="6"/>
    <x v="4"/>
    <x v="6"/>
  </r>
  <r>
    <n v="730"/>
    <s v="Carson PLC"/>
    <s v="Visionary system-worthy attitude"/>
    <n v="28800"/>
    <n v="118847"/>
    <n v="412.66319444444446"/>
    <x v="1"/>
    <n v="1071"/>
    <n v="110.96825396825396"/>
    <x v="0"/>
    <s v="CAD"/>
    <x v="664"/>
    <x v="670"/>
    <b v="0"/>
    <b v="0"/>
    <x v="8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x v="2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x v="1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x v="16"/>
    <x v="1"/>
    <x v="16"/>
  </r>
  <r>
    <n v="734"/>
    <s v="Stone PLC"/>
    <s v="Exclusive 5thgeneration leverage"/>
    <n v="4200"/>
    <n v="13404"/>
    <n v="319.14285714285717"/>
    <x v="1"/>
    <n v="536"/>
    <n v="25.007462686567163"/>
    <x v="1"/>
    <s v="USD"/>
    <x v="667"/>
    <x v="673"/>
    <b v="0"/>
    <b v="1"/>
    <x v="3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x v="14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x v="9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x v="7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x v="7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x v="3"/>
    <x v="3"/>
    <x v="3"/>
  </r>
  <r>
    <n v="741"/>
    <s v="Garcia Ltd"/>
    <s v="Balanced mobile alliance"/>
    <n v="1200"/>
    <n v="14150"/>
    <n v="1179.1666666666667"/>
    <x v="1"/>
    <n v="130"/>
    <n v="108.84615384615384"/>
    <x v="1"/>
    <s v="USD"/>
    <x v="674"/>
    <x v="680"/>
    <b v="0"/>
    <b v="0"/>
    <x v="3"/>
    <x v="3"/>
    <x v="3"/>
  </r>
  <r>
    <n v="742"/>
    <s v="West-Stevens"/>
    <s v="Reactive solution-oriented groupware"/>
    <n v="1200"/>
    <n v="13513"/>
    <n v="1126.0833333333333"/>
    <x v="1"/>
    <n v="122"/>
    <n v="110.76229508196721"/>
    <x v="1"/>
    <s v="USD"/>
    <x v="675"/>
    <x v="681"/>
    <b v="0"/>
    <b v="0"/>
    <x v="5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x v="3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x v="8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x v="2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x v="3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x v="10"/>
    <x v="4"/>
    <x v="10"/>
  </r>
  <r>
    <n v="749"/>
    <s v="Hunter-Logan"/>
    <s v="Down-sized needs-based task-force"/>
    <n v="8600"/>
    <n v="13527"/>
    <n v="157.2906976744186"/>
    <x v="1"/>
    <n v="366"/>
    <n v="36.959016393442624"/>
    <x v="6"/>
    <s v="EUR"/>
    <x v="681"/>
    <x v="687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x v="5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x v="9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x v="3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x v="14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x v="3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x v="3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x v="3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x v="6"/>
    <x v="4"/>
    <x v="6"/>
  </r>
  <r>
    <n v="758"/>
    <s v="Logan-Miranda"/>
    <s v="Proactive systemic firmware"/>
    <n v="29600"/>
    <n v="167005"/>
    <n v="564.20608108108104"/>
    <x v="1"/>
    <n v="1518"/>
    <n v="110.01646903820817"/>
    <x v="0"/>
    <s v="CAD"/>
    <x v="688"/>
    <x v="694"/>
    <b v="0"/>
    <b v="0"/>
    <x v="1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x v="5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x v="11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x v="1"/>
    <x v="1"/>
    <x v="1"/>
  </r>
  <r>
    <n v="762"/>
    <s v="Davis Ltd"/>
    <s v="Upgradable uniform service-desk"/>
    <n v="3500"/>
    <n v="6204"/>
    <n v="177.25714285714287"/>
    <x v="1"/>
    <n v="100"/>
    <n v="62.04"/>
    <x v="2"/>
    <s v="AUD"/>
    <x v="692"/>
    <x v="697"/>
    <b v="0"/>
    <b v="0"/>
    <x v="17"/>
    <x v="1"/>
    <x v="17"/>
  </r>
  <r>
    <n v="763"/>
    <s v="Rowland PLC"/>
    <s v="Inverse client-driven product"/>
    <n v="5600"/>
    <n v="6338"/>
    <n v="113.17857142857143"/>
    <x v="1"/>
    <n v="235"/>
    <n v="26.970212765957445"/>
    <x v="1"/>
    <s v="USD"/>
    <x v="693"/>
    <x v="698"/>
    <b v="0"/>
    <b v="1"/>
    <x v="3"/>
    <x v="3"/>
    <x v="3"/>
  </r>
  <r>
    <n v="764"/>
    <s v="Shaffer-Mason"/>
    <s v="Managed bandwidth-monitored system engine"/>
    <n v="1100"/>
    <n v="8010"/>
    <n v="728.18181818181813"/>
    <x v="1"/>
    <n v="148"/>
    <n v="54.121621621621621"/>
    <x v="1"/>
    <s v="USD"/>
    <x v="694"/>
    <x v="699"/>
    <b v="0"/>
    <b v="0"/>
    <x v="1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x v="7"/>
    <x v="1"/>
    <x v="7"/>
  </r>
  <r>
    <n v="766"/>
    <s v="Montgomery-Castro"/>
    <s v="De-engineered disintermediate encryption"/>
    <n v="43800"/>
    <n v="13653"/>
    <n v="31.171232876712327"/>
    <x v="0"/>
    <n v="248"/>
    <n v="55.052419354838712"/>
    <x v="2"/>
    <s v="AUD"/>
    <x v="123"/>
    <x v="512"/>
    <b v="0"/>
    <b v="0"/>
    <x v="22"/>
    <x v="4"/>
    <x v="22"/>
  </r>
  <r>
    <n v="767"/>
    <s v="Hale, Pearson and Jenkins"/>
    <s v="Upgradable attitude-oriented project"/>
    <n v="97200"/>
    <n v="55372"/>
    <n v="56.967078189300409"/>
    <x v="0"/>
    <n v="513"/>
    <n v="107.93762183235867"/>
    <x v="1"/>
    <s v="USD"/>
    <x v="696"/>
    <x v="7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x v="3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x v="11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x v="3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x v="3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x v="7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x v="3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x v="2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x v="1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x v="3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x v="3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x v="10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x v="3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x v="6"/>
    <x v="4"/>
    <x v="6"/>
  </r>
  <r>
    <n v="781"/>
    <s v="Thomas Ltd"/>
    <s v="Cross-group interactive architecture"/>
    <n v="8700"/>
    <n v="4414"/>
    <n v="50.735632183908045"/>
    <x v="3"/>
    <n v="56"/>
    <n v="78.821428571428569"/>
    <x v="5"/>
    <s v="CHF"/>
    <x v="708"/>
    <x v="70"/>
    <b v="0"/>
    <b v="0"/>
    <x v="3"/>
    <x v="3"/>
    <x v="3"/>
  </r>
  <r>
    <n v="782"/>
    <s v="Williams and Sons"/>
    <s v="Centralized asymmetric framework"/>
    <n v="5100"/>
    <n v="10981"/>
    <n v="215.31372549019608"/>
    <x v="1"/>
    <n v="161"/>
    <n v="68.204968944099377"/>
    <x v="1"/>
    <s v="USD"/>
    <x v="709"/>
    <x v="713"/>
    <b v="0"/>
    <b v="1"/>
    <x v="10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x v="1"/>
    <x v="1"/>
    <x v="1"/>
  </r>
  <r>
    <n v="784"/>
    <s v="Byrd Group"/>
    <s v="Profound fault-tolerant model"/>
    <n v="88900"/>
    <n v="102535"/>
    <n v="115.33745781777277"/>
    <x v="1"/>
    <n v="3308"/>
    <n v="30.996070133010882"/>
    <x v="1"/>
    <s v="USD"/>
    <x v="711"/>
    <x v="715"/>
    <b v="0"/>
    <b v="0"/>
    <x v="2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x v="10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x v="17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x v="1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x v="10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x v="3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x v="3"/>
    <x v="3"/>
    <x v="3"/>
  </r>
  <r>
    <n v="791"/>
    <s v="Stafford, Hess and Raymond"/>
    <s v="Optional web-enabled extranet"/>
    <n v="2100"/>
    <n v="540"/>
    <n v="25.714285714285715"/>
    <x v="0"/>
    <n v="6"/>
    <n v="90"/>
    <x v="1"/>
    <s v="USD"/>
    <x v="715"/>
    <x v="721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x v="3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x v="9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x v="1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x v="6"/>
    <x v="4"/>
    <x v="6"/>
  </r>
  <r>
    <n v="796"/>
    <s v="Freeman-Ferguson"/>
    <s v="Profound full-range open system"/>
    <n v="7800"/>
    <n v="4275"/>
    <n v="54.807692307692307"/>
    <x v="0"/>
    <n v="78"/>
    <n v="54.807692307692307"/>
    <x v="1"/>
    <s v="USD"/>
    <x v="719"/>
    <x v="724"/>
    <b v="0"/>
    <b v="1"/>
    <x v="20"/>
    <x v="6"/>
    <x v="20"/>
  </r>
  <r>
    <n v="797"/>
    <s v="Houston, Moore and Rogers"/>
    <s v="Optional tangible utilization"/>
    <n v="7600"/>
    <n v="8332"/>
    <n v="109.63157894736842"/>
    <x v="1"/>
    <n v="185"/>
    <n v="45.037837837837834"/>
    <x v="1"/>
    <s v="USD"/>
    <x v="720"/>
    <x v="725"/>
    <b v="0"/>
    <b v="0"/>
    <x v="2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x v="3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x v="1"/>
    <x v="1"/>
    <x v="1"/>
  </r>
  <r>
    <n v="801"/>
    <s v="Olson-Bishop"/>
    <s v="User-friendly high-level initiative"/>
    <n v="2300"/>
    <n v="4667"/>
    <n v="202.91304347826087"/>
    <x v="1"/>
    <n v="106"/>
    <n v="44.028301886792455"/>
    <x v="1"/>
    <s v="USD"/>
    <x v="723"/>
    <x v="728"/>
    <b v="0"/>
    <b v="1"/>
    <x v="14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x v="3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x v="1"/>
    <x v="1"/>
    <x v="1"/>
  </r>
  <r>
    <n v="805"/>
    <s v="Smith-Nguyen"/>
    <s v="Advanced intermediate Graphic Interface"/>
    <n v="9700"/>
    <n v="4932"/>
    <n v="50.845360824742265"/>
    <x v="0"/>
    <n v="67"/>
    <n v="73.611940298507463"/>
    <x v="2"/>
    <s v="AUD"/>
    <x v="660"/>
    <x v="241"/>
    <b v="0"/>
    <b v="0"/>
    <x v="4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x v="3"/>
    <x v="3"/>
    <x v="3"/>
  </r>
  <r>
    <n v="808"/>
    <s v="Harris, Medina and Mitchell"/>
    <s v="Enhanced regional flexibility"/>
    <n v="5200"/>
    <n v="1583"/>
    <n v="30.442307692307693"/>
    <x v="0"/>
    <n v="19"/>
    <n v="83.315789473684205"/>
    <x v="1"/>
    <s v="USD"/>
    <x v="728"/>
    <x v="731"/>
    <b v="0"/>
    <b v="0"/>
    <x v="0"/>
    <x v="0"/>
    <x v="0"/>
  </r>
  <r>
    <n v="809"/>
    <s v="Williams and Sons"/>
    <s v="Public-key bottom-line algorithm"/>
    <n v="140800"/>
    <n v="88536"/>
    <n v="62.88068181818182"/>
    <x v="0"/>
    <n v="2108"/>
    <n v="42"/>
    <x v="5"/>
    <s v="CHF"/>
    <x v="729"/>
    <x v="732"/>
    <b v="0"/>
    <b v="0"/>
    <x v="4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x v="3"/>
    <x v="3"/>
    <x v="3"/>
  </r>
  <r>
    <n v="811"/>
    <s v="Page, Holt and Mack"/>
    <s v="Fundamental methodical emulation"/>
    <n v="92500"/>
    <n v="71320"/>
    <n v="77.1027027027027"/>
    <x v="0"/>
    <n v="679"/>
    <n v="105.03681885125184"/>
    <x v="1"/>
    <s v="USD"/>
    <x v="731"/>
    <x v="733"/>
    <b v="0"/>
    <b v="1"/>
    <x v="11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x v="9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x v="11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x v="1"/>
    <x v="1"/>
    <x v="1"/>
  </r>
  <r>
    <n v="815"/>
    <s v="Watson-Douglas"/>
    <s v="Centralized bandwidth-monitored leverage"/>
    <n v="9000"/>
    <n v="11721"/>
    <n v="130.23333333333332"/>
    <x v="1"/>
    <n v="183"/>
    <n v="64.049180327868854"/>
    <x v="0"/>
    <s v="CAD"/>
    <x v="734"/>
    <x v="737"/>
    <b v="0"/>
    <b v="0"/>
    <x v="1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x v="3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x v="9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x v="3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x v="11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x v="1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x v="4"/>
    <x v="4"/>
    <x v="4"/>
  </r>
  <r>
    <n v="822"/>
    <s v="Stewart and Sons"/>
    <s v="Distributed optimizing protocol"/>
    <n v="54000"/>
    <n v="188982"/>
    <n v="349.96666666666664"/>
    <x v="1"/>
    <n v="2100"/>
    <n v="89.991428571428571"/>
    <x v="1"/>
    <s v="USD"/>
    <x v="739"/>
    <x v="743"/>
    <b v="0"/>
    <b v="0"/>
    <x v="1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x v="1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x v="9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x v="12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x v="3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x v="3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x v="3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x v="3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x v="14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x v="18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x v="18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x v="3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x v="2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x v="7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x v="17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x v="3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x v="4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x v="3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x v="2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x v="8"/>
    <x v="2"/>
    <x v="8"/>
  </r>
  <r>
    <n v="843"/>
    <s v="Porter-Hicks"/>
    <s v="De-engineered next generation parallelism"/>
    <n v="8800"/>
    <n v="2703"/>
    <n v="30.71590909090909"/>
    <x v="0"/>
    <n v="33"/>
    <n v="81.909090909090907"/>
    <x v="1"/>
    <s v="USD"/>
    <x v="755"/>
    <x v="760"/>
    <b v="0"/>
    <b v="0"/>
    <x v="14"/>
    <x v="7"/>
    <x v="14"/>
  </r>
  <r>
    <n v="844"/>
    <s v="Rodriguez-Hansen"/>
    <s v="Intuitive cohesive groupware"/>
    <n v="8800"/>
    <n v="8747"/>
    <n v="99.397727272727266"/>
    <x v="3"/>
    <n v="94"/>
    <n v="93.053191489361708"/>
    <x v="1"/>
    <s v="USD"/>
    <x v="756"/>
    <x v="761"/>
    <b v="0"/>
    <b v="0"/>
    <x v="4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x v="2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x v="2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x v="0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x v="6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x v="1"/>
    <x v="1"/>
    <x v="1"/>
  </r>
  <r>
    <n v="851"/>
    <s v="Bright and Sons"/>
    <s v="Object-based needs-based info-mediaries"/>
    <n v="6000"/>
    <n v="12468"/>
    <n v="207.8"/>
    <x v="1"/>
    <n v="160"/>
    <n v="77.924999999999997"/>
    <x v="1"/>
    <s v="USD"/>
    <x v="444"/>
    <x v="766"/>
    <b v="0"/>
    <b v="0"/>
    <x v="5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x v="11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x v="7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x v="13"/>
    <x v="5"/>
    <x v="13"/>
  </r>
  <r>
    <n v="855"/>
    <s v="Moses-Terry"/>
    <s v="Horizontal clear-thinking framework"/>
    <n v="23400"/>
    <n v="23956"/>
    <n v="102.37606837606837"/>
    <x v="1"/>
    <n v="452"/>
    <n v="53"/>
    <x v="2"/>
    <s v="AUD"/>
    <x v="766"/>
    <x v="214"/>
    <b v="0"/>
    <b v="0"/>
    <x v="3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x v="0"/>
    <x v="0"/>
    <x v="0"/>
  </r>
  <r>
    <n v="857"/>
    <s v="Miranda, Gray and Hale"/>
    <s v="Programmable disintermediate matrices"/>
    <n v="5300"/>
    <n v="7413"/>
    <n v="139.8679245283019"/>
    <x v="1"/>
    <n v="225"/>
    <n v="32.946666666666665"/>
    <x v="5"/>
    <s v="CHF"/>
    <x v="768"/>
    <x v="770"/>
    <b v="1"/>
    <b v="0"/>
    <x v="12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x v="0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x v="3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x v="8"/>
    <x v="2"/>
    <x v="8"/>
  </r>
  <r>
    <n v="861"/>
    <s v="Young, Ramsey and Powell"/>
    <s v="Devolved disintermediate analyzer"/>
    <n v="8800"/>
    <n v="9317"/>
    <n v="105.875"/>
    <x v="1"/>
    <n v="163"/>
    <n v="57.159509202453989"/>
    <x v="1"/>
    <s v="USD"/>
    <x v="772"/>
    <x v="773"/>
    <b v="0"/>
    <b v="0"/>
    <x v="3"/>
    <x v="3"/>
    <x v="3"/>
  </r>
  <r>
    <n v="862"/>
    <s v="Lewis and Sons"/>
    <s v="Profound disintermediate open system"/>
    <n v="3500"/>
    <n v="6560"/>
    <n v="187.42857142857142"/>
    <x v="1"/>
    <n v="85"/>
    <n v="77.17647058823529"/>
    <x v="1"/>
    <s v="USD"/>
    <x v="773"/>
    <x v="774"/>
    <b v="0"/>
    <b v="0"/>
    <x v="3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x v="19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x v="12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x v="3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x v="14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x v="0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x v="3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x v="6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x v="3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x v="3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x v="22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x v="14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x v="14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x v="1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x v="14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x v="0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x v="16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x v="9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x v="5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x v="3"/>
    <x v="3"/>
    <x v="3"/>
  </r>
  <r>
    <n v="883"/>
    <s v="Simmons-Villarreal"/>
    <s v="Customer-focused mobile Graphic Interface"/>
    <n v="3400"/>
    <n v="8089"/>
    <n v="237.91176470588235"/>
    <x v="1"/>
    <n v="193"/>
    <n v="41.911917098445599"/>
    <x v="1"/>
    <s v="USD"/>
    <x v="790"/>
    <x v="791"/>
    <b v="0"/>
    <b v="0"/>
    <x v="12"/>
    <x v="4"/>
    <x v="12"/>
  </r>
  <r>
    <n v="884"/>
    <s v="Strickland Group"/>
    <s v="Horizontal secondary interface"/>
    <n v="170800"/>
    <n v="109374"/>
    <n v="64.036299765807968"/>
    <x v="0"/>
    <n v="1886"/>
    <n v="57.992576882290564"/>
    <x v="1"/>
    <s v="USD"/>
    <x v="791"/>
    <x v="792"/>
    <b v="0"/>
    <b v="1"/>
    <x v="3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x v="3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x v="7"/>
    <x v="1"/>
    <x v="7"/>
  </r>
  <r>
    <n v="887"/>
    <s v="Cooper LLC"/>
    <s v="Multi-layered systematic knowledgebase"/>
    <n v="7800"/>
    <n v="2289"/>
    <n v="29.346153846153847"/>
    <x v="0"/>
    <n v="31"/>
    <n v="73.838709677419359"/>
    <x v="1"/>
    <s v="USD"/>
    <x v="794"/>
    <x v="232"/>
    <b v="0"/>
    <b v="1"/>
    <x v="3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x v="3"/>
    <x v="3"/>
    <x v="3"/>
  </r>
  <r>
    <n v="889"/>
    <s v="Santos Group"/>
    <s v="Secured dynamic capacity"/>
    <n v="5600"/>
    <n v="9508"/>
    <n v="169.78571428571428"/>
    <x v="1"/>
    <n v="122"/>
    <n v="77.93442622950819"/>
    <x v="1"/>
    <s v="USD"/>
    <x v="796"/>
    <x v="794"/>
    <b v="0"/>
    <b v="1"/>
    <x v="5"/>
    <x v="1"/>
    <x v="5"/>
  </r>
  <r>
    <n v="890"/>
    <s v="Christian, Kim and Jimenez"/>
    <s v="Devolved foreground throughput"/>
    <n v="134400"/>
    <n v="155849"/>
    <n v="115.95907738095238"/>
    <x v="1"/>
    <n v="1470"/>
    <n v="106.01972789115646"/>
    <x v="1"/>
    <s v="USD"/>
    <x v="797"/>
    <x v="138"/>
    <b v="0"/>
    <b v="0"/>
    <x v="7"/>
    <x v="1"/>
    <x v="7"/>
  </r>
  <r>
    <n v="891"/>
    <s v="Williams, Price and Hurley"/>
    <s v="Synchronized demand-driven infrastructure"/>
    <n v="3000"/>
    <n v="7758"/>
    <n v="258.60000000000002"/>
    <x v="1"/>
    <n v="165"/>
    <n v="47.018181818181816"/>
    <x v="0"/>
    <s v="CAD"/>
    <x v="798"/>
    <x v="795"/>
    <b v="0"/>
    <b v="0"/>
    <x v="4"/>
    <x v="4"/>
    <x v="4"/>
  </r>
  <r>
    <n v="892"/>
    <s v="Anderson, Parks and Estrada"/>
    <s v="Realigned discrete structure"/>
    <n v="6000"/>
    <n v="13835"/>
    <n v="230.58333333333334"/>
    <x v="1"/>
    <n v="182"/>
    <n v="76.016483516483518"/>
    <x v="1"/>
    <s v="USD"/>
    <x v="799"/>
    <x v="796"/>
    <b v="0"/>
    <b v="0"/>
    <x v="18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x v="4"/>
    <x v="4"/>
    <x v="4"/>
  </r>
  <r>
    <n v="894"/>
    <s v="Barrett Inc"/>
    <s v="Organic cohesive neural-net"/>
    <n v="1700"/>
    <n v="3208"/>
    <n v="188.70588235294119"/>
    <x v="1"/>
    <n v="56"/>
    <n v="57.285714285714285"/>
    <x v="4"/>
    <s v="GBP"/>
    <x v="801"/>
    <x v="798"/>
    <b v="0"/>
    <b v="1"/>
    <x v="19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x v="3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x v="0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x v="3"/>
    <x v="3"/>
    <x v="3"/>
  </r>
  <r>
    <n v="898"/>
    <s v="Davis-Gonzalez"/>
    <s v="Balanced regional flexibility"/>
    <n v="179100"/>
    <n v="93991"/>
    <n v="52.479620323841431"/>
    <x v="0"/>
    <n v="1221"/>
    <n v="76.978705978705975"/>
    <x v="1"/>
    <s v="USD"/>
    <x v="804"/>
    <x v="801"/>
    <b v="0"/>
    <b v="0"/>
    <x v="4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x v="2"/>
    <x v="2"/>
    <x v="2"/>
  </r>
  <r>
    <n v="901"/>
    <s v="Hogan Group"/>
    <s v="Versatile bottom-line definition"/>
    <n v="5600"/>
    <n v="8746"/>
    <n v="156.17857142857142"/>
    <x v="1"/>
    <n v="159"/>
    <n v="55.0062893081761"/>
    <x v="1"/>
    <s v="USD"/>
    <x v="807"/>
    <x v="482"/>
    <b v="0"/>
    <b v="1"/>
    <x v="1"/>
    <x v="1"/>
    <x v="1"/>
  </r>
  <r>
    <n v="902"/>
    <s v="Wang, Silva and Byrd"/>
    <s v="Integrated bifurcated software"/>
    <n v="1400"/>
    <n v="3534"/>
    <n v="252.42857142857142"/>
    <x v="1"/>
    <n v="110"/>
    <n v="32.127272727272725"/>
    <x v="1"/>
    <s v="USD"/>
    <x v="722"/>
    <x v="496"/>
    <b v="0"/>
    <b v="0"/>
    <x v="2"/>
    <x v="2"/>
    <x v="2"/>
  </r>
  <r>
    <n v="903"/>
    <s v="Parker-Morris"/>
    <s v="Assimilated next generation instruction set"/>
    <n v="41000"/>
    <n v="709"/>
    <n v="1.7292682926829268"/>
    <x v="2"/>
    <n v="14"/>
    <n v="50.642857142857146"/>
    <x v="1"/>
    <s v="USD"/>
    <x v="477"/>
    <x v="804"/>
    <b v="0"/>
    <b v="1"/>
    <x v="9"/>
    <x v="5"/>
    <x v="9"/>
  </r>
  <r>
    <n v="904"/>
    <s v="Rodriguez, Johnson and Jackson"/>
    <s v="Digitized foreground array"/>
    <n v="6500"/>
    <n v="795"/>
    <n v="12.23076923076923"/>
    <x v="0"/>
    <n v="16"/>
    <n v="49.6875"/>
    <x v="1"/>
    <s v="USD"/>
    <x v="259"/>
    <x v="805"/>
    <b v="0"/>
    <b v="0"/>
    <x v="15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x v="3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x v="4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x v="3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x v="11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x v="3"/>
    <x v="3"/>
    <x v="3"/>
  </r>
  <r>
    <n v="910"/>
    <s v="King-Morris"/>
    <s v="Proactive incremental architecture"/>
    <n v="154500"/>
    <n v="30215"/>
    <n v="19.556634304207119"/>
    <x v="3"/>
    <n v="296"/>
    <n v="102.07770270270271"/>
    <x v="1"/>
    <s v="USD"/>
    <x v="810"/>
    <x v="810"/>
    <b v="0"/>
    <b v="0"/>
    <x v="3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x v="6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x v="6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x v="3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x v="19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x v="14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x v="12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x v="15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x v="3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x v="10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x v="2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x v="21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x v="3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x v="3"/>
    <x v="3"/>
    <x v="3"/>
  </r>
  <r>
    <n v="925"/>
    <s v="Wilson, Jefferson and Anderson"/>
    <s v="Profit-focused empowering system engine"/>
    <n v="3000"/>
    <n v="6722"/>
    <n v="224.06666666666666"/>
    <x v="1"/>
    <n v="65"/>
    <n v="103.41538461538461"/>
    <x v="1"/>
    <s v="USD"/>
    <x v="821"/>
    <x v="822"/>
    <b v="0"/>
    <b v="0"/>
    <x v="3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x v="0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x v="3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x v="2"/>
    <x v="2"/>
    <x v="2"/>
  </r>
  <r>
    <n v="929"/>
    <s v="Turner-Terrell"/>
    <s v="Polarized tertiary function"/>
    <n v="5500"/>
    <n v="11952"/>
    <n v="217.30909090909091"/>
    <x v="1"/>
    <n v="184"/>
    <n v="64.956521739130437"/>
    <x v="4"/>
    <s v="GBP"/>
    <x v="824"/>
    <x v="825"/>
    <b v="0"/>
    <b v="0"/>
    <x v="3"/>
    <x v="3"/>
    <x v="3"/>
  </r>
  <r>
    <n v="930"/>
    <s v="Hall, Buchanan and Benton"/>
    <s v="Configurable fault-tolerant structure"/>
    <n v="3500"/>
    <n v="3930"/>
    <n v="112.28571428571429"/>
    <x v="1"/>
    <n v="85"/>
    <n v="46.235294117647058"/>
    <x v="1"/>
    <s v="USD"/>
    <x v="825"/>
    <x v="826"/>
    <b v="0"/>
    <b v="1"/>
    <x v="3"/>
    <x v="3"/>
    <x v="3"/>
  </r>
  <r>
    <n v="931"/>
    <s v="Lowery, Hayden and Cruz"/>
    <s v="Digitized 24/7 budgetary management"/>
    <n v="7900"/>
    <n v="5729"/>
    <n v="72.518987341772146"/>
    <x v="0"/>
    <n v="112"/>
    <n v="51.151785714285715"/>
    <x v="1"/>
    <s v="USD"/>
    <x v="826"/>
    <x v="827"/>
    <b v="0"/>
    <b v="1"/>
    <x v="3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x v="1"/>
    <x v="1"/>
    <x v="1"/>
  </r>
  <r>
    <n v="933"/>
    <s v="Espinoza Group"/>
    <s v="Implemented tangible support"/>
    <n v="73000"/>
    <n v="175015"/>
    <n v="239.74657534246575"/>
    <x v="1"/>
    <n v="1902"/>
    <n v="92.016298633017882"/>
    <x v="1"/>
    <s v="USD"/>
    <x v="828"/>
    <x v="829"/>
    <b v="0"/>
    <b v="0"/>
    <x v="3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x v="3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x v="3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x v="3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x v="4"/>
    <x v="4"/>
    <x v="4"/>
  </r>
  <r>
    <n v="938"/>
    <s v="Allen Inc"/>
    <s v="Total dedicated benchmark"/>
    <n v="9200"/>
    <n v="10093"/>
    <n v="109.70652173913044"/>
    <x v="1"/>
    <n v="96"/>
    <n v="105.13541666666667"/>
    <x v="1"/>
    <s v="USD"/>
    <x v="833"/>
    <x v="833"/>
    <b v="0"/>
    <b v="1"/>
    <x v="13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x v="11"/>
    <x v="6"/>
    <x v="11"/>
  </r>
  <r>
    <n v="940"/>
    <s v="Wiggins Ltd"/>
    <s v="Upgradable analyzing core"/>
    <n v="9900"/>
    <n v="6161"/>
    <n v="62.232323232323232"/>
    <x v="2"/>
    <n v="66"/>
    <n v="93.348484848484844"/>
    <x v="0"/>
    <s v="CAD"/>
    <x v="835"/>
    <x v="835"/>
    <b v="0"/>
    <b v="0"/>
    <x v="2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x v="3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x v="3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x v="0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x v="14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x v="14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x v="3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x v="3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x v="4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x v="3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x v="1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x v="22"/>
    <x v="4"/>
    <x v="22"/>
  </r>
  <r>
    <n v="954"/>
    <s v="Henderson, Parker and Diaz"/>
    <s v="Enterprise-wide client-driven policy"/>
    <n v="42600"/>
    <n v="156384"/>
    <n v="367.09859154929575"/>
    <x v="1"/>
    <n v="1548"/>
    <n v="101.02325581395348"/>
    <x v="2"/>
    <s v="AUD"/>
    <x v="110"/>
    <x v="843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x v="3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x v="22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x v="3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x v="10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x v="18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x v="2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x v="18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x v="0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x v="14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x v="3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x v="1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x v="3"/>
    <x v="3"/>
    <x v="3"/>
  </r>
  <r>
    <n v="967"/>
    <s v="Howard-Douglas"/>
    <s v="Organized human-resource attitude"/>
    <n v="88400"/>
    <n v="121138"/>
    <n v="137.0339366515837"/>
    <x v="1"/>
    <n v="1573"/>
    <n v="77.010807374443743"/>
    <x v="1"/>
    <s v="USD"/>
    <x v="107"/>
    <x v="104"/>
    <b v="0"/>
    <b v="0"/>
    <x v="21"/>
    <x v="1"/>
    <x v="21"/>
  </r>
  <r>
    <n v="968"/>
    <s v="Gonzalez-White"/>
    <s v="Open-architected disintermediate budgetary management"/>
    <n v="2400"/>
    <n v="8117"/>
    <n v="338.20833333333331"/>
    <x v="1"/>
    <n v="114"/>
    <n v="71.201754385964918"/>
    <x v="1"/>
    <s v="USD"/>
    <x v="344"/>
    <x v="854"/>
    <b v="0"/>
    <b v="0"/>
    <x v="0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x v="3"/>
    <x v="3"/>
    <x v="3"/>
  </r>
  <r>
    <n v="970"/>
    <s v="Glover-Nelson"/>
    <s v="Inverse context-sensitive info-mediaries"/>
    <n v="94900"/>
    <n v="57659"/>
    <n v="60.757639620653322"/>
    <x v="0"/>
    <n v="594"/>
    <n v="97.069023569023571"/>
    <x v="1"/>
    <s v="USD"/>
    <x v="857"/>
    <x v="856"/>
    <b v="0"/>
    <b v="0"/>
    <x v="3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x v="19"/>
    <x v="4"/>
    <x v="19"/>
  </r>
  <r>
    <n v="972"/>
    <s v="Sellers, Roach and Garrison"/>
    <s v="Multi-tiered systematic knowledge user"/>
    <n v="42700"/>
    <n v="97524"/>
    <n v="228.39344262295083"/>
    <x v="1"/>
    <n v="1681"/>
    <n v="58.015466983938133"/>
    <x v="1"/>
    <s v="USD"/>
    <x v="859"/>
    <x v="858"/>
    <b v="0"/>
    <b v="1"/>
    <x v="2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x v="3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x v="7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x v="3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x v="3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x v="0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x v="11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x v="3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x v="9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x v="2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x v="4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x v="4"/>
    <x v="4"/>
    <x v="4"/>
  </r>
  <r>
    <n v="984"/>
    <s v="Lewis-Jacobson"/>
    <s v="Exclusive system-worthy Graphic Interface"/>
    <n v="6500"/>
    <n v="9910"/>
    <n v="152.46153846153845"/>
    <x v="1"/>
    <n v="381"/>
    <n v="26.010498687664043"/>
    <x v="1"/>
    <s v="USD"/>
    <x v="105"/>
    <x v="867"/>
    <b v="0"/>
    <b v="0"/>
    <x v="3"/>
    <x v="3"/>
    <x v="3"/>
  </r>
  <r>
    <n v="985"/>
    <s v="Logan-Curtis"/>
    <s v="Enhanced optimal ability"/>
    <n v="170600"/>
    <n v="114523"/>
    <n v="67.129542790152399"/>
    <x v="0"/>
    <n v="4405"/>
    <n v="25.998410896708286"/>
    <x v="1"/>
    <s v="USD"/>
    <x v="481"/>
    <x v="868"/>
    <b v="0"/>
    <b v="1"/>
    <x v="1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x v="1"/>
    <x v="1"/>
    <x v="1"/>
  </r>
  <r>
    <n v="987"/>
    <s v="Wilson Group"/>
    <s v="Ameliorated foreground focus group"/>
    <n v="6200"/>
    <n v="13441"/>
    <n v="216.79032258064515"/>
    <x v="1"/>
    <n v="480"/>
    <n v="28.002083333333335"/>
    <x v="1"/>
    <s v="USD"/>
    <x v="869"/>
    <x v="869"/>
    <b v="0"/>
    <b v="0"/>
    <x v="4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x v="15"/>
    <x v="5"/>
    <x v="15"/>
  </r>
  <r>
    <n v="989"/>
    <s v="Hernandez Inc"/>
    <s v="Versatile dedicated migration"/>
    <n v="2400"/>
    <n v="11990"/>
    <n v="499.58333333333331"/>
    <x v="1"/>
    <n v="226"/>
    <n v="53.053097345132741"/>
    <x v="1"/>
    <s v="USD"/>
    <x v="843"/>
    <x v="354"/>
    <b v="0"/>
    <b v="0"/>
    <x v="18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x v="6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x v="1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x v="6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x v="14"/>
    <x v="7"/>
    <x v="14"/>
  </r>
  <r>
    <n v="994"/>
    <s v="Leach, Rich and Price"/>
    <s v="Implemented bi-directional flexibility"/>
    <n v="141100"/>
    <n v="74073"/>
    <n v="52.496810772501775"/>
    <x v="0"/>
    <n v="842"/>
    <n v="87.972684085510693"/>
    <x v="1"/>
    <s v="USD"/>
    <x v="873"/>
    <x v="873"/>
    <b v="0"/>
    <b v="1"/>
    <x v="18"/>
    <x v="5"/>
    <x v="18"/>
  </r>
  <r>
    <n v="995"/>
    <s v="Manning-Hamilton"/>
    <s v="Vision-oriented scalable definition"/>
    <n v="97300"/>
    <n v="153216"/>
    <n v="157.46762589928056"/>
    <x v="1"/>
    <n v="2043"/>
    <n v="74.995594713656388"/>
    <x v="1"/>
    <s v="USD"/>
    <x v="874"/>
    <x v="526"/>
    <b v="0"/>
    <b v="1"/>
    <x v="0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x v="3"/>
    <x v="3"/>
    <x v="3"/>
  </r>
  <r>
    <n v="997"/>
    <s v="Ball LLC"/>
    <s v="Right-sized full-range throughput"/>
    <n v="7600"/>
    <n v="4603"/>
    <n v="60.565789473684212"/>
    <x v="3"/>
    <n v="139"/>
    <n v="33.115107913669064"/>
    <x v="6"/>
    <s v="EUR"/>
    <x v="876"/>
    <x v="875"/>
    <b v="0"/>
    <b v="0"/>
    <x v="3"/>
    <x v="3"/>
    <x v="3"/>
  </r>
  <r>
    <n v="998"/>
    <s v="Taylor, Santiago and Flores"/>
    <s v="Polarized composite customer loyalty"/>
    <n v="66600"/>
    <n v="37823"/>
    <n v="56.791291291291294"/>
    <x v="0"/>
    <n v="374"/>
    <n v="101.13101604278074"/>
    <x v="1"/>
    <s v="USD"/>
    <x v="877"/>
    <x v="876"/>
    <b v="0"/>
    <b v="1"/>
    <x v="7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Baldwin, Riley and Jackson"/>
    <s v="Pre-emptive tertiary standardization"/>
    <n v="100"/>
    <n v="0"/>
    <n v="0"/>
    <x v="0"/>
    <n v="0"/>
    <n v="0"/>
    <x v="0"/>
    <s v="CAD"/>
    <x v="0"/>
    <x v="0"/>
    <x v="0"/>
    <x v="0"/>
    <b v="0"/>
    <b v="0"/>
    <s v="food/food trucks"/>
    <s v="food"/>
    <s v="food trucks"/>
  </r>
  <r>
    <x v="1"/>
    <s v="Odom Inc"/>
    <s v="Managed bottom-line architecture"/>
    <n v="1400"/>
    <n v="14560"/>
    <n v="1040"/>
    <x v="1"/>
    <n v="158"/>
    <n v="92.151898734177209"/>
    <x v="1"/>
    <s v="USD"/>
    <x v="1"/>
    <x v="1"/>
    <x v="1"/>
    <x v="1"/>
    <b v="0"/>
    <b v="1"/>
    <s v="music/rock"/>
    <s v="music"/>
    <s v="rock"/>
  </r>
  <r>
    <x v="2"/>
    <s v="Melton, Robinson and Fritz"/>
    <s v="Function-based leadingedge pricing structure"/>
    <n v="108400"/>
    <n v="142523"/>
    <n v="131.47878228782287"/>
    <x v="1"/>
    <n v="1425"/>
    <n v="100.01614035087719"/>
    <x v="2"/>
    <s v="AUD"/>
    <x v="2"/>
    <x v="2"/>
    <x v="2"/>
    <x v="2"/>
    <b v="0"/>
    <b v="0"/>
    <s v="technology/web"/>
    <s v="technology"/>
    <s v="web"/>
  </r>
  <r>
    <x v="3"/>
    <s v="Mcdonald, Gonzalez and Ross"/>
    <s v="Vision-oriented fresh-thinking conglomeration"/>
    <n v="4200"/>
    <n v="2477"/>
    <n v="58.976190476190474"/>
    <x v="0"/>
    <n v="24"/>
    <n v="103.20833333333333"/>
    <x v="1"/>
    <s v="USD"/>
    <x v="3"/>
    <x v="3"/>
    <x v="3"/>
    <x v="3"/>
    <b v="0"/>
    <b v="0"/>
    <s v="music/rock"/>
    <s v="music"/>
    <s v="rock"/>
  </r>
  <r>
    <x v="4"/>
    <s v="Larson-Little"/>
    <s v="Proactive foreground core"/>
    <n v="7600"/>
    <n v="5265"/>
    <n v="69.276315789473685"/>
    <x v="0"/>
    <n v="53"/>
    <n v="99.339622641509436"/>
    <x v="1"/>
    <s v="USD"/>
    <x v="4"/>
    <x v="4"/>
    <x v="4"/>
    <x v="4"/>
    <b v="0"/>
    <b v="0"/>
    <s v="theater/plays"/>
    <s v="theater"/>
    <s v="plays"/>
  </r>
  <r>
    <x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x v="5"/>
    <x v="5"/>
    <b v="0"/>
    <b v="0"/>
    <s v="theater/plays"/>
    <s v="theater"/>
    <s v="plays"/>
  </r>
  <r>
    <x v="6"/>
    <s v="Ortiz, Coleman and Mitchell"/>
    <s v="Operative upward-trending algorithm"/>
    <n v="5200"/>
    <n v="1090"/>
    <n v="20.96153846153846"/>
    <x v="0"/>
    <n v="18"/>
    <n v="60.555555555555557"/>
    <x v="4"/>
    <s v="GBP"/>
    <x v="6"/>
    <x v="6"/>
    <x v="6"/>
    <x v="6"/>
    <b v="0"/>
    <b v="0"/>
    <s v="film &amp; video/documentary"/>
    <s v="film &amp; video"/>
    <s v="documentary"/>
  </r>
  <r>
    <x v="7"/>
    <s v="Carter-Guzman"/>
    <s v="Centralized cohesive challenge"/>
    <n v="4500"/>
    <n v="14741"/>
    <n v="327.57777777777778"/>
    <x v="1"/>
    <n v="227"/>
    <n v="64.93832599118943"/>
    <x v="3"/>
    <s v="DKK"/>
    <x v="7"/>
    <x v="7"/>
    <x v="7"/>
    <x v="7"/>
    <b v="0"/>
    <b v="0"/>
    <s v="theater/plays"/>
    <s v="theater"/>
    <s v="plays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x v="8"/>
    <x v="8"/>
    <b v="0"/>
    <b v="0"/>
    <s v="theater/plays"/>
    <s v="theater"/>
    <s v="plays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x v="9"/>
    <x v="9"/>
    <b v="0"/>
    <b v="0"/>
    <s v="music/electric music"/>
    <s v="music"/>
    <s v="electric music"/>
  </r>
  <r>
    <x v="10"/>
    <s v="Green Ltd"/>
    <s v="Monitored empowering installation"/>
    <n v="5200"/>
    <n v="13838"/>
    <n v="266.11538461538464"/>
    <x v="1"/>
    <n v="220"/>
    <n v="62.9"/>
    <x v="1"/>
    <s v="USD"/>
    <x v="10"/>
    <x v="10"/>
    <x v="10"/>
    <x v="10"/>
    <b v="0"/>
    <b v="0"/>
    <s v="film &amp; video/drama"/>
    <s v="film &amp; video"/>
    <s v="drama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x v="11"/>
    <x v="11"/>
    <b v="0"/>
    <b v="1"/>
    <s v="theater/plays"/>
    <s v="theater"/>
    <s v="plays"/>
  </r>
  <r>
    <x v="12"/>
    <s v="Kim Ltd"/>
    <s v="Assimilated hybrid intranet"/>
    <n v="6300"/>
    <n v="5629"/>
    <n v="89.349206349206355"/>
    <x v="0"/>
    <n v="55"/>
    <n v="102.34545454545454"/>
    <x v="1"/>
    <s v="USD"/>
    <x v="12"/>
    <x v="12"/>
    <x v="12"/>
    <x v="12"/>
    <b v="0"/>
    <b v="0"/>
    <s v="film &amp; video/drama"/>
    <s v="film &amp; video"/>
    <s v="drama"/>
  </r>
  <r>
    <x v="13"/>
    <s v="Walker, Taylor and Coleman"/>
    <s v="Multi-tiered directional open architecture"/>
    <n v="4200"/>
    <n v="10295"/>
    <n v="245.11904761904762"/>
    <x v="1"/>
    <n v="98"/>
    <n v="105.05102040816327"/>
    <x v="1"/>
    <s v="USD"/>
    <x v="13"/>
    <x v="13"/>
    <x v="13"/>
    <x v="13"/>
    <b v="0"/>
    <b v="0"/>
    <s v="music/indie rock"/>
    <s v="music"/>
    <s v="indie rock"/>
  </r>
  <r>
    <x v="14"/>
    <s v="Rodriguez, Rose and Stewart"/>
    <s v="Cloned directional synergy"/>
    <n v="28200"/>
    <n v="18829"/>
    <n v="66.769503546099287"/>
    <x v="0"/>
    <n v="200"/>
    <n v="94.144999999999996"/>
    <x v="1"/>
    <s v="USD"/>
    <x v="14"/>
    <x v="14"/>
    <x v="14"/>
    <x v="14"/>
    <b v="0"/>
    <b v="0"/>
    <s v="music/indie rock"/>
    <s v="music"/>
    <s v="indie rock"/>
  </r>
  <r>
    <x v="15"/>
    <s v="Wright, Hunt and Rowe"/>
    <s v="Extended eco-centric pricing structure"/>
    <n v="81200"/>
    <n v="38414"/>
    <n v="47.307881773399018"/>
    <x v="0"/>
    <n v="452"/>
    <n v="84.986725663716811"/>
    <x v="1"/>
    <s v="USD"/>
    <x v="15"/>
    <x v="15"/>
    <x v="15"/>
    <x v="15"/>
    <b v="0"/>
    <b v="0"/>
    <s v="technology/wearables"/>
    <s v="technology"/>
    <s v="wearables"/>
  </r>
  <r>
    <x v="16"/>
    <s v="Hines Inc"/>
    <s v="Cross-platform systemic adapter"/>
    <n v="1700"/>
    <n v="11041"/>
    <n v="649.47058823529414"/>
    <x v="1"/>
    <n v="100"/>
    <n v="110.41"/>
    <x v="1"/>
    <s v="USD"/>
    <x v="16"/>
    <x v="16"/>
    <x v="16"/>
    <x v="16"/>
    <b v="0"/>
    <b v="0"/>
    <s v="publishing/nonfiction"/>
    <s v="publishing"/>
    <s v="nonfiction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x v="17"/>
    <x v="17"/>
    <b v="0"/>
    <b v="0"/>
    <s v="film &amp; video/animation"/>
    <s v="film &amp; video"/>
    <s v="animation"/>
  </r>
  <r>
    <x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x v="18"/>
    <x v="18"/>
    <b v="0"/>
    <b v="0"/>
    <s v="theater/plays"/>
    <s v="theater"/>
    <s v="plays"/>
  </r>
  <r>
    <x v="19"/>
    <s v="Perez-Hess"/>
    <s v="Down-sized cohesive archive"/>
    <n v="62500"/>
    <n v="30331"/>
    <n v="48.529600000000002"/>
    <x v="0"/>
    <n v="674"/>
    <n v="45.001483679525222"/>
    <x v="1"/>
    <s v="USD"/>
    <x v="19"/>
    <x v="19"/>
    <x v="19"/>
    <x v="19"/>
    <b v="0"/>
    <b v="1"/>
    <s v="theater/plays"/>
    <s v="theater"/>
    <s v="plays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x v="20"/>
    <x v="20"/>
    <b v="0"/>
    <b v="0"/>
    <s v="film &amp; video/drama"/>
    <s v="film &amp; video"/>
    <s v="drama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x v="21"/>
    <x v="21"/>
    <b v="0"/>
    <b v="0"/>
    <s v="theater/plays"/>
    <s v="theater"/>
    <s v="plays"/>
  </r>
  <r>
    <x v="22"/>
    <s v="Collier Inc"/>
    <s v="Enhanced dynamic definition"/>
    <n v="59100"/>
    <n v="75690"/>
    <n v="128.07106598984771"/>
    <x v="1"/>
    <n v="890"/>
    <n v="85.044943820224717"/>
    <x v="1"/>
    <s v="USD"/>
    <x v="22"/>
    <x v="22"/>
    <x v="22"/>
    <x v="22"/>
    <b v="0"/>
    <b v="0"/>
    <s v="theater/plays"/>
    <s v="theater"/>
    <s v="plays"/>
  </r>
  <r>
    <x v="23"/>
    <s v="Gray-Jenkins"/>
    <s v="Devolved next generation adapter"/>
    <n v="4500"/>
    <n v="14942"/>
    <n v="332.04444444444442"/>
    <x v="1"/>
    <n v="142"/>
    <n v="105.22535211267606"/>
    <x v="4"/>
    <s v="GBP"/>
    <x v="23"/>
    <x v="23"/>
    <x v="23"/>
    <x v="23"/>
    <b v="0"/>
    <b v="0"/>
    <s v="film &amp; video/documentary"/>
    <s v="film &amp; video"/>
    <s v="documentary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x v="24"/>
    <x v="24"/>
    <b v="0"/>
    <b v="0"/>
    <s v="technology/wearables"/>
    <s v="technology"/>
    <s v="wearables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x v="25"/>
    <x v="25"/>
    <b v="0"/>
    <b v="1"/>
    <s v="games/video games"/>
    <s v="games"/>
    <s v="video games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x v="26"/>
    <x v="26"/>
    <b v="0"/>
    <b v="0"/>
    <s v="theater/plays"/>
    <s v="theater"/>
    <s v="plays"/>
  </r>
  <r>
    <x v="27"/>
    <s v="Best, Carr and Williams"/>
    <s v="Diverse transitional migration"/>
    <n v="2000"/>
    <n v="1599"/>
    <n v="79.95"/>
    <x v="0"/>
    <n v="15"/>
    <n v="106.6"/>
    <x v="1"/>
    <s v="USD"/>
    <x v="27"/>
    <x v="27"/>
    <x v="27"/>
    <x v="27"/>
    <b v="0"/>
    <b v="0"/>
    <s v="music/rock"/>
    <s v="music"/>
    <s v="rock"/>
  </r>
  <r>
    <x v="28"/>
    <s v="Campbell, Brown and Powell"/>
    <s v="Synchronized global task-force"/>
    <n v="130800"/>
    <n v="137635"/>
    <n v="105.22553516819572"/>
    <x v="1"/>
    <n v="2220"/>
    <n v="61.997747747747745"/>
    <x v="1"/>
    <s v="USD"/>
    <x v="28"/>
    <x v="28"/>
    <x v="28"/>
    <x v="28"/>
    <b v="0"/>
    <b v="1"/>
    <s v="theater/plays"/>
    <s v="theater"/>
    <s v="plays"/>
  </r>
  <r>
    <x v="29"/>
    <s v="Johnson, Parker and Haynes"/>
    <s v="Focused 6thgeneration forecast"/>
    <n v="45900"/>
    <n v="150965"/>
    <n v="328.89978213507624"/>
    <x v="1"/>
    <n v="1606"/>
    <n v="94.000622665006233"/>
    <x v="5"/>
    <s v="CHF"/>
    <x v="29"/>
    <x v="29"/>
    <x v="29"/>
    <x v="29"/>
    <b v="0"/>
    <b v="0"/>
    <s v="film &amp; video/shorts"/>
    <s v="film &amp; video"/>
    <s v="shorts"/>
  </r>
  <r>
    <x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x v="30"/>
    <x v="30"/>
    <b v="0"/>
    <b v="0"/>
    <s v="film &amp; video/animation"/>
    <s v="film &amp; video"/>
    <s v="animation"/>
  </r>
  <r>
    <x v="31"/>
    <s v="Schroeder Ltd"/>
    <s v="Progressive needs-based focus group"/>
    <n v="3500"/>
    <n v="10850"/>
    <n v="310"/>
    <x v="1"/>
    <n v="226"/>
    <n v="48.008849557522126"/>
    <x v="4"/>
    <s v="GBP"/>
    <x v="31"/>
    <x v="31"/>
    <x v="31"/>
    <x v="31"/>
    <b v="0"/>
    <b v="0"/>
    <s v="games/video games"/>
    <s v="games"/>
    <s v="video games"/>
  </r>
  <r>
    <x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x v="32"/>
    <x v="32"/>
    <b v="0"/>
    <b v="0"/>
    <s v="film &amp; video/documentary"/>
    <s v="film &amp; video"/>
    <s v="documentary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x v="33"/>
    <x v="33"/>
    <b v="0"/>
    <b v="0"/>
    <s v="theater/plays"/>
    <s v="theater"/>
    <s v="plays"/>
  </r>
  <r>
    <x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x v="34"/>
    <x v="34"/>
    <b v="0"/>
    <b v="0"/>
    <s v="film &amp; video/documentary"/>
    <s v="film &amp; video"/>
    <s v="documentary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x v="35"/>
    <x v="35"/>
    <b v="0"/>
    <b v="1"/>
    <s v="film &amp; video/drama"/>
    <s v="film &amp; video"/>
    <s v="drama"/>
  </r>
  <r>
    <x v="36"/>
    <s v="Jackson-Lewis"/>
    <s v="Monitored multi-state encryption"/>
    <n v="700"/>
    <n v="1101"/>
    <n v="157.28571428571428"/>
    <x v="1"/>
    <n v="16"/>
    <n v="68.8125"/>
    <x v="1"/>
    <s v="USD"/>
    <x v="36"/>
    <x v="36"/>
    <x v="36"/>
    <x v="36"/>
    <b v="0"/>
    <b v="0"/>
    <s v="theater/plays"/>
    <s v="theater"/>
    <s v="plays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x v="37"/>
    <x v="37"/>
    <b v="0"/>
    <b v="1"/>
    <s v="publishing/fiction"/>
    <s v="publishing"/>
    <s v="fiction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x v="38"/>
    <x v="38"/>
    <b v="0"/>
    <b v="0"/>
    <s v="photography/photography books"/>
    <s v="photography"/>
    <s v="photography books"/>
  </r>
  <r>
    <x v="39"/>
    <s v="Kim-Rice"/>
    <s v="Organized bi-directional function"/>
    <n v="9900"/>
    <n v="5027"/>
    <n v="50.777777777777779"/>
    <x v="0"/>
    <n v="88"/>
    <n v="57.125"/>
    <x v="3"/>
    <s v="DKK"/>
    <x v="39"/>
    <x v="39"/>
    <x v="39"/>
    <x v="39"/>
    <b v="0"/>
    <b v="0"/>
    <s v="theater/plays"/>
    <s v="theater"/>
    <s v="plays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x v="40"/>
    <x v="40"/>
    <b v="0"/>
    <b v="1"/>
    <s v="technology/wearables"/>
    <s v="technology"/>
    <s v="wearables"/>
  </r>
  <r>
    <x v="41"/>
    <s v="Watts Group"/>
    <s v="Universal 5thgeneration neural-net"/>
    <n v="5600"/>
    <n v="11924"/>
    <n v="212.92857142857142"/>
    <x v="1"/>
    <n v="111"/>
    <n v="107.42342342342343"/>
    <x v="6"/>
    <s v="EUR"/>
    <x v="41"/>
    <x v="41"/>
    <x v="41"/>
    <x v="41"/>
    <b v="0"/>
    <b v="1"/>
    <s v="music/rock"/>
    <s v="music"/>
    <s v="rock"/>
  </r>
  <r>
    <x v="42"/>
    <s v="Werner-Bryant"/>
    <s v="Virtual uniform frame"/>
    <n v="1800"/>
    <n v="7991"/>
    <n v="443.94444444444446"/>
    <x v="1"/>
    <n v="222"/>
    <n v="35.995495495495497"/>
    <x v="1"/>
    <s v="USD"/>
    <x v="42"/>
    <x v="42"/>
    <x v="42"/>
    <x v="42"/>
    <b v="0"/>
    <b v="0"/>
    <s v="food/food trucks"/>
    <s v="food"/>
    <s v="food trucks"/>
  </r>
  <r>
    <x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x v="43"/>
    <x v="43"/>
    <b v="0"/>
    <b v="0"/>
    <s v="publishing/radio &amp; podcasts"/>
    <s v="publishing"/>
    <s v="radio &amp; podcasts"/>
  </r>
  <r>
    <x v="44"/>
    <s v="Reid-Mccullough"/>
    <s v="Visionary real-time groupware"/>
    <n v="1600"/>
    <n v="10541"/>
    <n v="658.8125"/>
    <x v="1"/>
    <n v="98"/>
    <n v="107.56122448979592"/>
    <x v="3"/>
    <s v="DKK"/>
    <x v="44"/>
    <x v="44"/>
    <x v="44"/>
    <x v="44"/>
    <b v="0"/>
    <b v="0"/>
    <s v="publishing/fiction"/>
    <s v="publishing"/>
    <s v="fiction"/>
  </r>
  <r>
    <x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x v="45"/>
    <x v="45"/>
    <b v="0"/>
    <b v="1"/>
    <s v="theater/plays"/>
    <s v="theater"/>
    <s v="plays"/>
  </r>
  <r>
    <x v="46"/>
    <s v="Vaughn, Hunt and Caldwell"/>
    <s v="Virtual grid-enabled task-force"/>
    <n v="3700"/>
    <n v="4247"/>
    <n v="114.78378378378379"/>
    <x v="1"/>
    <n v="92"/>
    <n v="46.163043478260867"/>
    <x v="1"/>
    <s v="USD"/>
    <x v="46"/>
    <x v="46"/>
    <x v="46"/>
    <x v="46"/>
    <b v="0"/>
    <b v="0"/>
    <s v="music/rock"/>
    <s v="music"/>
    <s v="rock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x v="47"/>
    <x v="47"/>
    <b v="0"/>
    <b v="0"/>
    <s v="theater/plays"/>
    <s v="theater"/>
    <s v="plays"/>
  </r>
  <r>
    <x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x v="48"/>
    <x v="48"/>
    <b v="0"/>
    <b v="0"/>
    <s v="theater/plays"/>
    <s v="theater"/>
    <s v="plays"/>
  </r>
  <r>
    <x v="49"/>
    <s v="Casey-Kelly"/>
    <s v="Sharable holistic interface"/>
    <n v="7200"/>
    <n v="13653"/>
    <n v="189.625"/>
    <x v="1"/>
    <n v="303"/>
    <n v="45.059405940594061"/>
    <x v="1"/>
    <s v="USD"/>
    <x v="49"/>
    <x v="49"/>
    <x v="49"/>
    <x v="49"/>
    <b v="0"/>
    <b v="0"/>
    <s v="music/rock"/>
    <s v="music"/>
    <s v="rock"/>
  </r>
  <r>
    <x v="50"/>
    <s v="Jones, Taylor and Moore"/>
    <s v="Down-sized system-worthy secured line"/>
    <n v="100"/>
    <n v="2"/>
    <n v="2"/>
    <x v="0"/>
    <n v="1"/>
    <n v="2"/>
    <x v="6"/>
    <s v="EUR"/>
    <x v="50"/>
    <x v="50"/>
    <x v="50"/>
    <x v="50"/>
    <b v="0"/>
    <b v="0"/>
    <s v="music/metal"/>
    <s v="music"/>
    <s v="metal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x v="51"/>
    <x v="51"/>
    <b v="0"/>
    <b v="1"/>
    <s v="technology/wearables"/>
    <s v="technology"/>
    <s v="wearables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x v="52"/>
    <x v="52"/>
    <b v="0"/>
    <b v="0"/>
    <s v="theater/plays"/>
    <s v="theater"/>
    <s v="plays"/>
  </r>
  <r>
    <x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x v="53"/>
    <x v="53"/>
    <b v="0"/>
    <b v="0"/>
    <s v="film &amp; video/drama"/>
    <s v="film &amp; video"/>
    <s v="drama"/>
  </r>
  <r>
    <x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x v="54"/>
    <x v="54"/>
    <b v="0"/>
    <b v="0"/>
    <s v="technology/wearables"/>
    <s v="technology"/>
    <s v="wearables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x v="55"/>
    <x v="55"/>
    <b v="0"/>
    <b v="0"/>
    <s v="music/jazz"/>
    <s v="music"/>
    <s v="jazz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x v="56"/>
    <x v="56"/>
    <b v="0"/>
    <b v="0"/>
    <s v="technology/wearables"/>
    <s v="technology"/>
    <s v="wearables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x v="57"/>
    <x v="57"/>
    <b v="0"/>
    <b v="0"/>
    <s v="games/video games"/>
    <s v="games"/>
    <s v="video games"/>
  </r>
  <r>
    <x v="58"/>
    <s v="Anderson-Perez"/>
    <s v="Expanded 3rdgeneration strategy"/>
    <n v="2700"/>
    <n v="6132"/>
    <n v="227.11111111111111"/>
    <x v="1"/>
    <n v="211"/>
    <n v="29.061611374407583"/>
    <x v="1"/>
    <s v="USD"/>
    <x v="58"/>
    <x v="58"/>
    <x v="58"/>
    <x v="58"/>
    <b v="0"/>
    <b v="0"/>
    <s v="theater/plays"/>
    <s v="theater"/>
    <s v="plays"/>
  </r>
  <r>
    <x v="59"/>
    <s v="Wright, Fox and Marks"/>
    <s v="Assimilated real-time support"/>
    <n v="1400"/>
    <n v="3851"/>
    <n v="275.07142857142856"/>
    <x v="1"/>
    <n v="128"/>
    <n v="30.0859375"/>
    <x v="1"/>
    <s v="USD"/>
    <x v="59"/>
    <x v="59"/>
    <x v="59"/>
    <x v="59"/>
    <b v="0"/>
    <b v="1"/>
    <s v="theater/plays"/>
    <s v="theater"/>
    <s v="plays"/>
  </r>
  <r>
    <x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x v="60"/>
    <x v="60"/>
    <b v="0"/>
    <b v="0"/>
    <s v="theater/plays"/>
    <s v="theater"/>
    <s v="plays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x v="61"/>
    <x v="61"/>
    <b v="0"/>
    <b v="0"/>
    <s v="theater/plays"/>
    <s v="theater"/>
    <s v="plays"/>
  </r>
  <r>
    <x v="62"/>
    <s v="Sparks-West"/>
    <s v="Organized incremental standardization"/>
    <n v="2000"/>
    <n v="14452"/>
    <n v="722.6"/>
    <x v="1"/>
    <n v="249"/>
    <n v="58.040160642570278"/>
    <x v="1"/>
    <s v="USD"/>
    <x v="62"/>
    <x v="62"/>
    <x v="62"/>
    <x v="62"/>
    <b v="0"/>
    <b v="0"/>
    <s v="technology/web"/>
    <s v="technology"/>
    <s v="web"/>
  </r>
  <r>
    <x v="63"/>
    <s v="Baker, Morgan and Brown"/>
    <s v="Assimilated didactic open system"/>
    <n v="4700"/>
    <n v="557"/>
    <n v="11.851063829787234"/>
    <x v="0"/>
    <n v="5"/>
    <n v="111.4"/>
    <x v="1"/>
    <s v="USD"/>
    <x v="63"/>
    <x v="63"/>
    <x v="63"/>
    <x v="63"/>
    <b v="0"/>
    <b v="0"/>
    <s v="theater/plays"/>
    <s v="theater"/>
    <s v="plays"/>
  </r>
  <r>
    <x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x v="64"/>
    <x v="64"/>
    <b v="0"/>
    <b v="1"/>
    <s v="technology/web"/>
    <s v="technology"/>
    <s v="web"/>
  </r>
  <r>
    <x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x v="65"/>
    <x v="65"/>
    <b v="0"/>
    <b v="0"/>
    <s v="theater/plays"/>
    <s v="theater"/>
    <s v="plays"/>
  </r>
  <r>
    <x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x v="66"/>
    <x v="66"/>
    <b v="0"/>
    <b v="1"/>
    <s v="theater/plays"/>
    <s v="theater"/>
    <s v="plays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x v="67"/>
    <x v="67"/>
    <b v="0"/>
    <b v="1"/>
    <s v="technology/wearables"/>
    <s v="technology"/>
    <s v="wearables"/>
  </r>
  <r>
    <x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x v="68"/>
    <x v="68"/>
    <b v="0"/>
    <b v="1"/>
    <s v="theater/plays"/>
    <s v="theater"/>
    <s v="plays"/>
  </r>
  <r>
    <x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x v="69"/>
    <x v="69"/>
    <b v="0"/>
    <b v="0"/>
    <s v="theater/plays"/>
    <s v="theater"/>
    <s v="plays"/>
  </r>
  <r>
    <x v="70"/>
    <s v="Barker Inc"/>
    <s v="Re-engineered 24/7 task-force"/>
    <n v="128000"/>
    <n v="158389"/>
    <n v="123.74140625"/>
    <x v="1"/>
    <n v="2475"/>
    <n v="63.995555555555555"/>
    <x v="6"/>
    <s v="EUR"/>
    <x v="70"/>
    <x v="70"/>
    <x v="70"/>
    <x v="70"/>
    <b v="0"/>
    <b v="1"/>
    <s v="theater/plays"/>
    <s v="theater"/>
    <s v="plays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71"/>
    <x v="49"/>
    <x v="49"/>
    <b v="0"/>
    <b v="0"/>
    <s v="theater/plays"/>
    <s v="theater"/>
    <s v="plays"/>
  </r>
  <r>
    <x v="72"/>
    <s v="Hampton, Lewis and Ray"/>
    <s v="Seamless coherent parallelism"/>
    <n v="600"/>
    <n v="4022"/>
    <n v="670.33333333333337"/>
    <x v="1"/>
    <n v="54"/>
    <n v="74.481481481481481"/>
    <x v="1"/>
    <s v="USD"/>
    <x v="72"/>
    <x v="72"/>
    <x v="71"/>
    <x v="71"/>
    <b v="0"/>
    <b v="0"/>
    <s v="film &amp; video/animation"/>
    <s v="film &amp; video"/>
    <s v="animation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3"/>
    <x v="72"/>
    <x v="72"/>
    <b v="0"/>
    <b v="0"/>
    <s v="music/jazz"/>
    <s v="music"/>
    <s v="jazz"/>
  </r>
  <r>
    <x v="74"/>
    <s v="Davis-Michael"/>
    <s v="Progressive tertiary framework"/>
    <n v="3900"/>
    <n v="4776"/>
    <n v="122.46153846153847"/>
    <x v="1"/>
    <n v="85"/>
    <n v="56.188235294117646"/>
    <x v="4"/>
    <s v="GBP"/>
    <x v="74"/>
    <x v="74"/>
    <x v="73"/>
    <x v="73"/>
    <b v="0"/>
    <b v="0"/>
    <s v="music/metal"/>
    <s v="music"/>
    <s v="metal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5"/>
    <x v="74"/>
    <x v="74"/>
    <b v="0"/>
    <b v="0"/>
    <s v="photography/photography books"/>
    <s v="photography"/>
    <s v="photography books"/>
  </r>
  <r>
    <x v="76"/>
    <s v="Martin, Conway and Larsen"/>
    <s v="Horizontal next generation function"/>
    <n v="122900"/>
    <n v="95993"/>
    <n v="78.106590724165983"/>
    <x v="0"/>
    <n v="1684"/>
    <n v="57.00296912114014"/>
    <x v="1"/>
    <s v="USD"/>
    <x v="76"/>
    <x v="76"/>
    <x v="75"/>
    <x v="75"/>
    <b v="1"/>
    <b v="1"/>
    <s v="theater/plays"/>
    <s v="theater"/>
    <s v="plays"/>
  </r>
  <r>
    <x v="77"/>
    <s v="Acevedo-Huffman"/>
    <s v="Pre-emptive impactful model"/>
    <n v="9500"/>
    <n v="4460"/>
    <n v="46.94736842105263"/>
    <x v="0"/>
    <n v="56"/>
    <n v="79.642857142857139"/>
    <x v="1"/>
    <s v="USD"/>
    <x v="77"/>
    <x v="77"/>
    <x v="76"/>
    <x v="76"/>
    <b v="0"/>
    <b v="1"/>
    <s v="film &amp; video/animation"/>
    <s v="film &amp; video"/>
    <s v="animation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8"/>
    <x v="77"/>
    <x v="77"/>
    <b v="0"/>
    <b v="0"/>
    <s v="publishing/translations"/>
    <s v="publishing"/>
    <s v="translations"/>
  </r>
  <r>
    <x v="79"/>
    <s v="Soto LLC"/>
    <s v="Triple-buffered reciprocal project"/>
    <n v="57800"/>
    <n v="40228"/>
    <n v="69.598615916955012"/>
    <x v="0"/>
    <n v="838"/>
    <n v="48.004773269689736"/>
    <x v="1"/>
    <s v="USD"/>
    <x v="79"/>
    <x v="79"/>
    <x v="78"/>
    <x v="78"/>
    <b v="0"/>
    <b v="0"/>
    <s v="theater/plays"/>
    <s v="theater"/>
    <s v="plays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80"/>
    <x v="79"/>
    <x v="79"/>
    <b v="0"/>
    <b v="0"/>
    <s v="games/video games"/>
    <s v="games"/>
    <s v="video games"/>
  </r>
  <r>
    <x v="81"/>
    <s v="Gomez, Bailey and Flores"/>
    <s v="User-friendly static contingency"/>
    <n v="16800"/>
    <n v="37857"/>
    <n v="225.33928571428572"/>
    <x v="1"/>
    <n v="411"/>
    <n v="92.109489051094897"/>
    <x v="1"/>
    <s v="USD"/>
    <x v="81"/>
    <x v="81"/>
    <x v="80"/>
    <x v="80"/>
    <b v="0"/>
    <b v="0"/>
    <s v="music/rock"/>
    <s v="music"/>
    <s v="rock"/>
  </r>
  <r>
    <x v="82"/>
    <s v="Porter-George"/>
    <s v="Reactive content-based framework"/>
    <n v="1000"/>
    <n v="14973"/>
    <n v="1497.3"/>
    <x v="1"/>
    <n v="180"/>
    <n v="83.183333333333337"/>
    <x v="4"/>
    <s v="GBP"/>
    <x v="82"/>
    <x v="82"/>
    <x v="4"/>
    <x v="4"/>
    <b v="0"/>
    <b v="1"/>
    <s v="games/video games"/>
    <s v="games"/>
    <s v="video games"/>
  </r>
  <r>
    <x v="83"/>
    <s v="Fitzgerald PLC"/>
    <s v="Realigned user-facing concept"/>
    <n v="106400"/>
    <n v="39996"/>
    <n v="37.590225563909776"/>
    <x v="0"/>
    <n v="1000"/>
    <n v="39.996000000000002"/>
    <x v="1"/>
    <s v="USD"/>
    <x v="83"/>
    <x v="83"/>
    <x v="81"/>
    <x v="81"/>
    <b v="0"/>
    <b v="0"/>
    <s v="music/electric music"/>
    <s v="music"/>
    <s v="electric music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4"/>
    <x v="82"/>
    <x v="82"/>
    <b v="0"/>
    <b v="0"/>
    <s v="technology/wearables"/>
    <s v="technology"/>
    <s v="wearables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5"/>
    <x v="83"/>
    <x v="83"/>
    <b v="0"/>
    <b v="0"/>
    <s v="music/indie rock"/>
    <s v="music"/>
    <s v="indie rock"/>
  </r>
  <r>
    <x v="86"/>
    <s v="Davis-Smith"/>
    <s v="Organic motivating firmware"/>
    <n v="7400"/>
    <n v="12405"/>
    <n v="167.63513513513513"/>
    <x v="1"/>
    <n v="203"/>
    <n v="61.108374384236456"/>
    <x v="1"/>
    <s v="USD"/>
    <x v="86"/>
    <x v="86"/>
    <x v="84"/>
    <x v="84"/>
    <b v="1"/>
    <b v="0"/>
    <s v="theater/plays"/>
    <s v="theater"/>
    <s v="plays"/>
  </r>
  <r>
    <x v="87"/>
    <s v="Farrell and Sons"/>
    <s v="Synergized 4thgeneration conglomeration"/>
    <n v="198500"/>
    <n v="123040"/>
    <n v="61.984886649874056"/>
    <x v="0"/>
    <n v="1482"/>
    <n v="83.022941970310384"/>
    <x v="2"/>
    <s v="AUD"/>
    <x v="87"/>
    <x v="87"/>
    <x v="85"/>
    <x v="85"/>
    <b v="0"/>
    <b v="1"/>
    <s v="music/rock"/>
    <s v="music"/>
    <s v="rock"/>
  </r>
  <r>
    <x v="88"/>
    <s v="Clark Group"/>
    <s v="Grass-roots fault-tolerant policy"/>
    <n v="4800"/>
    <n v="12516"/>
    <n v="260.75"/>
    <x v="1"/>
    <n v="113"/>
    <n v="110.76106194690266"/>
    <x v="1"/>
    <s v="USD"/>
    <x v="88"/>
    <x v="88"/>
    <x v="86"/>
    <x v="86"/>
    <b v="0"/>
    <b v="0"/>
    <s v="publishing/translations"/>
    <s v="publishing"/>
    <s v="translations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9"/>
    <x v="87"/>
    <x v="87"/>
    <b v="0"/>
    <b v="0"/>
    <s v="theater/plays"/>
    <s v="theater"/>
    <s v="plays"/>
  </r>
  <r>
    <x v="90"/>
    <s v="Kramer Group"/>
    <s v="Synergistic explicit parallelism"/>
    <n v="7800"/>
    <n v="6132"/>
    <n v="78.615384615384613"/>
    <x v="0"/>
    <n v="106"/>
    <n v="57.849056603773583"/>
    <x v="1"/>
    <s v="USD"/>
    <x v="90"/>
    <x v="90"/>
    <x v="88"/>
    <x v="88"/>
    <b v="0"/>
    <b v="1"/>
    <s v="theater/plays"/>
    <s v="theater"/>
    <s v="plays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91"/>
    <x v="89"/>
    <x v="89"/>
    <b v="0"/>
    <b v="0"/>
    <s v="publishing/translations"/>
    <s v="publishing"/>
    <s v="translations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x v="92"/>
    <x v="92"/>
    <x v="40"/>
    <x v="40"/>
    <b v="0"/>
    <b v="1"/>
    <s v="games/video games"/>
    <s v="games"/>
    <s v="video games"/>
  </r>
  <r>
    <x v="93"/>
    <s v="Hall and Sons"/>
    <s v="Pre-emptive radical architecture"/>
    <n v="108800"/>
    <n v="65877"/>
    <n v="60.548713235294116"/>
    <x v="3"/>
    <n v="610"/>
    <n v="107.99508196721311"/>
    <x v="1"/>
    <s v="USD"/>
    <x v="93"/>
    <x v="93"/>
    <x v="90"/>
    <x v="90"/>
    <b v="0"/>
    <b v="1"/>
    <s v="theater/plays"/>
    <s v="theater"/>
    <s v="plays"/>
  </r>
  <r>
    <x v="94"/>
    <s v="Hanson Inc"/>
    <s v="Grass-roots web-enabled contingency"/>
    <n v="2900"/>
    <n v="8807"/>
    <n v="303.68965517241378"/>
    <x v="1"/>
    <n v="180"/>
    <n v="48.927777777777777"/>
    <x v="4"/>
    <s v="GBP"/>
    <x v="94"/>
    <x v="94"/>
    <x v="91"/>
    <x v="91"/>
    <b v="0"/>
    <b v="0"/>
    <s v="technology/web"/>
    <s v="technology"/>
    <s v="web"/>
  </r>
  <r>
    <x v="95"/>
    <s v="Sanchez LLC"/>
    <s v="Stand-alone system-worthy standardization"/>
    <n v="900"/>
    <n v="1017"/>
    <n v="113"/>
    <x v="1"/>
    <n v="27"/>
    <n v="37.666666666666664"/>
    <x v="1"/>
    <s v="USD"/>
    <x v="95"/>
    <x v="95"/>
    <x v="92"/>
    <x v="92"/>
    <b v="0"/>
    <b v="0"/>
    <s v="film &amp; video/documentary"/>
    <s v="film &amp; video"/>
    <s v="documentary"/>
  </r>
  <r>
    <x v="96"/>
    <s v="Howard Ltd"/>
    <s v="Down-sized systematic policy"/>
    <n v="69700"/>
    <n v="151513"/>
    <n v="217.37876614060258"/>
    <x v="1"/>
    <n v="2331"/>
    <n v="64.999141999141997"/>
    <x v="1"/>
    <s v="USD"/>
    <x v="96"/>
    <x v="96"/>
    <x v="36"/>
    <x v="36"/>
    <b v="0"/>
    <b v="0"/>
    <s v="theater/plays"/>
    <s v="theater"/>
    <s v="plays"/>
  </r>
  <r>
    <x v="97"/>
    <s v="Stewart LLC"/>
    <s v="Cloned bi-directional architecture"/>
    <n v="1300"/>
    <n v="12047"/>
    <n v="926.69230769230774"/>
    <x v="1"/>
    <n v="113"/>
    <n v="106.61061946902655"/>
    <x v="1"/>
    <s v="USD"/>
    <x v="48"/>
    <x v="48"/>
    <x v="93"/>
    <x v="93"/>
    <b v="0"/>
    <b v="0"/>
    <s v="food/food trucks"/>
    <s v="food"/>
    <s v="food trucks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7"/>
    <x v="94"/>
    <x v="94"/>
    <b v="0"/>
    <b v="0"/>
    <s v="games/video games"/>
    <s v="games"/>
    <s v="video games"/>
  </r>
  <r>
    <x v="99"/>
    <s v="Baker-Morris"/>
    <s v="Fully-configurable motivating approach"/>
    <n v="7600"/>
    <n v="14951"/>
    <n v="196.72368421052633"/>
    <x v="1"/>
    <n v="164"/>
    <n v="91.16463414634147"/>
    <x v="1"/>
    <s v="USD"/>
    <x v="98"/>
    <x v="98"/>
    <x v="95"/>
    <x v="95"/>
    <b v="0"/>
    <b v="0"/>
    <s v="theater/plays"/>
    <s v="theater"/>
    <s v="plays"/>
  </r>
  <r>
    <x v="100"/>
    <s v="Tucker, Fox and Green"/>
    <s v="Upgradable fault-tolerant approach"/>
    <n v="100"/>
    <n v="1"/>
    <n v="1"/>
    <x v="0"/>
    <n v="1"/>
    <n v="1"/>
    <x v="1"/>
    <s v="USD"/>
    <x v="99"/>
    <x v="99"/>
    <x v="96"/>
    <x v="96"/>
    <b v="0"/>
    <b v="0"/>
    <s v="theater/plays"/>
    <s v="theater"/>
    <s v="plays"/>
  </r>
  <r>
    <x v="101"/>
    <s v="Douglas LLC"/>
    <s v="Reduced heuristic moratorium"/>
    <n v="900"/>
    <n v="9193"/>
    <n v="1021.4444444444445"/>
    <x v="1"/>
    <n v="164"/>
    <n v="56.054878048780488"/>
    <x v="1"/>
    <s v="USD"/>
    <x v="100"/>
    <x v="100"/>
    <x v="97"/>
    <x v="97"/>
    <b v="0"/>
    <b v="1"/>
    <s v="music/electric music"/>
    <s v="music"/>
    <s v="electric music"/>
  </r>
  <r>
    <x v="102"/>
    <s v="Garcia Inc"/>
    <s v="Front-line web-enabled model"/>
    <n v="3700"/>
    <n v="10422"/>
    <n v="281.67567567567568"/>
    <x v="1"/>
    <n v="336"/>
    <n v="31.017857142857142"/>
    <x v="1"/>
    <s v="USD"/>
    <x v="101"/>
    <x v="101"/>
    <x v="98"/>
    <x v="98"/>
    <b v="0"/>
    <b v="1"/>
    <s v="technology/wearables"/>
    <s v="technology"/>
    <s v="wearables"/>
  </r>
  <r>
    <x v="103"/>
    <s v="Frye, Hunt and Powell"/>
    <s v="Polarized incremental emulation"/>
    <n v="10000"/>
    <n v="2461"/>
    <n v="24.61"/>
    <x v="0"/>
    <n v="37"/>
    <n v="66.513513513513516"/>
    <x v="6"/>
    <s v="EUR"/>
    <x v="102"/>
    <x v="102"/>
    <x v="99"/>
    <x v="99"/>
    <b v="0"/>
    <b v="0"/>
    <s v="music/electric music"/>
    <s v="music"/>
    <s v="electric music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3"/>
    <x v="100"/>
    <x v="100"/>
    <b v="0"/>
    <b v="0"/>
    <s v="music/indie rock"/>
    <s v="music"/>
    <s v="indie rock"/>
  </r>
  <r>
    <x v="105"/>
    <s v="Charles-Johnson"/>
    <s v="Total fresh-thinking system engine"/>
    <n v="6800"/>
    <n v="9829"/>
    <n v="144.54411764705881"/>
    <x v="1"/>
    <n v="95"/>
    <n v="103.46315789473684"/>
    <x v="1"/>
    <s v="USD"/>
    <x v="104"/>
    <x v="104"/>
    <x v="101"/>
    <x v="101"/>
    <b v="0"/>
    <b v="0"/>
    <s v="technology/web"/>
    <s v="technology"/>
    <s v="web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5"/>
    <x v="102"/>
    <x v="102"/>
    <b v="0"/>
    <b v="0"/>
    <s v="theater/plays"/>
    <s v="theater"/>
    <s v="plays"/>
  </r>
  <r>
    <x v="107"/>
    <s v="Tucker, Schmidt and Reid"/>
    <s v="Multi-layered encompassing installation"/>
    <n v="3500"/>
    <n v="6527"/>
    <n v="186.48571428571429"/>
    <x v="1"/>
    <n v="86"/>
    <n v="75.895348837209298"/>
    <x v="1"/>
    <s v="USD"/>
    <x v="106"/>
    <x v="106"/>
    <x v="103"/>
    <x v="103"/>
    <b v="0"/>
    <b v="1"/>
    <s v="theater/plays"/>
    <s v="theater"/>
    <s v="plays"/>
  </r>
  <r>
    <x v="108"/>
    <s v="Decker Inc"/>
    <s v="Universal encompassing implementation"/>
    <n v="1500"/>
    <n v="8929"/>
    <n v="595.26666666666665"/>
    <x v="1"/>
    <n v="83"/>
    <n v="107.57831325301204"/>
    <x v="1"/>
    <s v="USD"/>
    <x v="107"/>
    <x v="107"/>
    <x v="104"/>
    <x v="104"/>
    <b v="0"/>
    <b v="0"/>
    <s v="film &amp; video/documentary"/>
    <s v="film &amp; video"/>
    <s v="documentary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8"/>
    <x v="105"/>
    <x v="105"/>
    <b v="0"/>
    <b v="0"/>
    <s v="film &amp; video/television"/>
    <s v="film &amp; video"/>
    <s v="television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9"/>
    <x v="106"/>
    <x v="106"/>
    <b v="0"/>
    <b v="0"/>
    <s v="food/food trucks"/>
    <s v="food"/>
    <s v="food trucks"/>
  </r>
  <r>
    <x v="111"/>
    <s v="Hart-Briggs"/>
    <s v="Re-engineered user-facing approach"/>
    <n v="61400"/>
    <n v="73653"/>
    <n v="119.95602605863192"/>
    <x v="1"/>
    <n v="676"/>
    <n v="108.95414201183432"/>
    <x v="1"/>
    <s v="USD"/>
    <x v="110"/>
    <x v="110"/>
    <x v="107"/>
    <x v="107"/>
    <b v="0"/>
    <b v="0"/>
    <s v="publishing/radio &amp; podcasts"/>
    <s v="publishing"/>
    <s v="radio &amp; podcasts"/>
  </r>
  <r>
    <x v="112"/>
    <s v="Jones-Meyer"/>
    <s v="Re-engineered client-driven hub"/>
    <n v="4700"/>
    <n v="12635"/>
    <n v="268.82978723404256"/>
    <x v="1"/>
    <n v="361"/>
    <n v="35"/>
    <x v="2"/>
    <s v="AUD"/>
    <x v="111"/>
    <x v="111"/>
    <x v="108"/>
    <x v="108"/>
    <b v="0"/>
    <b v="0"/>
    <s v="technology/web"/>
    <s v="technology"/>
    <s v="web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12"/>
    <x v="109"/>
    <x v="109"/>
    <b v="0"/>
    <b v="0"/>
    <s v="food/food trucks"/>
    <s v="food"/>
    <s v="food trucks"/>
  </r>
  <r>
    <x v="114"/>
    <s v="Harper-Davis"/>
    <s v="Robust heuristic encoding"/>
    <n v="1900"/>
    <n v="13816"/>
    <n v="727.15789473684208"/>
    <x v="1"/>
    <n v="126"/>
    <n v="109.65079365079364"/>
    <x v="1"/>
    <s v="USD"/>
    <x v="113"/>
    <x v="113"/>
    <x v="110"/>
    <x v="110"/>
    <b v="0"/>
    <b v="1"/>
    <s v="technology/wearables"/>
    <s v="technology"/>
    <s v="wearables"/>
  </r>
  <r>
    <x v="115"/>
    <s v="Barrett PLC"/>
    <s v="Team-oriented clear-thinking capacity"/>
    <n v="166700"/>
    <n v="145382"/>
    <n v="87.211757648470311"/>
    <x v="0"/>
    <n v="3304"/>
    <n v="44.001815980629537"/>
    <x v="6"/>
    <s v="EUR"/>
    <x v="114"/>
    <x v="114"/>
    <x v="111"/>
    <x v="111"/>
    <b v="0"/>
    <b v="0"/>
    <s v="publishing/fiction"/>
    <s v="publishing"/>
    <s v="fiction"/>
  </r>
  <r>
    <x v="116"/>
    <s v="David-Clark"/>
    <s v="De-engineered motivating standardization"/>
    <n v="7200"/>
    <n v="6336"/>
    <n v="88"/>
    <x v="0"/>
    <n v="73"/>
    <n v="86.794520547945211"/>
    <x v="1"/>
    <s v="USD"/>
    <x v="115"/>
    <x v="115"/>
    <x v="112"/>
    <x v="112"/>
    <b v="0"/>
    <b v="0"/>
    <s v="theater/plays"/>
    <s v="theater"/>
    <s v="plays"/>
  </r>
  <r>
    <x v="117"/>
    <s v="Chaney-Dennis"/>
    <s v="Business-focused 24hour groupware"/>
    <n v="4900"/>
    <n v="8523"/>
    <n v="173.9387755102041"/>
    <x v="1"/>
    <n v="275"/>
    <n v="30.992727272727272"/>
    <x v="1"/>
    <s v="USD"/>
    <x v="116"/>
    <x v="116"/>
    <x v="113"/>
    <x v="113"/>
    <b v="0"/>
    <b v="0"/>
    <s v="film &amp; video/television"/>
    <s v="film &amp; video"/>
    <s v="television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7"/>
    <x v="114"/>
    <x v="114"/>
    <b v="0"/>
    <b v="0"/>
    <s v="photography/photography books"/>
    <s v="photography"/>
    <s v="photography books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8"/>
    <x v="115"/>
    <x v="115"/>
    <b v="0"/>
    <b v="1"/>
    <s v="film &amp; video/documentary"/>
    <s v="film &amp; video"/>
    <s v="documentary"/>
  </r>
  <r>
    <x v="120"/>
    <s v="Vega Group"/>
    <s v="Synchronized regional synergy"/>
    <n v="75100"/>
    <n v="112272"/>
    <n v="149.49667110519309"/>
    <x v="1"/>
    <n v="1782"/>
    <n v="63.003367003367003"/>
    <x v="1"/>
    <s v="USD"/>
    <x v="119"/>
    <x v="119"/>
    <x v="116"/>
    <x v="116"/>
    <b v="0"/>
    <b v="1"/>
    <s v="games/mobile games"/>
    <s v="games"/>
    <s v="mobile games"/>
  </r>
  <r>
    <x v="121"/>
    <s v="Brown-Brown"/>
    <s v="Multi-lateral homogeneous success"/>
    <n v="45300"/>
    <n v="99361"/>
    <n v="219.33995584988963"/>
    <x v="1"/>
    <n v="903"/>
    <n v="110.0343300110742"/>
    <x v="1"/>
    <s v="USD"/>
    <x v="33"/>
    <x v="33"/>
    <x v="117"/>
    <x v="117"/>
    <b v="0"/>
    <b v="0"/>
    <s v="games/video games"/>
    <s v="games"/>
    <s v="video games"/>
  </r>
  <r>
    <x v="122"/>
    <s v="Taylor PLC"/>
    <s v="Seamless zero-defect solution"/>
    <n v="136800"/>
    <n v="88055"/>
    <n v="64.367690058479539"/>
    <x v="0"/>
    <n v="3387"/>
    <n v="25.997933274284026"/>
    <x v="1"/>
    <s v="USD"/>
    <x v="120"/>
    <x v="120"/>
    <x v="95"/>
    <x v="95"/>
    <b v="0"/>
    <b v="0"/>
    <s v="publishing/fiction"/>
    <s v="publishing"/>
    <s v="fiction"/>
  </r>
  <r>
    <x v="123"/>
    <s v="Edwards-Lewis"/>
    <s v="Enhanced scalable concept"/>
    <n v="177700"/>
    <n v="33092"/>
    <n v="18.622397298818232"/>
    <x v="0"/>
    <n v="662"/>
    <n v="49.987915407854985"/>
    <x v="0"/>
    <s v="CAD"/>
    <x v="121"/>
    <x v="121"/>
    <x v="118"/>
    <x v="118"/>
    <b v="1"/>
    <b v="0"/>
    <s v="theater/plays"/>
    <s v="theater"/>
    <s v="plays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22"/>
    <x v="119"/>
    <x v="119"/>
    <b v="0"/>
    <b v="0"/>
    <s v="photography/photography books"/>
    <s v="photography"/>
    <s v="photography books"/>
  </r>
  <r>
    <x v="125"/>
    <s v="Pratt LLC"/>
    <s v="Stand-alone web-enabled moderator"/>
    <n v="5300"/>
    <n v="8475"/>
    <n v="159.90566037735849"/>
    <x v="1"/>
    <n v="180"/>
    <n v="47.083333333333336"/>
    <x v="1"/>
    <s v="USD"/>
    <x v="123"/>
    <x v="123"/>
    <x v="120"/>
    <x v="120"/>
    <b v="0"/>
    <b v="0"/>
    <s v="theater/plays"/>
    <s v="theater"/>
    <s v="plays"/>
  </r>
  <r>
    <x v="126"/>
    <s v="Gross PLC"/>
    <s v="Proactive methodical benchmark"/>
    <n v="180200"/>
    <n v="69617"/>
    <n v="38.633185349611544"/>
    <x v="0"/>
    <n v="774"/>
    <n v="89.944444444444443"/>
    <x v="1"/>
    <s v="USD"/>
    <x v="124"/>
    <x v="124"/>
    <x v="121"/>
    <x v="121"/>
    <b v="0"/>
    <b v="1"/>
    <s v="theater/plays"/>
    <s v="theater"/>
    <s v="plays"/>
  </r>
  <r>
    <x v="127"/>
    <s v="Martinez, Gomez and Dalton"/>
    <s v="Team-oriented 6thgeneration matrix"/>
    <n v="103200"/>
    <n v="53067"/>
    <n v="51.421511627906973"/>
    <x v="0"/>
    <n v="672"/>
    <n v="78.96875"/>
    <x v="0"/>
    <s v="CAD"/>
    <x v="125"/>
    <x v="125"/>
    <x v="122"/>
    <x v="122"/>
    <b v="0"/>
    <b v="0"/>
    <s v="theater/plays"/>
    <s v="theater"/>
    <s v="plays"/>
  </r>
  <r>
    <x v="128"/>
    <s v="Allen-Curtis"/>
    <s v="Phased human-resource core"/>
    <n v="70600"/>
    <n v="42596"/>
    <n v="60.334277620396598"/>
    <x v="3"/>
    <n v="532"/>
    <n v="80.067669172932327"/>
    <x v="1"/>
    <s v="USD"/>
    <x v="126"/>
    <x v="126"/>
    <x v="123"/>
    <x v="123"/>
    <b v="0"/>
    <b v="0"/>
    <s v="music/rock"/>
    <s v="music"/>
    <s v="rock"/>
  </r>
  <r>
    <x v="129"/>
    <s v="Morgan-Martinez"/>
    <s v="Mandatory tertiary implementation"/>
    <n v="148500"/>
    <n v="4756"/>
    <n v="3.2026936026936026"/>
    <x v="3"/>
    <n v="55"/>
    <n v="86.472727272727269"/>
    <x v="2"/>
    <s v="AUD"/>
    <x v="127"/>
    <x v="127"/>
    <x v="97"/>
    <x v="97"/>
    <b v="0"/>
    <b v="0"/>
    <s v="food/food trucks"/>
    <s v="food"/>
    <s v="food trucks"/>
  </r>
  <r>
    <x v="130"/>
    <s v="Luna, Anderson and Fox"/>
    <s v="Secured directional encryption"/>
    <n v="9600"/>
    <n v="14925"/>
    <n v="155.46875"/>
    <x v="1"/>
    <n v="533"/>
    <n v="28.001876172607879"/>
    <x v="3"/>
    <s v="DKK"/>
    <x v="128"/>
    <x v="128"/>
    <x v="124"/>
    <x v="124"/>
    <b v="0"/>
    <b v="0"/>
    <s v="film &amp; video/drama"/>
    <s v="film &amp; video"/>
    <s v="drama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9"/>
    <x v="125"/>
    <x v="125"/>
    <b v="0"/>
    <b v="0"/>
    <s v="technology/web"/>
    <s v="technology"/>
    <s v="web"/>
  </r>
  <r>
    <x v="132"/>
    <s v="Flowers and Sons"/>
    <s v="Virtual static core"/>
    <n v="3300"/>
    <n v="3834"/>
    <n v="116.18181818181819"/>
    <x v="1"/>
    <n v="89"/>
    <n v="43.078651685393261"/>
    <x v="1"/>
    <s v="USD"/>
    <x v="130"/>
    <x v="130"/>
    <x v="126"/>
    <x v="126"/>
    <b v="0"/>
    <b v="1"/>
    <s v="theater/plays"/>
    <s v="theater"/>
    <s v="plays"/>
  </r>
  <r>
    <x v="133"/>
    <s v="Gates PLC"/>
    <s v="Secured content-based product"/>
    <n v="4500"/>
    <n v="13985"/>
    <n v="310.77777777777777"/>
    <x v="1"/>
    <n v="159"/>
    <n v="87.95597484276729"/>
    <x v="1"/>
    <s v="USD"/>
    <x v="131"/>
    <x v="131"/>
    <x v="127"/>
    <x v="127"/>
    <b v="0"/>
    <b v="0"/>
    <s v="music/world music"/>
    <s v="music"/>
    <s v="world music"/>
  </r>
  <r>
    <x v="134"/>
    <s v="Caldwell LLC"/>
    <s v="Secured executive concept"/>
    <n v="99500"/>
    <n v="89288"/>
    <n v="89.73668341708543"/>
    <x v="0"/>
    <n v="940"/>
    <n v="94.987234042553197"/>
    <x v="5"/>
    <s v="CHF"/>
    <x v="132"/>
    <x v="132"/>
    <x v="128"/>
    <x v="128"/>
    <b v="0"/>
    <b v="1"/>
    <s v="film &amp; video/documentary"/>
    <s v="film &amp; video"/>
    <s v="documentary"/>
  </r>
  <r>
    <x v="135"/>
    <s v="Le, Burton and Evans"/>
    <s v="Balanced zero-defect software"/>
    <n v="7700"/>
    <n v="5488"/>
    <n v="71.272727272727266"/>
    <x v="0"/>
    <n v="117"/>
    <n v="46.905982905982903"/>
    <x v="1"/>
    <s v="USD"/>
    <x v="133"/>
    <x v="133"/>
    <x v="129"/>
    <x v="129"/>
    <b v="0"/>
    <b v="1"/>
    <s v="theater/plays"/>
    <s v="theater"/>
    <s v="plays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4"/>
    <x v="130"/>
    <x v="130"/>
    <b v="0"/>
    <b v="1"/>
    <s v="film &amp; video/drama"/>
    <s v="film &amp; video"/>
    <s v="drama"/>
  </r>
  <r>
    <x v="137"/>
    <s v="Hudson-Nguyen"/>
    <s v="Down-sized disintermediate support"/>
    <n v="1800"/>
    <n v="4712"/>
    <n v="261.77777777777777"/>
    <x v="1"/>
    <n v="50"/>
    <n v="94.24"/>
    <x v="1"/>
    <s v="USD"/>
    <x v="135"/>
    <x v="135"/>
    <x v="131"/>
    <x v="131"/>
    <b v="0"/>
    <b v="0"/>
    <s v="publishing/nonfiction"/>
    <s v="publishing"/>
    <s v="nonfiction"/>
  </r>
  <r>
    <x v="138"/>
    <s v="Hogan Ltd"/>
    <s v="Stand-alone mission-critical moratorium"/>
    <n v="9600"/>
    <n v="9216"/>
    <n v="96"/>
    <x v="0"/>
    <n v="115"/>
    <n v="80.139130434782615"/>
    <x v="1"/>
    <s v="USD"/>
    <x v="136"/>
    <x v="136"/>
    <x v="132"/>
    <x v="132"/>
    <b v="0"/>
    <b v="0"/>
    <s v="games/mobile games"/>
    <s v="games"/>
    <s v="mobile games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7"/>
    <x v="133"/>
    <x v="133"/>
    <b v="0"/>
    <b v="1"/>
    <s v="technology/wearables"/>
    <s v="technology"/>
    <s v="wearables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8"/>
    <x v="134"/>
    <x v="134"/>
    <b v="0"/>
    <b v="0"/>
    <s v="film &amp; video/documentary"/>
    <s v="film &amp; video"/>
    <s v="documentary"/>
  </r>
  <r>
    <x v="141"/>
    <s v="Jackson LLC"/>
    <s v="Distributed motivating algorithm"/>
    <n v="64300"/>
    <n v="65323"/>
    <n v="101.59097978227061"/>
    <x v="1"/>
    <n v="1071"/>
    <n v="60.992530345471522"/>
    <x v="1"/>
    <s v="USD"/>
    <x v="139"/>
    <x v="139"/>
    <x v="135"/>
    <x v="135"/>
    <b v="0"/>
    <b v="0"/>
    <s v="technology/web"/>
    <s v="technology"/>
    <s v="web"/>
  </r>
  <r>
    <x v="142"/>
    <s v="Figueroa Ltd"/>
    <s v="Expanded solution-oriented benchmark"/>
    <n v="5000"/>
    <n v="11502"/>
    <n v="230.04"/>
    <x v="1"/>
    <n v="117"/>
    <n v="98.307692307692307"/>
    <x v="1"/>
    <s v="USD"/>
    <x v="107"/>
    <x v="107"/>
    <x v="136"/>
    <x v="136"/>
    <b v="0"/>
    <b v="0"/>
    <s v="technology/web"/>
    <s v="technology"/>
    <s v="web"/>
  </r>
  <r>
    <x v="143"/>
    <s v="Avila-Jones"/>
    <s v="Implemented discrete secured line"/>
    <n v="5400"/>
    <n v="7322"/>
    <n v="135.59259259259258"/>
    <x v="1"/>
    <n v="70"/>
    <n v="104.6"/>
    <x v="1"/>
    <s v="USD"/>
    <x v="140"/>
    <x v="140"/>
    <x v="137"/>
    <x v="137"/>
    <b v="0"/>
    <b v="0"/>
    <s v="music/indie rock"/>
    <s v="music"/>
    <s v="indie rock"/>
  </r>
  <r>
    <x v="144"/>
    <s v="Martin, Lopez and Hunter"/>
    <s v="Multi-lateral actuating installation"/>
    <n v="9000"/>
    <n v="11619"/>
    <n v="129.1"/>
    <x v="1"/>
    <n v="135"/>
    <n v="86.066666666666663"/>
    <x v="1"/>
    <s v="USD"/>
    <x v="141"/>
    <x v="141"/>
    <x v="138"/>
    <x v="138"/>
    <b v="0"/>
    <b v="0"/>
    <s v="theater/plays"/>
    <s v="theater"/>
    <s v="plays"/>
  </r>
  <r>
    <x v="145"/>
    <s v="Fields-Moore"/>
    <s v="Secured reciprocal array"/>
    <n v="25000"/>
    <n v="59128"/>
    <n v="236.512"/>
    <x v="1"/>
    <n v="768"/>
    <n v="76.989583333333329"/>
    <x v="5"/>
    <s v="CHF"/>
    <x v="142"/>
    <x v="142"/>
    <x v="139"/>
    <x v="139"/>
    <b v="0"/>
    <b v="0"/>
    <s v="technology/wearables"/>
    <s v="technology"/>
    <s v="wearables"/>
  </r>
  <r>
    <x v="146"/>
    <s v="Harris-Golden"/>
    <s v="Optional bandwidth-monitored middleware"/>
    <n v="8800"/>
    <n v="1518"/>
    <n v="17.25"/>
    <x v="3"/>
    <n v="51"/>
    <n v="29.764705882352942"/>
    <x v="1"/>
    <s v="USD"/>
    <x v="143"/>
    <x v="143"/>
    <x v="140"/>
    <x v="140"/>
    <b v="0"/>
    <b v="0"/>
    <s v="theater/plays"/>
    <s v="theater"/>
    <s v="plays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4"/>
    <x v="141"/>
    <x v="141"/>
    <b v="0"/>
    <b v="1"/>
    <s v="theater/plays"/>
    <s v="theater"/>
    <s v="plays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5"/>
    <x v="142"/>
    <x v="142"/>
    <b v="0"/>
    <b v="0"/>
    <s v="technology/wearables"/>
    <s v="technology"/>
    <s v="wearables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6"/>
    <x v="143"/>
    <x v="143"/>
    <b v="0"/>
    <b v="0"/>
    <s v="music/indie rock"/>
    <s v="music"/>
    <s v="indie rock"/>
  </r>
  <r>
    <x v="150"/>
    <s v="Brown, Palmer and Pace"/>
    <s v="Networked stable workforce"/>
    <n v="100"/>
    <n v="1"/>
    <n v="1"/>
    <x v="0"/>
    <n v="1"/>
    <n v="1"/>
    <x v="1"/>
    <s v="USD"/>
    <x v="147"/>
    <x v="147"/>
    <x v="144"/>
    <x v="144"/>
    <b v="0"/>
    <b v="0"/>
    <s v="music/rock"/>
    <s v="music"/>
    <s v="rock"/>
  </r>
  <r>
    <x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8"/>
    <x v="145"/>
    <x v="145"/>
    <b v="0"/>
    <b v="0"/>
    <s v="music/electric music"/>
    <s v="music"/>
    <s v="electric music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9"/>
    <x v="146"/>
    <x v="146"/>
    <b v="0"/>
    <b v="0"/>
    <s v="music/indie rock"/>
    <s v="music"/>
    <s v="indie rock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50"/>
    <x v="147"/>
    <x v="147"/>
    <b v="0"/>
    <b v="0"/>
    <s v="theater/plays"/>
    <s v="theater"/>
    <s v="plays"/>
  </r>
  <r>
    <x v="154"/>
    <s v="Rodriguez-Brown"/>
    <s v="Devolved foreground benchmark"/>
    <n v="171300"/>
    <n v="100650"/>
    <n v="58.75656742556918"/>
    <x v="0"/>
    <n v="1059"/>
    <n v="95.042492917847028"/>
    <x v="1"/>
    <s v="USD"/>
    <x v="151"/>
    <x v="151"/>
    <x v="148"/>
    <x v="148"/>
    <b v="0"/>
    <b v="1"/>
    <s v="music/indie rock"/>
    <s v="music"/>
    <s v="indie rock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52"/>
    <x v="149"/>
    <x v="149"/>
    <b v="0"/>
    <b v="0"/>
    <s v="theater/plays"/>
    <s v="theater"/>
    <s v="plays"/>
  </r>
  <r>
    <x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3"/>
    <x v="150"/>
    <x v="150"/>
    <b v="0"/>
    <b v="0"/>
    <s v="music/rock"/>
    <s v="music"/>
    <s v="rock"/>
  </r>
  <r>
    <x v="157"/>
    <s v="Curtis-Curtis"/>
    <s v="User-friendly reciprocal initiative"/>
    <n v="4200"/>
    <n v="2212"/>
    <n v="52.666666666666664"/>
    <x v="0"/>
    <n v="30"/>
    <n v="73.733333333333334"/>
    <x v="2"/>
    <s v="AUD"/>
    <x v="154"/>
    <x v="154"/>
    <x v="151"/>
    <x v="151"/>
    <b v="0"/>
    <b v="0"/>
    <s v="photography/photography books"/>
    <s v="photography"/>
    <s v="photography books"/>
  </r>
  <r>
    <x v="158"/>
    <s v="Carlson Inc"/>
    <s v="Ergonomic fresh-thinking installation"/>
    <n v="2100"/>
    <n v="4640"/>
    <n v="220.95238095238096"/>
    <x v="1"/>
    <n v="41"/>
    <n v="113.17073170731707"/>
    <x v="1"/>
    <s v="USD"/>
    <x v="155"/>
    <x v="155"/>
    <x v="152"/>
    <x v="152"/>
    <b v="0"/>
    <b v="0"/>
    <s v="music/rock"/>
    <s v="music"/>
    <s v="rock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6"/>
    <x v="153"/>
    <x v="153"/>
    <b v="0"/>
    <b v="1"/>
    <s v="theater/plays"/>
    <s v="theater"/>
    <s v="plays"/>
  </r>
  <r>
    <x v="160"/>
    <s v="Evans Group"/>
    <s v="Stand-alone actuating support"/>
    <n v="8000"/>
    <n v="12985"/>
    <n v="162.3125"/>
    <x v="1"/>
    <n v="164"/>
    <n v="79.176829268292678"/>
    <x v="1"/>
    <s v="USD"/>
    <x v="157"/>
    <x v="157"/>
    <x v="154"/>
    <x v="154"/>
    <b v="0"/>
    <b v="0"/>
    <s v="technology/wearables"/>
    <s v="technology"/>
    <s v="wearables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8"/>
    <x v="155"/>
    <x v="155"/>
    <b v="0"/>
    <b v="1"/>
    <s v="technology/web"/>
    <s v="technology"/>
    <s v="web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9"/>
    <x v="156"/>
    <x v="156"/>
    <b v="0"/>
    <b v="0"/>
    <s v="music/rock"/>
    <s v="music"/>
    <s v="rock"/>
  </r>
  <r>
    <x v="163"/>
    <s v="Burton-Watkins"/>
    <s v="Extended reciprocal circuit"/>
    <n v="3500"/>
    <n v="8864"/>
    <n v="253.25714285714287"/>
    <x v="1"/>
    <n v="246"/>
    <n v="36.032520325203251"/>
    <x v="1"/>
    <s v="USD"/>
    <x v="160"/>
    <x v="160"/>
    <x v="157"/>
    <x v="157"/>
    <b v="0"/>
    <b v="1"/>
    <s v="photography/photography books"/>
    <s v="photography"/>
    <s v="photography books"/>
  </r>
  <r>
    <x v="164"/>
    <s v="Lopez and Sons"/>
    <s v="Polarized human-resource protocol"/>
    <n v="150500"/>
    <n v="150755"/>
    <n v="100.16943521594685"/>
    <x v="1"/>
    <n v="1396"/>
    <n v="107.99068767908309"/>
    <x v="1"/>
    <s v="USD"/>
    <x v="161"/>
    <x v="161"/>
    <x v="158"/>
    <x v="158"/>
    <b v="0"/>
    <b v="0"/>
    <s v="theater/plays"/>
    <s v="theater"/>
    <s v="plays"/>
  </r>
  <r>
    <x v="165"/>
    <s v="Cordova Ltd"/>
    <s v="Synergized radical product"/>
    <n v="90400"/>
    <n v="110279"/>
    <n v="121.99004424778761"/>
    <x v="1"/>
    <n v="2506"/>
    <n v="44.005985634477256"/>
    <x v="1"/>
    <s v="USD"/>
    <x v="162"/>
    <x v="162"/>
    <x v="159"/>
    <x v="159"/>
    <b v="0"/>
    <b v="0"/>
    <s v="technology/web"/>
    <s v="technology"/>
    <s v="web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3"/>
    <x v="160"/>
    <x v="160"/>
    <b v="0"/>
    <b v="0"/>
    <s v="photography/photography books"/>
    <s v="photography"/>
    <s v="photography books"/>
  </r>
  <r>
    <x v="167"/>
    <s v="Cruz-Ward"/>
    <s v="Robust content-based emulation"/>
    <n v="2600"/>
    <n v="10804"/>
    <n v="415.53846153846155"/>
    <x v="1"/>
    <n v="146"/>
    <n v="74"/>
    <x v="2"/>
    <s v="AUD"/>
    <x v="164"/>
    <x v="164"/>
    <x v="161"/>
    <x v="161"/>
    <b v="0"/>
    <b v="0"/>
    <s v="theater/plays"/>
    <s v="theater"/>
    <s v="plays"/>
  </r>
  <r>
    <x v="168"/>
    <s v="Hernandez Group"/>
    <s v="Ergonomic uniform open system"/>
    <n v="128100"/>
    <n v="40107"/>
    <n v="31.30913348946136"/>
    <x v="0"/>
    <n v="955"/>
    <n v="41.996858638743454"/>
    <x v="3"/>
    <s v="DKK"/>
    <x v="165"/>
    <x v="165"/>
    <x v="162"/>
    <x v="162"/>
    <b v="0"/>
    <b v="1"/>
    <s v="music/indie rock"/>
    <s v="music"/>
    <s v="indie rock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6"/>
    <x v="163"/>
    <x v="163"/>
    <b v="0"/>
    <b v="1"/>
    <s v="film &amp; video/shorts"/>
    <s v="film &amp; video"/>
    <s v="shorts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7"/>
    <x v="164"/>
    <x v="164"/>
    <b v="0"/>
    <b v="0"/>
    <s v="music/indie rock"/>
    <s v="music"/>
    <s v="indie rock"/>
  </r>
  <r>
    <x v="171"/>
    <s v="Blair Group"/>
    <s v="Public-key 3rdgeneration budgetary management"/>
    <n v="4900"/>
    <n v="521"/>
    <n v="10.63265306122449"/>
    <x v="0"/>
    <n v="5"/>
    <n v="104.2"/>
    <x v="1"/>
    <s v="USD"/>
    <x v="168"/>
    <x v="168"/>
    <x v="165"/>
    <x v="165"/>
    <b v="0"/>
    <b v="0"/>
    <s v="publishing/translations"/>
    <s v="publishing"/>
    <s v="translations"/>
  </r>
  <r>
    <x v="172"/>
    <s v="Nixon Inc"/>
    <s v="Centralized national firmware"/>
    <n v="800"/>
    <n v="663"/>
    <n v="82.875"/>
    <x v="0"/>
    <n v="26"/>
    <n v="25.5"/>
    <x v="1"/>
    <s v="USD"/>
    <x v="169"/>
    <x v="169"/>
    <x v="166"/>
    <x v="166"/>
    <b v="0"/>
    <b v="1"/>
    <s v="film &amp; video/documentary"/>
    <s v="film &amp; video"/>
    <s v="documentary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70"/>
    <x v="167"/>
    <x v="167"/>
    <b v="0"/>
    <b v="0"/>
    <s v="theater/plays"/>
    <s v="theater"/>
    <s v="plays"/>
  </r>
  <r>
    <x v="174"/>
    <s v="Santos, Black and Donovan"/>
    <s v="Pre-emptive scalable access"/>
    <n v="600"/>
    <n v="5368"/>
    <n v="894.66666666666663"/>
    <x v="1"/>
    <n v="48"/>
    <n v="111.83333333333333"/>
    <x v="1"/>
    <s v="USD"/>
    <x v="171"/>
    <x v="171"/>
    <x v="168"/>
    <x v="168"/>
    <b v="0"/>
    <b v="1"/>
    <s v="technology/wearables"/>
    <s v="technology"/>
    <s v="wearables"/>
  </r>
  <r>
    <x v="175"/>
    <s v="Jones, Contreras and Burnett"/>
    <s v="Sharable intangible migration"/>
    <n v="181200"/>
    <n v="47459"/>
    <n v="26.19150110375276"/>
    <x v="0"/>
    <n v="1130"/>
    <n v="41.999115044247787"/>
    <x v="1"/>
    <s v="USD"/>
    <x v="172"/>
    <x v="172"/>
    <x v="169"/>
    <x v="169"/>
    <b v="0"/>
    <b v="0"/>
    <s v="theater/plays"/>
    <s v="theater"/>
    <s v="plays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3"/>
    <x v="170"/>
    <x v="170"/>
    <b v="0"/>
    <b v="0"/>
    <s v="theater/plays"/>
    <s v="theater"/>
    <s v="plays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4"/>
    <x v="171"/>
    <x v="171"/>
    <b v="0"/>
    <b v="0"/>
    <s v="theater/plays"/>
    <s v="theater"/>
    <s v="plays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5"/>
    <x v="172"/>
    <x v="172"/>
    <b v="0"/>
    <b v="0"/>
    <s v="food/food trucks"/>
    <s v="food"/>
    <s v="food trucks"/>
  </r>
  <r>
    <x v="179"/>
    <s v="Marks Ltd"/>
    <s v="Realigned human-resource orchestration"/>
    <n v="44500"/>
    <n v="159185"/>
    <n v="357.71910112359552"/>
    <x v="1"/>
    <n v="3537"/>
    <n v="45.005654509471306"/>
    <x v="0"/>
    <s v="CAD"/>
    <x v="176"/>
    <x v="176"/>
    <x v="173"/>
    <x v="173"/>
    <b v="0"/>
    <b v="1"/>
    <s v="theater/plays"/>
    <s v="theater"/>
    <s v="plays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7"/>
    <x v="174"/>
    <x v="174"/>
    <b v="0"/>
    <b v="0"/>
    <s v="technology/wearables"/>
    <s v="technology"/>
    <s v="wearables"/>
  </r>
  <r>
    <x v="181"/>
    <s v="Daniels, Rose and Tyler"/>
    <s v="Centralized global approach"/>
    <n v="8600"/>
    <n v="5315"/>
    <n v="61.802325581395351"/>
    <x v="0"/>
    <n v="136"/>
    <n v="39.080882352941174"/>
    <x v="1"/>
    <s v="USD"/>
    <x v="178"/>
    <x v="178"/>
    <x v="175"/>
    <x v="175"/>
    <b v="0"/>
    <b v="0"/>
    <s v="technology/web"/>
    <s v="technology"/>
    <s v="web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9"/>
    <x v="176"/>
    <x v="176"/>
    <b v="0"/>
    <b v="0"/>
    <s v="theater/plays"/>
    <s v="theater"/>
    <s v="plays"/>
  </r>
  <r>
    <x v="183"/>
    <s v="Rogers, Huerta and Medina"/>
    <s v="Pre-emptive bandwidth-monitored instruction set"/>
    <n v="5100"/>
    <n v="3525"/>
    <n v="69.117647058823536"/>
    <x v="0"/>
    <n v="86"/>
    <n v="40.988372093023258"/>
    <x v="0"/>
    <s v="CAD"/>
    <x v="180"/>
    <x v="180"/>
    <x v="177"/>
    <x v="177"/>
    <b v="0"/>
    <b v="0"/>
    <s v="music/rock"/>
    <s v="music"/>
    <s v="rock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81"/>
    <x v="178"/>
    <x v="178"/>
    <b v="0"/>
    <b v="0"/>
    <s v="theater/plays"/>
    <s v="theater"/>
    <s v="plays"/>
  </r>
  <r>
    <x v="185"/>
    <s v="Bailey PLC"/>
    <s v="Innovative actuating conglomeration"/>
    <n v="1000"/>
    <n v="718"/>
    <n v="71.8"/>
    <x v="0"/>
    <n v="19"/>
    <n v="37.789473684210527"/>
    <x v="1"/>
    <s v="USD"/>
    <x v="182"/>
    <x v="182"/>
    <x v="179"/>
    <x v="179"/>
    <b v="0"/>
    <b v="0"/>
    <s v="film &amp; video/television"/>
    <s v="film &amp; video"/>
    <s v="television"/>
  </r>
  <r>
    <x v="186"/>
    <s v="Parker Group"/>
    <s v="Grass-roots foreground policy"/>
    <n v="88800"/>
    <n v="28358"/>
    <n v="31.934684684684683"/>
    <x v="0"/>
    <n v="886"/>
    <n v="32.006772009029348"/>
    <x v="1"/>
    <s v="USD"/>
    <x v="183"/>
    <x v="183"/>
    <x v="180"/>
    <x v="180"/>
    <b v="0"/>
    <b v="0"/>
    <s v="theater/plays"/>
    <s v="theater"/>
    <s v="plays"/>
  </r>
  <r>
    <x v="187"/>
    <s v="Fox Group"/>
    <s v="Horizontal transitional paradigm"/>
    <n v="60200"/>
    <n v="138384"/>
    <n v="229.87375415282392"/>
    <x v="1"/>
    <n v="1442"/>
    <n v="95.966712898751737"/>
    <x v="0"/>
    <s v="CAD"/>
    <x v="184"/>
    <x v="184"/>
    <x v="181"/>
    <x v="181"/>
    <b v="0"/>
    <b v="1"/>
    <s v="film &amp; video/shorts"/>
    <s v="film &amp; video"/>
    <s v="shorts"/>
  </r>
  <r>
    <x v="188"/>
    <s v="Walker, Jones and Rodriguez"/>
    <s v="Networked didactic info-mediaries"/>
    <n v="8200"/>
    <n v="2625"/>
    <n v="32.012195121951223"/>
    <x v="0"/>
    <n v="35"/>
    <n v="75"/>
    <x v="6"/>
    <s v="EUR"/>
    <x v="185"/>
    <x v="185"/>
    <x v="182"/>
    <x v="182"/>
    <b v="0"/>
    <b v="0"/>
    <s v="theater/plays"/>
    <s v="theater"/>
    <s v="plays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6"/>
    <x v="183"/>
    <x v="183"/>
    <b v="0"/>
    <b v="0"/>
    <s v="theater/plays"/>
    <s v="theater"/>
    <s v="plays"/>
  </r>
  <r>
    <x v="190"/>
    <s v="Cook LLC"/>
    <s v="Up-sized dynamic throughput"/>
    <n v="3700"/>
    <n v="2538"/>
    <n v="68.594594594594597"/>
    <x v="0"/>
    <n v="24"/>
    <n v="105.75"/>
    <x v="1"/>
    <s v="USD"/>
    <x v="187"/>
    <x v="187"/>
    <x v="184"/>
    <x v="184"/>
    <b v="0"/>
    <b v="1"/>
    <s v="theater/plays"/>
    <s v="theater"/>
    <s v="plays"/>
  </r>
  <r>
    <x v="191"/>
    <s v="Sutton PLC"/>
    <s v="Mandatory reciprocal superstructure"/>
    <n v="8400"/>
    <n v="3188"/>
    <n v="37.952380952380949"/>
    <x v="0"/>
    <n v="86"/>
    <n v="37.069767441860463"/>
    <x v="6"/>
    <s v="EUR"/>
    <x v="188"/>
    <x v="188"/>
    <x v="185"/>
    <x v="185"/>
    <b v="0"/>
    <b v="0"/>
    <s v="theater/plays"/>
    <s v="theater"/>
    <s v="plays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9"/>
    <x v="186"/>
    <x v="186"/>
    <b v="0"/>
    <b v="0"/>
    <s v="music/rock"/>
    <s v="music"/>
    <s v="rock"/>
  </r>
  <r>
    <x v="193"/>
    <s v="Calhoun, Rogers and Long"/>
    <s v="Progressive discrete hub"/>
    <n v="6600"/>
    <n v="3012"/>
    <n v="45.636363636363633"/>
    <x v="0"/>
    <n v="65"/>
    <n v="46.338461538461537"/>
    <x v="1"/>
    <s v="USD"/>
    <x v="190"/>
    <x v="190"/>
    <x v="187"/>
    <x v="187"/>
    <b v="1"/>
    <b v="0"/>
    <s v="music/indie rock"/>
    <s v="music"/>
    <s v="indie rock"/>
  </r>
  <r>
    <x v="194"/>
    <s v="Sandoval Group"/>
    <s v="Assimilated multi-tasking archive"/>
    <n v="7100"/>
    <n v="8716"/>
    <n v="122.7605633802817"/>
    <x v="1"/>
    <n v="126"/>
    <n v="69.174603174603178"/>
    <x v="1"/>
    <s v="USD"/>
    <x v="191"/>
    <x v="191"/>
    <x v="188"/>
    <x v="188"/>
    <b v="0"/>
    <b v="0"/>
    <s v="music/metal"/>
    <s v="music"/>
    <s v="metal"/>
  </r>
  <r>
    <x v="195"/>
    <s v="Smith and Sons"/>
    <s v="Upgradable high-level solution"/>
    <n v="15800"/>
    <n v="57157"/>
    <n v="361.75316455696202"/>
    <x v="1"/>
    <n v="524"/>
    <n v="109.07824427480917"/>
    <x v="1"/>
    <s v="USD"/>
    <x v="192"/>
    <x v="192"/>
    <x v="189"/>
    <x v="189"/>
    <b v="0"/>
    <b v="0"/>
    <s v="music/electric music"/>
    <s v="music"/>
    <s v="electric music"/>
  </r>
  <r>
    <x v="196"/>
    <s v="King Inc"/>
    <s v="Organic bandwidth-monitored frame"/>
    <n v="8200"/>
    <n v="5178"/>
    <n v="63.146341463414636"/>
    <x v="0"/>
    <n v="100"/>
    <n v="51.78"/>
    <x v="3"/>
    <s v="DKK"/>
    <x v="173"/>
    <x v="173"/>
    <x v="190"/>
    <x v="190"/>
    <b v="0"/>
    <b v="0"/>
    <s v="technology/wearables"/>
    <s v="technology"/>
    <s v="wearables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3"/>
    <x v="191"/>
    <x v="191"/>
    <b v="0"/>
    <b v="0"/>
    <s v="film &amp; video/drama"/>
    <s v="film &amp; video"/>
    <s v="drama"/>
  </r>
  <r>
    <x v="198"/>
    <s v="Palmer Inc"/>
    <s v="Universal multi-state capability"/>
    <n v="63200"/>
    <n v="6041"/>
    <n v="9.5585443037974684"/>
    <x v="0"/>
    <n v="168"/>
    <n v="35.958333333333336"/>
    <x v="1"/>
    <s v="USD"/>
    <x v="194"/>
    <x v="194"/>
    <x v="192"/>
    <x v="192"/>
    <b v="0"/>
    <b v="0"/>
    <s v="music/electric music"/>
    <s v="music"/>
    <s v="electric music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5"/>
    <x v="193"/>
    <x v="193"/>
    <b v="0"/>
    <b v="0"/>
    <s v="music/rock"/>
    <s v="music"/>
    <s v="rock"/>
  </r>
  <r>
    <x v="200"/>
    <s v="Becker, Rice and White"/>
    <s v="Reduced dedicated capability"/>
    <n v="100"/>
    <n v="2"/>
    <n v="2"/>
    <x v="0"/>
    <n v="1"/>
    <n v="2"/>
    <x v="0"/>
    <s v="CAD"/>
    <x v="152"/>
    <x v="152"/>
    <x v="194"/>
    <x v="194"/>
    <b v="0"/>
    <b v="0"/>
    <s v="theater/plays"/>
    <s v="theater"/>
    <s v="plays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6"/>
    <x v="195"/>
    <x v="195"/>
    <b v="0"/>
    <b v="0"/>
    <s v="technology/web"/>
    <s v="technology"/>
    <s v="web"/>
  </r>
  <r>
    <x v="202"/>
    <s v="Mcknight-Freeman"/>
    <s v="Upgradable scalable methodology"/>
    <n v="8300"/>
    <n v="6543"/>
    <n v="78.831325301204814"/>
    <x v="3"/>
    <n v="82"/>
    <n v="79.792682926829272"/>
    <x v="1"/>
    <s v="USD"/>
    <x v="197"/>
    <x v="197"/>
    <x v="196"/>
    <x v="196"/>
    <b v="0"/>
    <b v="0"/>
    <s v="food/food trucks"/>
    <s v="food"/>
    <s v="food trucks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8"/>
    <x v="197"/>
    <x v="197"/>
    <b v="0"/>
    <b v="0"/>
    <s v="theater/plays"/>
    <s v="theater"/>
    <s v="plays"/>
  </r>
  <r>
    <x v="204"/>
    <s v="Daniel-Luna"/>
    <s v="Mandatory multimedia leverage"/>
    <n v="75000"/>
    <n v="2529"/>
    <n v="3.3719999999999999"/>
    <x v="0"/>
    <n v="40"/>
    <n v="63.225000000000001"/>
    <x v="1"/>
    <s v="USD"/>
    <x v="199"/>
    <x v="199"/>
    <x v="198"/>
    <x v="198"/>
    <b v="0"/>
    <b v="0"/>
    <s v="music/jazz"/>
    <s v="music"/>
    <s v="jazz"/>
  </r>
  <r>
    <x v="205"/>
    <s v="Weaver-Marquez"/>
    <s v="Focused analyzing circuit"/>
    <n v="1300"/>
    <n v="5614"/>
    <n v="431.84615384615387"/>
    <x v="1"/>
    <n v="80"/>
    <n v="70.174999999999997"/>
    <x v="1"/>
    <s v="USD"/>
    <x v="200"/>
    <x v="200"/>
    <x v="199"/>
    <x v="199"/>
    <b v="1"/>
    <b v="0"/>
    <s v="theater/plays"/>
    <s v="theater"/>
    <s v="plays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1"/>
    <x v="200"/>
    <x v="200"/>
    <b v="0"/>
    <b v="0"/>
    <s v="publishing/fiction"/>
    <s v="publishing"/>
    <s v="fiction"/>
  </r>
  <r>
    <x v="207"/>
    <s v="Carney-Anderson"/>
    <s v="Digitized 5thgeneration knowledgebase"/>
    <n v="1000"/>
    <n v="4257"/>
    <n v="425.7"/>
    <x v="1"/>
    <n v="43"/>
    <n v="99"/>
    <x v="1"/>
    <s v="USD"/>
    <x v="202"/>
    <x v="202"/>
    <x v="201"/>
    <x v="201"/>
    <b v="0"/>
    <b v="1"/>
    <s v="music/rock"/>
    <s v="music"/>
    <s v="rock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3"/>
    <x v="202"/>
    <x v="202"/>
    <b v="0"/>
    <b v="0"/>
    <s v="film &amp; video/documentary"/>
    <s v="film &amp; video"/>
    <s v="documentary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4"/>
    <x v="203"/>
    <x v="203"/>
    <b v="0"/>
    <b v="0"/>
    <s v="film &amp; video/documentary"/>
    <s v="film &amp; video"/>
    <s v="documentary"/>
  </r>
  <r>
    <x v="210"/>
    <s v="Schultz Inc"/>
    <s v="Synergistic tertiary time-frame"/>
    <n v="9400"/>
    <n v="6338"/>
    <n v="67.425531914893611"/>
    <x v="0"/>
    <n v="226"/>
    <n v="28.044247787610619"/>
    <x v="3"/>
    <s v="DKK"/>
    <x v="205"/>
    <x v="205"/>
    <x v="204"/>
    <x v="204"/>
    <b v="0"/>
    <b v="0"/>
    <s v="film &amp; video/science fiction"/>
    <s v="film &amp; video"/>
    <s v="science fiction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6"/>
    <x v="205"/>
    <x v="205"/>
    <b v="0"/>
    <b v="0"/>
    <s v="theater/plays"/>
    <s v="theater"/>
    <s v="plays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7"/>
    <x v="206"/>
    <x v="206"/>
    <b v="0"/>
    <b v="0"/>
    <s v="theater/plays"/>
    <s v="theater"/>
    <s v="plays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8"/>
    <x v="207"/>
    <x v="207"/>
    <b v="0"/>
    <b v="1"/>
    <s v="music/indie rock"/>
    <s v="music"/>
    <s v="indie rock"/>
  </r>
  <r>
    <x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9"/>
    <x v="208"/>
    <x v="208"/>
    <b v="0"/>
    <b v="0"/>
    <s v="music/rock"/>
    <s v="music"/>
    <s v="rock"/>
  </r>
  <r>
    <x v="215"/>
    <s v="Vargas, Banks and Palmer"/>
    <s v="Extended 24/7 implementation"/>
    <n v="156800"/>
    <n v="6024"/>
    <n v="3.8418367346938775"/>
    <x v="0"/>
    <n v="143"/>
    <n v="42.125874125874127"/>
    <x v="1"/>
    <s v="USD"/>
    <x v="210"/>
    <x v="210"/>
    <x v="209"/>
    <x v="209"/>
    <b v="0"/>
    <b v="0"/>
    <s v="theater/plays"/>
    <s v="theater"/>
    <s v="plays"/>
  </r>
  <r>
    <x v="216"/>
    <s v="Johnson, Dixon and Zimmerman"/>
    <s v="Organic dynamic algorithm"/>
    <n v="121700"/>
    <n v="188721"/>
    <n v="155.0706655710764"/>
    <x v="1"/>
    <n v="1815"/>
    <n v="103.97851239669421"/>
    <x v="1"/>
    <s v="USD"/>
    <x v="211"/>
    <x v="211"/>
    <x v="210"/>
    <x v="210"/>
    <b v="0"/>
    <b v="0"/>
    <s v="theater/plays"/>
    <s v="theater"/>
    <s v="plays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2"/>
    <x v="211"/>
    <x v="211"/>
    <b v="0"/>
    <b v="0"/>
    <s v="film &amp; video/science fiction"/>
    <s v="film &amp; video"/>
    <s v="science fiction"/>
  </r>
  <r>
    <x v="218"/>
    <s v="Price-Rodriguez"/>
    <s v="Adaptive logistical initiative"/>
    <n v="5700"/>
    <n v="12309"/>
    <n v="215.94736842105263"/>
    <x v="1"/>
    <n v="397"/>
    <n v="31.005037783375315"/>
    <x v="4"/>
    <s v="GBP"/>
    <x v="213"/>
    <x v="213"/>
    <x v="212"/>
    <x v="212"/>
    <b v="0"/>
    <b v="1"/>
    <s v="film &amp; video/shorts"/>
    <s v="film &amp; video"/>
    <s v="shorts"/>
  </r>
  <r>
    <x v="219"/>
    <s v="Huang-Henderson"/>
    <s v="Stand-alone mobile customer loyalty"/>
    <n v="41700"/>
    <n v="138497"/>
    <n v="332.12709832134294"/>
    <x v="1"/>
    <n v="1539"/>
    <n v="89.991552956465242"/>
    <x v="1"/>
    <s v="USD"/>
    <x v="214"/>
    <x v="214"/>
    <x v="213"/>
    <x v="213"/>
    <b v="0"/>
    <b v="0"/>
    <s v="film &amp; video/animation"/>
    <s v="film &amp; video"/>
    <s v="animation"/>
  </r>
  <r>
    <x v="220"/>
    <s v="Owens-Le"/>
    <s v="Focused composite approach"/>
    <n v="7900"/>
    <n v="667"/>
    <n v="8.4430379746835449"/>
    <x v="0"/>
    <n v="17"/>
    <n v="39.235294117647058"/>
    <x v="1"/>
    <s v="USD"/>
    <x v="215"/>
    <x v="215"/>
    <x v="214"/>
    <x v="214"/>
    <b v="1"/>
    <b v="0"/>
    <s v="theater/plays"/>
    <s v="theater"/>
    <s v="plays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6"/>
    <x v="215"/>
    <x v="215"/>
    <b v="1"/>
    <b v="0"/>
    <s v="food/food trucks"/>
    <s v="food"/>
    <s v="food trucks"/>
  </r>
  <r>
    <x v="222"/>
    <s v="Johnson LLC"/>
    <s v="Cross-group cohesive circuit"/>
    <n v="4800"/>
    <n v="6623"/>
    <n v="137.97916666666666"/>
    <x v="1"/>
    <n v="138"/>
    <n v="47.992753623188406"/>
    <x v="1"/>
    <s v="USD"/>
    <x v="217"/>
    <x v="217"/>
    <x v="216"/>
    <x v="216"/>
    <b v="0"/>
    <b v="0"/>
    <s v="photography/photography books"/>
    <s v="photography"/>
    <s v="photography books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8"/>
    <x v="217"/>
    <x v="217"/>
    <b v="0"/>
    <b v="0"/>
    <s v="theater/plays"/>
    <s v="theater"/>
    <s v="plays"/>
  </r>
  <r>
    <x v="224"/>
    <s v="Lester-Moore"/>
    <s v="Diverse analyzing definition"/>
    <n v="46300"/>
    <n v="186885"/>
    <n v="403.63930885529157"/>
    <x v="1"/>
    <n v="3594"/>
    <n v="51.999165275459099"/>
    <x v="1"/>
    <s v="USD"/>
    <x v="219"/>
    <x v="219"/>
    <x v="218"/>
    <x v="218"/>
    <b v="0"/>
    <b v="0"/>
    <s v="film &amp; video/science fiction"/>
    <s v="film &amp; video"/>
    <s v="science fiction"/>
  </r>
  <r>
    <x v="225"/>
    <s v="Fox-Quinn"/>
    <s v="Enterprise-wide reciprocal success"/>
    <n v="67800"/>
    <n v="176398"/>
    <n v="260.1740412979351"/>
    <x v="1"/>
    <n v="5880"/>
    <n v="29.999659863945578"/>
    <x v="1"/>
    <s v="USD"/>
    <x v="220"/>
    <x v="220"/>
    <x v="219"/>
    <x v="219"/>
    <b v="1"/>
    <b v="0"/>
    <s v="music/rock"/>
    <s v="music"/>
    <s v="rock"/>
  </r>
  <r>
    <x v="226"/>
    <s v="Garcia Inc"/>
    <s v="Progressive neutral middleware"/>
    <n v="3000"/>
    <n v="10999"/>
    <n v="366.63333333333333"/>
    <x v="1"/>
    <n v="112"/>
    <n v="98.205357142857139"/>
    <x v="1"/>
    <s v="USD"/>
    <x v="221"/>
    <x v="221"/>
    <x v="122"/>
    <x v="122"/>
    <b v="0"/>
    <b v="0"/>
    <s v="photography/photography books"/>
    <s v="photography"/>
    <s v="photography books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2"/>
    <x v="220"/>
    <x v="220"/>
    <b v="0"/>
    <b v="0"/>
    <s v="games/mobile games"/>
    <s v="games"/>
    <s v="mobile games"/>
  </r>
  <r>
    <x v="228"/>
    <s v="Pineda Group"/>
    <s v="Exclusive real-time protocol"/>
    <n v="137900"/>
    <n v="165352"/>
    <n v="119.90717911530095"/>
    <x v="1"/>
    <n v="2468"/>
    <n v="66.998379254457049"/>
    <x v="1"/>
    <s v="USD"/>
    <x v="172"/>
    <x v="172"/>
    <x v="221"/>
    <x v="221"/>
    <b v="0"/>
    <b v="0"/>
    <s v="film &amp; video/animation"/>
    <s v="film &amp; video"/>
    <s v="animation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3"/>
    <x v="222"/>
    <x v="222"/>
    <b v="0"/>
    <b v="1"/>
    <s v="games/mobile games"/>
    <s v="games"/>
    <s v="mobile games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4"/>
    <x v="223"/>
    <x v="223"/>
    <b v="0"/>
    <b v="0"/>
    <s v="games/video games"/>
    <s v="games"/>
    <s v="video games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5"/>
    <x v="224"/>
    <x v="224"/>
    <b v="0"/>
    <b v="0"/>
    <s v="theater/plays"/>
    <s v="theater"/>
    <s v="plays"/>
  </r>
  <r>
    <x v="232"/>
    <s v="Davis-Rodriguez"/>
    <s v="Progressive secondary portal"/>
    <n v="3400"/>
    <n v="5823"/>
    <n v="171.26470588235293"/>
    <x v="1"/>
    <n v="92"/>
    <n v="63.293478260869563"/>
    <x v="1"/>
    <s v="USD"/>
    <x v="226"/>
    <x v="226"/>
    <x v="225"/>
    <x v="225"/>
    <b v="0"/>
    <b v="0"/>
    <s v="theater/plays"/>
    <s v="theater"/>
    <s v="plays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7"/>
    <x v="226"/>
    <x v="226"/>
    <b v="0"/>
    <b v="0"/>
    <s v="film &amp; video/animation"/>
    <s v="film &amp; video"/>
    <s v="animation"/>
  </r>
  <r>
    <x v="234"/>
    <s v="Mendoza-Parker"/>
    <s v="Enterprise-wide motivating matrices"/>
    <n v="7500"/>
    <n v="8181"/>
    <n v="109.08"/>
    <x v="1"/>
    <n v="149"/>
    <n v="54.906040268456373"/>
    <x v="6"/>
    <s v="EUR"/>
    <x v="228"/>
    <x v="228"/>
    <x v="227"/>
    <x v="227"/>
    <b v="0"/>
    <b v="1"/>
    <s v="games/video games"/>
    <s v="games"/>
    <s v="video games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9"/>
    <x v="228"/>
    <x v="228"/>
    <b v="0"/>
    <b v="0"/>
    <s v="film &amp; video/animation"/>
    <s v="film &amp; video"/>
    <s v="animation"/>
  </r>
  <r>
    <x v="236"/>
    <s v="Gallegos-Cobb"/>
    <s v="Object-based directional function"/>
    <n v="39500"/>
    <n v="4323"/>
    <n v="10.944303797468354"/>
    <x v="0"/>
    <n v="57"/>
    <n v="75.84210526315789"/>
    <x v="2"/>
    <s v="AUD"/>
    <x v="230"/>
    <x v="230"/>
    <x v="229"/>
    <x v="229"/>
    <b v="0"/>
    <b v="1"/>
    <s v="music/rock"/>
    <s v="music"/>
    <s v="rock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1"/>
    <x v="230"/>
    <x v="230"/>
    <b v="0"/>
    <b v="0"/>
    <s v="film &amp; video/animation"/>
    <s v="film &amp; video"/>
    <s v="animation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2"/>
    <x v="231"/>
    <x v="231"/>
    <b v="0"/>
    <b v="1"/>
    <s v="theater/plays"/>
    <s v="theater"/>
    <s v="plays"/>
  </r>
  <r>
    <x v="239"/>
    <s v="Mason-Sanders"/>
    <s v="Networked web-enabled instruction set"/>
    <n v="3200"/>
    <n v="3127"/>
    <n v="97.71875"/>
    <x v="0"/>
    <n v="41"/>
    <n v="76.268292682926827"/>
    <x v="1"/>
    <s v="USD"/>
    <x v="233"/>
    <x v="233"/>
    <x v="232"/>
    <x v="232"/>
    <b v="0"/>
    <b v="0"/>
    <s v="technology/wearables"/>
    <s v="technology"/>
    <s v="wearables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194"/>
    <x v="233"/>
    <x v="233"/>
    <b v="0"/>
    <b v="0"/>
    <s v="theater/plays"/>
    <s v="theater"/>
    <s v="plays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x v="234"/>
    <x v="234"/>
    <b v="0"/>
    <b v="1"/>
    <s v="publishing/nonfiction"/>
    <s v="publishing"/>
    <s v="nonfiction"/>
  </r>
  <r>
    <x v="242"/>
    <s v="Hill, Martin and Garcia"/>
    <s v="Sharable scalable core"/>
    <n v="8400"/>
    <n v="10729"/>
    <n v="127.72619047619048"/>
    <x v="1"/>
    <n v="250"/>
    <n v="42.915999999999997"/>
    <x v="1"/>
    <s v="USD"/>
    <x v="235"/>
    <x v="235"/>
    <x v="235"/>
    <x v="235"/>
    <b v="0"/>
    <b v="1"/>
    <s v="music/rock"/>
    <s v="music"/>
    <s v="rock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x v="236"/>
    <x v="236"/>
    <b v="0"/>
    <b v="0"/>
    <s v="theater/plays"/>
    <s v="theater"/>
    <s v="plays"/>
  </r>
  <r>
    <x v="244"/>
    <s v="Herring-Bailey"/>
    <s v="Reverse-engineered system-worthy extranet"/>
    <n v="700"/>
    <n v="3988"/>
    <n v="569.71428571428567"/>
    <x v="1"/>
    <n v="53"/>
    <n v="75.245283018867923"/>
    <x v="1"/>
    <s v="USD"/>
    <x v="237"/>
    <x v="237"/>
    <x v="237"/>
    <x v="237"/>
    <b v="0"/>
    <b v="0"/>
    <s v="theater/plays"/>
    <s v="theater"/>
    <s v="plays"/>
  </r>
  <r>
    <x v="245"/>
    <s v="Russell-Gardner"/>
    <s v="Re-engineered systematic monitoring"/>
    <n v="2900"/>
    <n v="14771"/>
    <n v="509.34482758620692"/>
    <x v="1"/>
    <n v="214"/>
    <n v="69.023364485981304"/>
    <x v="1"/>
    <s v="USD"/>
    <x v="238"/>
    <x v="238"/>
    <x v="238"/>
    <x v="238"/>
    <b v="0"/>
    <b v="0"/>
    <s v="theater/plays"/>
    <s v="theater"/>
    <s v="plays"/>
  </r>
  <r>
    <x v="246"/>
    <s v="Walters-Carter"/>
    <s v="Seamless value-added standardization"/>
    <n v="4500"/>
    <n v="14649"/>
    <n v="325.53333333333336"/>
    <x v="1"/>
    <n v="222"/>
    <n v="65.986486486486484"/>
    <x v="1"/>
    <s v="USD"/>
    <x v="239"/>
    <x v="239"/>
    <x v="239"/>
    <x v="239"/>
    <b v="0"/>
    <b v="0"/>
    <s v="technology/web"/>
    <s v="technology"/>
    <s v="web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x v="240"/>
    <x v="240"/>
    <b v="0"/>
    <b v="1"/>
    <s v="publishing/fiction"/>
    <s v="publishing"/>
    <s v="fiction"/>
  </r>
  <r>
    <x v="248"/>
    <s v="Roberts and Sons"/>
    <s v="Streamlined holistic knowledgebase"/>
    <n v="6200"/>
    <n v="13103"/>
    <n v="211.33870967741936"/>
    <x v="1"/>
    <n v="218"/>
    <n v="60.105504587155963"/>
    <x v="2"/>
    <s v="AUD"/>
    <x v="241"/>
    <x v="241"/>
    <x v="241"/>
    <x v="241"/>
    <b v="0"/>
    <b v="0"/>
    <s v="games/mobile games"/>
    <s v="games"/>
    <s v="mobile games"/>
  </r>
  <r>
    <x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x v="242"/>
    <x v="242"/>
    <b v="0"/>
    <b v="0"/>
    <s v="publishing/translations"/>
    <s v="publishing"/>
    <s v="translations"/>
  </r>
  <r>
    <x v="250"/>
    <s v="Robbins and Sons"/>
    <s v="Future-proofed directional synergy"/>
    <n v="100"/>
    <n v="3"/>
    <n v="3"/>
    <x v="0"/>
    <n v="1"/>
    <n v="3"/>
    <x v="1"/>
    <s v="USD"/>
    <x v="67"/>
    <x v="67"/>
    <x v="243"/>
    <x v="243"/>
    <b v="0"/>
    <b v="0"/>
    <s v="music/rock"/>
    <s v="music"/>
    <s v="rock"/>
  </r>
  <r>
    <x v="251"/>
    <s v="Singleton Ltd"/>
    <s v="Enhanced user-facing function"/>
    <n v="7100"/>
    <n v="3840"/>
    <n v="54.08450704225352"/>
    <x v="0"/>
    <n v="101"/>
    <n v="38.019801980198018"/>
    <x v="1"/>
    <s v="USD"/>
    <x v="243"/>
    <x v="243"/>
    <x v="244"/>
    <x v="244"/>
    <b v="0"/>
    <b v="0"/>
    <s v="theater/plays"/>
    <s v="theater"/>
    <s v="plays"/>
  </r>
  <r>
    <x v="252"/>
    <s v="Perez PLC"/>
    <s v="Operative bandwidth-monitored interface"/>
    <n v="1000"/>
    <n v="6263"/>
    <n v="626.29999999999995"/>
    <x v="1"/>
    <n v="59"/>
    <n v="106.15254237288136"/>
    <x v="1"/>
    <s v="USD"/>
    <x v="244"/>
    <x v="244"/>
    <x v="245"/>
    <x v="245"/>
    <b v="0"/>
    <b v="0"/>
    <s v="theater/plays"/>
    <s v="theater"/>
    <s v="plays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5"/>
    <x v="246"/>
    <x v="246"/>
    <b v="0"/>
    <b v="0"/>
    <s v="film &amp; video/drama"/>
    <s v="film &amp; video"/>
    <s v="drama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6"/>
    <x v="247"/>
    <x v="247"/>
    <b v="0"/>
    <b v="0"/>
    <s v="publishing/nonfiction"/>
    <s v="publishing"/>
    <s v="nonfiction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7"/>
    <x v="248"/>
    <x v="248"/>
    <b v="0"/>
    <b v="1"/>
    <s v="music/rock"/>
    <s v="music"/>
    <s v="rock"/>
  </r>
  <r>
    <x v="256"/>
    <s v="Smith-Reid"/>
    <s v="Optimized actuating toolset"/>
    <n v="4100"/>
    <n v="959"/>
    <n v="23.390243902439025"/>
    <x v="0"/>
    <n v="15"/>
    <n v="63.93333333333333"/>
    <x v="4"/>
    <s v="GBP"/>
    <x v="248"/>
    <x v="248"/>
    <x v="249"/>
    <x v="249"/>
    <b v="0"/>
    <b v="0"/>
    <s v="music/rock"/>
    <s v="music"/>
    <s v="rock"/>
  </r>
  <r>
    <x v="257"/>
    <s v="Williams Inc"/>
    <s v="Decentralized exuding strategy"/>
    <n v="5700"/>
    <n v="8322"/>
    <n v="146"/>
    <x v="1"/>
    <n v="92"/>
    <n v="90.456521739130437"/>
    <x v="1"/>
    <s v="USD"/>
    <x v="249"/>
    <x v="249"/>
    <x v="250"/>
    <x v="250"/>
    <b v="0"/>
    <b v="0"/>
    <s v="theater/plays"/>
    <s v="theater"/>
    <s v="plays"/>
  </r>
  <r>
    <x v="258"/>
    <s v="Duncan, Mcdonald and Miller"/>
    <s v="Assimilated coherent hardware"/>
    <n v="5000"/>
    <n v="13424"/>
    <n v="268.48"/>
    <x v="1"/>
    <n v="186"/>
    <n v="72.172043010752688"/>
    <x v="1"/>
    <s v="USD"/>
    <x v="250"/>
    <x v="250"/>
    <x v="251"/>
    <x v="251"/>
    <b v="0"/>
    <b v="1"/>
    <s v="theater/plays"/>
    <s v="theater"/>
    <s v="plays"/>
  </r>
  <r>
    <x v="259"/>
    <s v="Watkins Ltd"/>
    <s v="Multi-channeled responsive implementation"/>
    <n v="1800"/>
    <n v="10755"/>
    <n v="597.5"/>
    <x v="1"/>
    <n v="138"/>
    <n v="77.934782608695656"/>
    <x v="1"/>
    <s v="USD"/>
    <x v="251"/>
    <x v="251"/>
    <x v="252"/>
    <x v="252"/>
    <b v="1"/>
    <b v="0"/>
    <s v="photography/photography books"/>
    <s v="photography"/>
    <s v="photography books"/>
  </r>
  <r>
    <x v="260"/>
    <s v="Allen-Jones"/>
    <s v="Centralized modular initiative"/>
    <n v="6300"/>
    <n v="9935"/>
    <n v="157.69841269841271"/>
    <x v="1"/>
    <n v="261"/>
    <n v="38.065134099616856"/>
    <x v="1"/>
    <s v="USD"/>
    <x v="136"/>
    <x v="136"/>
    <x v="253"/>
    <x v="253"/>
    <b v="0"/>
    <b v="0"/>
    <s v="music/rock"/>
    <s v="music"/>
    <s v="rock"/>
  </r>
  <r>
    <x v="261"/>
    <s v="Mason-Smith"/>
    <s v="Reverse-engineered cohesive migration"/>
    <n v="84300"/>
    <n v="26303"/>
    <n v="31.201660735468565"/>
    <x v="0"/>
    <n v="454"/>
    <n v="57.936123348017624"/>
    <x v="1"/>
    <s v="USD"/>
    <x v="252"/>
    <x v="252"/>
    <x v="254"/>
    <x v="254"/>
    <b v="0"/>
    <b v="1"/>
    <s v="music/rock"/>
    <s v="music"/>
    <s v="rock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3"/>
    <x v="255"/>
    <x v="255"/>
    <b v="0"/>
    <b v="1"/>
    <s v="music/indie rock"/>
    <s v="music"/>
    <s v="indie rock"/>
  </r>
  <r>
    <x v="263"/>
    <s v="Walker Ltd"/>
    <s v="Organic eco-centric success"/>
    <n v="2900"/>
    <n v="10756"/>
    <n v="370.89655172413791"/>
    <x v="1"/>
    <n v="199"/>
    <n v="54.050251256281406"/>
    <x v="1"/>
    <s v="USD"/>
    <x v="254"/>
    <x v="254"/>
    <x v="256"/>
    <x v="256"/>
    <b v="0"/>
    <b v="0"/>
    <s v="photography/photography books"/>
    <s v="photography"/>
    <s v="photography books"/>
  </r>
  <r>
    <x v="264"/>
    <s v="Gordon PLC"/>
    <s v="Virtual reciprocal policy"/>
    <n v="45600"/>
    <n v="165375"/>
    <n v="362.66447368421052"/>
    <x v="1"/>
    <n v="5512"/>
    <n v="30.002721335268504"/>
    <x v="1"/>
    <s v="USD"/>
    <x v="255"/>
    <x v="255"/>
    <x v="257"/>
    <x v="257"/>
    <b v="0"/>
    <b v="0"/>
    <s v="theater/plays"/>
    <s v="theater"/>
    <s v="plays"/>
  </r>
  <r>
    <x v="265"/>
    <s v="Lee and Sons"/>
    <s v="Persevering interactive emulation"/>
    <n v="4900"/>
    <n v="6031"/>
    <n v="123.08163265306122"/>
    <x v="1"/>
    <n v="86"/>
    <n v="70.127906976744185"/>
    <x v="1"/>
    <s v="USD"/>
    <x v="256"/>
    <x v="256"/>
    <x v="258"/>
    <x v="258"/>
    <b v="0"/>
    <b v="0"/>
    <s v="theater/plays"/>
    <s v="theater"/>
    <s v="plays"/>
  </r>
  <r>
    <x v="266"/>
    <s v="Cole LLC"/>
    <s v="Proactive responsive emulation"/>
    <n v="111900"/>
    <n v="85902"/>
    <n v="76.766756032171585"/>
    <x v="0"/>
    <n v="3182"/>
    <n v="26.996228786926462"/>
    <x v="6"/>
    <s v="EUR"/>
    <x v="257"/>
    <x v="257"/>
    <x v="259"/>
    <x v="259"/>
    <b v="0"/>
    <b v="1"/>
    <s v="music/jazz"/>
    <s v="music"/>
    <s v="jazz"/>
  </r>
  <r>
    <x v="267"/>
    <s v="Acosta PLC"/>
    <s v="Extended eco-centric function"/>
    <n v="61600"/>
    <n v="143910"/>
    <n v="233.62012987012986"/>
    <x v="1"/>
    <n v="2768"/>
    <n v="51.990606936416185"/>
    <x v="2"/>
    <s v="AUD"/>
    <x v="258"/>
    <x v="258"/>
    <x v="260"/>
    <x v="260"/>
    <b v="0"/>
    <b v="0"/>
    <s v="theater/plays"/>
    <s v="theater"/>
    <s v="plays"/>
  </r>
  <r>
    <x v="268"/>
    <s v="Brown-Mckee"/>
    <s v="Networked optimal productivity"/>
    <n v="1500"/>
    <n v="2708"/>
    <n v="180.53333333333333"/>
    <x v="1"/>
    <n v="48"/>
    <n v="56.416666666666664"/>
    <x v="1"/>
    <s v="USD"/>
    <x v="259"/>
    <x v="259"/>
    <x v="261"/>
    <x v="261"/>
    <b v="0"/>
    <b v="0"/>
    <s v="film &amp; video/documentary"/>
    <s v="film &amp; video"/>
    <s v="documentary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0"/>
    <x v="262"/>
    <x v="262"/>
    <b v="0"/>
    <b v="0"/>
    <s v="film &amp; video/television"/>
    <s v="film &amp; video"/>
    <s v="television"/>
  </r>
  <r>
    <x v="270"/>
    <s v="Sawyer, Horton and Williams"/>
    <s v="Triple-buffered 4thgeneration toolset"/>
    <n v="173900"/>
    <n v="47260"/>
    <n v="27.176538240368028"/>
    <x v="3"/>
    <n v="1890"/>
    <n v="25.005291005291006"/>
    <x v="1"/>
    <s v="USD"/>
    <x v="261"/>
    <x v="261"/>
    <x v="263"/>
    <x v="263"/>
    <b v="0"/>
    <b v="0"/>
    <s v="games/video games"/>
    <s v="games"/>
    <s v="video games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2"/>
    <x v="264"/>
    <x v="264"/>
    <b v="0"/>
    <b v="0"/>
    <s v="photography/photography books"/>
    <s v="photography"/>
    <s v="photography books"/>
  </r>
  <r>
    <x v="272"/>
    <s v="Horton, Morrison and Clark"/>
    <s v="Networked radical neural-net"/>
    <n v="51100"/>
    <n v="155349"/>
    <n v="304.00978473581216"/>
    <x v="1"/>
    <n v="1894"/>
    <n v="82.021647307286173"/>
    <x v="1"/>
    <s v="USD"/>
    <x v="263"/>
    <x v="263"/>
    <x v="265"/>
    <x v="265"/>
    <b v="0"/>
    <b v="1"/>
    <s v="theater/plays"/>
    <s v="theater"/>
    <s v="plays"/>
  </r>
  <r>
    <x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4"/>
    <x v="266"/>
    <x v="266"/>
    <b v="0"/>
    <b v="0"/>
    <s v="theater/plays"/>
    <s v="theater"/>
    <s v="plays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5"/>
    <x v="267"/>
    <x v="267"/>
    <b v="0"/>
    <b v="0"/>
    <s v="theater/plays"/>
    <s v="theater"/>
    <s v="plays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266"/>
    <x v="153"/>
    <x v="153"/>
    <b v="0"/>
    <b v="0"/>
    <s v="publishing/translations"/>
    <s v="publishing"/>
    <s v="translations"/>
  </r>
  <r>
    <x v="276"/>
    <s v="Fields Ltd"/>
    <s v="Front-line foreground project"/>
    <n v="5500"/>
    <n v="5324"/>
    <n v="96.8"/>
    <x v="0"/>
    <n v="133"/>
    <n v="40.030075187969928"/>
    <x v="1"/>
    <s v="USD"/>
    <x v="267"/>
    <x v="267"/>
    <x v="268"/>
    <x v="268"/>
    <b v="0"/>
    <b v="1"/>
    <s v="games/video games"/>
    <s v="games"/>
    <s v="video games"/>
  </r>
  <r>
    <x v="277"/>
    <s v="Ramos-Mitchell"/>
    <s v="Persevering system-worthy info-mediaries"/>
    <n v="700"/>
    <n v="7465"/>
    <n v="1066.4285714285713"/>
    <x v="1"/>
    <n v="83"/>
    <n v="89.939759036144579"/>
    <x v="1"/>
    <s v="USD"/>
    <x v="268"/>
    <x v="268"/>
    <x v="269"/>
    <x v="269"/>
    <b v="0"/>
    <b v="0"/>
    <s v="theater/plays"/>
    <s v="theater"/>
    <s v="plays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69"/>
    <x v="270"/>
    <x v="270"/>
    <b v="0"/>
    <b v="0"/>
    <s v="technology/web"/>
    <s v="technology"/>
    <s v="web"/>
  </r>
  <r>
    <x v="279"/>
    <s v="Smith-Jenkins"/>
    <s v="Vision-oriented methodical application"/>
    <n v="8000"/>
    <n v="13656"/>
    <n v="170.7"/>
    <x v="1"/>
    <n v="546"/>
    <n v="25.010989010989011"/>
    <x v="1"/>
    <s v="USD"/>
    <x v="270"/>
    <x v="270"/>
    <x v="271"/>
    <x v="271"/>
    <b v="0"/>
    <b v="0"/>
    <s v="theater/plays"/>
    <s v="theater"/>
    <s v="plays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1"/>
    <x v="272"/>
    <x v="272"/>
    <b v="0"/>
    <b v="0"/>
    <s v="film &amp; video/animation"/>
    <s v="film &amp; video"/>
    <s v="animation"/>
  </r>
  <r>
    <x v="281"/>
    <s v="Drake PLC"/>
    <s v="Profound object-oriented paradigm"/>
    <n v="164500"/>
    <n v="150552"/>
    <n v="91.520972644376897"/>
    <x v="0"/>
    <n v="2062"/>
    <n v="73.012609117361791"/>
    <x v="1"/>
    <s v="USD"/>
    <x v="272"/>
    <x v="272"/>
    <x v="273"/>
    <x v="273"/>
    <b v="0"/>
    <b v="1"/>
    <s v="theater/plays"/>
    <s v="theater"/>
    <s v="plays"/>
  </r>
  <r>
    <x v="282"/>
    <s v="Ross, Kelly and Brown"/>
    <s v="Virtual contextually-based circuit"/>
    <n v="8400"/>
    <n v="9076"/>
    <n v="108.04761904761905"/>
    <x v="1"/>
    <n v="133"/>
    <n v="68.240601503759393"/>
    <x v="1"/>
    <s v="USD"/>
    <x v="73"/>
    <x v="73"/>
    <x v="274"/>
    <x v="274"/>
    <b v="0"/>
    <b v="1"/>
    <s v="film &amp; video/television"/>
    <s v="film &amp; video"/>
    <s v="television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273"/>
    <x v="148"/>
    <x v="148"/>
    <b v="0"/>
    <b v="0"/>
    <s v="music/rock"/>
    <s v="music"/>
    <s v="rock"/>
  </r>
  <r>
    <x v="284"/>
    <s v="Tran LLC"/>
    <s v="Ameliorated fresh-thinking protocol"/>
    <n v="9800"/>
    <n v="8153"/>
    <n v="83.193877551020407"/>
    <x v="0"/>
    <n v="132"/>
    <n v="61.765151515151516"/>
    <x v="1"/>
    <s v="USD"/>
    <x v="274"/>
    <x v="274"/>
    <x v="275"/>
    <x v="275"/>
    <b v="0"/>
    <b v="0"/>
    <s v="technology/web"/>
    <s v="technology"/>
    <s v="web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5"/>
    <x v="276"/>
    <x v="276"/>
    <b v="0"/>
    <b v="0"/>
    <s v="theater/plays"/>
    <s v="theater"/>
    <s v="plays"/>
  </r>
  <r>
    <x v="286"/>
    <s v="Obrien-Aguirre"/>
    <s v="Devolved uniform complexity"/>
    <n v="112100"/>
    <n v="19557"/>
    <n v="17.446030330062445"/>
    <x v="3"/>
    <n v="184"/>
    <n v="106.28804347826087"/>
    <x v="1"/>
    <s v="USD"/>
    <x v="276"/>
    <x v="276"/>
    <x v="72"/>
    <x v="72"/>
    <b v="0"/>
    <b v="0"/>
    <s v="theater/plays"/>
    <s v="theater"/>
    <s v="plays"/>
  </r>
  <r>
    <x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x v="277"/>
    <x v="277"/>
    <b v="0"/>
    <b v="0"/>
    <s v="music/electric music"/>
    <s v="music"/>
    <s v="electric music"/>
  </r>
  <r>
    <x v="288"/>
    <s v="Garcia Ltd"/>
    <s v="Secured global success"/>
    <n v="5600"/>
    <n v="5476"/>
    <n v="97.785714285714292"/>
    <x v="0"/>
    <n v="137"/>
    <n v="39.970802919708028"/>
    <x v="3"/>
    <s v="DKK"/>
    <x v="278"/>
    <x v="278"/>
    <x v="278"/>
    <x v="278"/>
    <b v="0"/>
    <b v="1"/>
    <s v="music/metal"/>
    <s v="music"/>
    <s v="metal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x v="279"/>
    <x v="279"/>
    <x v="71"/>
    <x v="71"/>
    <b v="0"/>
    <b v="0"/>
    <s v="theater/plays"/>
    <s v="theater"/>
    <s v="plays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80"/>
    <x v="279"/>
    <x v="279"/>
    <b v="0"/>
    <b v="1"/>
    <s v="film &amp; video/documentary"/>
    <s v="film &amp; video"/>
    <s v="documentary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1"/>
    <x v="280"/>
    <x v="280"/>
    <b v="1"/>
    <b v="0"/>
    <s v="technology/web"/>
    <s v="technology"/>
    <s v="web"/>
  </r>
  <r>
    <x v="292"/>
    <s v="Ho-Harris"/>
    <s v="Versatile cohesive encoding"/>
    <n v="7300"/>
    <n v="717"/>
    <n v="9.8219178082191778"/>
    <x v="0"/>
    <n v="10"/>
    <n v="71.7"/>
    <x v="1"/>
    <s v="USD"/>
    <x v="282"/>
    <x v="282"/>
    <x v="281"/>
    <x v="281"/>
    <b v="0"/>
    <b v="0"/>
    <s v="food/food trucks"/>
    <s v="food"/>
    <s v="food trucks"/>
  </r>
  <r>
    <x v="293"/>
    <s v="Ross Group"/>
    <s v="Organized executive solution"/>
    <n v="6500"/>
    <n v="1065"/>
    <n v="16.384615384615383"/>
    <x v="3"/>
    <n v="32"/>
    <n v="33.28125"/>
    <x v="6"/>
    <s v="EUR"/>
    <x v="283"/>
    <x v="283"/>
    <x v="282"/>
    <x v="282"/>
    <b v="0"/>
    <b v="0"/>
    <s v="theater/plays"/>
    <s v="theater"/>
    <s v="plays"/>
  </r>
  <r>
    <x v="294"/>
    <s v="Turner-Davis"/>
    <s v="Automated local emulation"/>
    <n v="600"/>
    <n v="8038"/>
    <n v="1339.6666666666667"/>
    <x v="1"/>
    <n v="183"/>
    <n v="43.923497267759565"/>
    <x v="1"/>
    <s v="USD"/>
    <x v="284"/>
    <x v="284"/>
    <x v="283"/>
    <x v="283"/>
    <b v="0"/>
    <b v="0"/>
    <s v="theater/plays"/>
    <s v="theater"/>
    <s v="plays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5"/>
    <x v="284"/>
    <x v="284"/>
    <b v="0"/>
    <b v="0"/>
    <s v="theater/plays"/>
    <s v="theater"/>
    <s v="plays"/>
  </r>
  <r>
    <x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6"/>
    <x v="285"/>
    <x v="285"/>
    <b v="0"/>
    <b v="0"/>
    <s v="theater/plays"/>
    <s v="theater"/>
    <s v="plays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7"/>
    <x v="286"/>
    <x v="286"/>
    <b v="0"/>
    <b v="1"/>
    <s v="theater/plays"/>
    <s v="theater"/>
    <s v="plays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8"/>
    <x v="287"/>
    <x v="287"/>
    <b v="0"/>
    <b v="1"/>
    <s v="music/rock"/>
    <s v="music"/>
    <s v="rock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9"/>
    <x v="288"/>
    <x v="288"/>
    <b v="0"/>
    <b v="0"/>
    <s v="food/food trucks"/>
    <s v="food"/>
    <s v="food trucks"/>
  </r>
  <r>
    <x v="300"/>
    <s v="Cooke PLC"/>
    <s v="Focused executive core"/>
    <n v="100"/>
    <n v="5"/>
    <n v="5"/>
    <x v="0"/>
    <n v="1"/>
    <n v="5"/>
    <x v="3"/>
    <s v="DKK"/>
    <x v="290"/>
    <x v="290"/>
    <x v="289"/>
    <x v="289"/>
    <b v="0"/>
    <b v="1"/>
    <s v="publishing/nonfiction"/>
    <s v="publishing"/>
    <s v="nonfiction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1"/>
    <x v="290"/>
    <x v="290"/>
    <b v="0"/>
    <b v="0"/>
    <s v="film &amp; video/documentary"/>
    <s v="film &amp; video"/>
    <s v="documentary"/>
  </r>
  <r>
    <x v="302"/>
    <s v="Ferguson, Collins and Mata"/>
    <s v="Customizable bi-directional hardware"/>
    <n v="76100"/>
    <n v="24234"/>
    <n v="31.844940867279895"/>
    <x v="0"/>
    <n v="245"/>
    <n v="98.914285714285711"/>
    <x v="1"/>
    <s v="USD"/>
    <x v="292"/>
    <x v="292"/>
    <x v="18"/>
    <x v="18"/>
    <b v="0"/>
    <b v="0"/>
    <s v="theater/plays"/>
    <s v="theater"/>
    <s v="plays"/>
  </r>
  <r>
    <x v="303"/>
    <s v="Guerrero, Flores and Jenkins"/>
    <s v="Networked optimal architecture"/>
    <n v="3400"/>
    <n v="2809"/>
    <n v="82.617647058823536"/>
    <x v="0"/>
    <n v="32"/>
    <n v="87.78125"/>
    <x v="1"/>
    <s v="USD"/>
    <x v="293"/>
    <x v="293"/>
    <x v="291"/>
    <x v="291"/>
    <b v="0"/>
    <b v="0"/>
    <s v="music/indie rock"/>
    <s v="music"/>
    <s v="indie rock"/>
  </r>
  <r>
    <x v="304"/>
    <s v="Peterson PLC"/>
    <s v="User-friendly discrete benchmark"/>
    <n v="2100"/>
    <n v="11469"/>
    <n v="546.14285714285711"/>
    <x v="1"/>
    <n v="142"/>
    <n v="80.767605633802816"/>
    <x v="1"/>
    <s v="USD"/>
    <x v="294"/>
    <x v="294"/>
    <x v="292"/>
    <x v="292"/>
    <b v="0"/>
    <b v="0"/>
    <s v="film &amp; video/documentary"/>
    <s v="film &amp; video"/>
    <s v="documentary"/>
  </r>
  <r>
    <x v="305"/>
    <s v="Townsend Ltd"/>
    <s v="Grass-roots actuating policy"/>
    <n v="2800"/>
    <n v="8014"/>
    <n v="286.21428571428572"/>
    <x v="1"/>
    <n v="85"/>
    <n v="94.28235294117647"/>
    <x v="1"/>
    <s v="USD"/>
    <x v="295"/>
    <x v="295"/>
    <x v="293"/>
    <x v="293"/>
    <b v="0"/>
    <b v="0"/>
    <s v="theater/plays"/>
    <s v="theater"/>
    <s v="plays"/>
  </r>
  <r>
    <x v="306"/>
    <s v="Rush, Reed and Hall"/>
    <s v="Enterprise-wide 3rdgeneration knowledge user"/>
    <n v="6500"/>
    <n v="514"/>
    <n v="7.907692307692308"/>
    <x v="0"/>
    <n v="7"/>
    <n v="73.428571428571431"/>
    <x v="1"/>
    <s v="USD"/>
    <x v="296"/>
    <x v="296"/>
    <x v="294"/>
    <x v="294"/>
    <b v="0"/>
    <b v="1"/>
    <s v="theater/plays"/>
    <s v="theater"/>
    <s v="plays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7"/>
    <x v="295"/>
    <x v="295"/>
    <b v="0"/>
    <b v="1"/>
    <s v="publishing/fiction"/>
    <s v="publishing"/>
    <s v="fiction"/>
  </r>
  <r>
    <x v="308"/>
    <s v="Davis Ltd"/>
    <s v="Grass-roots optimizing projection"/>
    <n v="118200"/>
    <n v="87560"/>
    <n v="74.077834179357026"/>
    <x v="0"/>
    <n v="803"/>
    <n v="109.04109589041096"/>
    <x v="1"/>
    <s v="USD"/>
    <x v="298"/>
    <x v="298"/>
    <x v="296"/>
    <x v="296"/>
    <b v="0"/>
    <b v="0"/>
    <s v="theater/plays"/>
    <s v="theater"/>
    <s v="plays"/>
  </r>
  <r>
    <x v="309"/>
    <s v="Harris-Perry"/>
    <s v="User-centric 6thgeneration attitude"/>
    <n v="4100"/>
    <n v="3087"/>
    <n v="75.292682926829272"/>
    <x v="3"/>
    <n v="75"/>
    <n v="41.16"/>
    <x v="1"/>
    <s v="USD"/>
    <x v="299"/>
    <x v="299"/>
    <x v="297"/>
    <x v="297"/>
    <b v="0"/>
    <b v="1"/>
    <s v="music/indie rock"/>
    <s v="music"/>
    <s v="indie rock"/>
  </r>
  <r>
    <x v="310"/>
    <s v="Velazquez, Hunt and Ortiz"/>
    <s v="Switchable zero tolerance website"/>
    <n v="7800"/>
    <n v="1586"/>
    <n v="20.333333333333332"/>
    <x v="0"/>
    <n v="16"/>
    <n v="99.125"/>
    <x v="1"/>
    <s v="USD"/>
    <x v="300"/>
    <x v="300"/>
    <x v="298"/>
    <x v="298"/>
    <b v="0"/>
    <b v="0"/>
    <s v="games/video games"/>
    <s v="games"/>
    <s v="video games"/>
  </r>
  <r>
    <x v="311"/>
    <s v="Flores PLC"/>
    <s v="Focused real-time help-desk"/>
    <n v="6300"/>
    <n v="12812"/>
    <n v="203.36507936507937"/>
    <x v="1"/>
    <n v="121"/>
    <n v="105.88429752066116"/>
    <x v="1"/>
    <s v="USD"/>
    <x v="247"/>
    <x v="247"/>
    <x v="299"/>
    <x v="299"/>
    <b v="0"/>
    <b v="0"/>
    <s v="theater/plays"/>
    <s v="theater"/>
    <s v="plays"/>
  </r>
  <r>
    <x v="312"/>
    <s v="Martinez LLC"/>
    <s v="Robust impactful approach"/>
    <n v="59100"/>
    <n v="183345"/>
    <n v="310.2284263959391"/>
    <x v="1"/>
    <n v="3742"/>
    <n v="48.996525921966864"/>
    <x v="1"/>
    <s v="USD"/>
    <x v="244"/>
    <x v="244"/>
    <x v="300"/>
    <x v="300"/>
    <b v="0"/>
    <b v="0"/>
    <s v="theater/plays"/>
    <s v="theater"/>
    <s v="plays"/>
  </r>
  <r>
    <x v="313"/>
    <s v="Miller-Irwin"/>
    <s v="Secured maximized policy"/>
    <n v="2200"/>
    <n v="8697"/>
    <n v="395.31818181818181"/>
    <x v="1"/>
    <n v="223"/>
    <n v="39"/>
    <x v="1"/>
    <s v="USD"/>
    <x v="301"/>
    <x v="301"/>
    <x v="301"/>
    <x v="301"/>
    <b v="0"/>
    <b v="0"/>
    <s v="music/rock"/>
    <s v="music"/>
    <s v="rock"/>
  </r>
  <r>
    <x v="314"/>
    <s v="Sanchez-Morgan"/>
    <s v="Realigned upward-trending strategy"/>
    <n v="1400"/>
    <n v="4126"/>
    <n v="294.71428571428572"/>
    <x v="1"/>
    <n v="133"/>
    <n v="31.022556390977442"/>
    <x v="1"/>
    <s v="USD"/>
    <x v="188"/>
    <x v="188"/>
    <x v="162"/>
    <x v="162"/>
    <b v="0"/>
    <b v="1"/>
    <s v="film &amp; video/documentary"/>
    <s v="film &amp; video"/>
    <s v="documentary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x v="302"/>
    <x v="302"/>
    <b v="0"/>
    <b v="0"/>
    <s v="theater/plays"/>
    <s v="theater"/>
    <s v="plays"/>
  </r>
  <r>
    <x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x v="303"/>
    <x v="303"/>
    <b v="0"/>
    <b v="1"/>
    <s v="food/food trucks"/>
    <s v="food"/>
    <s v="food trucks"/>
  </r>
  <r>
    <x v="317"/>
    <s v="Summers PLC"/>
    <s v="Cross-group coherent hierarchy"/>
    <n v="6600"/>
    <n v="1269"/>
    <n v="19.227272727272727"/>
    <x v="0"/>
    <n v="30"/>
    <n v="42.3"/>
    <x v="1"/>
    <s v="USD"/>
    <x v="304"/>
    <x v="304"/>
    <x v="304"/>
    <x v="304"/>
    <b v="0"/>
    <b v="0"/>
    <s v="theater/plays"/>
    <s v="theater"/>
    <s v="plays"/>
  </r>
  <r>
    <x v="318"/>
    <s v="Young, Hart and Ryan"/>
    <s v="Decentralized demand-driven open system"/>
    <n v="5700"/>
    <n v="903"/>
    <n v="15.842105263157896"/>
    <x v="0"/>
    <n v="17"/>
    <n v="53.117647058823529"/>
    <x v="1"/>
    <s v="USD"/>
    <x v="305"/>
    <x v="305"/>
    <x v="305"/>
    <x v="305"/>
    <b v="0"/>
    <b v="0"/>
    <s v="music/rock"/>
    <s v="music"/>
    <s v="rock"/>
  </r>
  <r>
    <x v="319"/>
    <s v="Mills Group"/>
    <s v="Advanced empowering matrix"/>
    <n v="8400"/>
    <n v="3251"/>
    <n v="38.702380952380949"/>
    <x v="3"/>
    <n v="64"/>
    <n v="50.796875"/>
    <x v="1"/>
    <s v="USD"/>
    <x v="306"/>
    <x v="306"/>
    <x v="306"/>
    <x v="306"/>
    <b v="0"/>
    <b v="0"/>
    <s v="technology/web"/>
    <s v="technology"/>
    <s v="web"/>
  </r>
  <r>
    <x v="320"/>
    <s v="Sandoval-Powell"/>
    <s v="Phased holistic implementation"/>
    <n v="84400"/>
    <n v="8092"/>
    <n v="9.5876777251184837"/>
    <x v="0"/>
    <n v="80"/>
    <n v="101.15"/>
    <x v="1"/>
    <s v="USD"/>
    <x v="307"/>
    <x v="307"/>
    <x v="307"/>
    <x v="307"/>
    <b v="0"/>
    <b v="0"/>
    <s v="publishing/fiction"/>
    <s v="publishing"/>
    <s v="fiction"/>
  </r>
  <r>
    <x v="321"/>
    <s v="Mills, Frazier and Perez"/>
    <s v="Proactive attitude-oriented knowledge user"/>
    <n v="170400"/>
    <n v="160422"/>
    <n v="94.144366197183103"/>
    <x v="0"/>
    <n v="2468"/>
    <n v="65.000810372771468"/>
    <x v="1"/>
    <s v="USD"/>
    <x v="308"/>
    <x v="308"/>
    <x v="308"/>
    <x v="308"/>
    <b v="0"/>
    <b v="0"/>
    <s v="film &amp; video/shorts"/>
    <s v="film &amp; video"/>
    <s v="shorts"/>
  </r>
  <r>
    <x v="322"/>
    <s v="Hebert Group"/>
    <s v="Visionary asymmetric Graphical User Interface"/>
    <n v="117900"/>
    <n v="196377"/>
    <n v="166.56234096692111"/>
    <x v="1"/>
    <n v="5168"/>
    <n v="37.998645510835914"/>
    <x v="1"/>
    <s v="USD"/>
    <x v="309"/>
    <x v="309"/>
    <x v="309"/>
    <x v="309"/>
    <b v="0"/>
    <b v="0"/>
    <s v="theater/plays"/>
    <s v="theater"/>
    <s v="plays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x v="310"/>
    <x v="310"/>
    <b v="0"/>
    <b v="0"/>
    <s v="film &amp; video/documentary"/>
    <s v="film &amp; video"/>
    <s v="documentary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x v="311"/>
    <x v="311"/>
    <b v="0"/>
    <b v="1"/>
    <s v="theater/plays"/>
    <s v="theater"/>
    <s v="plays"/>
  </r>
  <r>
    <x v="325"/>
    <s v="Saunders Group"/>
    <s v="Programmable systemic implementation"/>
    <n v="6500"/>
    <n v="5897"/>
    <n v="90.723076923076917"/>
    <x v="0"/>
    <n v="73"/>
    <n v="80.780821917808225"/>
    <x v="1"/>
    <s v="USD"/>
    <x v="79"/>
    <x v="79"/>
    <x v="312"/>
    <x v="312"/>
    <b v="0"/>
    <b v="1"/>
    <s v="theater/plays"/>
    <s v="theater"/>
    <s v="plays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2"/>
    <x v="313"/>
    <x v="313"/>
    <b v="0"/>
    <b v="0"/>
    <s v="film &amp; video/animation"/>
    <s v="film &amp; video"/>
    <s v="animation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3"/>
    <x v="314"/>
    <x v="314"/>
    <b v="0"/>
    <b v="1"/>
    <s v="theater/plays"/>
    <s v="theater"/>
    <s v="plays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4"/>
    <x v="315"/>
    <x v="315"/>
    <b v="0"/>
    <b v="0"/>
    <s v="music/rock"/>
    <s v="music"/>
    <s v="rock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5"/>
    <x v="316"/>
    <x v="316"/>
    <b v="0"/>
    <b v="0"/>
    <s v="games/video games"/>
    <s v="games"/>
    <s v="video games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6"/>
    <x v="317"/>
    <x v="317"/>
    <b v="0"/>
    <b v="0"/>
    <s v="film &amp; video/documentary"/>
    <s v="film &amp; video"/>
    <s v="documentary"/>
  </r>
  <r>
    <x v="331"/>
    <s v="Rose-Silva"/>
    <s v="Intuitive static portal"/>
    <n v="3300"/>
    <n v="14643"/>
    <n v="443.72727272727275"/>
    <x v="1"/>
    <n v="190"/>
    <n v="77.068421052631578"/>
    <x v="1"/>
    <s v="USD"/>
    <x v="317"/>
    <x v="317"/>
    <x v="318"/>
    <x v="318"/>
    <b v="0"/>
    <b v="0"/>
    <s v="food/food trucks"/>
    <s v="food"/>
    <s v="food trucks"/>
  </r>
  <r>
    <x v="332"/>
    <s v="Pacheco, Johnson and Torres"/>
    <s v="Optional bandwidth-monitored definition"/>
    <n v="20700"/>
    <n v="41396"/>
    <n v="199.98067632850243"/>
    <x v="1"/>
    <n v="470"/>
    <n v="88.076595744680844"/>
    <x v="1"/>
    <s v="USD"/>
    <x v="318"/>
    <x v="318"/>
    <x v="319"/>
    <x v="319"/>
    <b v="0"/>
    <b v="0"/>
    <s v="technology/wearables"/>
    <s v="technology"/>
    <s v="wearables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19"/>
    <x v="320"/>
    <x v="320"/>
    <b v="0"/>
    <b v="0"/>
    <s v="theater/plays"/>
    <s v="theater"/>
    <s v="plays"/>
  </r>
  <r>
    <x v="334"/>
    <s v="Mcgee Group"/>
    <s v="Assimilated discrete algorithm"/>
    <n v="66200"/>
    <n v="123538"/>
    <n v="186.61329305135951"/>
    <x v="1"/>
    <n v="1113"/>
    <n v="110.99550763701707"/>
    <x v="1"/>
    <s v="USD"/>
    <x v="32"/>
    <x v="32"/>
    <x v="321"/>
    <x v="321"/>
    <b v="0"/>
    <b v="0"/>
    <s v="music/rock"/>
    <s v="music"/>
    <s v="rock"/>
  </r>
  <r>
    <x v="335"/>
    <s v="Jordan-Acosta"/>
    <s v="Operative uniform hub"/>
    <n v="173800"/>
    <n v="198628"/>
    <n v="114.28538550057537"/>
    <x v="1"/>
    <n v="2283"/>
    <n v="87.003066141042481"/>
    <x v="1"/>
    <s v="USD"/>
    <x v="320"/>
    <x v="320"/>
    <x v="322"/>
    <x v="322"/>
    <b v="0"/>
    <b v="0"/>
    <s v="music/rock"/>
    <s v="music"/>
    <s v="rock"/>
  </r>
  <r>
    <x v="336"/>
    <s v="Nunez Inc"/>
    <s v="Customizable intangible capability"/>
    <n v="70700"/>
    <n v="68602"/>
    <n v="97.032531824611027"/>
    <x v="0"/>
    <n v="1072"/>
    <n v="63.994402985074629"/>
    <x v="1"/>
    <s v="USD"/>
    <x v="321"/>
    <x v="321"/>
    <x v="323"/>
    <x v="323"/>
    <b v="0"/>
    <b v="1"/>
    <s v="music/rock"/>
    <s v="music"/>
    <s v="rock"/>
  </r>
  <r>
    <x v="337"/>
    <s v="Hayden Ltd"/>
    <s v="Innovative didactic analyzer"/>
    <n v="94500"/>
    <n v="116064"/>
    <n v="122.81904761904762"/>
    <x v="1"/>
    <n v="1095"/>
    <n v="105.9945205479452"/>
    <x v="1"/>
    <s v="USD"/>
    <x v="322"/>
    <x v="322"/>
    <x v="324"/>
    <x v="324"/>
    <b v="0"/>
    <b v="0"/>
    <s v="theater/plays"/>
    <s v="theater"/>
    <s v="plays"/>
  </r>
  <r>
    <x v="338"/>
    <s v="Gonzalez-Burton"/>
    <s v="Decentralized intangible encoding"/>
    <n v="69800"/>
    <n v="125042"/>
    <n v="179.14326647564471"/>
    <x v="1"/>
    <n v="1690"/>
    <n v="73.989349112426041"/>
    <x v="1"/>
    <s v="USD"/>
    <x v="323"/>
    <x v="323"/>
    <x v="325"/>
    <x v="325"/>
    <b v="0"/>
    <b v="0"/>
    <s v="theater/plays"/>
    <s v="theater"/>
    <s v="plays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4"/>
    <x v="326"/>
    <x v="326"/>
    <b v="0"/>
    <b v="0"/>
    <s v="theater/plays"/>
    <s v="theater"/>
    <s v="plays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5"/>
    <x v="327"/>
    <x v="327"/>
    <b v="0"/>
    <b v="0"/>
    <s v="photography/photography books"/>
    <s v="photography"/>
    <s v="photography books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6"/>
    <x v="328"/>
    <x v="328"/>
    <b v="0"/>
    <b v="0"/>
    <s v="music/indie rock"/>
    <s v="music"/>
    <s v="indie rock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7"/>
    <x v="329"/>
    <x v="329"/>
    <b v="0"/>
    <b v="0"/>
    <s v="theater/plays"/>
    <s v="theater"/>
    <s v="plays"/>
  </r>
  <r>
    <x v="343"/>
    <s v="Spencer-Weber"/>
    <s v="Optional zero-defect task-force"/>
    <n v="9000"/>
    <n v="4853"/>
    <n v="53.922222222222224"/>
    <x v="0"/>
    <n v="147"/>
    <n v="33.013605442176868"/>
    <x v="1"/>
    <s v="USD"/>
    <x v="328"/>
    <x v="328"/>
    <x v="151"/>
    <x v="151"/>
    <b v="0"/>
    <b v="0"/>
    <s v="theater/plays"/>
    <s v="theater"/>
    <s v="plays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29"/>
    <x v="330"/>
    <x v="330"/>
    <b v="0"/>
    <b v="0"/>
    <s v="games/video games"/>
    <s v="games"/>
    <s v="video games"/>
  </r>
  <r>
    <x v="345"/>
    <s v="Taylor, Cisneros and Romero"/>
    <s v="Open-source neutral task-force"/>
    <n v="157600"/>
    <n v="23159"/>
    <n v="14.694796954314722"/>
    <x v="0"/>
    <n v="331"/>
    <n v="69.966767371601208"/>
    <x v="4"/>
    <s v="GBP"/>
    <x v="330"/>
    <x v="330"/>
    <x v="331"/>
    <x v="331"/>
    <b v="0"/>
    <b v="0"/>
    <s v="film &amp; video/drama"/>
    <s v="film &amp; video"/>
    <s v="drama"/>
  </r>
  <r>
    <x v="346"/>
    <s v="Little-Marsh"/>
    <s v="Virtual attitude-oriented migration"/>
    <n v="8000"/>
    <n v="2758"/>
    <n v="34.475000000000001"/>
    <x v="0"/>
    <n v="25"/>
    <n v="110.32"/>
    <x v="1"/>
    <s v="USD"/>
    <x v="331"/>
    <x v="331"/>
    <x v="332"/>
    <x v="332"/>
    <b v="0"/>
    <b v="1"/>
    <s v="music/indie rock"/>
    <s v="music"/>
    <s v="indie rock"/>
  </r>
  <r>
    <x v="347"/>
    <s v="Petersen and Sons"/>
    <s v="Open-source full-range portal"/>
    <n v="900"/>
    <n v="12607"/>
    <n v="1400.7777777777778"/>
    <x v="1"/>
    <n v="191"/>
    <n v="66.005235602094245"/>
    <x v="1"/>
    <s v="USD"/>
    <x v="332"/>
    <x v="332"/>
    <x v="333"/>
    <x v="333"/>
    <b v="0"/>
    <b v="0"/>
    <s v="technology/web"/>
    <s v="technology"/>
    <s v="web"/>
  </r>
  <r>
    <x v="348"/>
    <s v="Hensley Ltd"/>
    <s v="Versatile cohesive open system"/>
    <n v="199000"/>
    <n v="142823"/>
    <n v="71.770351758793964"/>
    <x v="0"/>
    <n v="3483"/>
    <n v="41.005742176284812"/>
    <x v="1"/>
    <s v="USD"/>
    <x v="333"/>
    <x v="333"/>
    <x v="334"/>
    <x v="334"/>
    <b v="0"/>
    <b v="0"/>
    <s v="food/food trucks"/>
    <s v="food"/>
    <s v="food trucks"/>
  </r>
  <r>
    <x v="349"/>
    <s v="Navarro and Sons"/>
    <s v="Multi-layered bottom-line frame"/>
    <n v="180800"/>
    <n v="95958"/>
    <n v="53.07411504424779"/>
    <x v="0"/>
    <n v="923"/>
    <n v="103.96316359696641"/>
    <x v="1"/>
    <s v="USD"/>
    <x v="296"/>
    <x v="296"/>
    <x v="335"/>
    <x v="335"/>
    <b v="0"/>
    <b v="0"/>
    <s v="theater/plays"/>
    <s v="theater"/>
    <s v="plays"/>
  </r>
  <r>
    <x v="350"/>
    <s v="Shannon Ltd"/>
    <s v="Pre-emptive neutral capacity"/>
    <n v="100"/>
    <n v="5"/>
    <n v="5"/>
    <x v="0"/>
    <n v="1"/>
    <n v="5"/>
    <x v="1"/>
    <s v="USD"/>
    <x v="334"/>
    <x v="334"/>
    <x v="336"/>
    <x v="336"/>
    <b v="0"/>
    <b v="1"/>
    <s v="music/jazz"/>
    <s v="music"/>
    <s v="jazz"/>
  </r>
  <r>
    <x v="351"/>
    <s v="Young LLC"/>
    <s v="Universal maximized methodology"/>
    <n v="74100"/>
    <n v="94631"/>
    <n v="127.70715249662618"/>
    <x v="1"/>
    <n v="2013"/>
    <n v="47.009935419771487"/>
    <x v="1"/>
    <s v="USD"/>
    <x v="335"/>
    <x v="335"/>
    <x v="337"/>
    <x v="337"/>
    <b v="0"/>
    <b v="0"/>
    <s v="music/rock"/>
    <s v="music"/>
    <s v="rock"/>
  </r>
  <r>
    <x v="352"/>
    <s v="Adams, Willis and Sanchez"/>
    <s v="Expanded hybrid hardware"/>
    <n v="2800"/>
    <n v="977"/>
    <n v="34.892857142857146"/>
    <x v="0"/>
    <n v="33"/>
    <n v="29.606060606060606"/>
    <x v="0"/>
    <s v="CAD"/>
    <x v="336"/>
    <x v="336"/>
    <x v="338"/>
    <x v="338"/>
    <b v="0"/>
    <b v="0"/>
    <s v="theater/plays"/>
    <s v="theater"/>
    <s v="plays"/>
  </r>
  <r>
    <x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7"/>
    <x v="339"/>
    <x v="339"/>
    <b v="0"/>
    <b v="0"/>
    <s v="theater/plays"/>
    <s v="theater"/>
    <s v="plays"/>
  </r>
  <r>
    <x v="354"/>
    <s v="Brown Group"/>
    <s v="Profit-focused transitional capability"/>
    <n v="6100"/>
    <n v="7548"/>
    <n v="123.73770491803279"/>
    <x v="1"/>
    <n v="80"/>
    <n v="94.35"/>
    <x v="3"/>
    <s v="DKK"/>
    <x v="338"/>
    <x v="338"/>
    <x v="340"/>
    <x v="340"/>
    <b v="0"/>
    <b v="0"/>
    <s v="film &amp; video/documentary"/>
    <s v="film &amp; video"/>
    <s v="documentary"/>
  </r>
  <r>
    <x v="355"/>
    <s v="Burns-Burnett"/>
    <s v="Front-line scalable definition"/>
    <n v="3800"/>
    <n v="2241"/>
    <n v="58.973684210526315"/>
    <x v="2"/>
    <n v="86"/>
    <n v="26.058139534883722"/>
    <x v="1"/>
    <s v="USD"/>
    <x v="339"/>
    <x v="339"/>
    <x v="341"/>
    <x v="341"/>
    <b v="0"/>
    <b v="0"/>
    <s v="technology/wearables"/>
    <s v="technology"/>
    <s v="wearables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0"/>
    <x v="342"/>
    <x v="342"/>
    <b v="0"/>
    <b v="0"/>
    <s v="theater/plays"/>
    <s v="theater"/>
    <s v="plays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1"/>
    <x v="343"/>
    <x v="343"/>
    <b v="0"/>
    <b v="0"/>
    <s v="games/video games"/>
    <s v="games"/>
    <s v="video games"/>
  </r>
  <r>
    <x v="358"/>
    <s v="Diaz-Garcia"/>
    <s v="Profit-focused 3rdgeneration circuit"/>
    <n v="9700"/>
    <n v="1146"/>
    <n v="11.814432989690722"/>
    <x v="0"/>
    <n v="23"/>
    <n v="49.826086956521742"/>
    <x v="0"/>
    <s v="CAD"/>
    <x v="342"/>
    <x v="342"/>
    <x v="344"/>
    <x v="344"/>
    <b v="1"/>
    <b v="0"/>
    <s v="photography/photography books"/>
    <s v="photography"/>
    <s v="photography books"/>
  </r>
  <r>
    <x v="359"/>
    <s v="Salazar-Moon"/>
    <s v="Compatible needs-based architecture"/>
    <n v="4000"/>
    <n v="11948"/>
    <n v="298.7"/>
    <x v="1"/>
    <n v="187"/>
    <n v="63.893048128342244"/>
    <x v="1"/>
    <s v="USD"/>
    <x v="343"/>
    <x v="343"/>
    <x v="127"/>
    <x v="127"/>
    <b v="0"/>
    <b v="0"/>
    <s v="film &amp; video/animation"/>
    <s v="film &amp; video"/>
    <s v="animation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4"/>
    <x v="345"/>
    <x v="345"/>
    <b v="0"/>
    <b v="1"/>
    <s v="theater/plays"/>
    <s v="theater"/>
    <s v="plays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5"/>
    <x v="346"/>
    <x v="346"/>
    <b v="0"/>
    <b v="0"/>
    <s v="theater/plays"/>
    <s v="theater"/>
    <s v="plays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x v="65"/>
    <x v="65"/>
    <x v="347"/>
    <x v="347"/>
    <b v="0"/>
    <b v="0"/>
    <s v="music/rock"/>
    <s v="music"/>
    <s v="rock"/>
  </r>
  <r>
    <x v="363"/>
    <s v="Gray-Davis"/>
    <s v="Re-contextualized local initiative"/>
    <n v="5200"/>
    <n v="8330"/>
    <n v="160.19230769230768"/>
    <x v="1"/>
    <n v="139"/>
    <n v="59.928057553956833"/>
    <x v="1"/>
    <s v="USD"/>
    <x v="346"/>
    <x v="346"/>
    <x v="348"/>
    <x v="348"/>
    <b v="0"/>
    <b v="0"/>
    <s v="music/rock"/>
    <s v="music"/>
    <s v="rock"/>
  </r>
  <r>
    <x v="364"/>
    <s v="Ramirez-Myers"/>
    <s v="Switchable intangible definition"/>
    <n v="900"/>
    <n v="14547"/>
    <n v="1616.3333333333333"/>
    <x v="1"/>
    <n v="186"/>
    <n v="78.209677419354833"/>
    <x v="1"/>
    <s v="USD"/>
    <x v="347"/>
    <x v="347"/>
    <x v="349"/>
    <x v="349"/>
    <b v="0"/>
    <b v="0"/>
    <s v="music/indie rock"/>
    <s v="music"/>
    <s v="indie rock"/>
  </r>
  <r>
    <x v="365"/>
    <s v="Lucas, Hall and Bonilla"/>
    <s v="Networked bottom-line initiative"/>
    <n v="1600"/>
    <n v="11735"/>
    <n v="733.4375"/>
    <x v="1"/>
    <n v="112"/>
    <n v="104.77678571428571"/>
    <x v="2"/>
    <s v="AUD"/>
    <x v="348"/>
    <x v="348"/>
    <x v="350"/>
    <x v="350"/>
    <b v="0"/>
    <b v="0"/>
    <s v="theater/plays"/>
    <s v="theater"/>
    <s v="plays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49"/>
    <x v="351"/>
    <x v="351"/>
    <b v="0"/>
    <b v="1"/>
    <s v="theater/plays"/>
    <s v="theater"/>
    <s v="plays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50"/>
    <x v="33"/>
    <x v="33"/>
    <b v="0"/>
    <b v="1"/>
    <s v="theater/plays"/>
    <s v="theater"/>
    <s v="plays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1"/>
    <x v="352"/>
    <x v="352"/>
    <b v="0"/>
    <b v="1"/>
    <s v="film &amp; video/documentary"/>
    <s v="film &amp; video"/>
    <s v="documentary"/>
  </r>
  <r>
    <x v="369"/>
    <s v="Smith-Gonzalez"/>
    <s v="Polarized needs-based approach"/>
    <n v="5400"/>
    <n v="14743"/>
    <n v="273.01851851851853"/>
    <x v="1"/>
    <n v="154"/>
    <n v="95.733766233766232"/>
    <x v="1"/>
    <s v="USD"/>
    <x v="352"/>
    <x v="352"/>
    <x v="353"/>
    <x v="353"/>
    <b v="0"/>
    <b v="1"/>
    <s v="film &amp; video/television"/>
    <s v="film &amp; video"/>
    <s v="television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3"/>
    <x v="354"/>
    <x v="354"/>
    <b v="0"/>
    <b v="0"/>
    <s v="theater/plays"/>
    <s v="theater"/>
    <s v="plays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4"/>
    <x v="355"/>
    <x v="355"/>
    <b v="0"/>
    <b v="0"/>
    <s v="theater/plays"/>
    <s v="theater"/>
    <s v="plays"/>
  </r>
  <r>
    <x v="372"/>
    <s v="Green-Carr"/>
    <s v="Pre-emptive bifurcated artificial intelligence"/>
    <n v="900"/>
    <n v="14324"/>
    <n v="1591.5555555555557"/>
    <x v="1"/>
    <n v="169"/>
    <n v="84.757396449704146"/>
    <x v="1"/>
    <s v="USD"/>
    <x v="355"/>
    <x v="355"/>
    <x v="356"/>
    <x v="356"/>
    <b v="0"/>
    <b v="1"/>
    <s v="film &amp; video/documentary"/>
    <s v="film &amp; video"/>
    <s v="documentary"/>
  </r>
  <r>
    <x v="373"/>
    <s v="Brown-Parker"/>
    <s v="Down-sized coherent toolset"/>
    <n v="22500"/>
    <n v="164291"/>
    <n v="730.18222222222221"/>
    <x v="1"/>
    <n v="2106"/>
    <n v="78.010921177587846"/>
    <x v="1"/>
    <s v="USD"/>
    <x v="356"/>
    <x v="356"/>
    <x v="357"/>
    <x v="357"/>
    <b v="0"/>
    <b v="0"/>
    <s v="theater/plays"/>
    <s v="theater"/>
    <s v="plays"/>
  </r>
  <r>
    <x v="374"/>
    <s v="Marshall Inc"/>
    <s v="Open-source multi-tasking data-warehouse"/>
    <n v="167400"/>
    <n v="22073"/>
    <n v="13.185782556750299"/>
    <x v="0"/>
    <n v="441"/>
    <n v="50.05215419501134"/>
    <x v="1"/>
    <s v="USD"/>
    <x v="357"/>
    <x v="357"/>
    <x v="358"/>
    <x v="358"/>
    <b v="0"/>
    <b v="1"/>
    <s v="film &amp; video/documentary"/>
    <s v="film &amp; video"/>
    <s v="documentary"/>
  </r>
  <r>
    <x v="375"/>
    <s v="Leblanc-Pineda"/>
    <s v="Future-proofed upward-trending contingency"/>
    <n v="2700"/>
    <n v="1479"/>
    <n v="54.777777777777779"/>
    <x v="0"/>
    <n v="25"/>
    <n v="59.16"/>
    <x v="1"/>
    <s v="USD"/>
    <x v="358"/>
    <x v="358"/>
    <x v="359"/>
    <x v="359"/>
    <b v="0"/>
    <b v="0"/>
    <s v="music/indie rock"/>
    <s v="music"/>
    <s v="indie rock"/>
  </r>
  <r>
    <x v="376"/>
    <s v="Perry PLC"/>
    <s v="Mandatory uniform matrix"/>
    <n v="3400"/>
    <n v="12275"/>
    <n v="361.02941176470586"/>
    <x v="1"/>
    <n v="131"/>
    <n v="93.702290076335885"/>
    <x v="1"/>
    <s v="USD"/>
    <x v="359"/>
    <x v="359"/>
    <x v="360"/>
    <x v="360"/>
    <b v="0"/>
    <b v="0"/>
    <s v="music/rock"/>
    <s v="music"/>
    <s v="rock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12"/>
    <x v="361"/>
    <x v="361"/>
    <b v="0"/>
    <b v="0"/>
    <s v="theater/plays"/>
    <s v="theater"/>
    <s v="plays"/>
  </r>
  <r>
    <x v="378"/>
    <s v="Fleming-Oliver"/>
    <s v="Managed stable function"/>
    <n v="178200"/>
    <n v="24882"/>
    <n v="13.962962962962964"/>
    <x v="0"/>
    <n v="355"/>
    <n v="70.090140845070422"/>
    <x v="1"/>
    <s v="USD"/>
    <x v="360"/>
    <x v="360"/>
    <x v="362"/>
    <x v="362"/>
    <b v="0"/>
    <b v="0"/>
    <s v="film &amp; video/documentary"/>
    <s v="film &amp; video"/>
    <s v="documentary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1"/>
    <x v="363"/>
    <x v="363"/>
    <b v="0"/>
    <b v="0"/>
    <s v="theater/plays"/>
    <s v="theater"/>
    <s v="plays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2"/>
    <x v="364"/>
    <x v="364"/>
    <b v="0"/>
    <b v="0"/>
    <s v="theater/plays"/>
    <s v="theater"/>
    <s v="plays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3"/>
    <x v="365"/>
    <x v="365"/>
    <b v="0"/>
    <b v="0"/>
    <s v="theater/plays"/>
    <s v="theater"/>
    <s v="plays"/>
  </r>
  <r>
    <x v="382"/>
    <s v="King Ltd"/>
    <s v="Visionary systemic process improvement"/>
    <n v="9100"/>
    <n v="5803"/>
    <n v="63.769230769230766"/>
    <x v="0"/>
    <n v="67"/>
    <n v="86.611940298507463"/>
    <x v="1"/>
    <s v="USD"/>
    <x v="364"/>
    <x v="364"/>
    <x v="366"/>
    <x v="366"/>
    <b v="0"/>
    <b v="0"/>
    <s v="photography/photography books"/>
    <s v="photography"/>
    <s v="photography books"/>
  </r>
  <r>
    <x v="383"/>
    <s v="Baker Ltd"/>
    <s v="Progressive intangible flexibility"/>
    <n v="6300"/>
    <n v="14199"/>
    <n v="225.38095238095238"/>
    <x v="1"/>
    <n v="189"/>
    <n v="75.126984126984127"/>
    <x v="1"/>
    <s v="USD"/>
    <x v="210"/>
    <x v="210"/>
    <x v="285"/>
    <x v="285"/>
    <b v="0"/>
    <b v="1"/>
    <s v="food/food trucks"/>
    <s v="food"/>
    <s v="food trucks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5"/>
    <x v="367"/>
    <x v="367"/>
    <b v="1"/>
    <b v="1"/>
    <s v="film &amp; video/documentary"/>
    <s v="film &amp; video"/>
    <s v="documentary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6"/>
    <x v="368"/>
    <x v="368"/>
    <b v="0"/>
    <b v="0"/>
    <s v="publishing/nonfiction"/>
    <s v="publishing"/>
    <s v="nonfiction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7"/>
    <x v="369"/>
    <x v="369"/>
    <b v="0"/>
    <b v="0"/>
    <s v="theater/plays"/>
    <s v="theater"/>
    <s v="plays"/>
  </r>
  <r>
    <x v="387"/>
    <s v="Flores-Lambert"/>
    <s v="Triple-buffered logistical frame"/>
    <n v="109000"/>
    <n v="42795"/>
    <n v="39.261467889908253"/>
    <x v="0"/>
    <n v="424"/>
    <n v="100.93160377358491"/>
    <x v="1"/>
    <s v="USD"/>
    <x v="368"/>
    <x v="368"/>
    <x v="370"/>
    <x v="370"/>
    <b v="0"/>
    <b v="0"/>
    <s v="technology/wearables"/>
    <s v="technology"/>
    <s v="wearables"/>
  </r>
  <r>
    <x v="388"/>
    <s v="Cruz Ltd"/>
    <s v="Exclusive dynamic adapter"/>
    <n v="114800"/>
    <n v="12938"/>
    <n v="11.270034843205575"/>
    <x v="3"/>
    <n v="145"/>
    <n v="89.227586206896547"/>
    <x v="5"/>
    <s v="CHF"/>
    <x v="369"/>
    <x v="369"/>
    <x v="371"/>
    <x v="371"/>
    <b v="0"/>
    <b v="0"/>
    <s v="music/indie rock"/>
    <s v="music"/>
    <s v="indie rock"/>
  </r>
  <r>
    <x v="389"/>
    <s v="Knox-Garner"/>
    <s v="Automated systemic hierarchy"/>
    <n v="83000"/>
    <n v="101352"/>
    <n v="122.11084337349398"/>
    <x v="1"/>
    <n v="1152"/>
    <n v="87.979166666666671"/>
    <x v="1"/>
    <s v="USD"/>
    <x v="370"/>
    <x v="370"/>
    <x v="372"/>
    <x v="372"/>
    <b v="0"/>
    <b v="0"/>
    <s v="theater/plays"/>
    <s v="theater"/>
    <s v="plays"/>
  </r>
  <r>
    <x v="390"/>
    <s v="Davis-Allen"/>
    <s v="Digitized eco-centric core"/>
    <n v="2400"/>
    <n v="4477"/>
    <n v="186.54166666666666"/>
    <x v="1"/>
    <n v="50"/>
    <n v="89.54"/>
    <x v="1"/>
    <s v="USD"/>
    <x v="371"/>
    <x v="371"/>
    <x v="373"/>
    <x v="373"/>
    <b v="0"/>
    <b v="0"/>
    <s v="photography/photography books"/>
    <s v="photography"/>
    <s v="photography books"/>
  </r>
  <r>
    <x v="391"/>
    <s v="Miller-Patel"/>
    <s v="Mandatory uniform strategy"/>
    <n v="60400"/>
    <n v="4393"/>
    <n v="7.2731788079470201"/>
    <x v="0"/>
    <n v="151"/>
    <n v="29.09271523178808"/>
    <x v="1"/>
    <s v="USD"/>
    <x v="287"/>
    <x v="287"/>
    <x v="374"/>
    <x v="374"/>
    <b v="0"/>
    <b v="0"/>
    <s v="publishing/nonfiction"/>
    <s v="publishing"/>
    <s v="nonfiction"/>
  </r>
  <r>
    <x v="392"/>
    <s v="Hernandez-Grimes"/>
    <s v="Profit-focused zero administration forecast"/>
    <n v="102900"/>
    <n v="67546"/>
    <n v="65.642371234207971"/>
    <x v="0"/>
    <n v="1608"/>
    <n v="42.006218905472636"/>
    <x v="1"/>
    <s v="USD"/>
    <x v="372"/>
    <x v="372"/>
    <x v="375"/>
    <x v="375"/>
    <b v="0"/>
    <b v="0"/>
    <s v="technology/wearables"/>
    <s v="technology"/>
    <s v="wearables"/>
  </r>
  <r>
    <x v="393"/>
    <s v="Owens, Hall and Gonzalez"/>
    <s v="De-engineered static orchestration"/>
    <n v="62800"/>
    <n v="143788"/>
    <n v="228.96178343949043"/>
    <x v="1"/>
    <n v="3059"/>
    <n v="47.004903563255965"/>
    <x v="0"/>
    <s v="CAD"/>
    <x v="373"/>
    <x v="373"/>
    <x v="376"/>
    <x v="376"/>
    <b v="0"/>
    <b v="0"/>
    <s v="music/jazz"/>
    <s v="music"/>
    <s v="jazz"/>
  </r>
  <r>
    <x v="394"/>
    <s v="Noble-Bailey"/>
    <s v="Customizable dynamic info-mediaries"/>
    <n v="800"/>
    <n v="3755"/>
    <n v="469.375"/>
    <x v="1"/>
    <n v="34"/>
    <n v="110.44117647058823"/>
    <x v="1"/>
    <s v="USD"/>
    <x v="374"/>
    <x v="374"/>
    <x v="377"/>
    <x v="377"/>
    <b v="0"/>
    <b v="1"/>
    <s v="film &amp; video/documentary"/>
    <s v="film &amp; video"/>
    <s v="documentary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5"/>
    <x v="378"/>
    <x v="378"/>
    <b v="1"/>
    <b v="0"/>
    <s v="theater/plays"/>
    <s v="theater"/>
    <s v="plays"/>
  </r>
  <r>
    <x v="396"/>
    <s v="Holmes PLC"/>
    <s v="Digitized local info-mediaries"/>
    <n v="46100"/>
    <n v="77012"/>
    <n v="167.05422993492408"/>
    <x v="1"/>
    <n v="1604"/>
    <n v="48.012468827930178"/>
    <x v="2"/>
    <s v="AUD"/>
    <x v="376"/>
    <x v="376"/>
    <x v="379"/>
    <x v="379"/>
    <b v="0"/>
    <b v="0"/>
    <s v="film &amp; video/drama"/>
    <s v="film &amp; video"/>
    <s v="drama"/>
  </r>
  <r>
    <x v="397"/>
    <s v="Jones-Martin"/>
    <s v="Virtual systematic monitoring"/>
    <n v="8100"/>
    <n v="14083"/>
    <n v="173.8641975308642"/>
    <x v="1"/>
    <n v="454"/>
    <n v="31.019823788546255"/>
    <x v="1"/>
    <s v="USD"/>
    <x v="377"/>
    <x v="377"/>
    <x v="380"/>
    <x v="380"/>
    <b v="0"/>
    <b v="0"/>
    <s v="music/rock"/>
    <s v="music"/>
    <s v="rock"/>
  </r>
  <r>
    <x v="398"/>
    <s v="Myers LLC"/>
    <s v="Reactive bottom-line open architecture"/>
    <n v="1700"/>
    <n v="12202"/>
    <n v="717.76470588235293"/>
    <x v="1"/>
    <n v="123"/>
    <n v="99.203252032520325"/>
    <x v="6"/>
    <s v="EUR"/>
    <x v="378"/>
    <x v="378"/>
    <x v="103"/>
    <x v="103"/>
    <b v="0"/>
    <b v="1"/>
    <s v="film &amp; video/animation"/>
    <s v="film &amp; video"/>
    <s v="animation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79"/>
    <x v="381"/>
    <x v="381"/>
    <b v="0"/>
    <b v="0"/>
    <s v="music/indie rock"/>
    <s v="music"/>
    <s v="indie rock"/>
  </r>
  <r>
    <x v="400"/>
    <s v="Bell PLC"/>
    <s v="Ergonomic eco-centric open architecture"/>
    <n v="100"/>
    <n v="2"/>
    <n v="2"/>
    <x v="0"/>
    <n v="1"/>
    <n v="2"/>
    <x v="1"/>
    <s v="USD"/>
    <x v="380"/>
    <x v="380"/>
    <x v="382"/>
    <x v="382"/>
    <b v="0"/>
    <b v="1"/>
    <s v="photography/photography books"/>
    <s v="photography"/>
    <s v="photography books"/>
  </r>
  <r>
    <x v="401"/>
    <s v="Smith-Schmidt"/>
    <s v="Inverse radical hierarchy"/>
    <n v="900"/>
    <n v="13772"/>
    <n v="1530.2222222222222"/>
    <x v="1"/>
    <n v="299"/>
    <n v="46.060200668896321"/>
    <x v="1"/>
    <s v="USD"/>
    <x v="381"/>
    <x v="381"/>
    <x v="383"/>
    <x v="383"/>
    <b v="0"/>
    <b v="0"/>
    <s v="theater/plays"/>
    <s v="theater"/>
    <s v="plays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2"/>
    <x v="384"/>
    <x v="384"/>
    <b v="0"/>
    <b v="1"/>
    <s v="film &amp; video/shorts"/>
    <s v="film &amp; video"/>
    <s v="shorts"/>
  </r>
  <r>
    <x v="403"/>
    <s v="Leonard-Mcclain"/>
    <s v="Virtual foreground throughput"/>
    <n v="195800"/>
    <n v="168820"/>
    <n v="86.220633299284984"/>
    <x v="0"/>
    <n v="3015"/>
    <n v="55.99336650082919"/>
    <x v="0"/>
    <s v="CAD"/>
    <x v="125"/>
    <x v="125"/>
    <x v="385"/>
    <x v="385"/>
    <b v="0"/>
    <b v="1"/>
    <s v="theater/plays"/>
    <s v="theater"/>
    <s v="plays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3"/>
    <x v="386"/>
    <x v="386"/>
    <b v="0"/>
    <b v="0"/>
    <s v="theater/plays"/>
    <s v="theater"/>
    <s v="plays"/>
  </r>
  <r>
    <x v="405"/>
    <s v="Lee LLC"/>
    <s v="Synchronized secondary analyzer"/>
    <n v="29600"/>
    <n v="26527"/>
    <n v="89.618243243243242"/>
    <x v="0"/>
    <n v="435"/>
    <n v="60.981609195402299"/>
    <x v="1"/>
    <s v="USD"/>
    <x v="384"/>
    <x v="384"/>
    <x v="387"/>
    <x v="387"/>
    <b v="0"/>
    <b v="0"/>
    <s v="theater/plays"/>
    <s v="theater"/>
    <s v="plays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5"/>
    <x v="388"/>
    <x v="388"/>
    <b v="1"/>
    <b v="0"/>
    <s v="film &amp; video/documentary"/>
    <s v="film &amp; video"/>
    <s v="documentary"/>
  </r>
  <r>
    <x v="407"/>
    <s v="Herrera-Wilson"/>
    <s v="Organized bandwidth-monitored core"/>
    <n v="3400"/>
    <n v="12100"/>
    <n v="355.88235294117646"/>
    <x v="1"/>
    <n v="484"/>
    <n v="25"/>
    <x v="3"/>
    <s v="DKK"/>
    <x v="386"/>
    <x v="386"/>
    <x v="389"/>
    <x v="389"/>
    <b v="0"/>
    <b v="0"/>
    <s v="theater/plays"/>
    <s v="theater"/>
    <s v="plays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87"/>
    <x v="390"/>
    <x v="390"/>
    <b v="0"/>
    <b v="0"/>
    <s v="film &amp; video/documentary"/>
    <s v="film &amp; video"/>
    <s v="documentary"/>
  </r>
  <r>
    <x v="409"/>
    <s v="Stewart LLC"/>
    <s v="Secured asymmetric projection"/>
    <n v="135600"/>
    <n v="62804"/>
    <n v="46.315634218289084"/>
    <x v="0"/>
    <n v="714"/>
    <n v="87.960784313725483"/>
    <x v="1"/>
    <s v="USD"/>
    <x v="388"/>
    <x v="388"/>
    <x v="391"/>
    <x v="391"/>
    <b v="0"/>
    <b v="0"/>
    <s v="music/rock"/>
    <s v="music"/>
    <s v="rock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x v="277"/>
    <x v="277"/>
    <b v="0"/>
    <b v="0"/>
    <s v="games/mobile games"/>
    <s v="games"/>
    <s v="mobile games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89"/>
    <x v="392"/>
    <x v="392"/>
    <b v="0"/>
    <b v="0"/>
    <s v="theater/plays"/>
    <s v="theater"/>
    <s v="plays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0"/>
    <x v="393"/>
    <x v="393"/>
    <b v="0"/>
    <b v="0"/>
    <s v="publishing/fiction"/>
    <s v="publishing"/>
    <s v="fiction"/>
  </r>
  <r>
    <x v="413"/>
    <s v="Rush-Bowers"/>
    <s v="Persevering analyzing extranet"/>
    <n v="189500"/>
    <n v="117628"/>
    <n v="62.072823218997364"/>
    <x v="2"/>
    <n v="1089"/>
    <n v="108.01469237832875"/>
    <x v="1"/>
    <s v="USD"/>
    <x v="391"/>
    <x v="391"/>
    <x v="394"/>
    <x v="394"/>
    <b v="0"/>
    <b v="0"/>
    <s v="film &amp; video/animation"/>
    <s v="film &amp; video"/>
    <s v="animation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2"/>
    <x v="395"/>
    <x v="395"/>
    <b v="0"/>
    <b v="1"/>
    <s v="food/food trucks"/>
    <s v="food"/>
    <s v="food trucks"/>
  </r>
  <r>
    <x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3"/>
    <x v="396"/>
    <x v="396"/>
    <b v="0"/>
    <b v="0"/>
    <s v="theater/plays"/>
    <s v="theater"/>
    <s v="plays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4"/>
    <x v="397"/>
    <x v="397"/>
    <b v="0"/>
    <b v="1"/>
    <s v="film &amp; video/documentary"/>
    <s v="film &amp; video"/>
    <s v="documentary"/>
  </r>
  <r>
    <x v="417"/>
    <s v="Bradshaw, Smith and Ryan"/>
    <s v="Upgradable 24/7 emulation"/>
    <n v="1700"/>
    <n v="943"/>
    <n v="55.470588235294116"/>
    <x v="0"/>
    <n v="15"/>
    <n v="62.866666666666667"/>
    <x v="1"/>
    <s v="USD"/>
    <x v="395"/>
    <x v="395"/>
    <x v="398"/>
    <x v="398"/>
    <b v="0"/>
    <b v="0"/>
    <s v="theater/plays"/>
    <s v="theater"/>
    <s v="plays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6"/>
    <x v="399"/>
    <x v="399"/>
    <b v="0"/>
    <b v="0"/>
    <s v="film &amp; video/documentary"/>
    <s v="film &amp; video"/>
    <s v="documentary"/>
  </r>
  <r>
    <x v="419"/>
    <s v="Ware-Arias"/>
    <s v="Upgradable maximized protocol"/>
    <n v="113800"/>
    <n v="140469"/>
    <n v="123.43497363796133"/>
    <x v="1"/>
    <n v="5203"/>
    <n v="26.997693638285604"/>
    <x v="1"/>
    <s v="USD"/>
    <x v="397"/>
    <x v="397"/>
    <x v="348"/>
    <x v="348"/>
    <b v="0"/>
    <b v="0"/>
    <s v="technology/web"/>
    <s v="technology"/>
    <s v="web"/>
  </r>
  <r>
    <x v="420"/>
    <s v="Blair, Reyes and Woods"/>
    <s v="Cross-platform interactive synergy"/>
    <n v="5000"/>
    <n v="6423"/>
    <n v="128.46"/>
    <x v="1"/>
    <n v="94"/>
    <n v="68.329787234042556"/>
    <x v="1"/>
    <s v="USD"/>
    <x v="398"/>
    <x v="398"/>
    <x v="400"/>
    <x v="400"/>
    <b v="0"/>
    <b v="0"/>
    <s v="theater/plays"/>
    <s v="theater"/>
    <s v="plays"/>
  </r>
  <r>
    <x v="421"/>
    <s v="Thomas-Lopez"/>
    <s v="User-centric fault-tolerant archive"/>
    <n v="9400"/>
    <n v="6015"/>
    <n v="63.98936170212766"/>
    <x v="0"/>
    <n v="118"/>
    <n v="50.974576271186443"/>
    <x v="1"/>
    <s v="USD"/>
    <x v="399"/>
    <x v="399"/>
    <x v="401"/>
    <x v="401"/>
    <b v="0"/>
    <b v="1"/>
    <s v="technology/wearables"/>
    <s v="technology"/>
    <s v="wearables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0"/>
    <x v="402"/>
    <x v="402"/>
    <b v="0"/>
    <b v="1"/>
    <s v="theater/plays"/>
    <s v="theater"/>
    <s v="plays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x v="116"/>
    <x v="116"/>
    <x v="403"/>
    <x v="403"/>
    <b v="0"/>
    <b v="1"/>
    <s v="food/food trucks"/>
    <s v="food"/>
    <s v="food trucks"/>
  </r>
  <r>
    <x v="424"/>
    <s v="Schmidt-Gomez"/>
    <s v="User-centric impactful projection"/>
    <n v="5100"/>
    <n v="2064"/>
    <n v="40.470588235294116"/>
    <x v="0"/>
    <n v="83"/>
    <n v="24.867469879518072"/>
    <x v="1"/>
    <s v="USD"/>
    <x v="401"/>
    <x v="401"/>
    <x v="404"/>
    <x v="404"/>
    <b v="0"/>
    <b v="0"/>
    <s v="music/indie rock"/>
    <s v="music"/>
    <s v="indie rock"/>
  </r>
  <r>
    <x v="425"/>
    <s v="Sullivan, Davis and Booth"/>
    <s v="Vision-oriented actuating hardware"/>
    <n v="2700"/>
    <n v="7767"/>
    <n v="287.66666666666669"/>
    <x v="1"/>
    <n v="92"/>
    <n v="84.423913043478265"/>
    <x v="1"/>
    <s v="USD"/>
    <x v="402"/>
    <x v="402"/>
    <x v="405"/>
    <x v="405"/>
    <b v="0"/>
    <b v="0"/>
    <s v="photography/photography books"/>
    <s v="photography"/>
    <s v="photography books"/>
  </r>
  <r>
    <x v="426"/>
    <s v="Edwards-Kane"/>
    <s v="Virtual leadingedge framework"/>
    <n v="1800"/>
    <n v="10313"/>
    <n v="572.94444444444446"/>
    <x v="1"/>
    <n v="219"/>
    <n v="47.091324200913242"/>
    <x v="1"/>
    <s v="USD"/>
    <x v="403"/>
    <x v="403"/>
    <x v="406"/>
    <x v="406"/>
    <b v="0"/>
    <b v="0"/>
    <s v="theater/plays"/>
    <s v="theater"/>
    <s v="plays"/>
  </r>
  <r>
    <x v="427"/>
    <s v="Hicks, Wall and Webb"/>
    <s v="Managed discrete framework"/>
    <n v="174500"/>
    <n v="197018"/>
    <n v="112.90429799426934"/>
    <x v="1"/>
    <n v="2526"/>
    <n v="77.996041171813147"/>
    <x v="1"/>
    <s v="USD"/>
    <x v="404"/>
    <x v="404"/>
    <x v="407"/>
    <x v="407"/>
    <b v="0"/>
    <b v="1"/>
    <s v="theater/plays"/>
    <s v="theater"/>
    <s v="plays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5"/>
    <x v="408"/>
    <x v="408"/>
    <b v="0"/>
    <b v="0"/>
    <s v="film &amp; video/animation"/>
    <s v="film &amp; video"/>
    <s v="animation"/>
  </r>
  <r>
    <x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6"/>
    <x v="409"/>
    <x v="409"/>
    <b v="0"/>
    <b v="1"/>
    <s v="photography/photography books"/>
    <s v="photography"/>
    <s v="photography books"/>
  </r>
  <r>
    <x v="430"/>
    <s v="Cochran Ltd"/>
    <s v="Re-engineered attitude-oriented frame"/>
    <n v="8100"/>
    <n v="5487"/>
    <n v="67.740740740740748"/>
    <x v="0"/>
    <n v="84"/>
    <n v="65.321428571428569"/>
    <x v="1"/>
    <s v="USD"/>
    <x v="407"/>
    <x v="407"/>
    <x v="410"/>
    <x v="410"/>
    <b v="0"/>
    <b v="0"/>
    <s v="theater/plays"/>
    <s v="theater"/>
    <s v="plays"/>
  </r>
  <r>
    <x v="431"/>
    <s v="Rosales LLC"/>
    <s v="Compatible multimedia utilization"/>
    <n v="5100"/>
    <n v="9817"/>
    <n v="192.49019607843138"/>
    <x v="1"/>
    <n v="94"/>
    <n v="104.43617021276596"/>
    <x v="1"/>
    <s v="USD"/>
    <x v="408"/>
    <x v="408"/>
    <x v="312"/>
    <x v="312"/>
    <b v="1"/>
    <b v="0"/>
    <s v="theater/plays"/>
    <s v="theater"/>
    <s v="plays"/>
  </r>
  <r>
    <x v="432"/>
    <s v="Harper-Bryan"/>
    <s v="Re-contextualized dedicated hardware"/>
    <n v="7700"/>
    <n v="6369"/>
    <n v="82.714285714285708"/>
    <x v="0"/>
    <n v="91"/>
    <n v="69.989010989010993"/>
    <x v="1"/>
    <s v="USD"/>
    <x v="409"/>
    <x v="409"/>
    <x v="411"/>
    <x v="411"/>
    <b v="0"/>
    <b v="0"/>
    <s v="theater/plays"/>
    <s v="theater"/>
    <s v="plays"/>
  </r>
  <r>
    <x v="433"/>
    <s v="Potter, Harper and Everett"/>
    <s v="Decentralized composite paradigm"/>
    <n v="121400"/>
    <n v="65755"/>
    <n v="54.163920922570014"/>
    <x v="0"/>
    <n v="792"/>
    <n v="83.023989898989896"/>
    <x v="1"/>
    <s v="USD"/>
    <x v="410"/>
    <x v="410"/>
    <x v="412"/>
    <x v="412"/>
    <b v="0"/>
    <b v="1"/>
    <s v="film &amp; video/documentary"/>
    <s v="film &amp; video"/>
    <s v="documentary"/>
  </r>
  <r>
    <x v="434"/>
    <s v="Floyd-Sims"/>
    <s v="Cloned transitional hierarchy"/>
    <n v="5400"/>
    <n v="903"/>
    <n v="16.722222222222221"/>
    <x v="3"/>
    <n v="10"/>
    <n v="90.3"/>
    <x v="0"/>
    <s v="CAD"/>
    <x v="411"/>
    <x v="411"/>
    <x v="413"/>
    <x v="413"/>
    <b v="1"/>
    <b v="0"/>
    <s v="theater/plays"/>
    <s v="theater"/>
    <s v="plays"/>
  </r>
  <r>
    <x v="435"/>
    <s v="Spence, Jackson and Kelly"/>
    <s v="Advanced discrete leverage"/>
    <n v="152400"/>
    <n v="178120"/>
    <n v="116.87664041994751"/>
    <x v="1"/>
    <n v="1713"/>
    <n v="103.98131932282546"/>
    <x v="6"/>
    <s v="EUR"/>
    <x v="412"/>
    <x v="412"/>
    <x v="414"/>
    <x v="414"/>
    <b v="0"/>
    <b v="1"/>
    <s v="theater/plays"/>
    <s v="theater"/>
    <s v="plays"/>
  </r>
  <r>
    <x v="436"/>
    <s v="King-Nguyen"/>
    <s v="Open-source incremental throughput"/>
    <n v="1300"/>
    <n v="13678"/>
    <n v="1052.1538461538462"/>
    <x v="1"/>
    <n v="249"/>
    <n v="54.931726907630519"/>
    <x v="1"/>
    <s v="USD"/>
    <x v="413"/>
    <x v="413"/>
    <x v="354"/>
    <x v="354"/>
    <b v="0"/>
    <b v="0"/>
    <s v="music/jazz"/>
    <s v="music"/>
    <s v="jazz"/>
  </r>
  <r>
    <x v="437"/>
    <s v="Hansen Group"/>
    <s v="Centralized regional interface"/>
    <n v="8100"/>
    <n v="9969"/>
    <n v="123.07407407407408"/>
    <x v="1"/>
    <n v="192"/>
    <n v="51.921875"/>
    <x v="1"/>
    <s v="USD"/>
    <x v="414"/>
    <x v="414"/>
    <x v="415"/>
    <x v="415"/>
    <b v="0"/>
    <b v="1"/>
    <s v="film &amp; video/animation"/>
    <s v="film &amp; video"/>
    <s v="animation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5"/>
    <x v="416"/>
    <x v="416"/>
    <b v="0"/>
    <b v="0"/>
    <s v="theater/plays"/>
    <s v="theater"/>
    <s v="plays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6"/>
    <x v="417"/>
    <x v="417"/>
    <b v="0"/>
    <b v="0"/>
    <s v="film &amp; video/science fiction"/>
    <s v="film &amp; video"/>
    <s v="science fiction"/>
  </r>
  <r>
    <x v="440"/>
    <s v="Miller-Poole"/>
    <s v="Networked optimal adapter"/>
    <n v="102500"/>
    <n v="165954"/>
    <n v="161.90634146341463"/>
    <x v="1"/>
    <n v="3131"/>
    <n v="53.003513254551258"/>
    <x v="1"/>
    <s v="USD"/>
    <x v="417"/>
    <x v="417"/>
    <x v="418"/>
    <x v="418"/>
    <b v="0"/>
    <b v="0"/>
    <s v="film &amp; video/television"/>
    <s v="film &amp; video"/>
    <s v="television"/>
  </r>
  <r>
    <x v="441"/>
    <s v="Rodriguez-West"/>
    <s v="Automated optimal function"/>
    <n v="7000"/>
    <n v="1744"/>
    <n v="24.914285714285715"/>
    <x v="0"/>
    <n v="32"/>
    <n v="54.5"/>
    <x v="1"/>
    <s v="USD"/>
    <x v="418"/>
    <x v="418"/>
    <x v="419"/>
    <x v="419"/>
    <b v="0"/>
    <b v="0"/>
    <s v="technology/wearables"/>
    <s v="technology"/>
    <s v="wearables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19"/>
    <x v="420"/>
    <x v="420"/>
    <b v="0"/>
    <b v="0"/>
    <s v="theater/plays"/>
    <s v="theater"/>
    <s v="plays"/>
  </r>
  <r>
    <x v="443"/>
    <s v="Clark-Bowman"/>
    <s v="Stand-alone user-facing service-desk"/>
    <n v="9300"/>
    <n v="3232"/>
    <n v="34.752688172043008"/>
    <x v="3"/>
    <n v="90"/>
    <n v="35.911111111111111"/>
    <x v="1"/>
    <s v="USD"/>
    <x v="420"/>
    <x v="420"/>
    <x v="421"/>
    <x v="421"/>
    <b v="0"/>
    <b v="0"/>
    <s v="theater/plays"/>
    <s v="theater"/>
    <s v="plays"/>
  </r>
  <r>
    <x v="444"/>
    <s v="Hensley Ltd"/>
    <s v="Versatile global attitude"/>
    <n v="6200"/>
    <n v="10938"/>
    <n v="176.41935483870967"/>
    <x v="1"/>
    <n v="296"/>
    <n v="36.952702702702702"/>
    <x v="1"/>
    <s v="USD"/>
    <x v="421"/>
    <x v="421"/>
    <x v="422"/>
    <x v="422"/>
    <b v="0"/>
    <b v="1"/>
    <s v="music/indie rock"/>
    <s v="music"/>
    <s v="indie rock"/>
  </r>
  <r>
    <x v="445"/>
    <s v="Anderson-Pearson"/>
    <s v="Intuitive demand-driven Local Area Network"/>
    <n v="2100"/>
    <n v="10739"/>
    <n v="511.38095238095241"/>
    <x v="1"/>
    <n v="170"/>
    <n v="63.170588235294119"/>
    <x v="1"/>
    <s v="USD"/>
    <x v="422"/>
    <x v="422"/>
    <x v="423"/>
    <x v="423"/>
    <b v="0"/>
    <b v="1"/>
    <s v="theater/plays"/>
    <s v="theater"/>
    <s v="plays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3"/>
    <x v="424"/>
    <x v="424"/>
    <b v="0"/>
    <b v="0"/>
    <s v="technology/wearables"/>
    <s v="technology"/>
    <s v="wearables"/>
  </r>
  <r>
    <x v="447"/>
    <s v="Harrington-Harper"/>
    <s v="Self-enabling next generation algorithm"/>
    <n v="155200"/>
    <n v="37754"/>
    <n v="24.326030927835053"/>
    <x v="3"/>
    <n v="439"/>
    <n v="86"/>
    <x v="4"/>
    <s v="GBP"/>
    <x v="424"/>
    <x v="424"/>
    <x v="425"/>
    <x v="425"/>
    <b v="0"/>
    <b v="0"/>
    <s v="film &amp; video/television"/>
    <s v="film &amp; video"/>
    <s v="television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5"/>
    <x v="426"/>
    <x v="426"/>
    <b v="0"/>
    <b v="1"/>
    <s v="games/video games"/>
    <s v="games"/>
    <s v="video games"/>
  </r>
  <r>
    <x v="449"/>
    <s v="Cuevas-Morales"/>
    <s v="Public-key coherent ability"/>
    <n v="900"/>
    <n v="8703"/>
    <n v="967"/>
    <x v="1"/>
    <n v="86"/>
    <n v="101.19767441860465"/>
    <x v="3"/>
    <s v="DKK"/>
    <x v="426"/>
    <x v="426"/>
    <x v="427"/>
    <x v="427"/>
    <b v="0"/>
    <b v="0"/>
    <s v="games/video games"/>
    <s v="games"/>
    <s v="video games"/>
  </r>
  <r>
    <x v="450"/>
    <s v="Delgado-Hatfield"/>
    <s v="Up-sized composite success"/>
    <n v="100"/>
    <n v="4"/>
    <n v="4"/>
    <x v="0"/>
    <n v="1"/>
    <n v="4"/>
    <x v="0"/>
    <s v="CAD"/>
    <x v="427"/>
    <x v="427"/>
    <x v="428"/>
    <x v="428"/>
    <b v="0"/>
    <b v="0"/>
    <s v="film &amp; video/animation"/>
    <s v="film &amp; video"/>
    <s v="animation"/>
  </r>
  <r>
    <x v="451"/>
    <s v="Padilla-Porter"/>
    <s v="Innovative exuding matrix"/>
    <n v="148400"/>
    <n v="182302"/>
    <n v="122.84501347708895"/>
    <x v="1"/>
    <n v="6286"/>
    <n v="29.001272669424118"/>
    <x v="1"/>
    <s v="USD"/>
    <x v="428"/>
    <x v="428"/>
    <x v="429"/>
    <x v="429"/>
    <b v="0"/>
    <b v="0"/>
    <s v="music/rock"/>
    <s v="music"/>
    <s v="rock"/>
  </r>
  <r>
    <x v="452"/>
    <s v="Morris Group"/>
    <s v="Realigned impactful artificial intelligence"/>
    <n v="4800"/>
    <n v="3045"/>
    <n v="63.4375"/>
    <x v="0"/>
    <n v="31"/>
    <n v="98.225806451612897"/>
    <x v="1"/>
    <s v="USD"/>
    <x v="429"/>
    <x v="429"/>
    <x v="430"/>
    <x v="430"/>
    <b v="0"/>
    <b v="0"/>
    <s v="film &amp; video/drama"/>
    <s v="film &amp; video"/>
    <s v="drama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11"/>
    <x v="431"/>
    <x v="431"/>
    <b v="0"/>
    <b v="0"/>
    <s v="film &amp; video/science fiction"/>
    <s v="film &amp; video"/>
    <s v="science fiction"/>
  </r>
  <r>
    <x v="454"/>
    <s v="Woods Inc"/>
    <s v="Upgradable upward-trending portal"/>
    <n v="4000"/>
    <n v="1763"/>
    <n v="44.075000000000003"/>
    <x v="0"/>
    <n v="39"/>
    <n v="45.205128205128204"/>
    <x v="1"/>
    <s v="USD"/>
    <x v="430"/>
    <x v="430"/>
    <x v="432"/>
    <x v="432"/>
    <b v="0"/>
    <b v="1"/>
    <s v="film &amp; video/drama"/>
    <s v="film &amp; video"/>
    <s v="drama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1"/>
    <x v="433"/>
    <x v="433"/>
    <b v="0"/>
    <b v="0"/>
    <s v="theater/plays"/>
    <s v="theater"/>
    <s v="plays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2"/>
    <x v="434"/>
    <x v="434"/>
    <b v="0"/>
    <b v="1"/>
    <s v="music/indie rock"/>
    <s v="music"/>
    <s v="indie rock"/>
  </r>
  <r>
    <x v="457"/>
    <s v="Sheppard, Smith and Spence"/>
    <s v="Cloned asymmetric functionalities"/>
    <n v="5000"/>
    <n v="1332"/>
    <n v="26.64"/>
    <x v="0"/>
    <n v="46"/>
    <n v="28.956521739130434"/>
    <x v="1"/>
    <s v="USD"/>
    <x v="433"/>
    <x v="433"/>
    <x v="435"/>
    <x v="435"/>
    <b v="0"/>
    <b v="0"/>
    <s v="theater/plays"/>
    <s v="theater"/>
    <s v="plays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4"/>
    <x v="436"/>
    <x v="436"/>
    <b v="0"/>
    <b v="0"/>
    <s v="theater/plays"/>
    <s v="theater"/>
    <s v="plays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5"/>
    <x v="437"/>
    <x v="437"/>
    <b v="0"/>
    <b v="0"/>
    <s v="film &amp; video/documentary"/>
    <s v="film &amp; video"/>
    <s v="documentary"/>
  </r>
  <r>
    <x v="460"/>
    <s v="Rich, Alvarez and King"/>
    <s v="Business-focused static ability"/>
    <n v="2400"/>
    <n v="4119"/>
    <n v="171.625"/>
    <x v="1"/>
    <n v="50"/>
    <n v="82.38"/>
    <x v="1"/>
    <s v="USD"/>
    <x v="8"/>
    <x v="8"/>
    <x v="438"/>
    <x v="438"/>
    <b v="0"/>
    <b v="0"/>
    <s v="theater/plays"/>
    <s v="theater"/>
    <s v="plays"/>
  </r>
  <r>
    <x v="461"/>
    <s v="Terry-Salinas"/>
    <s v="Networked secondary structure"/>
    <n v="98800"/>
    <n v="139354"/>
    <n v="141.04655870445345"/>
    <x v="1"/>
    <n v="2080"/>
    <n v="66.997115384615384"/>
    <x v="1"/>
    <s v="USD"/>
    <x v="436"/>
    <x v="436"/>
    <x v="439"/>
    <x v="439"/>
    <b v="0"/>
    <b v="0"/>
    <s v="film &amp; video/drama"/>
    <s v="film &amp; video"/>
    <s v="drama"/>
  </r>
  <r>
    <x v="462"/>
    <s v="Wang-Rodriguez"/>
    <s v="Total multimedia website"/>
    <n v="188800"/>
    <n v="57734"/>
    <n v="30.579449152542374"/>
    <x v="0"/>
    <n v="535"/>
    <n v="107.91401869158878"/>
    <x v="1"/>
    <s v="USD"/>
    <x v="385"/>
    <x v="385"/>
    <x v="440"/>
    <x v="440"/>
    <b v="0"/>
    <b v="0"/>
    <s v="games/mobile games"/>
    <s v="games"/>
    <s v="mobile games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37"/>
    <x v="441"/>
    <x v="441"/>
    <b v="0"/>
    <b v="0"/>
    <s v="film &amp; video/animation"/>
    <s v="film &amp; video"/>
    <s v="animation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38"/>
    <x v="442"/>
    <x v="442"/>
    <b v="0"/>
    <b v="0"/>
    <s v="theater/plays"/>
    <s v="theater"/>
    <s v="plays"/>
  </r>
  <r>
    <x v="465"/>
    <s v="Gonzalez-Robbins"/>
    <s v="Up-sized responsive protocol"/>
    <n v="4700"/>
    <n v="8829"/>
    <n v="187.85106382978722"/>
    <x v="1"/>
    <n v="80"/>
    <n v="110.3625"/>
    <x v="1"/>
    <s v="USD"/>
    <x v="439"/>
    <x v="439"/>
    <x v="443"/>
    <x v="443"/>
    <b v="0"/>
    <b v="0"/>
    <s v="publishing/translations"/>
    <s v="publishing"/>
    <s v="translations"/>
  </r>
  <r>
    <x v="466"/>
    <s v="Obrien and Sons"/>
    <s v="Pre-emptive transitional frame"/>
    <n v="1200"/>
    <n v="3984"/>
    <n v="332"/>
    <x v="1"/>
    <n v="42"/>
    <n v="94.857142857142861"/>
    <x v="1"/>
    <s v="USD"/>
    <x v="440"/>
    <x v="440"/>
    <x v="444"/>
    <x v="444"/>
    <b v="0"/>
    <b v="1"/>
    <s v="technology/wearables"/>
    <s v="technology"/>
    <s v="wearables"/>
  </r>
  <r>
    <x v="467"/>
    <s v="Shaw Ltd"/>
    <s v="Profit-focused content-based application"/>
    <n v="1400"/>
    <n v="8053"/>
    <n v="575.21428571428567"/>
    <x v="1"/>
    <n v="139"/>
    <n v="57.935251798561154"/>
    <x v="0"/>
    <s v="CAD"/>
    <x v="441"/>
    <x v="441"/>
    <x v="445"/>
    <x v="445"/>
    <b v="0"/>
    <b v="1"/>
    <s v="technology/web"/>
    <s v="technology"/>
    <s v="web"/>
  </r>
  <r>
    <x v="468"/>
    <s v="Hughes Inc"/>
    <s v="Streamlined neutral analyzer"/>
    <n v="4000"/>
    <n v="1620"/>
    <n v="40.5"/>
    <x v="0"/>
    <n v="16"/>
    <n v="101.25"/>
    <x v="1"/>
    <s v="USD"/>
    <x v="442"/>
    <x v="442"/>
    <x v="368"/>
    <x v="368"/>
    <b v="0"/>
    <b v="0"/>
    <s v="theater/plays"/>
    <s v="theater"/>
    <s v="plays"/>
  </r>
  <r>
    <x v="469"/>
    <s v="Olsen-Ryan"/>
    <s v="Assimilated neutral utilization"/>
    <n v="5600"/>
    <n v="10328"/>
    <n v="184.42857142857142"/>
    <x v="1"/>
    <n v="159"/>
    <n v="64.95597484276729"/>
    <x v="1"/>
    <s v="USD"/>
    <x v="443"/>
    <x v="443"/>
    <x v="446"/>
    <x v="446"/>
    <b v="0"/>
    <b v="0"/>
    <s v="film &amp; video/drama"/>
    <s v="film &amp; video"/>
    <s v="drama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315"/>
    <x v="447"/>
    <x v="447"/>
    <b v="0"/>
    <b v="0"/>
    <s v="technology/wearables"/>
    <s v="technology"/>
    <s v="wearables"/>
  </r>
  <r>
    <x v="471"/>
    <s v="Perry and Sons"/>
    <s v="Configurable static help-desk"/>
    <n v="3100"/>
    <n v="9889"/>
    <n v="319"/>
    <x v="1"/>
    <n v="194"/>
    <n v="50.97422680412371"/>
    <x v="4"/>
    <s v="GBP"/>
    <x v="444"/>
    <x v="444"/>
    <x v="448"/>
    <x v="448"/>
    <b v="0"/>
    <b v="1"/>
    <s v="food/food trucks"/>
    <s v="food"/>
    <s v="food trucks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445"/>
    <x v="178"/>
    <x v="178"/>
    <b v="0"/>
    <b v="0"/>
    <s v="music/rock"/>
    <s v="music"/>
    <s v="rock"/>
  </r>
  <r>
    <x v="473"/>
    <s v="Richardson Inc"/>
    <s v="Assimilated fault-tolerant capacity"/>
    <n v="5000"/>
    <n v="8907"/>
    <n v="178.14"/>
    <x v="1"/>
    <n v="106"/>
    <n v="84.028301886792448"/>
    <x v="1"/>
    <s v="USD"/>
    <x v="446"/>
    <x v="446"/>
    <x v="449"/>
    <x v="449"/>
    <b v="0"/>
    <b v="0"/>
    <s v="music/electric music"/>
    <s v="music"/>
    <s v="electric music"/>
  </r>
  <r>
    <x v="474"/>
    <s v="Santos-Young"/>
    <s v="Enhanced neutral ability"/>
    <n v="4000"/>
    <n v="14606"/>
    <n v="365.15"/>
    <x v="1"/>
    <n v="142"/>
    <n v="102.85915492957747"/>
    <x v="1"/>
    <s v="USD"/>
    <x v="447"/>
    <x v="447"/>
    <x v="450"/>
    <x v="450"/>
    <b v="0"/>
    <b v="0"/>
    <s v="film &amp; video/television"/>
    <s v="film &amp; video"/>
    <s v="television"/>
  </r>
  <r>
    <x v="475"/>
    <s v="Nichols Ltd"/>
    <s v="Function-based attitude-oriented groupware"/>
    <n v="7400"/>
    <n v="8432"/>
    <n v="113.94594594594595"/>
    <x v="1"/>
    <n v="211"/>
    <n v="39.962085308056871"/>
    <x v="1"/>
    <s v="USD"/>
    <x v="448"/>
    <x v="448"/>
    <x v="451"/>
    <x v="451"/>
    <b v="0"/>
    <b v="1"/>
    <s v="publishing/translations"/>
    <s v="publishing"/>
    <s v="translations"/>
  </r>
  <r>
    <x v="476"/>
    <s v="Murphy PLC"/>
    <s v="Optional solution-oriented instruction set"/>
    <n v="191500"/>
    <n v="57122"/>
    <n v="29.828720626631853"/>
    <x v="0"/>
    <n v="1120"/>
    <n v="51.001785714285717"/>
    <x v="1"/>
    <s v="USD"/>
    <x v="342"/>
    <x v="342"/>
    <x v="452"/>
    <x v="452"/>
    <b v="0"/>
    <b v="0"/>
    <s v="publishing/fiction"/>
    <s v="publishing"/>
    <s v="fiction"/>
  </r>
  <r>
    <x v="477"/>
    <s v="Hogan, Porter and Rivera"/>
    <s v="Organic object-oriented core"/>
    <n v="8500"/>
    <n v="4613"/>
    <n v="54.27058823529412"/>
    <x v="0"/>
    <n v="113"/>
    <n v="40.823008849557525"/>
    <x v="1"/>
    <s v="USD"/>
    <x v="449"/>
    <x v="449"/>
    <x v="453"/>
    <x v="453"/>
    <b v="0"/>
    <b v="0"/>
    <s v="film &amp; video/science fiction"/>
    <s v="film &amp; video"/>
    <s v="science fiction"/>
  </r>
  <r>
    <x v="478"/>
    <s v="Lyons LLC"/>
    <s v="Balanced impactful circuit"/>
    <n v="68800"/>
    <n v="162603"/>
    <n v="236.34156976744185"/>
    <x v="1"/>
    <n v="2756"/>
    <n v="58.999637155297535"/>
    <x v="1"/>
    <s v="USD"/>
    <x v="450"/>
    <x v="450"/>
    <x v="454"/>
    <x v="454"/>
    <b v="0"/>
    <b v="0"/>
    <s v="technology/wearables"/>
    <s v="technology"/>
    <s v="wearables"/>
  </r>
  <r>
    <x v="479"/>
    <s v="Long-Greene"/>
    <s v="Future-proofed heuristic encryption"/>
    <n v="2400"/>
    <n v="12310"/>
    <n v="512.91666666666663"/>
    <x v="1"/>
    <n v="173"/>
    <n v="71.156069364161851"/>
    <x v="4"/>
    <s v="GBP"/>
    <x v="451"/>
    <x v="451"/>
    <x v="455"/>
    <x v="455"/>
    <b v="0"/>
    <b v="0"/>
    <s v="food/food trucks"/>
    <s v="food"/>
    <s v="food trucks"/>
  </r>
  <r>
    <x v="480"/>
    <s v="Robles-Hudson"/>
    <s v="Balanced bifurcated leverage"/>
    <n v="8600"/>
    <n v="8656"/>
    <n v="100.65116279069767"/>
    <x v="1"/>
    <n v="87"/>
    <n v="99.494252873563212"/>
    <x v="1"/>
    <s v="USD"/>
    <x v="452"/>
    <x v="452"/>
    <x v="456"/>
    <x v="456"/>
    <b v="0"/>
    <b v="1"/>
    <s v="photography/photography books"/>
    <s v="photography"/>
    <s v="photography books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3"/>
    <x v="457"/>
    <x v="457"/>
    <b v="0"/>
    <b v="1"/>
    <s v="theater/plays"/>
    <s v="theater"/>
    <s v="plays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4"/>
    <x v="458"/>
    <x v="458"/>
    <b v="0"/>
    <b v="1"/>
    <s v="publishing/fiction"/>
    <s v="publishing"/>
    <s v="fiction"/>
  </r>
  <r>
    <x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5"/>
    <x v="459"/>
    <x v="459"/>
    <b v="0"/>
    <b v="0"/>
    <s v="theater/plays"/>
    <s v="theater"/>
    <s v="plays"/>
  </r>
  <r>
    <x v="484"/>
    <s v="Landry Inc"/>
    <s v="Synergistic cohesive adapter"/>
    <n v="29600"/>
    <n v="77021"/>
    <n v="260.20608108108109"/>
    <x v="1"/>
    <n v="1572"/>
    <n v="48.99554707379135"/>
    <x v="4"/>
    <s v="GBP"/>
    <x v="456"/>
    <x v="456"/>
    <x v="460"/>
    <x v="460"/>
    <b v="0"/>
    <b v="1"/>
    <s v="food/food trucks"/>
    <s v="food"/>
    <s v="food trucks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57"/>
    <x v="461"/>
    <x v="461"/>
    <b v="0"/>
    <b v="0"/>
    <s v="theater/plays"/>
    <s v="theater"/>
    <s v="plays"/>
  </r>
  <r>
    <x v="486"/>
    <s v="Davis, Cox and Fox"/>
    <s v="Compatible exuding Graphical User Interface"/>
    <n v="5200"/>
    <n v="702"/>
    <n v="13.5"/>
    <x v="0"/>
    <n v="21"/>
    <n v="33.428571428571431"/>
    <x v="4"/>
    <s v="GBP"/>
    <x v="458"/>
    <x v="458"/>
    <x v="462"/>
    <x v="462"/>
    <b v="0"/>
    <b v="1"/>
    <s v="publishing/translations"/>
    <s v="publishing"/>
    <s v="translations"/>
  </r>
  <r>
    <x v="487"/>
    <s v="Smith-Wallace"/>
    <s v="Monitored 24/7 time-frame"/>
    <n v="110300"/>
    <n v="197024"/>
    <n v="178.62556663644605"/>
    <x v="1"/>
    <n v="2346"/>
    <n v="83.982949701619773"/>
    <x v="1"/>
    <s v="USD"/>
    <x v="459"/>
    <x v="459"/>
    <x v="463"/>
    <x v="463"/>
    <b v="0"/>
    <b v="0"/>
    <s v="theater/plays"/>
    <s v="theater"/>
    <s v="plays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0"/>
    <x v="464"/>
    <x v="464"/>
    <b v="0"/>
    <b v="0"/>
    <s v="theater/plays"/>
    <s v="theater"/>
    <s v="plays"/>
  </r>
  <r>
    <x v="489"/>
    <s v="Clark Inc"/>
    <s v="Down-sized mobile time-frame"/>
    <n v="9200"/>
    <n v="9339"/>
    <n v="101.51086956521739"/>
    <x v="1"/>
    <n v="85"/>
    <n v="109.87058823529412"/>
    <x v="6"/>
    <s v="EUR"/>
    <x v="461"/>
    <x v="461"/>
    <x v="465"/>
    <x v="465"/>
    <b v="0"/>
    <b v="0"/>
    <s v="technology/wearables"/>
    <s v="technology"/>
    <s v="wearables"/>
  </r>
  <r>
    <x v="490"/>
    <s v="Young and Sons"/>
    <s v="Innovative disintermediate encryption"/>
    <n v="2400"/>
    <n v="4596"/>
    <n v="191.5"/>
    <x v="1"/>
    <n v="144"/>
    <n v="31.916666666666668"/>
    <x v="1"/>
    <s v="USD"/>
    <x v="462"/>
    <x v="462"/>
    <x v="466"/>
    <x v="466"/>
    <b v="0"/>
    <b v="0"/>
    <s v="journalism/audio"/>
    <s v="journalism"/>
    <s v="audio"/>
  </r>
  <r>
    <x v="491"/>
    <s v="Henson PLC"/>
    <s v="Universal contextually-based knowledgebase"/>
    <n v="56800"/>
    <n v="173437"/>
    <n v="305.34683098591552"/>
    <x v="1"/>
    <n v="2443"/>
    <n v="70.993450675399103"/>
    <x v="1"/>
    <s v="USD"/>
    <x v="463"/>
    <x v="463"/>
    <x v="467"/>
    <x v="467"/>
    <b v="0"/>
    <b v="1"/>
    <s v="food/food trucks"/>
    <s v="food"/>
    <s v="food trucks"/>
  </r>
  <r>
    <x v="492"/>
    <s v="Garcia Group"/>
    <s v="Persevering interactive matrix"/>
    <n v="191000"/>
    <n v="45831"/>
    <n v="23.995287958115185"/>
    <x v="3"/>
    <n v="595"/>
    <n v="77.026890756302521"/>
    <x v="1"/>
    <s v="USD"/>
    <x v="464"/>
    <x v="464"/>
    <x v="468"/>
    <x v="468"/>
    <b v="1"/>
    <b v="1"/>
    <s v="film &amp; video/shorts"/>
    <s v="film &amp; video"/>
    <s v="shorts"/>
  </r>
  <r>
    <x v="493"/>
    <s v="Adams, Walker and Wong"/>
    <s v="Seamless background framework"/>
    <n v="900"/>
    <n v="6514"/>
    <n v="723.77777777777783"/>
    <x v="1"/>
    <n v="64"/>
    <n v="101.78125"/>
    <x v="1"/>
    <s v="USD"/>
    <x v="465"/>
    <x v="465"/>
    <x v="469"/>
    <x v="469"/>
    <b v="0"/>
    <b v="0"/>
    <s v="photography/photography books"/>
    <s v="photography"/>
    <s v="photography books"/>
  </r>
  <r>
    <x v="494"/>
    <s v="Hopkins-Browning"/>
    <s v="Balanced upward-trending productivity"/>
    <n v="2500"/>
    <n v="13684"/>
    <n v="547.36"/>
    <x v="1"/>
    <n v="268"/>
    <n v="51.059701492537314"/>
    <x v="1"/>
    <s v="USD"/>
    <x v="466"/>
    <x v="466"/>
    <x v="470"/>
    <x v="470"/>
    <b v="0"/>
    <b v="0"/>
    <s v="technology/wearables"/>
    <s v="technology"/>
    <s v="wearables"/>
  </r>
  <r>
    <x v="495"/>
    <s v="Bell, Edwards and Andersen"/>
    <s v="Centralized clear-thinking solution"/>
    <n v="3200"/>
    <n v="13264"/>
    <n v="414.5"/>
    <x v="1"/>
    <n v="195"/>
    <n v="68.02051282051282"/>
    <x v="3"/>
    <s v="DKK"/>
    <x v="467"/>
    <x v="467"/>
    <x v="471"/>
    <x v="471"/>
    <b v="0"/>
    <b v="0"/>
    <s v="theater/plays"/>
    <s v="theater"/>
    <s v="plays"/>
  </r>
  <r>
    <x v="496"/>
    <s v="Morales Group"/>
    <s v="Optimized bi-directional extranet"/>
    <n v="183800"/>
    <n v="1667"/>
    <n v="0.90696409140369971"/>
    <x v="0"/>
    <n v="54"/>
    <n v="30.87037037037037"/>
    <x v="1"/>
    <s v="USD"/>
    <x v="468"/>
    <x v="468"/>
    <x v="472"/>
    <x v="472"/>
    <b v="0"/>
    <b v="0"/>
    <s v="film &amp; video/animation"/>
    <s v="film &amp; video"/>
    <s v="animation"/>
  </r>
  <r>
    <x v="497"/>
    <s v="Lucero Group"/>
    <s v="Intuitive actuating benchmark"/>
    <n v="9800"/>
    <n v="3349"/>
    <n v="34.173469387755105"/>
    <x v="0"/>
    <n v="120"/>
    <n v="27.908333333333335"/>
    <x v="1"/>
    <s v="USD"/>
    <x v="469"/>
    <x v="469"/>
    <x v="473"/>
    <x v="473"/>
    <b v="0"/>
    <b v="1"/>
    <s v="technology/wearables"/>
    <s v="technology"/>
    <s v="wearables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0"/>
    <x v="474"/>
    <x v="474"/>
    <b v="0"/>
    <b v="0"/>
    <s v="technology/web"/>
    <s v="technology"/>
    <s v="web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1"/>
    <x v="475"/>
    <x v="475"/>
    <b v="0"/>
    <b v="1"/>
    <s v="film &amp; video/documentary"/>
    <s v="film &amp; video"/>
    <s v="documentary"/>
  </r>
  <r>
    <x v="500"/>
    <s v="Valdez Ltd"/>
    <s v="Team-oriented clear-thinking matrix"/>
    <n v="100"/>
    <n v="0"/>
    <n v="0"/>
    <x v="0"/>
    <n v="0"/>
    <e v="#DIV/0!"/>
    <x v="1"/>
    <s v="USD"/>
    <x v="472"/>
    <x v="472"/>
    <x v="380"/>
    <x v="380"/>
    <b v="0"/>
    <b v="1"/>
    <s v="theater/plays"/>
    <s v="theater"/>
    <s v="plays"/>
  </r>
  <r>
    <x v="501"/>
    <s v="Mccann-Le"/>
    <s v="Focused coherent methodology"/>
    <n v="153600"/>
    <n v="107743"/>
    <n v="70.145182291666671"/>
    <x v="0"/>
    <n v="1796"/>
    <n v="59.990534521158132"/>
    <x v="1"/>
    <s v="USD"/>
    <x v="473"/>
    <x v="473"/>
    <x v="353"/>
    <x v="353"/>
    <b v="0"/>
    <b v="0"/>
    <s v="film &amp; video/documentary"/>
    <s v="film &amp; video"/>
    <s v="documentary"/>
  </r>
  <r>
    <x v="502"/>
    <s v="Johnson Inc"/>
    <s v="Reduced context-sensitive complexity"/>
    <n v="1300"/>
    <n v="6889"/>
    <n v="529.92307692307691"/>
    <x v="1"/>
    <n v="186"/>
    <n v="37.037634408602152"/>
    <x v="2"/>
    <s v="AUD"/>
    <x v="474"/>
    <x v="474"/>
    <x v="476"/>
    <x v="476"/>
    <b v="0"/>
    <b v="1"/>
    <s v="games/video games"/>
    <s v="games"/>
    <s v="video games"/>
  </r>
  <r>
    <x v="503"/>
    <s v="Collins LLC"/>
    <s v="Decentralized 4thgeneration time-frame"/>
    <n v="25500"/>
    <n v="45983"/>
    <n v="180.32549019607842"/>
    <x v="1"/>
    <n v="460"/>
    <n v="99.963043478260872"/>
    <x v="1"/>
    <s v="USD"/>
    <x v="72"/>
    <x v="72"/>
    <x v="477"/>
    <x v="477"/>
    <b v="0"/>
    <b v="0"/>
    <s v="film &amp; video/drama"/>
    <s v="film &amp; video"/>
    <s v="drama"/>
  </r>
  <r>
    <x v="504"/>
    <s v="Smith-Miller"/>
    <s v="De-engineered cohesive moderator"/>
    <n v="7500"/>
    <n v="6924"/>
    <n v="92.32"/>
    <x v="0"/>
    <n v="62"/>
    <n v="111.6774193548387"/>
    <x v="6"/>
    <s v="EUR"/>
    <x v="443"/>
    <x v="443"/>
    <x v="478"/>
    <x v="478"/>
    <b v="0"/>
    <b v="0"/>
    <s v="music/rock"/>
    <s v="music"/>
    <s v="rock"/>
  </r>
  <r>
    <x v="505"/>
    <s v="Jensen-Vargas"/>
    <s v="Ameliorated explicit parallelism"/>
    <n v="89900"/>
    <n v="12497"/>
    <n v="13.901001112347052"/>
    <x v="0"/>
    <n v="347"/>
    <n v="36.014409221902014"/>
    <x v="1"/>
    <s v="USD"/>
    <x v="475"/>
    <x v="475"/>
    <x v="479"/>
    <x v="479"/>
    <b v="0"/>
    <b v="1"/>
    <s v="publishing/radio &amp; podcasts"/>
    <s v="publishing"/>
    <s v="radio &amp; podcasts"/>
  </r>
  <r>
    <x v="506"/>
    <s v="Robles, Bell and Gonzalez"/>
    <s v="Customizable background monitoring"/>
    <n v="18000"/>
    <n v="166874"/>
    <n v="927.07777777777778"/>
    <x v="1"/>
    <n v="2528"/>
    <n v="66.010284810126578"/>
    <x v="1"/>
    <s v="USD"/>
    <x v="81"/>
    <x v="81"/>
    <x v="480"/>
    <x v="480"/>
    <b v="0"/>
    <b v="1"/>
    <s v="theater/plays"/>
    <s v="theater"/>
    <s v="plays"/>
  </r>
  <r>
    <x v="507"/>
    <s v="Turner, Miller and Francis"/>
    <s v="Compatible well-modulated budgetary management"/>
    <n v="2100"/>
    <n v="837"/>
    <n v="39.857142857142854"/>
    <x v="0"/>
    <n v="19"/>
    <n v="44.05263157894737"/>
    <x v="1"/>
    <s v="USD"/>
    <x v="476"/>
    <x v="476"/>
    <x v="481"/>
    <x v="481"/>
    <b v="0"/>
    <b v="1"/>
    <s v="technology/web"/>
    <s v="technology"/>
    <s v="web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192"/>
    <x v="482"/>
    <x v="482"/>
    <b v="0"/>
    <b v="0"/>
    <s v="theater/plays"/>
    <s v="theater"/>
    <s v="plays"/>
  </r>
  <r>
    <x v="509"/>
    <s v="White LLC"/>
    <s v="Robust zero-defect project"/>
    <n v="168500"/>
    <n v="119510"/>
    <n v="70.925816023738875"/>
    <x v="0"/>
    <n v="1258"/>
    <n v="95"/>
    <x v="1"/>
    <s v="USD"/>
    <x v="477"/>
    <x v="477"/>
    <x v="483"/>
    <x v="483"/>
    <b v="0"/>
    <b v="0"/>
    <s v="theater/plays"/>
    <s v="theater"/>
    <s v="plays"/>
  </r>
  <r>
    <x v="510"/>
    <s v="Best, Miller and Thomas"/>
    <s v="Re-engineered mobile task-force"/>
    <n v="7800"/>
    <n v="9289"/>
    <n v="119.08974358974359"/>
    <x v="1"/>
    <n v="131"/>
    <n v="70.908396946564892"/>
    <x v="2"/>
    <s v="AUD"/>
    <x v="478"/>
    <x v="478"/>
    <x v="484"/>
    <x v="484"/>
    <b v="0"/>
    <b v="0"/>
    <s v="film &amp; video/drama"/>
    <s v="film &amp; video"/>
    <s v="drama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479"/>
    <x v="265"/>
    <x v="265"/>
    <b v="0"/>
    <b v="0"/>
    <s v="theater/plays"/>
    <s v="theater"/>
    <s v="plays"/>
  </r>
  <r>
    <x v="512"/>
    <s v="Williams-Walsh"/>
    <s v="Organized explicit core"/>
    <n v="9100"/>
    <n v="12678"/>
    <n v="139.31868131868131"/>
    <x v="1"/>
    <n v="239"/>
    <n v="53.046025104602514"/>
    <x v="1"/>
    <s v="USD"/>
    <x v="480"/>
    <x v="480"/>
    <x v="485"/>
    <x v="485"/>
    <b v="0"/>
    <b v="1"/>
    <s v="games/video games"/>
    <s v="games"/>
    <s v="video games"/>
  </r>
  <r>
    <x v="513"/>
    <s v="Harrison, Blackwell and Mendez"/>
    <s v="Synchronized 6thgeneration adapter"/>
    <n v="8300"/>
    <n v="3260"/>
    <n v="39.277108433734938"/>
    <x v="3"/>
    <n v="35"/>
    <n v="93.142857142857139"/>
    <x v="1"/>
    <s v="USD"/>
    <x v="180"/>
    <x v="180"/>
    <x v="486"/>
    <x v="486"/>
    <b v="0"/>
    <b v="0"/>
    <s v="film &amp; video/television"/>
    <s v="film &amp; video"/>
    <s v="television"/>
  </r>
  <r>
    <x v="514"/>
    <s v="Sanchez, Bradley and Flores"/>
    <s v="Centralized motivating capacity"/>
    <n v="138700"/>
    <n v="31123"/>
    <n v="22.439077144917086"/>
    <x v="3"/>
    <n v="528"/>
    <n v="58.945075757575758"/>
    <x v="5"/>
    <s v="CHF"/>
    <x v="481"/>
    <x v="481"/>
    <x v="412"/>
    <x v="412"/>
    <b v="0"/>
    <b v="1"/>
    <s v="music/rock"/>
    <s v="music"/>
    <s v="rock"/>
  </r>
  <r>
    <x v="515"/>
    <s v="Cox LLC"/>
    <s v="Phased 24hour flexibility"/>
    <n v="8600"/>
    <n v="4797"/>
    <n v="55.779069767441861"/>
    <x v="0"/>
    <n v="133"/>
    <n v="36.067669172932334"/>
    <x v="0"/>
    <s v="CAD"/>
    <x v="482"/>
    <x v="482"/>
    <x v="487"/>
    <x v="487"/>
    <b v="0"/>
    <b v="1"/>
    <s v="theater/plays"/>
    <s v="theater"/>
    <s v="plays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194"/>
    <x v="488"/>
    <x v="488"/>
    <b v="0"/>
    <b v="0"/>
    <s v="publishing/nonfiction"/>
    <s v="publishing"/>
    <s v="nonfiction"/>
  </r>
  <r>
    <x v="517"/>
    <s v="Ramirez LLC"/>
    <s v="Multi-tiered maximized orchestration"/>
    <n v="5900"/>
    <n v="6608"/>
    <n v="112"/>
    <x v="1"/>
    <n v="78"/>
    <n v="84.717948717948715"/>
    <x v="1"/>
    <s v="USD"/>
    <x v="483"/>
    <x v="483"/>
    <x v="489"/>
    <x v="489"/>
    <b v="0"/>
    <b v="0"/>
    <s v="food/food trucks"/>
    <s v="food"/>
    <s v="food trucks"/>
  </r>
  <r>
    <x v="518"/>
    <s v="Ramirez Group"/>
    <s v="Open-architected uniform instruction set"/>
    <n v="8800"/>
    <n v="622"/>
    <n v="7.0681818181818183"/>
    <x v="0"/>
    <n v="10"/>
    <n v="62.2"/>
    <x v="1"/>
    <s v="USD"/>
    <x v="484"/>
    <x v="484"/>
    <x v="442"/>
    <x v="442"/>
    <b v="0"/>
    <b v="1"/>
    <s v="film &amp; video/animation"/>
    <s v="film &amp; video"/>
    <s v="animation"/>
  </r>
  <r>
    <x v="519"/>
    <s v="Marsh-Coleman"/>
    <s v="Exclusive asymmetric analyzer"/>
    <n v="177700"/>
    <n v="180802"/>
    <n v="101.74563871693866"/>
    <x v="1"/>
    <n v="1773"/>
    <n v="101.97518330513255"/>
    <x v="1"/>
    <s v="USD"/>
    <x v="355"/>
    <x v="355"/>
    <x v="437"/>
    <x v="437"/>
    <b v="0"/>
    <b v="1"/>
    <s v="music/rock"/>
    <s v="music"/>
    <s v="rock"/>
  </r>
  <r>
    <x v="520"/>
    <s v="Frederick, Jenkins and Collins"/>
    <s v="Organic radical collaboration"/>
    <n v="800"/>
    <n v="3406"/>
    <n v="425.75"/>
    <x v="1"/>
    <n v="32"/>
    <n v="106.4375"/>
    <x v="1"/>
    <s v="USD"/>
    <x v="485"/>
    <x v="485"/>
    <x v="490"/>
    <x v="490"/>
    <b v="0"/>
    <b v="0"/>
    <s v="theater/plays"/>
    <s v="theater"/>
    <s v="plays"/>
  </r>
  <r>
    <x v="521"/>
    <s v="Wilson Ltd"/>
    <s v="Function-based multi-state software"/>
    <n v="7600"/>
    <n v="11061"/>
    <n v="145.53947368421052"/>
    <x v="1"/>
    <n v="369"/>
    <n v="29.975609756097562"/>
    <x v="1"/>
    <s v="USD"/>
    <x v="486"/>
    <x v="486"/>
    <x v="491"/>
    <x v="491"/>
    <b v="0"/>
    <b v="1"/>
    <s v="film &amp; video/drama"/>
    <s v="film &amp; video"/>
    <s v="drama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487"/>
    <x v="163"/>
    <x v="163"/>
    <b v="0"/>
    <b v="0"/>
    <s v="film &amp; video/shorts"/>
    <s v="film &amp; video"/>
    <s v="shorts"/>
  </r>
  <r>
    <x v="523"/>
    <s v="Underwood, James and Jones"/>
    <s v="Triple-buffered holistic ability"/>
    <n v="900"/>
    <n v="6303"/>
    <n v="700.33333333333337"/>
    <x v="1"/>
    <n v="89"/>
    <n v="70.82022471910112"/>
    <x v="1"/>
    <s v="USD"/>
    <x v="488"/>
    <x v="488"/>
    <x v="492"/>
    <x v="492"/>
    <b v="0"/>
    <b v="0"/>
    <s v="film &amp; video/shorts"/>
    <s v="film &amp; video"/>
    <s v="shorts"/>
  </r>
  <r>
    <x v="524"/>
    <s v="Johnson-Contreras"/>
    <s v="Diverse scalable superstructure"/>
    <n v="96700"/>
    <n v="81136"/>
    <n v="83.904860392967947"/>
    <x v="0"/>
    <n v="1979"/>
    <n v="40.998484082870135"/>
    <x v="1"/>
    <s v="USD"/>
    <x v="489"/>
    <x v="489"/>
    <x v="493"/>
    <x v="493"/>
    <b v="0"/>
    <b v="0"/>
    <s v="theater/plays"/>
    <s v="theater"/>
    <s v="plays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0"/>
    <x v="494"/>
    <x v="494"/>
    <b v="0"/>
    <b v="0"/>
    <s v="technology/wearables"/>
    <s v="technology"/>
    <s v="wearables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312"/>
    <x v="495"/>
    <x v="495"/>
    <b v="0"/>
    <b v="1"/>
    <s v="theater/plays"/>
    <s v="theater"/>
    <s v="plays"/>
  </r>
  <r>
    <x v="527"/>
    <s v="Rosario-Smith"/>
    <s v="Enterprise-wide intermediate portal"/>
    <n v="189200"/>
    <n v="188480"/>
    <n v="99.619450317124731"/>
    <x v="0"/>
    <n v="6080"/>
    <n v="31"/>
    <x v="0"/>
    <s v="CAD"/>
    <x v="491"/>
    <x v="491"/>
    <x v="496"/>
    <x v="496"/>
    <b v="0"/>
    <b v="0"/>
    <s v="film &amp; video/animation"/>
    <s v="film &amp; video"/>
    <s v="animation"/>
  </r>
  <r>
    <x v="528"/>
    <s v="Avila, Ford and Welch"/>
    <s v="Focused leadingedge matrix"/>
    <n v="9000"/>
    <n v="7227"/>
    <n v="80.3"/>
    <x v="0"/>
    <n v="80"/>
    <n v="90.337500000000006"/>
    <x v="4"/>
    <s v="GBP"/>
    <x v="492"/>
    <x v="492"/>
    <x v="497"/>
    <x v="497"/>
    <b v="0"/>
    <b v="0"/>
    <s v="music/indie rock"/>
    <s v="music"/>
    <s v="indie rock"/>
  </r>
  <r>
    <x v="529"/>
    <s v="Gallegos Inc"/>
    <s v="Seamless logistical encryption"/>
    <n v="5100"/>
    <n v="574"/>
    <n v="11.254901960784315"/>
    <x v="0"/>
    <n v="9"/>
    <n v="63.777777777777779"/>
    <x v="1"/>
    <s v="USD"/>
    <x v="493"/>
    <x v="493"/>
    <x v="180"/>
    <x v="180"/>
    <b v="0"/>
    <b v="0"/>
    <s v="games/video games"/>
    <s v="games"/>
    <s v="video games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4"/>
    <x v="498"/>
    <x v="498"/>
    <b v="0"/>
    <b v="1"/>
    <s v="publishing/fiction"/>
    <s v="publishing"/>
    <s v="fiction"/>
  </r>
  <r>
    <x v="531"/>
    <s v="Berry-Richardson"/>
    <s v="Automated zero tolerance implementation"/>
    <n v="186700"/>
    <n v="178338"/>
    <n v="95.521156936261377"/>
    <x v="2"/>
    <n v="3640"/>
    <n v="48.993956043956047"/>
    <x v="5"/>
    <s v="CHF"/>
    <x v="495"/>
    <x v="495"/>
    <x v="499"/>
    <x v="499"/>
    <b v="0"/>
    <b v="0"/>
    <s v="games/video games"/>
    <s v="games"/>
    <s v="video games"/>
  </r>
  <r>
    <x v="532"/>
    <s v="Cordova-Torres"/>
    <s v="Pre-emptive grid-enabled contingency"/>
    <n v="1600"/>
    <n v="8046"/>
    <n v="502.875"/>
    <x v="1"/>
    <n v="126"/>
    <n v="63.857142857142854"/>
    <x v="0"/>
    <s v="CAD"/>
    <x v="496"/>
    <x v="496"/>
    <x v="500"/>
    <x v="500"/>
    <b v="0"/>
    <b v="0"/>
    <s v="theater/plays"/>
    <s v="theater"/>
    <s v="plays"/>
  </r>
  <r>
    <x v="533"/>
    <s v="Holt, Bernard and Johnson"/>
    <s v="Multi-lateral didactic encoding"/>
    <n v="115600"/>
    <n v="184086"/>
    <n v="159.24394463667821"/>
    <x v="1"/>
    <n v="2218"/>
    <n v="82.996393146979258"/>
    <x v="4"/>
    <s v="GBP"/>
    <x v="497"/>
    <x v="497"/>
    <x v="50"/>
    <x v="50"/>
    <b v="0"/>
    <b v="0"/>
    <s v="music/indie rock"/>
    <s v="music"/>
    <s v="indie rock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498"/>
    <x v="501"/>
    <x v="501"/>
    <b v="0"/>
    <b v="1"/>
    <s v="film &amp; video/drama"/>
    <s v="film &amp; video"/>
    <s v="drama"/>
  </r>
  <r>
    <x v="535"/>
    <s v="Garrison LLC"/>
    <s v="Profit-focused 24/7 data-warehouse"/>
    <n v="2600"/>
    <n v="12533"/>
    <n v="482.03846153846155"/>
    <x v="1"/>
    <n v="202"/>
    <n v="62.044554455445542"/>
    <x v="6"/>
    <s v="EUR"/>
    <x v="499"/>
    <x v="499"/>
    <x v="502"/>
    <x v="502"/>
    <b v="0"/>
    <b v="1"/>
    <s v="theater/plays"/>
    <s v="theater"/>
    <s v="plays"/>
  </r>
  <r>
    <x v="536"/>
    <s v="Shannon-Olson"/>
    <s v="Enhanced methodical middleware"/>
    <n v="9800"/>
    <n v="14697"/>
    <n v="149.96938775510205"/>
    <x v="1"/>
    <n v="140"/>
    <n v="104.97857142857143"/>
    <x v="6"/>
    <s v="EUR"/>
    <x v="500"/>
    <x v="500"/>
    <x v="52"/>
    <x v="52"/>
    <b v="0"/>
    <b v="0"/>
    <s v="publishing/fiction"/>
    <s v="publishing"/>
    <s v="fiction"/>
  </r>
  <r>
    <x v="537"/>
    <s v="Murillo-Mcfarland"/>
    <s v="Synchronized client-driven projection"/>
    <n v="84400"/>
    <n v="98935"/>
    <n v="117.22156398104265"/>
    <x v="1"/>
    <n v="1052"/>
    <n v="94.044676806083643"/>
    <x v="3"/>
    <s v="DKK"/>
    <x v="501"/>
    <x v="501"/>
    <x v="503"/>
    <x v="503"/>
    <b v="1"/>
    <b v="1"/>
    <s v="film &amp; video/documentary"/>
    <s v="film &amp; video"/>
    <s v="documentary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2"/>
    <x v="504"/>
    <x v="504"/>
    <b v="0"/>
    <b v="0"/>
    <s v="games/mobile games"/>
    <s v="games"/>
    <s v="mobile games"/>
  </r>
  <r>
    <x v="539"/>
    <s v="Thomas, Welch and Santana"/>
    <s v="Assimilated exuding toolset"/>
    <n v="9800"/>
    <n v="7120"/>
    <n v="72.65306122448979"/>
    <x v="0"/>
    <n v="77"/>
    <n v="92.467532467532465"/>
    <x v="1"/>
    <s v="USD"/>
    <x v="503"/>
    <x v="503"/>
    <x v="505"/>
    <x v="505"/>
    <b v="0"/>
    <b v="1"/>
    <s v="food/food trucks"/>
    <s v="food"/>
    <s v="food trucks"/>
  </r>
  <r>
    <x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4"/>
    <x v="506"/>
    <x v="506"/>
    <b v="0"/>
    <b v="0"/>
    <s v="photography/photography books"/>
    <s v="photography"/>
    <s v="photography books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5"/>
    <x v="507"/>
    <x v="507"/>
    <b v="0"/>
    <b v="0"/>
    <s v="games/mobile games"/>
    <s v="games"/>
    <s v="mobile games"/>
  </r>
  <r>
    <x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6"/>
    <x v="508"/>
    <x v="508"/>
    <b v="0"/>
    <b v="0"/>
    <s v="music/indie rock"/>
    <s v="music"/>
    <s v="indie rock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7"/>
    <x v="509"/>
    <x v="509"/>
    <b v="0"/>
    <b v="0"/>
    <s v="games/video games"/>
    <s v="games"/>
    <s v="video games"/>
  </r>
  <r>
    <x v="544"/>
    <s v="Taylor Inc"/>
    <s v="Public-key 3rdgeneration system engine"/>
    <n v="2800"/>
    <n v="7742"/>
    <n v="276.5"/>
    <x v="1"/>
    <n v="84"/>
    <n v="92.166666666666671"/>
    <x v="1"/>
    <s v="USD"/>
    <x v="508"/>
    <x v="508"/>
    <x v="510"/>
    <x v="510"/>
    <b v="0"/>
    <b v="0"/>
    <s v="music/rock"/>
    <s v="music"/>
    <s v="rock"/>
  </r>
  <r>
    <x v="545"/>
    <s v="Deleon and Sons"/>
    <s v="Organized value-added access"/>
    <n v="184800"/>
    <n v="164109"/>
    <n v="88.803571428571431"/>
    <x v="0"/>
    <n v="2690"/>
    <n v="61.007063197026021"/>
    <x v="1"/>
    <s v="USD"/>
    <x v="509"/>
    <x v="509"/>
    <x v="511"/>
    <x v="511"/>
    <b v="0"/>
    <b v="0"/>
    <s v="theater/plays"/>
    <s v="theater"/>
    <s v="plays"/>
  </r>
  <r>
    <x v="546"/>
    <s v="Benjamin, Paul and Ferguson"/>
    <s v="Cloned global Graphical User Interface"/>
    <n v="4200"/>
    <n v="6870"/>
    <n v="163.57142857142858"/>
    <x v="1"/>
    <n v="88"/>
    <n v="78.068181818181813"/>
    <x v="1"/>
    <s v="USD"/>
    <x v="510"/>
    <x v="510"/>
    <x v="512"/>
    <x v="512"/>
    <b v="0"/>
    <b v="1"/>
    <s v="theater/plays"/>
    <s v="theater"/>
    <s v="plays"/>
  </r>
  <r>
    <x v="547"/>
    <s v="Hardin-Dixon"/>
    <s v="Focused solution-oriented matrix"/>
    <n v="1300"/>
    <n v="12597"/>
    <n v="969"/>
    <x v="1"/>
    <n v="156"/>
    <n v="80.75"/>
    <x v="1"/>
    <s v="USD"/>
    <x v="511"/>
    <x v="511"/>
    <x v="513"/>
    <x v="513"/>
    <b v="0"/>
    <b v="0"/>
    <s v="film &amp; video/drama"/>
    <s v="film &amp; video"/>
    <s v="drama"/>
  </r>
  <r>
    <x v="548"/>
    <s v="York-Pitts"/>
    <s v="Monitored discrete toolset"/>
    <n v="66100"/>
    <n v="179074"/>
    <n v="270.91376701966715"/>
    <x v="1"/>
    <n v="2985"/>
    <n v="59.991289782244557"/>
    <x v="1"/>
    <s v="USD"/>
    <x v="512"/>
    <x v="512"/>
    <x v="514"/>
    <x v="514"/>
    <b v="0"/>
    <b v="0"/>
    <s v="theater/plays"/>
    <s v="theater"/>
    <s v="plays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3"/>
    <x v="515"/>
    <x v="515"/>
    <b v="0"/>
    <b v="0"/>
    <s v="technology/wearables"/>
    <s v="technology"/>
    <s v="wearables"/>
  </r>
  <r>
    <x v="550"/>
    <s v="Morrison-Henderson"/>
    <s v="De-engineered disintermediate encoding"/>
    <n v="100"/>
    <n v="4"/>
    <n v="4"/>
    <x v="3"/>
    <n v="1"/>
    <n v="4"/>
    <x v="5"/>
    <s v="CHF"/>
    <x v="514"/>
    <x v="514"/>
    <x v="516"/>
    <x v="516"/>
    <b v="0"/>
    <b v="0"/>
    <s v="music/indie rock"/>
    <s v="music"/>
    <s v="indie rock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5"/>
    <x v="517"/>
    <x v="517"/>
    <b v="0"/>
    <b v="1"/>
    <s v="technology/web"/>
    <s v="technology"/>
    <s v="web"/>
  </r>
  <r>
    <x v="552"/>
    <s v="Mercer, Solomon and Singleton"/>
    <s v="Distributed human-resource policy"/>
    <n v="9000"/>
    <n v="8866"/>
    <n v="98.511111111111106"/>
    <x v="0"/>
    <n v="92"/>
    <n v="96.369565217391298"/>
    <x v="1"/>
    <s v="USD"/>
    <x v="516"/>
    <x v="516"/>
    <x v="518"/>
    <x v="518"/>
    <b v="0"/>
    <b v="0"/>
    <s v="theater/plays"/>
    <s v="theater"/>
    <s v="plays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7"/>
    <x v="519"/>
    <x v="519"/>
    <b v="0"/>
    <b v="0"/>
    <s v="music/rock"/>
    <s v="music"/>
    <s v="rock"/>
  </r>
  <r>
    <x v="554"/>
    <s v="Ritter PLC"/>
    <s v="Multi-channeled upward-trending application"/>
    <n v="9500"/>
    <n v="14408"/>
    <n v="151.66315789473686"/>
    <x v="1"/>
    <n v="554"/>
    <n v="26.007220216606498"/>
    <x v="0"/>
    <s v="CAD"/>
    <x v="518"/>
    <x v="518"/>
    <x v="520"/>
    <x v="520"/>
    <b v="0"/>
    <b v="0"/>
    <s v="music/indie rock"/>
    <s v="music"/>
    <s v="indie rock"/>
  </r>
  <r>
    <x v="555"/>
    <s v="Anderson Group"/>
    <s v="Organic maximized database"/>
    <n v="6300"/>
    <n v="14089"/>
    <n v="223.63492063492063"/>
    <x v="1"/>
    <n v="135"/>
    <n v="104.36296296296297"/>
    <x v="3"/>
    <s v="DKK"/>
    <x v="519"/>
    <x v="519"/>
    <x v="219"/>
    <x v="219"/>
    <b v="0"/>
    <b v="0"/>
    <s v="music/rock"/>
    <s v="music"/>
    <s v="rock"/>
  </r>
  <r>
    <x v="556"/>
    <s v="Smith and Sons"/>
    <s v="Grass-roots 24/7 attitude"/>
    <n v="5200"/>
    <n v="12467"/>
    <n v="239.75"/>
    <x v="1"/>
    <n v="122"/>
    <n v="102.18852459016394"/>
    <x v="1"/>
    <s v="USD"/>
    <x v="520"/>
    <x v="520"/>
    <x v="521"/>
    <x v="521"/>
    <b v="0"/>
    <b v="1"/>
    <s v="publishing/translations"/>
    <s v="publishing"/>
    <s v="translations"/>
  </r>
  <r>
    <x v="557"/>
    <s v="Lam-Hamilton"/>
    <s v="Team-oriented global strategy"/>
    <n v="6000"/>
    <n v="11960"/>
    <n v="199.33333333333334"/>
    <x v="1"/>
    <n v="221"/>
    <n v="54.117647058823529"/>
    <x v="1"/>
    <s v="USD"/>
    <x v="521"/>
    <x v="521"/>
    <x v="522"/>
    <x v="522"/>
    <b v="0"/>
    <b v="1"/>
    <s v="film &amp; video/science fiction"/>
    <s v="film &amp; video"/>
    <s v="science fiction"/>
  </r>
  <r>
    <x v="558"/>
    <s v="Ho Ltd"/>
    <s v="Enhanced client-driven capacity"/>
    <n v="5800"/>
    <n v="7966"/>
    <n v="137.34482758620689"/>
    <x v="1"/>
    <n v="126"/>
    <n v="63.222222222222221"/>
    <x v="1"/>
    <s v="USD"/>
    <x v="522"/>
    <x v="522"/>
    <x v="523"/>
    <x v="523"/>
    <b v="0"/>
    <b v="0"/>
    <s v="theater/plays"/>
    <s v="theater"/>
    <s v="plays"/>
  </r>
  <r>
    <x v="559"/>
    <s v="Brown, Estrada and Jensen"/>
    <s v="Exclusive systematic productivity"/>
    <n v="105300"/>
    <n v="106321"/>
    <n v="100.96961063627731"/>
    <x v="1"/>
    <n v="1022"/>
    <n v="104.03228962818004"/>
    <x v="1"/>
    <s v="USD"/>
    <x v="523"/>
    <x v="523"/>
    <x v="524"/>
    <x v="524"/>
    <b v="0"/>
    <b v="0"/>
    <s v="theater/plays"/>
    <s v="theater"/>
    <s v="plays"/>
  </r>
  <r>
    <x v="560"/>
    <s v="Hunt LLC"/>
    <s v="Re-engineered radical policy"/>
    <n v="20000"/>
    <n v="158832"/>
    <n v="794.16"/>
    <x v="1"/>
    <n v="3177"/>
    <n v="49.994334277620396"/>
    <x v="1"/>
    <s v="USD"/>
    <x v="524"/>
    <x v="524"/>
    <x v="348"/>
    <x v="348"/>
    <b v="0"/>
    <b v="0"/>
    <s v="film &amp; video/animation"/>
    <s v="film &amp; video"/>
    <s v="animation"/>
  </r>
  <r>
    <x v="561"/>
    <s v="Fowler-Smith"/>
    <s v="Down-sized logistical adapter"/>
    <n v="3000"/>
    <n v="11091"/>
    <n v="369.7"/>
    <x v="1"/>
    <n v="198"/>
    <n v="56.015151515151516"/>
    <x v="5"/>
    <s v="CHF"/>
    <x v="525"/>
    <x v="525"/>
    <x v="280"/>
    <x v="280"/>
    <b v="0"/>
    <b v="0"/>
    <s v="theater/plays"/>
    <s v="theater"/>
    <s v="plays"/>
  </r>
  <r>
    <x v="562"/>
    <s v="Blair Inc"/>
    <s v="Configurable bandwidth-monitored throughput"/>
    <n v="9900"/>
    <n v="1269"/>
    <n v="12.818181818181818"/>
    <x v="0"/>
    <n v="26"/>
    <n v="48.807692307692307"/>
    <x v="5"/>
    <s v="CHF"/>
    <x v="188"/>
    <x v="188"/>
    <x v="525"/>
    <x v="525"/>
    <b v="0"/>
    <b v="0"/>
    <s v="music/rock"/>
    <s v="music"/>
    <s v="rock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x v="526"/>
    <x v="526"/>
    <b v="0"/>
    <b v="0"/>
    <s v="film &amp; video/documentary"/>
    <s v="film &amp; video"/>
    <s v="documentary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x v="527"/>
    <x v="527"/>
    <b v="0"/>
    <b v="0"/>
    <s v="theater/plays"/>
    <s v="theater"/>
    <s v="plays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x v="528"/>
    <x v="528"/>
    <b v="0"/>
    <b v="0"/>
    <s v="theater/plays"/>
    <s v="theater"/>
    <s v="plays"/>
  </r>
  <r>
    <x v="566"/>
    <s v="Webb-Smith"/>
    <s v="Advanced content-based installation"/>
    <n v="9300"/>
    <n v="4124"/>
    <n v="44.344086021505376"/>
    <x v="0"/>
    <n v="37"/>
    <n v="111.45945945945945"/>
    <x v="1"/>
    <s v="USD"/>
    <x v="522"/>
    <x v="522"/>
    <x v="529"/>
    <x v="529"/>
    <b v="0"/>
    <b v="1"/>
    <s v="music/electric music"/>
    <s v="music"/>
    <s v="electric music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529"/>
    <x v="360"/>
    <x v="360"/>
    <b v="0"/>
    <b v="0"/>
    <s v="music/rock"/>
    <s v="music"/>
    <s v="rock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x v="530"/>
    <x v="530"/>
    <x v="254"/>
    <x v="254"/>
    <b v="0"/>
    <b v="0"/>
    <s v="theater/plays"/>
    <s v="theater"/>
    <s v="plays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1"/>
    <x v="530"/>
    <x v="530"/>
    <b v="0"/>
    <b v="0"/>
    <s v="film &amp; video/animation"/>
    <s v="film &amp; video"/>
    <s v="animation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15"/>
    <x v="531"/>
    <x v="531"/>
    <b v="0"/>
    <b v="1"/>
    <s v="music/rock"/>
    <s v="music"/>
    <s v="rock"/>
  </r>
  <r>
    <x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x v="532"/>
    <x v="532"/>
    <b v="0"/>
    <b v="0"/>
    <s v="film &amp; video/shorts"/>
    <s v="film &amp; video"/>
    <s v="shorts"/>
  </r>
  <r>
    <x v="572"/>
    <s v="Clements Group"/>
    <s v="Assimilated actuating policy"/>
    <n v="9000"/>
    <n v="4896"/>
    <n v="54.4"/>
    <x v="3"/>
    <n v="94"/>
    <n v="52.085106382978722"/>
    <x v="1"/>
    <s v="USD"/>
    <x v="533"/>
    <x v="533"/>
    <x v="533"/>
    <x v="533"/>
    <b v="0"/>
    <b v="1"/>
    <s v="music/rock"/>
    <s v="music"/>
    <s v="rock"/>
  </r>
  <r>
    <x v="573"/>
    <s v="Valenzuela-Cook"/>
    <s v="Total incremental productivity"/>
    <n v="6700"/>
    <n v="7496"/>
    <n v="111.88059701492537"/>
    <x v="1"/>
    <n v="300"/>
    <n v="24.986666666666668"/>
    <x v="1"/>
    <s v="USD"/>
    <x v="409"/>
    <x v="409"/>
    <x v="534"/>
    <x v="534"/>
    <b v="0"/>
    <b v="0"/>
    <s v="journalism/audio"/>
    <s v="journalism"/>
    <s v="audio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4"/>
    <x v="535"/>
    <x v="535"/>
    <b v="0"/>
    <b v="1"/>
    <s v="food/food trucks"/>
    <s v="food"/>
    <s v="food trucks"/>
  </r>
  <r>
    <x v="575"/>
    <s v="Fuentes LLC"/>
    <s v="Universal zero-defect concept"/>
    <n v="83300"/>
    <n v="52421"/>
    <n v="62.930372148859547"/>
    <x v="0"/>
    <n v="558"/>
    <n v="93.944444444444443"/>
    <x v="1"/>
    <s v="USD"/>
    <x v="53"/>
    <x v="53"/>
    <x v="536"/>
    <x v="536"/>
    <b v="0"/>
    <b v="1"/>
    <s v="theater/plays"/>
    <s v="theater"/>
    <s v="plays"/>
  </r>
  <r>
    <x v="576"/>
    <s v="Moran and Sons"/>
    <s v="Object-based bottom-line superstructure"/>
    <n v="9700"/>
    <n v="6298"/>
    <n v="64.927835051546396"/>
    <x v="0"/>
    <n v="64"/>
    <n v="98.40625"/>
    <x v="1"/>
    <s v="USD"/>
    <x v="535"/>
    <x v="535"/>
    <x v="537"/>
    <x v="537"/>
    <b v="0"/>
    <b v="0"/>
    <s v="theater/plays"/>
    <s v="theater"/>
    <s v="plays"/>
  </r>
  <r>
    <x v="577"/>
    <s v="Stevens Inc"/>
    <s v="Adaptive 24hour projection"/>
    <n v="8200"/>
    <n v="1546"/>
    <n v="18.853658536585368"/>
    <x v="3"/>
    <n v="37"/>
    <n v="41.783783783783782"/>
    <x v="1"/>
    <s v="USD"/>
    <x v="536"/>
    <x v="536"/>
    <x v="538"/>
    <x v="538"/>
    <b v="0"/>
    <b v="0"/>
    <s v="music/jazz"/>
    <s v="music"/>
    <s v="jazz"/>
  </r>
  <r>
    <x v="578"/>
    <s v="Martinez-Johnson"/>
    <s v="Sharable radical toolset"/>
    <n v="96500"/>
    <n v="16168"/>
    <n v="16.754404145077721"/>
    <x v="0"/>
    <n v="245"/>
    <n v="65.991836734693877"/>
    <x v="1"/>
    <s v="USD"/>
    <x v="537"/>
    <x v="537"/>
    <x v="539"/>
    <x v="539"/>
    <b v="0"/>
    <b v="0"/>
    <s v="film &amp; video/science fiction"/>
    <s v="film &amp; video"/>
    <s v="science fiction"/>
  </r>
  <r>
    <x v="579"/>
    <s v="Franklin Inc"/>
    <s v="Focused multimedia knowledgebase"/>
    <n v="6200"/>
    <n v="6269"/>
    <n v="101.11290322580645"/>
    <x v="1"/>
    <n v="87"/>
    <n v="72.05747126436782"/>
    <x v="1"/>
    <s v="USD"/>
    <x v="538"/>
    <x v="538"/>
    <x v="540"/>
    <x v="540"/>
    <b v="0"/>
    <b v="0"/>
    <s v="music/jazz"/>
    <s v="music"/>
    <s v="jazz"/>
  </r>
  <r>
    <x v="580"/>
    <s v="Perez PLC"/>
    <s v="Seamless 6thgeneration extranet"/>
    <n v="43800"/>
    <n v="149578"/>
    <n v="341.50228310502285"/>
    <x v="1"/>
    <n v="3116"/>
    <n v="48.003209242618745"/>
    <x v="1"/>
    <s v="USD"/>
    <x v="539"/>
    <x v="539"/>
    <x v="541"/>
    <x v="541"/>
    <b v="0"/>
    <b v="0"/>
    <s v="theater/plays"/>
    <s v="theater"/>
    <s v="plays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0"/>
    <x v="542"/>
    <x v="542"/>
    <b v="0"/>
    <b v="0"/>
    <s v="technology/web"/>
    <s v="technology"/>
    <s v="web"/>
  </r>
  <r>
    <x v="582"/>
    <s v="Pineda Ltd"/>
    <s v="Cross-group global system engine"/>
    <n v="8700"/>
    <n v="4531"/>
    <n v="52.080459770114942"/>
    <x v="0"/>
    <n v="42"/>
    <n v="107.88095238095238"/>
    <x v="1"/>
    <s v="USD"/>
    <x v="505"/>
    <x v="505"/>
    <x v="543"/>
    <x v="543"/>
    <b v="0"/>
    <b v="1"/>
    <s v="games/video games"/>
    <s v="games"/>
    <s v="video games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1"/>
    <x v="544"/>
    <x v="544"/>
    <b v="0"/>
    <b v="0"/>
    <s v="film &amp; video/documentary"/>
    <s v="film &amp; video"/>
    <s v="documentary"/>
  </r>
  <r>
    <x v="584"/>
    <s v="Nunez-Richards"/>
    <s v="De-engineered cohesive system engine"/>
    <n v="86400"/>
    <n v="103255"/>
    <n v="119.50810185185185"/>
    <x v="1"/>
    <n v="1613"/>
    <n v="64.01425914445133"/>
    <x v="1"/>
    <s v="USD"/>
    <x v="542"/>
    <x v="542"/>
    <x v="545"/>
    <x v="545"/>
    <b v="0"/>
    <b v="0"/>
    <s v="technology/web"/>
    <s v="technology"/>
    <s v="web"/>
  </r>
  <r>
    <x v="585"/>
    <s v="Pugh LLC"/>
    <s v="Reactive analyzing function"/>
    <n v="8900"/>
    <n v="13065"/>
    <n v="146.79775280898878"/>
    <x v="1"/>
    <n v="136"/>
    <n v="96.066176470588232"/>
    <x v="1"/>
    <s v="USD"/>
    <x v="543"/>
    <x v="543"/>
    <x v="546"/>
    <x v="546"/>
    <b v="0"/>
    <b v="0"/>
    <s v="publishing/translations"/>
    <s v="publishing"/>
    <s v="translations"/>
  </r>
  <r>
    <x v="586"/>
    <s v="Rowe-Wong"/>
    <s v="Robust hybrid budgetary management"/>
    <n v="700"/>
    <n v="6654"/>
    <n v="950.57142857142856"/>
    <x v="1"/>
    <n v="130"/>
    <n v="51.184615384615384"/>
    <x v="1"/>
    <s v="USD"/>
    <x v="544"/>
    <x v="544"/>
    <x v="547"/>
    <x v="547"/>
    <b v="0"/>
    <b v="0"/>
    <s v="music/rock"/>
    <s v="music"/>
    <s v="rock"/>
  </r>
  <r>
    <x v="587"/>
    <s v="Williams-Santos"/>
    <s v="Open-source analyzing monitoring"/>
    <n v="9400"/>
    <n v="6852"/>
    <n v="72.893617021276597"/>
    <x v="0"/>
    <n v="156"/>
    <n v="43.92307692307692"/>
    <x v="0"/>
    <s v="CAD"/>
    <x v="35"/>
    <x v="35"/>
    <x v="548"/>
    <x v="548"/>
    <b v="0"/>
    <b v="1"/>
    <s v="food/food trucks"/>
    <s v="food"/>
    <s v="food trucks"/>
  </r>
  <r>
    <x v="588"/>
    <s v="Weber Inc"/>
    <s v="Up-sized discrete firmware"/>
    <n v="157600"/>
    <n v="124517"/>
    <n v="79.008248730964468"/>
    <x v="0"/>
    <n v="1368"/>
    <n v="91.021198830409361"/>
    <x v="4"/>
    <s v="GBP"/>
    <x v="152"/>
    <x v="152"/>
    <x v="298"/>
    <x v="298"/>
    <b v="0"/>
    <b v="0"/>
    <s v="theater/plays"/>
    <s v="theater"/>
    <s v="plays"/>
  </r>
  <r>
    <x v="589"/>
    <s v="Avery, Brown and Parker"/>
    <s v="Exclusive intangible extranet"/>
    <n v="7900"/>
    <n v="5113"/>
    <n v="64.721518987341767"/>
    <x v="0"/>
    <n v="102"/>
    <n v="50.127450980392155"/>
    <x v="1"/>
    <s v="USD"/>
    <x v="545"/>
    <x v="545"/>
    <x v="549"/>
    <x v="549"/>
    <b v="0"/>
    <b v="0"/>
    <s v="film &amp; video/documentary"/>
    <s v="film &amp; video"/>
    <s v="documentary"/>
  </r>
  <r>
    <x v="590"/>
    <s v="Cox Group"/>
    <s v="Synergized analyzing process improvement"/>
    <n v="7100"/>
    <n v="5824"/>
    <n v="82.028169014084511"/>
    <x v="0"/>
    <n v="86"/>
    <n v="67.720930232558146"/>
    <x v="2"/>
    <s v="AUD"/>
    <x v="546"/>
    <x v="546"/>
    <x v="550"/>
    <x v="550"/>
    <b v="0"/>
    <b v="0"/>
    <s v="publishing/radio &amp; podcasts"/>
    <s v="publishing"/>
    <s v="radio &amp; podcasts"/>
  </r>
  <r>
    <x v="591"/>
    <s v="Jensen LLC"/>
    <s v="Realigned dedicated system engine"/>
    <n v="600"/>
    <n v="6226"/>
    <n v="1037.6666666666667"/>
    <x v="1"/>
    <n v="102"/>
    <n v="61.03921568627451"/>
    <x v="1"/>
    <s v="USD"/>
    <x v="547"/>
    <x v="547"/>
    <x v="551"/>
    <x v="551"/>
    <b v="0"/>
    <b v="0"/>
    <s v="games/video games"/>
    <s v="games"/>
    <s v="video games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48"/>
    <x v="552"/>
    <x v="552"/>
    <b v="0"/>
    <b v="0"/>
    <s v="theater/plays"/>
    <s v="theater"/>
    <s v="plays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549"/>
    <x v="238"/>
    <x v="238"/>
    <b v="0"/>
    <b v="0"/>
    <s v="film &amp; video/animation"/>
    <s v="film &amp; video"/>
    <s v="animation"/>
  </r>
  <r>
    <x v="594"/>
    <s v="Mcbride PLC"/>
    <s v="Upgradable leadingedge Local Area Network"/>
    <n v="157300"/>
    <n v="11167"/>
    <n v="7.0991735537190079"/>
    <x v="0"/>
    <n v="157"/>
    <n v="71.127388535031841"/>
    <x v="1"/>
    <s v="USD"/>
    <x v="550"/>
    <x v="550"/>
    <x v="553"/>
    <x v="553"/>
    <b v="0"/>
    <b v="1"/>
    <s v="theater/plays"/>
    <s v="theater"/>
    <s v="plays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1"/>
    <x v="554"/>
    <x v="554"/>
    <b v="0"/>
    <b v="1"/>
    <s v="theater/plays"/>
    <s v="theater"/>
    <s v="plays"/>
  </r>
  <r>
    <x v="596"/>
    <s v="Becker-Scott"/>
    <s v="Managed optimizing archive"/>
    <n v="7900"/>
    <n v="7875"/>
    <n v="99.683544303797461"/>
    <x v="0"/>
    <n v="183"/>
    <n v="43.032786885245905"/>
    <x v="1"/>
    <s v="USD"/>
    <x v="552"/>
    <x v="552"/>
    <x v="496"/>
    <x v="496"/>
    <b v="0"/>
    <b v="1"/>
    <s v="film &amp; video/drama"/>
    <s v="film &amp; video"/>
    <s v="drama"/>
  </r>
  <r>
    <x v="597"/>
    <s v="Todd, Freeman and Henry"/>
    <s v="Diverse systematic projection"/>
    <n v="73800"/>
    <n v="148779"/>
    <n v="201.59756097560975"/>
    <x v="1"/>
    <n v="2188"/>
    <n v="67.997714808043881"/>
    <x v="1"/>
    <s v="USD"/>
    <x v="462"/>
    <x v="462"/>
    <x v="555"/>
    <x v="555"/>
    <b v="0"/>
    <b v="0"/>
    <s v="theater/plays"/>
    <s v="theater"/>
    <s v="plays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3"/>
    <x v="556"/>
    <x v="556"/>
    <b v="0"/>
    <b v="0"/>
    <s v="music/rock"/>
    <s v="music"/>
    <s v="rock"/>
  </r>
  <r>
    <x v="599"/>
    <s v="Smith-Ramos"/>
    <s v="Persevering optimizing Graphical User Interface"/>
    <n v="140300"/>
    <n v="5112"/>
    <n v="3.6436208125445475"/>
    <x v="0"/>
    <n v="82"/>
    <n v="62.341463414634148"/>
    <x v="3"/>
    <s v="DKK"/>
    <x v="554"/>
    <x v="554"/>
    <x v="557"/>
    <x v="557"/>
    <b v="0"/>
    <b v="0"/>
    <s v="film &amp; video/documentary"/>
    <s v="film &amp; video"/>
    <s v="documentary"/>
  </r>
  <r>
    <x v="600"/>
    <s v="Brown-George"/>
    <s v="Cross-platform tertiary array"/>
    <n v="100"/>
    <n v="5"/>
    <n v="5"/>
    <x v="0"/>
    <n v="1"/>
    <n v="5"/>
    <x v="4"/>
    <s v="GBP"/>
    <x v="555"/>
    <x v="555"/>
    <x v="558"/>
    <x v="558"/>
    <b v="0"/>
    <b v="0"/>
    <s v="food/food trucks"/>
    <s v="food"/>
    <s v="food trucks"/>
  </r>
  <r>
    <x v="601"/>
    <s v="Waters and Sons"/>
    <s v="Inverse neutral structure"/>
    <n v="6300"/>
    <n v="13018"/>
    <n v="206.63492063492063"/>
    <x v="1"/>
    <n v="194"/>
    <n v="67.103092783505161"/>
    <x v="1"/>
    <s v="USD"/>
    <x v="548"/>
    <x v="548"/>
    <x v="559"/>
    <x v="559"/>
    <b v="1"/>
    <b v="0"/>
    <s v="technology/wearables"/>
    <s v="technology"/>
    <s v="wearables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x v="62"/>
    <x v="62"/>
    <x v="560"/>
    <x v="560"/>
    <b v="0"/>
    <b v="0"/>
    <s v="theater/plays"/>
    <s v="theater"/>
    <s v="plays"/>
  </r>
  <r>
    <x v="603"/>
    <s v="Christian, Yates and Greer"/>
    <s v="Vision-oriented 5thgeneration array"/>
    <n v="5300"/>
    <n v="6342"/>
    <n v="119.66037735849056"/>
    <x v="1"/>
    <n v="102"/>
    <n v="62.176470588235297"/>
    <x v="1"/>
    <s v="USD"/>
    <x v="556"/>
    <x v="556"/>
    <x v="561"/>
    <x v="561"/>
    <b v="0"/>
    <b v="0"/>
    <s v="theater/plays"/>
    <s v="theater"/>
    <s v="plays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57"/>
    <x v="562"/>
    <x v="562"/>
    <b v="0"/>
    <b v="0"/>
    <s v="theater/plays"/>
    <s v="theater"/>
    <s v="plays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27"/>
    <x v="563"/>
    <x v="563"/>
    <b v="0"/>
    <b v="0"/>
    <s v="publishing/nonfiction"/>
    <s v="publishing"/>
    <s v="nonfiction"/>
  </r>
  <r>
    <x v="606"/>
    <s v="Valencia PLC"/>
    <s v="Extended asynchronous initiative"/>
    <n v="3400"/>
    <n v="6405"/>
    <n v="188.38235294117646"/>
    <x v="1"/>
    <n v="160"/>
    <n v="40.03125"/>
    <x v="4"/>
    <s v="GBP"/>
    <x v="558"/>
    <x v="558"/>
    <x v="529"/>
    <x v="529"/>
    <b v="0"/>
    <b v="0"/>
    <s v="music/rock"/>
    <s v="music"/>
    <s v="rock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59"/>
    <x v="564"/>
    <x v="564"/>
    <b v="0"/>
    <b v="0"/>
    <s v="food/food trucks"/>
    <s v="food"/>
    <s v="food trucks"/>
  </r>
  <r>
    <x v="608"/>
    <s v="Johnson Group"/>
    <s v="Compatible full-range leverage"/>
    <n v="3900"/>
    <n v="11075"/>
    <n v="283.97435897435895"/>
    <x v="1"/>
    <n v="316"/>
    <n v="35.047468354430379"/>
    <x v="1"/>
    <s v="USD"/>
    <x v="426"/>
    <x v="426"/>
    <x v="565"/>
    <x v="565"/>
    <b v="0"/>
    <b v="1"/>
    <s v="music/jazz"/>
    <s v="music"/>
    <s v="jazz"/>
  </r>
  <r>
    <x v="609"/>
    <s v="Rose-Fuller"/>
    <s v="Upgradable holistic system engine"/>
    <n v="10000"/>
    <n v="12042"/>
    <n v="120.42"/>
    <x v="1"/>
    <n v="117"/>
    <n v="102.92307692307692"/>
    <x v="1"/>
    <s v="USD"/>
    <x v="560"/>
    <x v="560"/>
    <x v="566"/>
    <x v="566"/>
    <b v="0"/>
    <b v="0"/>
    <s v="film &amp; video/science fiction"/>
    <s v="film &amp; video"/>
    <s v="science fiction"/>
  </r>
  <r>
    <x v="610"/>
    <s v="Hughes, Mendez and Patterson"/>
    <s v="Stand-alone multi-state data-warehouse"/>
    <n v="42800"/>
    <n v="179356"/>
    <n v="419.05607476635515"/>
    <x v="1"/>
    <n v="6406"/>
    <n v="27.998126756166094"/>
    <x v="1"/>
    <s v="USD"/>
    <x v="561"/>
    <x v="561"/>
    <x v="567"/>
    <x v="567"/>
    <b v="0"/>
    <b v="0"/>
    <s v="theater/plays"/>
    <s v="theater"/>
    <s v="plays"/>
  </r>
  <r>
    <x v="611"/>
    <s v="Brady, Cortez and Rodriguez"/>
    <s v="Multi-lateral maximized core"/>
    <n v="8200"/>
    <n v="1136"/>
    <n v="13.853658536585366"/>
    <x v="3"/>
    <n v="15"/>
    <n v="75.733333333333334"/>
    <x v="1"/>
    <s v="USD"/>
    <x v="562"/>
    <x v="562"/>
    <x v="568"/>
    <x v="568"/>
    <b v="0"/>
    <b v="0"/>
    <s v="theater/plays"/>
    <s v="theater"/>
    <s v="plays"/>
  </r>
  <r>
    <x v="612"/>
    <s v="Wang, Nguyen and Horton"/>
    <s v="Innovative holistic hub"/>
    <n v="6200"/>
    <n v="8645"/>
    <n v="139.43548387096774"/>
    <x v="1"/>
    <n v="192"/>
    <n v="45.026041666666664"/>
    <x v="1"/>
    <s v="USD"/>
    <x v="563"/>
    <x v="563"/>
    <x v="569"/>
    <x v="569"/>
    <b v="0"/>
    <b v="0"/>
    <s v="music/electric music"/>
    <s v="music"/>
    <s v="electric music"/>
  </r>
  <r>
    <x v="613"/>
    <s v="Santos, Williams and Brown"/>
    <s v="Reverse-engineered 24/7 methodology"/>
    <n v="1100"/>
    <n v="1914"/>
    <n v="174"/>
    <x v="1"/>
    <n v="26"/>
    <n v="73.615384615384613"/>
    <x v="0"/>
    <s v="CAD"/>
    <x v="564"/>
    <x v="564"/>
    <x v="570"/>
    <x v="570"/>
    <b v="0"/>
    <b v="0"/>
    <s v="theater/plays"/>
    <s v="theater"/>
    <s v="plays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65"/>
    <x v="571"/>
    <x v="571"/>
    <b v="0"/>
    <b v="0"/>
    <s v="theater/plays"/>
    <s v="theater"/>
    <s v="plays"/>
  </r>
  <r>
    <x v="615"/>
    <s v="Petersen-Rodriguez"/>
    <s v="Digitized clear-thinking installation"/>
    <n v="8500"/>
    <n v="14488"/>
    <n v="170.4470588235294"/>
    <x v="1"/>
    <n v="170"/>
    <n v="85.223529411764702"/>
    <x v="6"/>
    <s v="EUR"/>
    <x v="566"/>
    <x v="566"/>
    <x v="572"/>
    <x v="572"/>
    <b v="0"/>
    <b v="0"/>
    <s v="theater/plays"/>
    <s v="theater"/>
    <s v="plays"/>
  </r>
  <r>
    <x v="616"/>
    <s v="Burnett-Mora"/>
    <s v="Quality-focused 24/7 superstructure"/>
    <n v="6400"/>
    <n v="12129"/>
    <n v="189.515625"/>
    <x v="1"/>
    <n v="238"/>
    <n v="50.962184873949582"/>
    <x v="4"/>
    <s v="GBP"/>
    <x v="567"/>
    <x v="567"/>
    <x v="573"/>
    <x v="573"/>
    <b v="0"/>
    <b v="1"/>
    <s v="music/indie rock"/>
    <s v="music"/>
    <s v="indie rock"/>
  </r>
  <r>
    <x v="617"/>
    <s v="King LLC"/>
    <s v="Multi-channeled local intranet"/>
    <n v="1400"/>
    <n v="3496"/>
    <n v="249.71428571428572"/>
    <x v="1"/>
    <n v="55"/>
    <n v="63.563636363636363"/>
    <x v="1"/>
    <s v="USD"/>
    <x v="568"/>
    <x v="568"/>
    <x v="471"/>
    <x v="471"/>
    <b v="0"/>
    <b v="0"/>
    <s v="theater/plays"/>
    <s v="theater"/>
    <s v="plays"/>
  </r>
  <r>
    <x v="618"/>
    <s v="Miller Ltd"/>
    <s v="Open-architected mobile emulation"/>
    <n v="198600"/>
    <n v="97037"/>
    <n v="48.86052366565962"/>
    <x v="0"/>
    <n v="1198"/>
    <n v="80.999165275459092"/>
    <x v="1"/>
    <s v="USD"/>
    <x v="569"/>
    <x v="569"/>
    <x v="574"/>
    <x v="574"/>
    <b v="0"/>
    <b v="0"/>
    <s v="publishing/nonfiction"/>
    <s v="publishing"/>
    <s v="nonfiction"/>
  </r>
  <r>
    <x v="619"/>
    <s v="Case LLC"/>
    <s v="Ameliorated foreground methodology"/>
    <n v="195900"/>
    <n v="55757"/>
    <n v="28.461970393057683"/>
    <x v="0"/>
    <n v="648"/>
    <n v="86.044753086419746"/>
    <x v="1"/>
    <s v="USD"/>
    <x v="570"/>
    <x v="570"/>
    <x v="575"/>
    <x v="575"/>
    <b v="1"/>
    <b v="1"/>
    <s v="theater/plays"/>
    <s v="theater"/>
    <s v="plays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1"/>
    <x v="576"/>
    <x v="576"/>
    <b v="0"/>
    <b v="0"/>
    <s v="photography/photography books"/>
    <s v="photography"/>
    <s v="photography books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2"/>
    <x v="577"/>
    <x v="577"/>
    <b v="0"/>
    <b v="0"/>
    <s v="theater/plays"/>
    <s v="theater"/>
    <s v="plays"/>
  </r>
  <r>
    <x v="622"/>
    <s v="Smith-Smith"/>
    <s v="Total leadingedge neural-net"/>
    <n v="189000"/>
    <n v="5916"/>
    <n v="3.1301587301587301"/>
    <x v="0"/>
    <n v="64"/>
    <n v="92.4375"/>
    <x v="1"/>
    <s v="USD"/>
    <x v="573"/>
    <x v="573"/>
    <x v="578"/>
    <x v="578"/>
    <b v="0"/>
    <b v="0"/>
    <s v="music/indie rock"/>
    <s v="music"/>
    <s v="indie rock"/>
  </r>
  <r>
    <x v="623"/>
    <s v="Smith, Scott and Rodriguez"/>
    <s v="Organic actuating protocol"/>
    <n v="94300"/>
    <n v="150806"/>
    <n v="159.92152704135736"/>
    <x v="1"/>
    <n v="2693"/>
    <n v="55.999257333828446"/>
    <x v="4"/>
    <s v="GBP"/>
    <x v="574"/>
    <x v="574"/>
    <x v="477"/>
    <x v="477"/>
    <b v="0"/>
    <b v="0"/>
    <s v="theater/plays"/>
    <s v="theater"/>
    <s v="plays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11"/>
    <x v="579"/>
    <x v="579"/>
    <b v="0"/>
    <b v="0"/>
    <s v="photography/photography books"/>
    <s v="photography"/>
    <s v="photography books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75"/>
    <x v="580"/>
    <x v="580"/>
    <b v="0"/>
    <b v="0"/>
    <s v="theater/plays"/>
    <s v="theater"/>
    <s v="plays"/>
  </r>
  <r>
    <x v="626"/>
    <s v="Tucker, Mccoy and Marquez"/>
    <s v="Synergistic tertiary budgetary management"/>
    <n v="6400"/>
    <n v="13205"/>
    <n v="206.328125"/>
    <x v="1"/>
    <n v="189"/>
    <n v="69.867724867724874"/>
    <x v="1"/>
    <s v="USD"/>
    <x v="576"/>
    <x v="576"/>
    <x v="581"/>
    <x v="581"/>
    <b v="0"/>
    <b v="1"/>
    <s v="theater/plays"/>
    <s v="theater"/>
    <s v="plays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77"/>
    <x v="582"/>
    <x v="582"/>
    <b v="1"/>
    <b v="0"/>
    <s v="food/food trucks"/>
    <s v="food"/>
    <s v="food trucks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78"/>
    <x v="581"/>
    <x v="581"/>
    <b v="0"/>
    <b v="0"/>
    <s v="music/indie rock"/>
    <s v="music"/>
    <s v="indie rock"/>
  </r>
  <r>
    <x v="629"/>
    <s v="Jackson, Martinez and Ray"/>
    <s v="Multi-tiered executive toolset"/>
    <n v="85900"/>
    <n v="55476"/>
    <n v="64.582072176949936"/>
    <x v="0"/>
    <n v="750"/>
    <n v="73.968000000000004"/>
    <x v="1"/>
    <s v="USD"/>
    <x v="579"/>
    <x v="579"/>
    <x v="583"/>
    <x v="583"/>
    <b v="0"/>
    <b v="1"/>
    <s v="theater/plays"/>
    <s v="theater"/>
    <s v="plays"/>
  </r>
  <r>
    <x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0"/>
    <x v="584"/>
    <x v="584"/>
    <b v="0"/>
    <b v="1"/>
    <s v="theater/plays"/>
    <s v="theater"/>
    <s v="plays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1"/>
    <x v="585"/>
    <x v="585"/>
    <b v="0"/>
    <b v="0"/>
    <s v="theater/plays"/>
    <s v="theater"/>
    <s v="plays"/>
  </r>
  <r>
    <x v="632"/>
    <s v="Parker PLC"/>
    <s v="Reduced interactive matrix"/>
    <n v="72100"/>
    <n v="30902"/>
    <n v="42.859916782246877"/>
    <x v="2"/>
    <n v="278"/>
    <n v="111.15827338129496"/>
    <x v="1"/>
    <s v="USD"/>
    <x v="582"/>
    <x v="582"/>
    <x v="586"/>
    <x v="586"/>
    <b v="0"/>
    <b v="0"/>
    <s v="theater/plays"/>
    <s v="theater"/>
    <s v="plays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336"/>
    <x v="587"/>
    <x v="587"/>
    <b v="0"/>
    <b v="0"/>
    <s v="film &amp; video/animation"/>
    <s v="film &amp; video"/>
    <s v="animation"/>
  </r>
  <r>
    <x v="634"/>
    <s v="Taylor, Johnson and Hernandez"/>
    <s v="Polarized incremental portal"/>
    <n v="118200"/>
    <n v="92824"/>
    <n v="78.531302876480538"/>
    <x v="3"/>
    <n v="1658"/>
    <n v="55.985524728588658"/>
    <x v="1"/>
    <s v="USD"/>
    <x v="583"/>
    <x v="583"/>
    <x v="588"/>
    <x v="588"/>
    <b v="0"/>
    <b v="0"/>
    <s v="film &amp; video/television"/>
    <s v="film &amp; video"/>
    <s v="television"/>
  </r>
  <r>
    <x v="635"/>
    <s v="Mack Ltd"/>
    <s v="Reactive regional access"/>
    <n v="139000"/>
    <n v="158590"/>
    <n v="114.09352517985612"/>
    <x v="1"/>
    <n v="2266"/>
    <n v="69.986760812003524"/>
    <x v="1"/>
    <s v="USD"/>
    <x v="584"/>
    <x v="584"/>
    <x v="589"/>
    <x v="589"/>
    <b v="0"/>
    <b v="0"/>
    <s v="film &amp; video/television"/>
    <s v="film &amp; video"/>
    <s v="television"/>
  </r>
  <r>
    <x v="636"/>
    <s v="Lamb-Sanders"/>
    <s v="Stand-alone reciprocal frame"/>
    <n v="197700"/>
    <n v="127591"/>
    <n v="64.537683358624179"/>
    <x v="0"/>
    <n v="2604"/>
    <n v="48.998079877112133"/>
    <x v="3"/>
    <s v="DKK"/>
    <x v="585"/>
    <x v="585"/>
    <x v="590"/>
    <x v="590"/>
    <b v="0"/>
    <b v="1"/>
    <s v="film &amp; video/animation"/>
    <s v="film &amp; video"/>
    <s v="animation"/>
  </r>
  <r>
    <x v="637"/>
    <s v="Williams-Ramirez"/>
    <s v="Open-architected 24/7 throughput"/>
    <n v="8500"/>
    <n v="6750"/>
    <n v="79.411764705882348"/>
    <x v="0"/>
    <n v="65"/>
    <n v="103.84615384615384"/>
    <x v="1"/>
    <s v="USD"/>
    <x v="586"/>
    <x v="586"/>
    <x v="591"/>
    <x v="591"/>
    <b v="0"/>
    <b v="0"/>
    <s v="theater/plays"/>
    <s v="theater"/>
    <s v="plays"/>
  </r>
  <r>
    <x v="638"/>
    <s v="Weaver Ltd"/>
    <s v="Monitored 24/7 approach"/>
    <n v="81600"/>
    <n v="9318"/>
    <n v="11.419117647058824"/>
    <x v="0"/>
    <n v="94"/>
    <n v="99.127659574468083"/>
    <x v="1"/>
    <s v="USD"/>
    <x v="587"/>
    <x v="587"/>
    <x v="592"/>
    <x v="592"/>
    <b v="0"/>
    <b v="1"/>
    <s v="theater/plays"/>
    <s v="theater"/>
    <s v="plays"/>
  </r>
  <r>
    <x v="639"/>
    <s v="Barnes-Williams"/>
    <s v="Upgradable explicit forecast"/>
    <n v="8600"/>
    <n v="4832"/>
    <n v="56.186046511627907"/>
    <x v="2"/>
    <n v="45"/>
    <n v="107.37777777777778"/>
    <x v="1"/>
    <s v="USD"/>
    <x v="588"/>
    <x v="588"/>
    <x v="593"/>
    <x v="593"/>
    <b v="0"/>
    <b v="1"/>
    <s v="film &amp; video/drama"/>
    <s v="film &amp; video"/>
    <s v="drama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89"/>
    <x v="510"/>
    <x v="510"/>
    <b v="0"/>
    <b v="0"/>
    <s v="theater/plays"/>
    <s v="theater"/>
    <s v="plays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0"/>
    <x v="594"/>
    <x v="594"/>
    <b v="0"/>
    <b v="0"/>
    <s v="theater/plays"/>
    <s v="theater"/>
    <s v="plays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1"/>
    <x v="595"/>
    <x v="595"/>
    <b v="0"/>
    <b v="0"/>
    <s v="technology/wearables"/>
    <s v="technology"/>
    <s v="wearables"/>
  </r>
  <r>
    <x v="643"/>
    <s v="Harris Inc"/>
    <s v="Future-proofed modular groupware"/>
    <n v="14900"/>
    <n v="32986"/>
    <n v="221.38255033557047"/>
    <x v="1"/>
    <n v="375"/>
    <n v="87.962666666666664"/>
    <x v="1"/>
    <s v="USD"/>
    <x v="592"/>
    <x v="592"/>
    <x v="596"/>
    <x v="596"/>
    <b v="0"/>
    <b v="0"/>
    <s v="theater/plays"/>
    <s v="theater"/>
    <s v="plays"/>
  </r>
  <r>
    <x v="644"/>
    <s v="Peters-Nelson"/>
    <s v="Distributed real-time algorithm"/>
    <n v="169400"/>
    <n v="81984"/>
    <n v="48.396694214876035"/>
    <x v="0"/>
    <n v="2928"/>
    <n v="28"/>
    <x v="0"/>
    <s v="CAD"/>
    <x v="593"/>
    <x v="593"/>
    <x v="597"/>
    <x v="597"/>
    <b v="0"/>
    <b v="0"/>
    <s v="theater/plays"/>
    <s v="theater"/>
    <s v="plays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4"/>
    <x v="598"/>
    <x v="598"/>
    <b v="0"/>
    <b v="1"/>
    <s v="music/rock"/>
    <s v="music"/>
    <s v="rock"/>
  </r>
  <r>
    <x v="646"/>
    <s v="Robinson Group"/>
    <s v="Switchable reciprocal middleware"/>
    <n v="98700"/>
    <n v="87448"/>
    <n v="88.59979736575481"/>
    <x v="0"/>
    <n v="2915"/>
    <n v="29.999313893653515"/>
    <x v="1"/>
    <s v="USD"/>
    <x v="595"/>
    <x v="595"/>
    <x v="599"/>
    <x v="599"/>
    <b v="0"/>
    <b v="0"/>
    <s v="games/video games"/>
    <s v="games"/>
    <s v="video games"/>
  </r>
  <r>
    <x v="647"/>
    <s v="Jordan-Wolfe"/>
    <s v="Inverse multimedia Graphic Interface"/>
    <n v="4500"/>
    <n v="1863"/>
    <n v="41.4"/>
    <x v="0"/>
    <n v="18"/>
    <n v="103.5"/>
    <x v="1"/>
    <s v="USD"/>
    <x v="596"/>
    <x v="596"/>
    <x v="600"/>
    <x v="600"/>
    <b v="0"/>
    <b v="0"/>
    <s v="publishing/translations"/>
    <s v="publishing"/>
    <s v="translations"/>
  </r>
  <r>
    <x v="648"/>
    <s v="Vargas-Cox"/>
    <s v="Vision-oriented local contingency"/>
    <n v="98600"/>
    <n v="62174"/>
    <n v="63.056795131845838"/>
    <x v="3"/>
    <n v="723"/>
    <n v="85.994467496542185"/>
    <x v="1"/>
    <s v="USD"/>
    <x v="597"/>
    <x v="597"/>
    <x v="601"/>
    <x v="601"/>
    <b v="1"/>
    <b v="0"/>
    <s v="food/food trucks"/>
    <s v="food"/>
    <s v="food trucks"/>
  </r>
  <r>
    <x v="649"/>
    <s v="Yang and Sons"/>
    <s v="Reactive 6thgeneration hub"/>
    <n v="121700"/>
    <n v="59003"/>
    <n v="48.482333607230899"/>
    <x v="0"/>
    <n v="602"/>
    <n v="98.011627906976742"/>
    <x v="5"/>
    <s v="CHF"/>
    <x v="598"/>
    <x v="598"/>
    <x v="602"/>
    <x v="602"/>
    <b v="1"/>
    <b v="1"/>
    <s v="theater/plays"/>
    <s v="theater"/>
    <s v="plays"/>
  </r>
  <r>
    <x v="650"/>
    <s v="Wilson, Wilson and Mathis"/>
    <s v="Optional asymmetric success"/>
    <n v="100"/>
    <n v="2"/>
    <n v="2"/>
    <x v="0"/>
    <n v="1"/>
    <n v="2"/>
    <x v="1"/>
    <s v="USD"/>
    <x v="599"/>
    <x v="599"/>
    <x v="603"/>
    <x v="603"/>
    <b v="0"/>
    <b v="0"/>
    <s v="music/jazz"/>
    <s v="music"/>
    <s v="jazz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0"/>
    <x v="604"/>
    <x v="604"/>
    <b v="0"/>
    <b v="0"/>
    <s v="film &amp; video/shorts"/>
    <s v="film &amp; video"/>
    <s v="shorts"/>
  </r>
  <r>
    <x v="652"/>
    <s v="Cisneros Ltd"/>
    <s v="Vision-oriented regional hub"/>
    <n v="10000"/>
    <n v="12684"/>
    <n v="126.84"/>
    <x v="1"/>
    <n v="409"/>
    <n v="31.012224938875306"/>
    <x v="1"/>
    <s v="USD"/>
    <x v="601"/>
    <x v="601"/>
    <x v="292"/>
    <x v="292"/>
    <b v="0"/>
    <b v="0"/>
    <s v="technology/web"/>
    <s v="technology"/>
    <s v="web"/>
  </r>
  <r>
    <x v="653"/>
    <s v="Williams-Jones"/>
    <s v="Monitored incremental info-mediaries"/>
    <n v="600"/>
    <n v="14033"/>
    <n v="2338.8333333333335"/>
    <x v="1"/>
    <n v="234"/>
    <n v="59.970085470085472"/>
    <x v="1"/>
    <s v="USD"/>
    <x v="602"/>
    <x v="602"/>
    <x v="605"/>
    <x v="605"/>
    <b v="0"/>
    <b v="0"/>
    <s v="technology/web"/>
    <s v="technology"/>
    <s v="web"/>
  </r>
  <r>
    <x v="654"/>
    <s v="Roberts, Hinton and Williams"/>
    <s v="Programmable static middleware"/>
    <n v="35000"/>
    <n v="177936"/>
    <n v="508.38857142857142"/>
    <x v="1"/>
    <n v="3016"/>
    <n v="58.9973474801061"/>
    <x v="1"/>
    <s v="USD"/>
    <x v="335"/>
    <x v="335"/>
    <x v="606"/>
    <x v="606"/>
    <b v="0"/>
    <b v="0"/>
    <s v="music/metal"/>
    <s v="music"/>
    <s v="metal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3"/>
    <x v="607"/>
    <x v="607"/>
    <b v="1"/>
    <b v="0"/>
    <s v="photography/photography books"/>
    <s v="photography"/>
    <s v="photography books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4"/>
    <x v="608"/>
    <x v="608"/>
    <b v="0"/>
    <b v="0"/>
    <s v="food/food trucks"/>
    <s v="food"/>
    <s v="food trucks"/>
  </r>
  <r>
    <x v="657"/>
    <s v="Russo, Kim and Mccoy"/>
    <s v="Balanced optimal hardware"/>
    <n v="10000"/>
    <n v="824"/>
    <n v="8.24"/>
    <x v="0"/>
    <n v="14"/>
    <n v="58.857142857142854"/>
    <x v="1"/>
    <s v="USD"/>
    <x v="605"/>
    <x v="605"/>
    <x v="609"/>
    <x v="609"/>
    <b v="0"/>
    <b v="0"/>
    <s v="film &amp; video/science fiction"/>
    <s v="film &amp; video"/>
    <s v="science fiction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06"/>
    <x v="610"/>
    <x v="610"/>
    <b v="0"/>
    <b v="0"/>
    <s v="music/rock"/>
    <s v="music"/>
    <s v="rock"/>
  </r>
  <r>
    <x v="659"/>
    <s v="Bailey and Sons"/>
    <s v="Grass-roots dynamic emulation"/>
    <n v="120700"/>
    <n v="57010"/>
    <n v="47.232808616404306"/>
    <x v="0"/>
    <n v="750"/>
    <n v="76.013333333333335"/>
    <x v="4"/>
    <s v="GBP"/>
    <x v="65"/>
    <x v="65"/>
    <x v="611"/>
    <x v="611"/>
    <b v="0"/>
    <b v="0"/>
    <s v="film &amp; video/documentary"/>
    <s v="film &amp; video"/>
    <s v="documentary"/>
  </r>
  <r>
    <x v="660"/>
    <s v="Jensen-Brown"/>
    <s v="Fundamental disintermediate matrix"/>
    <n v="9100"/>
    <n v="7438"/>
    <n v="81.736263736263737"/>
    <x v="0"/>
    <n v="77"/>
    <n v="96.597402597402592"/>
    <x v="1"/>
    <s v="USD"/>
    <x v="607"/>
    <x v="607"/>
    <x v="612"/>
    <x v="612"/>
    <b v="1"/>
    <b v="0"/>
    <s v="theater/plays"/>
    <s v="theater"/>
    <s v="plays"/>
  </r>
  <r>
    <x v="661"/>
    <s v="Smith Group"/>
    <s v="Right-sized secondary challenge"/>
    <n v="106800"/>
    <n v="57872"/>
    <n v="54.187265917602993"/>
    <x v="0"/>
    <n v="752"/>
    <n v="76.957446808510639"/>
    <x v="3"/>
    <s v="DKK"/>
    <x v="608"/>
    <x v="608"/>
    <x v="613"/>
    <x v="613"/>
    <b v="0"/>
    <b v="0"/>
    <s v="music/jazz"/>
    <s v="music"/>
    <s v="jazz"/>
  </r>
  <r>
    <x v="662"/>
    <s v="Murphy-Farrell"/>
    <s v="Implemented exuding software"/>
    <n v="9100"/>
    <n v="8906"/>
    <n v="97.868131868131869"/>
    <x v="0"/>
    <n v="131"/>
    <n v="67.984732824427482"/>
    <x v="1"/>
    <s v="USD"/>
    <x v="609"/>
    <x v="609"/>
    <x v="614"/>
    <x v="614"/>
    <b v="0"/>
    <b v="0"/>
    <s v="theater/plays"/>
    <s v="theater"/>
    <s v="plays"/>
  </r>
  <r>
    <x v="663"/>
    <s v="Everett-Wolfe"/>
    <s v="Total optimizing software"/>
    <n v="10000"/>
    <n v="7724"/>
    <n v="77.239999999999995"/>
    <x v="0"/>
    <n v="87"/>
    <n v="88.781609195402297"/>
    <x v="1"/>
    <s v="USD"/>
    <x v="610"/>
    <x v="610"/>
    <x v="615"/>
    <x v="615"/>
    <b v="0"/>
    <b v="0"/>
    <s v="theater/plays"/>
    <s v="theater"/>
    <s v="plays"/>
  </r>
  <r>
    <x v="664"/>
    <s v="Young PLC"/>
    <s v="Optional maximized attitude"/>
    <n v="79400"/>
    <n v="26571"/>
    <n v="33.464735516372798"/>
    <x v="0"/>
    <n v="1063"/>
    <n v="24.99623706491063"/>
    <x v="1"/>
    <s v="USD"/>
    <x v="541"/>
    <x v="541"/>
    <x v="616"/>
    <x v="616"/>
    <b v="0"/>
    <b v="0"/>
    <s v="music/jazz"/>
    <s v="music"/>
    <s v="jazz"/>
  </r>
  <r>
    <x v="665"/>
    <s v="Park-Goodman"/>
    <s v="Customer-focused impactful extranet"/>
    <n v="5100"/>
    <n v="12219"/>
    <n v="239.58823529411765"/>
    <x v="1"/>
    <n v="272"/>
    <n v="44.922794117647058"/>
    <x v="1"/>
    <s v="USD"/>
    <x v="611"/>
    <x v="611"/>
    <x v="453"/>
    <x v="453"/>
    <b v="0"/>
    <b v="1"/>
    <s v="film &amp; video/documentary"/>
    <s v="film &amp; video"/>
    <s v="documentary"/>
  </r>
  <r>
    <x v="666"/>
    <s v="York, Barr and Grant"/>
    <s v="Cloned bottom-line success"/>
    <n v="3100"/>
    <n v="1985"/>
    <n v="64.032258064516128"/>
    <x v="3"/>
    <n v="25"/>
    <n v="79.400000000000006"/>
    <x v="1"/>
    <s v="USD"/>
    <x v="612"/>
    <x v="612"/>
    <x v="617"/>
    <x v="617"/>
    <b v="0"/>
    <b v="1"/>
    <s v="theater/plays"/>
    <s v="theater"/>
    <s v="plays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3"/>
    <x v="618"/>
    <x v="618"/>
    <b v="0"/>
    <b v="0"/>
    <s v="journalism/audio"/>
    <s v="journalism"/>
    <s v="audio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4"/>
    <x v="619"/>
    <x v="619"/>
    <b v="0"/>
    <b v="0"/>
    <s v="theater/plays"/>
    <s v="theater"/>
    <s v="plays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15"/>
    <x v="620"/>
    <x v="620"/>
    <b v="0"/>
    <b v="0"/>
    <s v="theater/plays"/>
    <s v="theater"/>
    <s v="plays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90"/>
    <x v="621"/>
    <x v="621"/>
    <b v="0"/>
    <b v="0"/>
    <s v="music/indie rock"/>
    <s v="music"/>
    <s v="indie rock"/>
  </r>
  <r>
    <x v="671"/>
    <s v="Robinson-Kelly"/>
    <s v="Monitored bi-directional standardization"/>
    <n v="97600"/>
    <n v="119127"/>
    <n v="122.0563524590164"/>
    <x v="1"/>
    <n v="1073"/>
    <n v="111.02236719478098"/>
    <x v="1"/>
    <s v="USD"/>
    <x v="616"/>
    <x v="616"/>
    <x v="622"/>
    <x v="622"/>
    <b v="0"/>
    <b v="1"/>
    <s v="theater/plays"/>
    <s v="theater"/>
    <s v="plays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17"/>
    <x v="623"/>
    <x v="623"/>
    <b v="0"/>
    <b v="0"/>
    <s v="theater/plays"/>
    <s v="theater"/>
    <s v="plays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18"/>
    <x v="624"/>
    <x v="624"/>
    <b v="0"/>
    <b v="0"/>
    <s v="music/indie rock"/>
    <s v="music"/>
    <s v="indie rock"/>
  </r>
  <r>
    <x v="674"/>
    <s v="Sanchez Ltd"/>
    <s v="Up-sized 24hour instruction set"/>
    <n v="170700"/>
    <n v="57250"/>
    <n v="33.538371411833623"/>
    <x v="3"/>
    <n v="1218"/>
    <n v="47.003284072249592"/>
    <x v="1"/>
    <s v="USD"/>
    <x v="619"/>
    <x v="619"/>
    <x v="625"/>
    <x v="625"/>
    <b v="0"/>
    <b v="0"/>
    <s v="photography/photography books"/>
    <s v="photography"/>
    <s v="photography books"/>
  </r>
  <r>
    <x v="675"/>
    <s v="Giles-Smith"/>
    <s v="Right-sized web-enabled intranet"/>
    <n v="9700"/>
    <n v="11929"/>
    <n v="122.97938144329896"/>
    <x v="1"/>
    <n v="331"/>
    <n v="36.0392749244713"/>
    <x v="1"/>
    <s v="USD"/>
    <x v="620"/>
    <x v="620"/>
    <x v="626"/>
    <x v="626"/>
    <b v="0"/>
    <b v="0"/>
    <s v="journalism/audio"/>
    <s v="journalism"/>
    <s v="audio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1"/>
    <x v="627"/>
    <x v="627"/>
    <b v="0"/>
    <b v="0"/>
    <s v="photography/photography books"/>
    <s v="photography"/>
    <s v="photography books"/>
  </r>
  <r>
    <x v="677"/>
    <s v="Murphy-Fox"/>
    <s v="Organic system-worthy orchestration"/>
    <n v="5300"/>
    <n v="4432"/>
    <n v="83.622641509433961"/>
    <x v="0"/>
    <n v="111"/>
    <n v="39.927927927927925"/>
    <x v="1"/>
    <s v="USD"/>
    <x v="622"/>
    <x v="622"/>
    <x v="491"/>
    <x v="491"/>
    <b v="0"/>
    <b v="0"/>
    <s v="publishing/fiction"/>
    <s v="publishing"/>
    <s v="fiction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35"/>
    <x v="628"/>
    <x v="628"/>
    <b v="0"/>
    <b v="0"/>
    <s v="film &amp; video/drama"/>
    <s v="film &amp; video"/>
    <s v="drama"/>
  </r>
  <r>
    <x v="679"/>
    <s v="Davis Ltd"/>
    <s v="Synchronized motivating solution"/>
    <n v="1400"/>
    <n v="14511"/>
    <n v="1036.5"/>
    <x v="1"/>
    <n v="363"/>
    <n v="39.97520661157025"/>
    <x v="1"/>
    <s v="USD"/>
    <x v="623"/>
    <x v="623"/>
    <x v="629"/>
    <x v="629"/>
    <b v="0"/>
    <b v="1"/>
    <s v="food/food trucks"/>
    <s v="food"/>
    <s v="food trucks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24"/>
    <x v="630"/>
    <x v="630"/>
    <b v="0"/>
    <b v="1"/>
    <s v="games/mobile games"/>
    <s v="games"/>
    <s v="mobile games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25"/>
    <x v="631"/>
    <x v="631"/>
    <b v="0"/>
    <b v="0"/>
    <s v="theater/plays"/>
    <s v="theater"/>
    <s v="plays"/>
  </r>
  <r>
    <x v="682"/>
    <s v="Nguyen and Sons"/>
    <s v="Compatible 5thgeneration concept"/>
    <n v="5400"/>
    <n v="8109"/>
    <n v="150.16666666666666"/>
    <x v="1"/>
    <n v="103"/>
    <n v="78.728155339805824"/>
    <x v="1"/>
    <s v="USD"/>
    <x v="626"/>
    <x v="626"/>
    <x v="632"/>
    <x v="632"/>
    <b v="0"/>
    <b v="0"/>
    <s v="theater/plays"/>
    <s v="theater"/>
    <s v="plays"/>
  </r>
  <r>
    <x v="683"/>
    <s v="Jones PLC"/>
    <s v="Virtual systemic intranet"/>
    <n v="2300"/>
    <n v="8244"/>
    <n v="358.43478260869563"/>
    <x v="1"/>
    <n v="147"/>
    <n v="56.081632653061227"/>
    <x v="1"/>
    <s v="USD"/>
    <x v="627"/>
    <x v="627"/>
    <x v="633"/>
    <x v="633"/>
    <b v="0"/>
    <b v="0"/>
    <s v="theater/plays"/>
    <s v="theater"/>
    <s v="plays"/>
  </r>
  <r>
    <x v="684"/>
    <s v="Gilmore LLC"/>
    <s v="Optimized systemic algorithm"/>
    <n v="1400"/>
    <n v="7600"/>
    <n v="542.85714285714289"/>
    <x v="1"/>
    <n v="110"/>
    <n v="69.090909090909093"/>
    <x v="0"/>
    <s v="CAD"/>
    <x v="628"/>
    <x v="628"/>
    <x v="634"/>
    <x v="634"/>
    <b v="0"/>
    <b v="0"/>
    <s v="publishing/nonfiction"/>
    <s v="publishing"/>
    <s v="nonfiction"/>
  </r>
  <r>
    <x v="685"/>
    <s v="Lee-Cobb"/>
    <s v="Customizable homogeneous firmware"/>
    <n v="140000"/>
    <n v="94501"/>
    <n v="67.500714285714281"/>
    <x v="0"/>
    <n v="926"/>
    <n v="102.05291576673866"/>
    <x v="0"/>
    <s v="CAD"/>
    <x v="629"/>
    <x v="629"/>
    <x v="415"/>
    <x v="415"/>
    <b v="0"/>
    <b v="0"/>
    <s v="theater/plays"/>
    <s v="theater"/>
    <s v="plays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0"/>
    <x v="635"/>
    <x v="635"/>
    <b v="0"/>
    <b v="0"/>
    <s v="technology/wearables"/>
    <s v="technology"/>
    <s v="wearables"/>
  </r>
  <r>
    <x v="687"/>
    <s v="Martin, Gates and Holt"/>
    <s v="Distributed holistic neural-net"/>
    <n v="1500"/>
    <n v="13980"/>
    <n v="932"/>
    <x v="1"/>
    <n v="269"/>
    <n v="51.970260223048328"/>
    <x v="1"/>
    <s v="USD"/>
    <x v="631"/>
    <x v="631"/>
    <x v="607"/>
    <x v="607"/>
    <b v="0"/>
    <b v="0"/>
    <s v="theater/plays"/>
    <s v="theater"/>
    <s v="plays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2"/>
    <x v="636"/>
    <x v="636"/>
    <b v="0"/>
    <b v="1"/>
    <s v="film &amp; video/television"/>
    <s v="film &amp; video"/>
    <s v="television"/>
  </r>
  <r>
    <x v="689"/>
    <s v="Nguyen Inc"/>
    <s v="Seamless directional capacity"/>
    <n v="7300"/>
    <n v="7348"/>
    <n v="100.65753424657534"/>
    <x v="1"/>
    <n v="69"/>
    <n v="106.49275362318841"/>
    <x v="1"/>
    <s v="USD"/>
    <x v="633"/>
    <x v="633"/>
    <x v="637"/>
    <x v="637"/>
    <b v="0"/>
    <b v="0"/>
    <s v="technology/web"/>
    <s v="technology"/>
    <s v="web"/>
  </r>
  <r>
    <x v="690"/>
    <s v="Walsh-Watts"/>
    <s v="Polarized actuating implementation"/>
    <n v="3600"/>
    <n v="8158"/>
    <n v="226.61111111111111"/>
    <x v="1"/>
    <n v="190"/>
    <n v="42.93684210526316"/>
    <x v="1"/>
    <s v="USD"/>
    <x v="634"/>
    <x v="634"/>
    <x v="638"/>
    <x v="638"/>
    <b v="0"/>
    <b v="1"/>
    <s v="film &amp; video/documentary"/>
    <s v="film &amp; video"/>
    <s v="documentary"/>
  </r>
  <r>
    <x v="691"/>
    <s v="Ray, Li and Li"/>
    <s v="Front-line disintermediate hub"/>
    <n v="5000"/>
    <n v="7119"/>
    <n v="142.38"/>
    <x v="1"/>
    <n v="237"/>
    <n v="30.037974683544302"/>
    <x v="1"/>
    <s v="USD"/>
    <x v="635"/>
    <x v="635"/>
    <x v="639"/>
    <x v="639"/>
    <b v="1"/>
    <b v="1"/>
    <s v="film &amp; video/documentary"/>
    <s v="film &amp; video"/>
    <s v="documentary"/>
  </r>
  <r>
    <x v="692"/>
    <s v="Murray Ltd"/>
    <s v="Decentralized 4thgeneration challenge"/>
    <n v="6000"/>
    <n v="5438"/>
    <n v="90.63333333333334"/>
    <x v="0"/>
    <n v="77"/>
    <n v="70.623376623376629"/>
    <x v="4"/>
    <s v="GBP"/>
    <x v="636"/>
    <x v="636"/>
    <x v="640"/>
    <x v="640"/>
    <b v="0"/>
    <b v="0"/>
    <s v="music/rock"/>
    <s v="music"/>
    <s v="rock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37"/>
    <x v="641"/>
    <x v="641"/>
    <b v="0"/>
    <b v="0"/>
    <s v="theater/plays"/>
    <s v="theater"/>
    <s v="plays"/>
  </r>
  <r>
    <x v="694"/>
    <s v="Mora-Bradley"/>
    <s v="Programmable tangible ability"/>
    <n v="9100"/>
    <n v="7656"/>
    <n v="84.131868131868131"/>
    <x v="0"/>
    <n v="79"/>
    <n v="96.911392405063296"/>
    <x v="1"/>
    <s v="USD"/>
    <x v="638"/>
    <x v="638"/>
    <x v="642"/>
    <x v="642"/>
    <b v="0"/>
    <b v="0"/>
    <s v="theater/plays"/>
    <s v="theater"/>
    <s v="plays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639"/>
    <x v="445"/>
    <x v="445"/>
    <b v="1"/>
    <b v="0"/>
    <s v="music/rock"/>
    <s v="music"/>
    <s v="rock"/>
  </r>
  <r>
    <x v="696"/>
    <s v="Lopez, Reid and Johnson"/>
    <s v="Total real-time hardware"/>
    <n v="164100"/>
    <n v="96888"/>
    <n v="59.042047531992687"/>
    <x v="0"/>
    <n v="889"/>
    <n v="108.98537682789652"/>
    <x v="1"/>
    <s v="USD"/>
    <x v="640"/>
    <x v="640"/>
    <x v="116"/>
    <x v="116"/>
    <b v="0"/>
    <b v="1"/>
    <s v="theater/plays"/>
    <s v="theater"/>
    <s v="plays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1"/>
    <x v="643"/>
    <x v="643"/>
    <b v="0"/>
    <b v="0"/>
    <s v="music/electric music"/>
    <s v="music"/>
    <s v="electric music"/>
  </r>
  <r>
    <x v="698"/>
    <s v="Taylor, Wood and Taylor"/>
    <s v="Cloned hybrid focus group"/>
    <n v="42100"/>
    <n v="188057"/>
    <n v="446.69121140142516"/>
    <x v="1"/>
    <n v="2893"/>
    <n v="65.004147943311438"/>
    <x v="0"/>
    <s v="CAD"/>
    <x v="642"/>
    <x v="642"/>
    <x v="644"/>
    <x v="644"/>
    <b v="0"/>
    <b v="0"/>
    <s v="technology/wearables"/>
    <s v="technology"/>
    <s v="wearables"/>
  </r>
  <r>
    <x v="699"/>
    <s v="King Inc"/>
    <s v="Ergonomic dedicated focus group"/>
    <n v="7400"/>
    <n v="6245"/>
    <n v="84.391891891891888"/>
    <x v="0"/>
    <n v="56"/>
    <n v="111.51785714285714"/>
    <x v="1"/>
    <s v="USD"/>
    <x v="230"/>
    <x v="230"/>
    <x v="645"/>
    <x v="645"/>
    <b v="0"/>
    <b v="0"/>
    <s v="film &amp; video/drama"/>
    <s v="film &amp; video"/>
    <s v="drama"/>
  </r>
  <r>
    <x v="700"/>
    <s v="Cole, Petty and Cameron"/>
    <s v="Realigned zero administration paradigm"/>
    <n v="100"/>
    <n v="3"/>
    <n v="3"/>
    <x v="0"/>
    <n v="1"/>
    <n v="3"/>
    <x v="1"/>
    <s v="USD"/>
    <x v="67"/>
    <x v="67"/>
    <x v="646"/>
    <x v="646"/>
    <b v="0"/>
    <b v="0"/>
    <s v="technology/wearables"/>
    <s v="technology"/>
    <s v="wearables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3"/>
    <x v="647"/>
    <x v="647"/>
    <b v="1"/>
    <b v="0"/>
    <s v="theater/plays"/>
    <s v="theater"/>
    <s v="plays"/>
  </r>
  <r>
    <x v="702"/>
    <s v="Sims-Gross"/>
    <s v="Object-based attitude-oriented analyzer"/>
    <n v="8700"/>
    <n v="4710"/>
    <n v="54.137931034482762"/>
    <x v="0"/>
    <n v="83"/>
    <n v="56.746987951807228"/>
    <x v="1"/>
    <s v="USD"/>
    <x v="644"/>
    <x v="644"/>
    <x v="467"/>
    <x v="467"/>
    <b v="0"/>
    <b v="0"/>
    <s v="technology/wearables"/>
    <s v="technology"/>
    <s v="wearables"/>
  </r>
  <r>
    <x v="703"/>
    <s v="Perez Group"/>
    <s v="Cross-platform tertiary hub"/>
    <n v="63400"/>
    <n v="197728"/>
    <n v="311.87381703470032"/>
    <x v="1"/>
    <n v="2038"/>
    <n v="97.020608439646708"/>
    <x v="1"/>
    <s v="USD"/>
    <x v="645"/>
    <x v="645"/>
    <x v="648"/>
    <x v="648"/>
    <b v="1"/>
    <b v="1"/>
    <s v="publishing/translations"/>
    <s v="publishing"/>
    <s v="translations"/>
  </r>
  <r>
    <x v="704"/>
    <s v="Haynes-Williams"/>
    <s v="Seamless clear-thinking artificial intelligence"/>
    <n v="8700"/>
    <n v="10682"/>
    <n v="122.7816091954023"/>
    <x v="1"/>
    <n v="116"/>
    <n v="92.08620689655173"/>
    <x v="1"/>
    <s v="USD"/>
    <x v="646"/>
    <x v="646"/>
    <x v="649"/>
    <x v="649"/>
    <b v="0"/>
    <b v="0"/>
    <s v="film &amp; video/animation"/>
    <s v="film &amp; video"/>
    <s v="animation"/>
  </r>
  <r>
    <x v="705"/>
    <s v="Ford LLC"/>
    <s v="Centralized tangible success"/>
    <n v="169700"/>
    <n v="168048"/>
    <n v="99.026517383618156"/>
    <x v="0"/>
    <n v="2025"/>
    <n v="82.986666666666665"/>
    <x v="4"/>
    <s v="GBP"/>
    <x v="626"/>
    <x v="626"/>
    <x v="650"/>
    <x v="650"/>
    <b v="0"/>
    <b v="0"/>
    <s v="publishing/nonfiction"/>
    <s v="publishing"/>
    <s v="nonfiction"/>
  </r>
  <r>
    <x v="706"/>
    <s v="Moreno Ltd"/>
    <s v="Customer-focused multimedia methodology"/>
    <n v="108400"/>
    <n v="138586"/>
    <n v="127.84686346863468"/>
    <x v="1"/>
    <n v="1345"/>
    <n v="103.03791821561339"/>
    <x v="2"/>
    <s v="AUD"/>
    <x v="647"/>
    <x v="647"/>
    <x v="651"/>
    <x v="651"/>
    <b v="0"/>
    <b v="1"/>
    <s v="technology/web"/>
    <s v="technology"/>
    <s v="web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159"/>
    <x v="652"/>
    <x v="652"/>
    <b v="0"/>
    <b v="0"/>
    <s v="film &amp; video/drama"/>
    <s v="film &amp; video"/>
    <s v="drama"/>
  </r>
  <r>
    <x v="708"/>
    <s v="Ortega LLC"/>
    <s v="Secured bifurcated intranet"/>
    <n v="1700"/>
    <n v="12020"/>
    <n v="707.05882352941171"/>
    <x v="1"/>
    <n v="137"/>
    <n v="87.737226277372258"/>
    <x v="5"/>
    <s v="CHF"/>
    <x v="648"/>
    <x v="648"/>
    <x v="653"/>
    <x v="653"/>
    <b v="0"/>
    <b v="0"/>
    <s v="theater/plays"/>
    <s v="theater"/>
    <s v="plays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267"/>
    <x v="654"/>
    <x v="654"/>
    <b v="0"/>
    <b v="0"/>
    <s v="theater/plays"/>
    <s v="theater"/>
    <s v="plays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49"/>
    <x v="655"/>
    <x v="655"/>
    <b v="0"/>
    <b v="1"/>
    <s v="theater/plays"/>
    <s v="theater"/>
    <s v="plays"/>
  </r>
  <r>
    <x v="711"/>
    <s v="Anderson LLC"/>
    <s v="Customizable full-range artificial intelligence"/>
    <n v="6200"/>
    <n v="1260"/>
    <n v="20.322580645161292"/>
    <x v="0"/>
    <n v="14"/>
    <n v="90"/>
    <x v="6"/>
    <s v="EUR"/>
    <x v="248"/>
    <x v="248"/>
    <x v="656"/>
    <x v="656"/>
    <b v="1"/>
    <b v="1"/>
    <s v="theater/plays"/>
    <s v="theater"/>
    <s v="plays"/>
  </r>
  <r>
    <x v="712"/>
    <s v="Garza-Bryant"/>
    <s v="Programmable leadingedge contingency"/>
    <n v="800"/>
    <n v="14725"/>
    <n v="1840.625"/>
    <x v="1"/>
    <n v="202"/>
    <n v="72.896039603960389"/>
    <x v="1"/>
    <s v="USD"/>
    <x v="571"/>
    <x v="571"/>
    <x v="657"/>
    <x v="657"/>
    <b v="0"/>
    <b v="0"/>
    <s v="theater/plays"/>
    <s v="theater"/>
    <s v="plays"/>
  </r>
  <r>
    <x v="713"/>
    <s v="Mays LLC"/>
    <s v="Multi-layered global groupware"/>
    <n v="6900"/>
    <n v="11174"/>
    <n v="161.94202898550725"/>
    <x v="1"/>
    <n v="103"/>
    <n v="108.48543689320388"/>
    <x v="1"/>
    <s v="USD"/>
    <x v="650"/>
    <x v="650"/>
    <x v="89"/>
    <x v="89"/>
    <b v="0"/>
    <b v="0"/>
    <s v="publishing/radio &amp; podcasts"/>
    <s v="publishing"/>
    <s v="radio &amp; podcasts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x v="1"/>
    <x v="1"/>
    <x v="658"/>
    <x v="658"/>
    <b v="0"/>
    <b v="0"/>
    <s v="music/rock"/>
    <s v="music"/>
    <s v="rock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651"/>
    <x v="438"/>
    <x v="438"/>
    <b v="0"/>
    <b v="0"/>
    <s v="games/mobile games"/>
    <s v="games"/>
    <s v="mobile games"/>
  </r>
  <r>
    <x v="716"/>
    <s v="Tapia, Kramer and Hicks"/>
    <s v="Advanced modular moderator"/>
    <n v="2000"/>
    <n v="10353"/>
    <n v="517.65"/>
    <x v="1"/>
    <n v="157"/>
    <n v="65.942675159235662"/>
    <x v="1"/>
    <s v="USD"/>
    <x v="652"/>
    <x v="652"/>
    <x v="659"/>
    <x v="659"/>
    <b v="0"/>
    <b v="1"/>
    <s v="theater/plays"/>
    <s v="theater"/>
    <s v="plays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53"/>
    <x v="660"/>
    <x v="660"/>
    <b v="0"/>
    <b v="0"/>
    <s v="film &amp; video/documentary"/>
    <s v="film &amp; video"/>
    <s v="documentary"/>
  </r>
  <r>
    <x v="718"/>
    <s v="Reyes PLC"/>
    <s v="Expanded optimal pricing structure"/>
    <n v="8300"/>
    <n v="8317"/>
    <n v="100.20481927710843"/>
    <x v="1"/>
    <n v="297"/>
    <n v="28.003367003367003"/>
    <x v="1"/>
    <s v="USD"/>
    <x v="654"/>
    <x v="654"/>
    <x v="661"/>
    <x v="661"/>
    <b v="0"/>
    <b v="0"/>
    <s v="technology/wearables"/>
    <s v="technology"/>
    <s v="wearables"/>
  </r>
  <r>
    <x v="719"/>
    <s v="Pace, Simpson and Watkins"/>
    <s v="Down-sized uniform ability"/>
    <n v="6900"/>
    <n v="10557"/>
    <n v="153"/>
    <x v="1"/>
    <n v="123"/>
    <n v="85.829268292682926"/>
    <x v="1"/>
    <s v="USD"/>
    <x v="655"/>
    <x v="655"/>
    <x v="662"/>
    <x v="662"/>
    <b v="0"/>
    <b v="0"/>
    <s v="publishing/fiction"/>
    <s v="publishing"/>
    <s v="fiction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656"/>
    <x v="236"/>
    <x v="236"/>
    <b v="0"/>
    <b v="1"/>
    <s v="theater/plays"/>
    <s v="theater"/>
    <s v="plays"/>
  </r>
  <r>
    <x v="721"/>
    <s v="Dominguez-Owens"/>
    <s v="Open-architected systematic intranet"/>
    <n v="123600"/>
    <n v="5429"/>
    <n v="4.3923948220064721"/>
    <x v="3"/>
    <n v="60"/>
    <n v="90.483333333333334"/>
    <x v="1"/>
    <s v="USD"/>
    <x v="657"/>
    <x v="657"/>
    <x v="663"/>
    <x v="663"/>
    <b v="0"/>
    <b v="0"/>
    <s v="music/rock"/>
    <s v="music"/>
    <s v="rock"/>
  </r>
  <r>
    <x v="722"/>
    <s v="Thomas-Simmons"/>
    <s v="Proactive 24hour frame"/>
    <n v="48500"/>
    <n v="75906"/>
    <n v="156.50721649484535"/>
    <x v="1"/>
    <n v="3036"/>
    <n v="25.00197628458498"/>
    <x v="1"/>
    <s v="USD"/>
    <x v="265"/>
    <x v="265"/>
    <x v="202"/>
    <x v="202"/>
    <b v="0"/>
    <b v="0"/>
    <s v="film &amp; video/documentary"/>
    <s v="film &amp; video"/>
    <s v="documentary"/>
  </r>
  <r>
    <x v="723"/>
    <s v="Beck-Knight"/>
    <s v="Exclusive fresh-thinking model"/>
    <n v="4900"/>
    <n v="13250"/>
    <n v="270.40816326530614"/>
    <x v="1"/>
    <n v="144"/>
    <n v="92.013888888888886"/>
    <x v="2"/>
    <s v="AUD"/>
    <x v="658"/>
    <x v="658"/>
    <x v="664"/>
    <x v="664"/>
    <b v="0"/>
    <b v="0"/>
    <s v="theater/plays"/>
    <s v="theater"/>
    <s v="plays"/>
  </r>
  <r>
    <x v="724"/>
    <s v="Mccoy Ltd"/>
    <s v="Business-focused encompassing intranet"/>
    <n v="8400"/>
    <n v="11261"/>
    <n v="134.0595238095238"/>
    <x v="1"/>
    <n v="121"/>
    <n v="93.066115702479337"/>
    <x v="4"/>
    <s v="GBP"/>
    <x v="659"/>
    <x v="659"/>
    <x v="665"/>
    <x v="665"/>
    <b v="0"/>
    <b v="1"/>
    <s v="theater/plays"/>
    <s v="theater"/>
    <s v="plays"/>
  </r>
  <r>
    <x v="725"/>
    <s v="Dawson-Tyler"/>
    <s v="Optional 6thgeneration access"/>
    <n v="193200"/>
    <n v="97369"/>
    <n v="50.398033126293996"/>
    <x v="0"/>
    <n v="1596"/>
    <n v="61.008145363408524"/>
    <x v="1"/>
    <s v="USD"/>
    <x v="660"/>
    <x v="660"/>
    <x v="666"/>
    <x v="666"/>
    <b v="0"/>
    <b v="0"/>
    <s v="games/mobile games"/>
    <s v="games"/>
    <s v="mobile games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61"/>
    <x v="602"/>
    <x v="602"/>
    <b v="0"/>
    <b v="1"/>
    <s v="theater/plays"/>
    <s v="theater"/>
    <s v="plays"/>
  </r>
  <r>
    <x v="727"/>
    <s v="Quinn, Cruz and Schmidt"/>
    <s v="Enterprise-wide multimedia software"/>
    <n v="8900"/>
    <n v="14685"/>
    <n v="165"/>
    <x v="1"/>
    <n v="181"/>
    <n v="81.132596685082873"/>
    <x v="1"/>
    <s v="USD"/>
    <x v="4"/>
    <x v="4"/>
    <x v="667"/>
    <x v="667"/>
    <b v="0"/>
    <b v="0"/>
    <s v="technology/web"/>
    <s v="technology"/>
    <s v="web"/>
  </r>
  <r>
    <x v="728"/>
    <s v="Stewart Inc"/>
    <s v="Versatile mission-critical knowledgebase"/>
    <n v="4200"/>
    <n v="735"/>
    <n v="17.5"/>
    <x v="0"/>
    <n v="10"/>
    <n v="73.5"/>
    <x v="1"/>
    <s v="USD"/>
    <x v="662"/>
    <x v="662"/>
    <x v="668"/>
    <x v="668"/>
    <b v="0"/>
    <b v="0"/>
    <s v="theater/plays"/>
    <s v="theater"/>
    <s v="plays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3"/>
    <x v="669"/>
    <x v="669"/>
    <b v="0"/>
    <b v="0"/>
    <s v="film &amp; video/drama"/>
    <s v="film &amp; video"/>
    <s v="drama"/>
  </r>
  <r>
    <x v="730"/>
    <s v="Carson PLC"/>
    <s v="Visionary system-worthy attitude"/>
    <n v="28800"/>
    <n v="118847"/>
    <n v="412.66319444444446"/>
    <x v="1"/>
    <n v="1071"/>
    <n v="110.96825396825396"/>
    <x v="0"/>
    <s v="CAD"/>
    <x v="664"/>
    <x v="664"/>
    <x v="670"/>
    <x v="670"/>
    <b v="0"/>
    <b v="0"/>
    <s v="technology/wearables"/>
    <s v="technology"/>
    <s v="wearables"/>
  </r>
  <r>
    <x v="731"/>
    <s v="Cruz, Hall and Mason"/>
    <s v="Synergized content-based hierarchy"/>
    <n v="8000"/>
    <n v="7220"/>
    <n v="90.25"/>
    <x v="3"/>
    <n v="219"/>
    <n v="32.968036529680369"/>
    <x v="1"/>
    <s v="USD"/>
    <x v="665"/>
    <x v="665"/>
    <x v="601"/>
    <x v="601"/>
    <b v="0"/>
    <b v="0"/>
    <s v="technology/web"/>
    <s v="technology"/>
    <s v="web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66"/>
    <x v="671"/>
    <x v="671"/>
    <b v="0"/>
    <b v="1"/>
    <s v="music/rock"/>
    <s v="music"/>
    <s v="rock"/>
  </r>
  <r>
    <x v="733"/>
    <s v="Marquez-Kerr"/>
    <s v="Automated hybrid orchestration"/>
    <n v="15800"/>
    <n v="83267"/>
    <n v="527.00632911392404"/>
    <x v="1"/>
    <n v="980"/>
    <n v="84.96632653061225"/>
    <x v="1"/>
    <s v="USD"/>
    <x v="43"/>
    <x v="43"/>
    <x v="672"/>
    <x v="672"/>
    <b v="0"/>
    <b v="0"/>
    <s v="music/metal"/>
    <s v="music"/>
    <s v="metal"/>
  </r>
  <r>
    <x v="734"/>
    <s v="Stone PLC"/>
    <s v="Exclusive 5thgeneration leverage"/>
    <n v="4200"/>
    <n v="13404"/>
    <n v="319.14285714285717"/>
    <x v="1"/>
    <n v="536"/>
    <n v="25.007462686567163"/>
    <x v="1"/>
    <s v="USD"/>
    <x v="667"/>
    <x v="667"/>
    <x v="673"/>
    <x v="673"/>
    <b v="0"/>
    <b v="1"/>
    <s v="theater/plays"/>
    <s v="theater"/>
    <s v="plays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68"/>
    <x v="674"/>
    <x v="674"/>
    <b v="0"/>
    <b v="0"/>
    <s v="photography/photography books"/>
    <s v="photography"/>
    <s v="photography books"/>
  </r>
  <r>
    <x v="736"/>
    <s v="Silva-Hawkins"/>
    <s v="Proactive heuristic orchestration"/>
    <n v="7700"/>
    <n v="2533"/>
    <n v="32.896103896103895"/>
    <x v="3"/>
    <n v="29"/>
    <n v="87.34482758620689"/>
    <x v="1"/>
    <s v="USD"/>
    <x v="669"/>
    <x v="669"/>
    <x v="675"/>
    <x v="675"/>
    <b v="0"/>
    <b v="0"/>
    <s v="publishing/nonfiction"/>
    <s v="publishing"/>
    <s v="nonfiction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0"/>
    <x v="676"/>
    <x v="676"/>
    <b v="0"/>
    <b v="0"/>
    <s v="music/indie rock"/>
    <s v="music"/>
    <s v="indie rock"/>
  </r>
  <r>
    <x v="738"/>
    <s v="Garcia Group"/>
    <s v="Extended zero administration software"/>
    <n v="74700"/>
    <n v="1557"/>
    <n v="2.0843373493975905"/>
    <x v="0"/>
    <n v="15"/>
    <n v="103.8"/>
    <x v="1"/>
    <s v="USD"/>
    <x v="671"/>
    <x v="671"/>
    <x v="677"/>
    <x v="677"/>
    <b v="0"/>
    <b v="1"/>
    <s v="theater/plays"/>
    <s v="theater"/>
    <s v="plays"/>
  </r>
  <r>
    <x v="739"/>
    <s v="Meyer-Avila"/>
    <s v="Multi-tiered discrete support"/>
    <n v="10000"/>
    <n v="6100"/>
    <n v="61"/>
    <x v="0"/>
    <n v="191"/>
    <n v="31.937172774869111"/>
    <x v="1"/>
    <s v="USD"/>
    <x v="672"/>
    <x v="672"/>
    <x v="678"/>
    <x v="678"/>
    <b v="0"/>
    <b v="0"/>
    <s v="music/indie rock"/>
    <s v="music"/>
    <s v="indie rock"/>
  </r>
  <r>
    <x v="740"/>
    <s v="Nelson, Smith and Graham"/>
    <s v="Phased system-worthy conglomeration"/>
    <n v="5300"/>
    <n v="1592"/>
    <n v="30.037735849056602"/>
    <x v="0"/>
    <n v="16"/>
    <n v="99.5"/>
    <x v="1"/>
    <s v="USD"/>
    <x v="673"/>
    <x v="673"/>
    <x v="679"/>
    <x v="679"/>
    <b v="0"/>
    <b v="0"/>
    <s v="theater/plays"/>
    <s v="theater"/>
    <s v="plays"/>
  </r>
  <r>
    <x v="741"/>
    <s v="Garcia Ltd"/>
    <s v="Balanced mobile alliance"/>
    <n v="1200"/>
    <n v="14150"/>
    <n v="1179.1666666666667"/>
    <x v="1"/>
    <n v="130"/>
    <n v="108.84615384615384"/>
    <x v="1"/>
    <s v="USD"/>
    <x v="674"/>
    <x v="674"/>
    <x v="680"/>
    <x v="680"/>
    <b v="0"/>
    <b v="0"/>
    <s v="theater/plays"/>
    <s v="theater"/>
    <s v="plays"/>
  </r>
  <r>
    <x v="742"/>
    <s v="West-Stevens"/>
    <s v="Reactive solution-oriented groupware"/>
    <n v="1200"/>
    <n v="13513"/>
    <n v="1126.0833333333333"/>
    <x v="1"/>
    <n v="122"/>
    <n v="110.76229508196721"/>
    <x v="1"/>
    <s v="USD"/>
    <x v="675"/>
    <x v="675"/>
    <x v="681"/>
    <x v="681"/>
    <b v="0"/>
    <b v="0"/>
    <s v="music/electric music"/>
    <s v="music"/>
    <s v="electric music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76"/>
    <x v="682"/>
    <x v="682"/>
    <b v="0"/>
    <b v="1"/>
    <s v="theater/plays"/>
    <s v="theater"/>
    <s v="plays"/>
  </r>
  <r>
    <x v="744"/>
    <s v="Fitzgerald Group"/>
    <s v="Intuitive exuding initiative"/>
    <n v="2000"/>
    <n v="14240"/>
    <n v="712"/>
    <x v="1"/>
    <n v="140"/>
    <n v="101.71428571428571"/>
    <x v="1"/>
    <s v="USD"/>
    <x v="342"/>
    <x v="342"/>
    <x v="683"/>
    <x v="683"/>
    <b v="0"/>
    <b v="1"/>
    <s v="theater/plays"/>
    <s v="theater"/>
    <s v="plays"/>
  </r>
  <r>
    <x v="745"/>
    <s v="Hill, Mccann and Moore"/>
    <s v="Streamlined needs-based knowledge user"/>
    <n v="6900"/>
    <n v="2091"/>
    <n v="30.304347826086957"/>
    <x v="0"/>
    <n v="34"/>
    <n v="61.5"/>
    <x v="1"/>
    <s v="USD"/>
    <x v="677"/>
    <x v="677"/>
    <x v="684"/>
    <x v="684"/>
    <b v="0"/>
    <b v="0"/>
    <s v="technology/wearables"/>
    <s v="technology"/>
    <s v="wearables"/>
  </r>
  <r>
    <x v="746"/>
    <s v="Edwards LLC"/>
    <s v="Automated system-worthy structure"/>
    <n v="55800"/>
    <n v="118580"/>
    <n v="212.50896057347671"/>
    <x v="1"/>
    <n v="3388"/>
    <n v="35"/>
    <x v="1"/>
    <s v="USD"/>
    <x v="678"/>
    <x v="678"/>
    <x v="685"/>
    <x v="685"/>
    <b v="0"/>
    <b v="0"/>
    <s v="technology/web"/>
    <s v="technology"/>
    <s v="web"/>
  </r>
  <r>
    <x v="747"/>
    <s v="Greer and Sons"/>
    <s v="Secured clear-thinking intranet"/>
    <n v="4900"/>
    <n v="11214"/>
    <n v="228.85714285714286"/>
    <x v="1"/>
    <n v="280"/>
    <n v="40.049999999999997"/>
    <x v="1"/>
    <s v="USD"/>
    <x v="679"/>
    <x v="679"/>
    <x v="488"/>
    <x v="488"/>
    <b v="0"/>
    <b v="0"/>
    <s v="theater/plays"/>
    <s v="theater"/>
    <s v="plays"/>
  </r>
  <r>
    <x v="748"/>
    <s v="Martinez PLC"/>
    <s v="Cloned actuating architecture"/>
    <n v="194900"/>
    <n v="68137"/>
    <n v="34.959979476654695"/>
    <x v="3"/>
    <n v="614"/>
    <n v="110.97231270358306"/>
    <x v="1"/>
    <s v="USD"/>
    <x v="680"/>
    <x v="680"/>
    <x v="686"/>
    <x v="686"/>
    <b v="0"/>
    <b v="1"/>
    <s v="film &amp; video/animation"/>
    <s v="film &amp; video"/>
    <s v="animation"/>
  </r>
  <r>
    <x v="749"/>
    <s v="Hunter-Logan"/>
    <s v="Down-sized needs-based task-force"/>
    <n v="8600"/>
    <n v="13527"/>
    <n v="157.2906976744186"/>
    <x v="1"/>
    <n v="366"/>
    <n v="36.959016393442624"/>
    <x v="6"/>
    <s v="EUR"/>
    <x v="681"/>
    <x v="681"/>
    <x v="687"/>
    <x v="687"/>
    <b v="0"/>
    <b v="1"/>
    <s v="technology/wearables"/>
    <s v="technology"/>
    <s v="wearables"/>
  </r>
  <r>
    <x v="750"/>
    <s v="Ramos and Sons"/>
    <s v="Extended responsive Internet solution"/>
    <n v="100"/>
    <n v="1"/>
    <n v="1"/>
    <x v="0"/>
    <n v="1"/>
    <n v="1"/>
    <x v="4"/>
    <s v="GBP"/>
    <x v="682"/>
    <x v="682"/>
    <x v="688"/>
    <x v="688"/>
    <b v="0"/>
    <b v="0"/>
    <s v="music/electric music"/>
    <s v="music"/>
    <s v="electric music"/>
  </r>
  <r>
    <x v="751"/>
    <s v="Lane-Barber"/>
    <s v="Universal value-added moderator"/>
    <n v="3600"/>
    <n v="8363"/>
    <n v="232.30555555555554"/>
    <x v="1"/>
    <n v="270"/>
    <n v="30.974074074074075"/>
    <x v="1"/>
    <s v="USD"/>
    <x v="683"/>
    <x v="683"/>
    <x v="689"/>
    <x v="689"/>
    <b v="1"/>
    <b v="1"/>
    <s v="publishing/nonfiction"/>
    <s v="publishing"/>
    <s v="nonfiction"/>
  </r>
  <r>
    <x v="752"/>
    <s v="Lowery Group"/>
    <s v="Sharable motivating emulation"/>
    <n v="5800"/>
    <n v="5362"/>
    <n v="92.448275862068968"/>
    <x v="3"/>
    <n v="114"/>
    <n v="47.035087719298247"/>
    <x v="1"/>
    <s v="USD"/>
    <x v="684"/>
    <x v="684"/>
    <x v="690"/>
    <x v="690"/>
    <b v="0"/>
    <b v="1"/>
    <s v="theater/plays"/>
    <s v="theater"/>
    <s v="plays"/>
  </r>
  <r>
    <x v="753"/>
    <s v="Guerrero-Griffin"/>
    <s v="Networked web-enabled product"/>
    <n v="4700"/>
    <n v="12065"/>
    <n v="256.70212765957444"/>
    <x v="1"/>
    <n v="137"/>
    <n v="88.065693430656935"/>
    <x v="1"/>
    <s v="USD"/>
    <x v="674"/>
    <x v="674"/>
    <x v="691"/>
    <x v="691"/>
    <b v="0"/>
    <b v="0"/>
    <s v="photography/photography books"/>
    <s v="photography"/>
    <s v="photography books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685"/>
    <x v="424"/>
    <x v="424"/>
    <b v="0"/>
    <b v="0"/>
    <s v="theater/plays"/>
    <s v="theater"/>
    <s v="plays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605"/>
    <x v="231"/>
    <x v="231"/>
    <b v="0"/>
    <b v="1"/>
    <s v="theater/plays"/>
    <s v="theater"/>
    <s v="plays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86"/>
    <x v="692"/>
    <x v="692"/>
    <b v="0"/>
    <b v="0"/>
    <s v="theater/plays"/>
    <s v="theater"/>
    <s v="plays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87"/>
    <x v="693"/>
    <x v="693"/>
    <b v="0"/>
    <b v="0"/>
    <s v="film &amp; video/drama"/>
    <s v="film &amp; video"/>
    <s v="drama"/>
  </r>
  <r>
    <x v="758"/>
    <s v="Logan-Miranda"/>
    <s v="Proactive systemic firmware"/>
    <n v="29600"/>
    <n v="167005"/>
    <n v="564.20608108108104"/>
    <x v="1"/>
    <n v="1518"/>
    <n v="110.01646903820817"/>
    <x v="0"/>
    <s v="CAD"/>
    <x v="688"/>
    <x v="688"/>
    <x v="694"/>
    <x v="694"/>
    <b v="0"/>
    <b v="0"/>
    <s v="music/rock"/>
    <s v="music"/>
    <s v="rock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689"/>
    <x v="236"/>
    <x v="236"/>
    <b v="0"/>
    <b v="0"/>
    <s v="music/electric music"/>
    <s v="music"/>
    <s v="electric music"/>
  </r>
  <r>
    <x v="760"/>
    <s v="Smith-Kennedy"/>
    <s v="Virtual heuristic hub"/>
    <n v="48300"/>
    <n v="16592"/>
    <n v="34.351966873706004"/>
    <x v="0"/>
    <n v="210"/>
    <n v="79.009523809523813"/>
    <x v="6"/>
    <s v="EUR"/>
    <x v="690"/>
    <x v="690"/>
    <x v="695"/>
    <x v="695"/>
    <b v="0"/>
    <b v="1"/>
    <s v="games/video games"/>
    <s v="games"/>
    <s v="video games"/>
  </r>
  <r>
    <x v="761"/>
    <s v="Mitchell-Lee"/>
    <s v="Customizable leadingedge model"/>
    <n v="2200"/>
    <n v="14420"/>
    <n v="655.4545454545455"/>
    <x v="1"/>
    <n v="166"/>
    <n v="86.867469879518069"/>
    <x v="1"/>
    <s v="USD"/>
    <x v="691"/>
    <x v="691"/>
    <x v="696"/>
    <x v="696"/>
    <b v="0"/>
    <b v="0"/>
    <s v="music/rock"/>
    <s v="music"/>
    <s v="rock"/>
  </r>
  <r>
    <x v="762"/>
    <s v="Davis Ltd"/>
    <s v="Upgradable uniform service-desk"/>
    <n v="3500"/>
    <n v="6204"/>
    <n v="177.25714285714287"/>
    <x v="1"/>
    <n v="100"/>
    <n v="62.04"/>
    <x v="2"/>
    <s v="AUD"/>
    <x v="692"/>
    <x v="692"/>
    <x v="697"/>
    <x v="697"/>
    <b v="0"/>
    <b v="0"/>
    <s v="music/jazz"/>
    <s v="music"/>
    <s v="jazz"/>
  </r>
  <r>
    <x v="763"/>
    <s v="Rowland PLC"/>
    <s v="Inverse client-driven product"/>
    <n v="5600"/>
    <n v="6338"/>
    <n v="113.17857142857143"/>
    <x v="1"/>
    <n v="235"/>
    <n v="26.970212765957445"/>
    <x v="1"/>
    <s v="USD"/>
    <x v="693"/>
    <x v="693"/>
    <x v="698"/>
    <x v="698"/>
    <b v="0"/>
    <b v="1"/>
    <s v="theater/plays"/>
    <s v="theater"/>
    <s v="plays"/>
  </r>
  <r>
    <x v="764"/>
    <s v="Shaffer-Mason"/>
    <s v="Managed bandwidth-monitored system engine"/>
    <n v="1100"/>
    <n v="8010"/>
    <n v="728.18181818181813"/>
    <x v="1"/>
    <n v="148"/>
    <n v="54.121621621621621"/>
    <x v="1"/>
    <s v="USD"/>
    <x v="694"/>
    <x v="694"/>
    <x v="699"/>
    <x v="699"/>
    <b v="0"/>
    <b v="0"/>
    <s v="music/rock"/>
    <s v="music"/>
    <s v="rock"/>
  </r>
  <r>
    <x v="765"/>
    <s v="Matthews LLC"/>
    <s v="Advanced transitional help-desk"/>
    <n v="3900"/>
    <n v="8125"/>
    <n v="208.33333333333334"/>
    <x v="1"/>
    <n v="198"/>
    <n v="41.035353535353536"/>
    <x v="1"/>
    <s v="USD"/>
    <x v="695"/>
    <x v="695"/>
    <x v="489"/>
    <x v="489"/>
    <b v="1"/>
    <b v="1"/>
    <s v="music/indie rock"/>
    <s v="music"/>
    <s v="indie rock"/>
  </r>
  <r>
    <x v="766"/>
    <s v="Montgomery-Castro"/>
    <s v="De-engineered disintermediate encryption"/>
    <n v="43800"/>
    <n v="13653"/>
    <n v="31.171232876712327"/>
    <x v="0"/>
    <n v="248"/>
    <n v="55.052419354838712"/>
    <x v="2"/>
    <s v="AUD"/>
    <x v="123"/>
    <x v="123"/>
    <x v="512"/>
    <x v="512"/>
    <b v="0"/>
    <b v="0"/>
    <s v="film &amp; video/science fiction"/>
    <s v="film &amp; video"/>
    <s v="science fiction"/>
  </r>
  <r>
    <x v="767"/>
    <s v="Hale, Pearson and Jenkins"/>
    <s v="Upgradable attitude-oriented project"/>
    <n v="97200"/>
    <n v="55372"/>
    <n v="56.967078189300409"/>
    <x v="0"/>
    <n v="513"/>
    <n v="107.93762183235867"/>
    <x v="1"/>
    <s v="USD"/>
    <x v="696"/>
    <x v="696"/>
    <x v="700"/>
    <x v="700"/>
    <b v="0"/>
    <b v="0"/>
    <s v="publishing/translations"/>
    <s v="publishing"/>
    <s v="translations"/>
  </r>
  <r>
    <x v="768"/>
    <s v="Ramirez-Calderon"/>
    <s v="Fundamental zero tolerance alliance"/>
    <n v="4800"/>
    <n v="11088"/>
    <n v="231"/>
    <x v="1"/>
    <n v="150"/>
    <n v="73.92"/>
    <x v="1"/>
    <s v="USD"/>
    <x v="626"/>
    <x v="626"/>
    <x v="701"/>
    <x v="701"/>
    <b v="0"/>
    <b v="0"/>
    <s v="theater/plays"/>
    <s v="theater"/>
    <s v="plays"/>
  </r>
  <r>
    <x v="769"/>
    <s v="Johnson-Morales"/>
    <s v="Devolved 24hour forecast"/>
    <n v="125600"/>
    <n v="109106"/>
    <n v="86.867834394904463"/>
    <x v="0"/>
    <n v="3410"/>
    <n v="31.995894428152493"/>
    <x v="1"/>
    <s v="USD"/>
    <x v="697"/>
    <x v="697"/>
    <x v="340"/>
    <x v="340"/>
    <b v="0"/>
    <b v="0"/>
    <s v="games/video games"/>
    <s v="games"/>
    <s v="video games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698"/>
    <x v="702"/>
    <x v="702"/>
    <b v="0"/>
    <b v="1"/>
    <s v="theater/plays"/>
    <s v="theater"/>
    <s v="plays"/>
  </r>
  <r>
    <x v="771"/>
    <s v="Smith, Mack and Williams"/>
    <s v="Self-enabling 5thgeneration paradigm"/>
    <n v="5600"/>
    <n v="2769"/>
    <n v="49.446428571428569"/>
    <x v="3"/>
    <n v="26"/>
    <n v="106.5"/>
    <x v="1"/>
    <s v="USD"/>
    <x v="699"/>
    <x v="699"/>
    <x v="703"/>
    <x v="703"/>
    <b v="0"/>
    <b v="0"/>
    <s v="theater/plays"/>
    <s v="theater"/>
    <s v="plays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0"/>
    <x v="704"/>
    <x v="704"/>
    <b v="0"/>
    <b v="0"/>
    <s v="music/indie rock"/>
    <s v="music"/>
    <s v="indie rock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1"/>
    <x v="705"/>
    <x v="705"/>
    <b v="0"/>
    <b v="0"/>
    <s v="theater/plays"/>
    <s v="theater"/>
    <s v="plays"/>
  </r>
  <r>
    <x v="774"/>
    <s v="Gonzalez-Snow"/>
    <s v="Polarized user-facing interface"/>
    <n v="5000"/>
    <n v="6775"/>
    <n v="135.5"/>
    <x v="1"/>
    <n v="78"/>
    <n v="86.858974358974365"/>
    <x v="6"/>
    <s v="EUR"/>
    <x v="702"/>
    <x v="702"/>
    <x v="706"/>
    <x v="706"/>
    <b v="0"/>
    <b v="0"/>
    <s v="technology/web"/>
    <s v="technology"/>
    <s v="web"/>
  </r>
  <r>
    <x v="775"/>
    <s v="Murphy LLC"/>
    <s v="Customer-focused non-volatile framework"/>
    <n v="9400"/>
    <n v="968"/>
    <n v="10.297872340425531"/>
    <x v="0"/>
    <n v="10"/>
    <n v="96.8"/>
    <x v="1"/>
    <s v="USD"/>
    <x v="703"/>
    <x v="703"/>
    <x v="707"/>
    <x v="707"/>
    <b v="0"/>
    <b v="0"/>
    <s v="music/rock"/>
    <s v="music"/>
    <s v="rock"/>
  </r>
  <r>
    <x v="776"/>
    <s v="Taylor-Rowe"/>
    <s v="Synchronized multimedia frame"/>
    <n v="110800"/>
    <n v="72623"/>
    <n v="65.544223826714799"/>
    <x v="0"/>
    <n v="2201"/>
    <n v="32.995456610631528"/>
    <x v="1"/>
    <s v="USD"/>
    <x v="704"/>
    <x v="704"/>
    <x v="708"/>
    <x v="708"/>
    <b v="0"/>
    <b v="0"/>
    <s v="theater/plays"/>
    <s v="theater"/>
    <s v="plays"/>
  </r>
  <r>
    <x v="777"/>
    <s v="Henderson Ltd"/>
    <s v="Open-architected stable algorithm"/>
    <n v="93800"/>
    <n v="45987"/>
    <n v="49.026652452025587"/>
    <x v="0"/>
    <n v="676"/>
    <n v="68.028106508875737"/>
    <x v="1"/>
    <s v="USD"/>
    <x v="431"/>
    <x v="431"/>
    <x v="709"/>
    <x v="709"/>
    <b v="0"/>
    <b v="0"/>
    <s v="theater/plays"/>
    <s v="theater"/>
    <s v="plays"/>
  </r>
  <r>
    <x v="778"/>
    <s v="Moss-Guzman"/>
    <s v="Cross-platform optimizing website"/>
    <n v="1300"/>
    <n v="10243"/>
    <n v="787.92307692307691"/>
    <x v="1"/>
    <n v="174"/>
    <n v="58.867816091954026"/>
    <x v="5"/>
    <s v="CHF"/>
    <x v="705"/>
    <x v="705"/>
    <x v="710"/>
    <x v="710"/>
    <b v="0"/>
    <b v="0"/>
    <s v="film &amp; video/animation"/>
    <s v="film &amp; video"/>
    <s v="animation"/>
  </r>
  <r>
    <x v="779"/>
    <s v="Webb Group"/>
    <s v="Public-key actuating projection"/>
    <n v="108700"/>
    <n v="87293"/>
    <n v="80.306347746090154"/>
    <x v="0"/>
    <n v="831"/>
    <n v="105.04572803850782"/>
    <x v="1"/>
    <s v="USD"/>
    <x v="706"/>
    <x v="706"/>
    <x v="711"/>
    <x v="711"/>
    <b v="0"/>
    <b v="1"/>
    <s v="theater/plays"/>
    <s v="theater"/>
    <s v="plays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07"/>
    <x v="712"/>
    <x v="712"/>
    <b v="0"/>
    <b v="1"/>
    <s v="film &amp; video/drama"/>
    <s v="film &amp; video"/>
    <s v="drama"/>
  </r>
  <r>
    <x v="781"/>
    <s v="Thomas Ltd"/>
    <s v="Cross-group interactive architecture"/>
    <n v="8700"/>
    <n v="4414"/>
    <n v="50.735632183908045"/>
    <x v="3"/>
    <n v="56"/>
    <n v="78.821428571428569"/>
    <x v="5"/>
    <s v="CHF"/>
    <x v="708"/>
    <x v="708"/>
    <x v="70"/>
    <x v="70"/>
    <b v="0"/>
    <b v="0"/>
    <s v="theater/plays"/>
    <s v="theater"/>
    <s v="plays"/>
  </r>
  <r>
    <x v="782"/>
    <s v="Williams and Sons"/>
    <s v="Centralized asymmetric framework"/>
    <n v="5100"/>
    <n v="10981"/>
    <n v="215.31372549019608"/>
    <x v="1"/>
    <n v="161"/>
    <n v="68.204968944099377"/>
    <x v="1"/>
    <s v="USD"/>
    <x v="709"/>
    <x v="709"/>
    <x v="713"/>
    <x v="713"/>
    <b v="0"/>
    <b v="1"/>
    <s v="film &amp; video/animation"/>
    <s v="film &amp; video"/>
    <s v="animation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0"/>
    <x v="714"/>
    <x v="714"/>
    <b v="0"/>
    <b v="0"/>
    <s v="music/rock"/>
    <s v="music"/>
    <s v="rock"/>
  </r>
  <r>
    <x v="784"/>
    <s v="Byrd Group"/>
    <s v="Profound fault-tolerant model"/>
    <n v="88900"/>
    <n v="102535"/>
    <n v="115.33745781777277"/>
    <x v="1"/>
    <n v="3308"/>
    <n v="30.996070133010882"/>
    <x v="1"/>
    <s v="USD"/>
    <x v="711"/>
    <x v="711"/>
    <x v="715"/>
    <x v="715"/>
    <b v="0"/>
    <b v="0"/>
    <s v="technology/web"/>
    <s v="technology"/>
    <s v="web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157"/>
    <x v="716"/>
    <x v="716"/>
    <b v="0"/>
    <b v="1"/>
    <s v="film &amp; video/animation"/>
    <s v="film &amp; video"/>
    <s v="animation"/>
  </r>
  <r>
    <x v="786"/>
    <s v="Smith-Brown"/>
    <s v="Object-based content-based ability"/>
    <n v="1500"/>
    <n v="10946"/>
    <n v="729.73333333333335"/>
    <x v="1"/>
    <n v="207"/>
    <n v="52.879227053140099"/>
    <x v="6"/>
    <s v="EUR"/>
    <x v="630"/>
    <x v="630"/>
    <x v="717"/>
    <x v="717"/>
    <b v="0"/>
    <b v="1"/>
    <s v="music/jazz"/>
    <s v="music"/>
    <s v="jazz"/>
  </r>
  <r>
    <x v="787"/>
    <s v="Vance-Glover"/>
    <s v="Progressive coherent secured line"/>
    <n v="61200"/>
    <n v="60994"/>
    <n v="99.66339869281046"/>
    <x v="0"/>
    <n v="859"/>
    <n v="71.005820721769496"/>
    <x v="0"/>
    <s v="CAD"/>
    <x v="712"/>
    <x v="712"/>
    <x v="718"/>
    <x v="718"/>
    <b v="0"/>
    <b v="0"/>
    <s v="music/rock"/>
    <s v="music"/>
    <s v="rock"/>
  </r>
  <r>
    <x v="788"/>
    <s v="Joyce PLC"/>
    <s v="Synchronized directional capability"/>
    <n v="3600"/>
    <n v="3174"/>
    <n v="88.166666666666671"/>
    <x v="2"/>
    <n v="31"/>
    <n v="102.38709677419355"/>
    <x v="1"/>
    <s v="USD"/>
    <x v="93"/>
    <x v="93"/>
    <x v="719"/>
    <x v="719"/>
    <b v="0"/>
    <b v="0"/>
    <s v="film &amp; video/animation"/>
    <s v="film &amp; video"/>
    <s v="animation"/>
  </r>
  <r>
    <x v="789"/>
    <s v="Kennedy-Miller"/>
    <s v="Cross-platform composite migration"/>
    <n v="9000"/>
    <n v="3351"/>
    <n v="37.233333333333334"/>
    <x v="0"/>
    <n v="45"/>
    <n v="74.466666666666669"/>
    <x v="1"/>
    <s v="USD"/>
    <x v="713"/>
    <x v="713"/>
    <x v="115"/>
    <x v="115"/>
    <b v="0"/>
    <b v="0"/>
    <s v="theater/plays"/>
    <s v="theater"/>
    <s v="plays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14"/>
    <x v="720"/>
    <x v="720"/>
    <b v="0"/>
    <b v="0"/>
    <s v="theater/plays"/>
    <s v="theater"/>
    <s v="plays"/>
  </r>
  <r>
    <x v="791"/>
    <s v="Stafford, Hess and Raymond"/>
    <s v="Optional web-enabled extranet"/>
    <n v="2100"/>
    <n v="540"/>
    <n v="25.714285714285715"/>
    <x v="0"/>
    <n v="6"/>
    <n v="90"/>
    <x v="1"/>
    <s v="USD"/>
    <x v="715"/>
    <x v="715"/>
    <x v="721"/>
    <x v="721"/>
    <b v="0"/>
    <b v="0"/>
    <s v="food/food trucks"/>
    <s v="food"/>
    <s v="food trucks"/>
  </r>
  <r>
    <x v="792"/>
    <s v="Jordan, Schneider and Hall"/>
    <s v="Reduced 6thgeneration intranet"/>
    <n v="2000"/>
    <n v="680"/>
    <n v="34"/>
    <x v="0"/>
    <n v="7"/>
    <n v="97.142857142857139"/>
    <x v="1"/>
    <s v="USD"/>
    <x v="716"/>
    <x v="716"/>
    <x v="722"/>
    <x v="722"/>
    <b v="0"/>
    <b v="1"/>
    <s v="theater/plays"/>
    <s v="theater"/>
    <s v="plays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48"/>
    <x v="451"/>
    <x v="451"/>
    <b v="0"/>
    <b v="0"/>
    <s v="publishing/nonfiction"/>
    <s v="publishing"/>
    <s v="nonfiction"/>
  </r>
  <r>
    <x v="794"/>
    <s v="Welch Inc"/>
    <s v="Optional optimal website"/>
    <n v="6600"/>
    <n v="8276"/>
    <n v="125.39393939393939"/>
    <x v="1"/>
    <n v="110"/>
    <n v="75.236363636363635"/>
    <x v="1"/>
    <s v="USD"/>
    <x v="717"/>
    <x v="717"/>
    <x v="642"/>
    <x v="642"/>
    <b v="0"/>
    <b v="0"/>
    <s v="music/rock"/>
    <s v="music"/>
    <s v="rock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18"/>
    <x v="723"/>
    <x v="723"/>
    <b v="0"/>
    <b v="0"/>
    <s v="film &amp; video/drama"/>
    <s v="film &amp; video"/>
    <s v="drama"/>
  </r>
  <r>
    <x v="796"/>
    <s v="Freeman-Ferguson"/>
    <s v="Profound full-range open system"/>
    <n v="7800"/>
    <n v="4275"/>
    <n v="54.807692307692307"/>
    <x v="0"/>
    <n v="78"/>
    <n v="54.807692307692307"/>
    <x v="1"/>
    <s v="USD"/>
    <x v="719"/>
    <x v="719"/>
    <x v="724"/>
    <x v="724"/>
    <b v="0"/>
    <b v="1"/>
    <s v="games/mobile games"/>
    <s v="games"/>
    <s v="mobile games"/>
  </r>
  <r>
    <x v="797"/>
    <s v="Houston, Moore and Rogers"/>
    <s v="Optional tangible utilization"/>
    <n v="7600"/>
    <n v="8332"/>
    <n v="109.63157894736842"/>
    <x v="1"/>
    <n v="185"/>
    <n v="45.037837837837834"/>
    <x v="1"/>
    <s v="USD"/>
    <x v="720"/>
    <x v="720"/>
    <x v="725"/>
    <x v="725"/>
    <b v="0"/>
    <b v="0"/>
    <s v="technology/web"/>
    <s v="technology"/>
    <s v="web"/>
  </r>
  <r>
    <x v="798"/>
    <s v="Small-Fuentes"/>
    <s v="Seamless maximized product"/>
    <n v="3400"/>
    <n v="6408"/>
    <n v="188.47058823529412"/>
    <x v="1"/>
    <n v="121"/>
    <n v="52.958677685950413"/>
    <x v="1"/>
    <s v="USD"/>
    <x v="721"/>
    <x v="721"/>
    <x v="726"/>
    <x v="726"/>
    <b v="0"/>
    <b v="1"/>
    <s v="theater/plays"/>
    <s v="theater"/>
    <s v="plays"/>
  </r>
  <r>
    <x v="799"/>
    <s v="Reid-Day"/>
    <s v="Devolved tertiary time-frame"/>
    <n v="84500"/>
    <n v="73522"/>
    <n v="87.008284023668637"/>
    <x v="0"/>
    <n v="1225"/>
    <n v="60.017959183673469"/>
    <x v="4"/>
    <s v="GBP"/>
    <x v="722"/>
    <x v="722"/>
    <x v="727"/>
    <x v="727"/>
    <b v="0"/>
    <b v="0"/>
    <s v="theater/plays"/>
    <s v="theater"/>
    <s v="plays"/>
  </r>
  <r>
    <x v="800"/>
    <s v="Wallace LLC"/>
    <s v="Centralized regional function"/>
    <n v="100"/>
    <n v="1"/>
    <n v="1"/>
    <x v="0"/>
    <n v="1"/>
    <n v="1"/>
    <x v="5"/>
    <s v="CHF"/>
    <x v="139"/>
    <x v="139"/>
    <x v="560"/>
    <x v="560"/>
    <b v="0"/>
    <b v="0"/>
    <s v="music/rock"/>
    <s v="music"/>
    <s v="rock"/>
  </r>
  <r>
    <x v="801"/>
    <s v="Olson-Bishop"/>
    <s v="User-friendly high-level initiative"/>
    <n v="2300"/>
    <n v="4667"/>
    <n v="202.91304347826087"/>
    <x v="1"/>
    <n v="106"/>
    <n v="44.028301886792455"/>
    <x v="1"/>
    <s v="USD"/>
    <x v="723"/>
    <x v="723"/>
    <x v="728"/>
    <x v="728"/>
    <b v="0"/>
    <b v="1"/>
    <s v="photography/photography books"/>
    <s v="photography"/>
    <s v="photography books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704"/>
    <x v="339"/>
    <x v="339"/>
    <b v="0"/>
    <b v="0"/>
    <s v="photography/photography books"/>
    <s v="photography"/>
    <s v="photography books"/>
  </r>
  <r>
    <x v="803"/>
    <s v="Perez, Brown and Meyers"/>
    <s v="Stand-alone background customer loyalty"/>
    <n v="6100"/>
    <n v="6527"/>
    <n v="107"/>
    <x v="1"/>
    <n v="233"/>
    <n v="28.012875536480685"/>
    <x v="1"/>
    <s v="USD"/>
    <x v="724"/>
    <x v="724"/>
    <x v="35"/>
    <x v="35"/>
    <b v="0"/>
    <b v="0"/>
    <s v="theater/plays"/>
    <s v="theater"/>
    <s v="plays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5"/>
    <x v="729"/>
    <x v="729"/>
    <b v="0"/>
    <b v="0"/>
    <s v="music/rock"/>
    <s v="music"/>
    <s v="rock"/>
  </r>
  <r>
    <x v="805"/>
    <s v="Smith-Nguyen"/>
    <s v="Advanced intermediate Graphic Interface"/>
    <n v="9700"/>
    <n v="4932"/>
    <n v="50.845360824742265"/>
    <x v="0"/>
    <n v="67"/>
    <n v="73.611940298507463"/>
    <x v="2"/>
    <s v="AUD"/>
    <x v="660"/>
    <x v="660"/>
    <x v="241"/>
    <x v="241"/>
    <b v="0"/>
    <b v="0"/>
    <s v="film &amp; video/documentary"/>
    <s v="film &amp; video"/>
    <s v="documentary"/>
  </r>
  <r>
    <x v="806"/>
    <s v="Harmon-Madden"/>
    <s v="Adaptive holistic hub"/>
    <n v="700"/>
    <n v="8262"/>
    <n v="1180.2857142857142"/>
    <x v="1"/>
    <n v="76"/>
    <n v="108.71052631578948"/>
    <x v="1"/>
    <s v="USD"/>
    <x v="726"/>
    <x v="726"/>
    <x v="730"/>
    <x v="730"/>
    <b v="0"/>
    <b v="1"/>
    <s v="film &amp; video/drama"/>
    <s v="film &amp; video"/>
    <s v="drama"/>
  </r>
  <r>
    <x v="807"/>
    <s v="Walker-Taylor"/>
    <s v="Automated uniform concept"/>
    <n v="700"/>
    <n v="1848"/>
    <n v="264"/>
    <x v="1"/>
    <n v="43"/>
    <n v="42.97674418604651"/>
    <x v="1"/>
    <s v="USD"/>
    <x v="727"/>
    <x v="727"/>
    <x v="322"/>
    <x v="322"/>
    <b v="0"/>
    <b v="1"/>
    <s v="theater/plays"/>
    <s v="theater"/>
    <s v="plays"/>
  </r>
  <r>
    <x v="808"/>
    <s v="Harris, Medina and Mitchell"/>
    <s v="Enhanced regional flexibility"/>
    <n v="5200"/>
    <n v="1583"/>
    <n v="30.442307692307693"/>
    <x v="0"/>
    <n v="19"/>
    <n v="83.315789473684205"/>
    <x v="1"/>
    <s v="USD"/>
    <x v="728"/>
    <x v="728"/>
    <x v="731"/>
    <x v="731"/>
    <b v="0"/>
    <b v="0"/>
    <s v="food/food trucks"/>
    <s v="food"/>
    <s v="food trucks"/>
  </r>
  <r>
    <x v="809"/>
    <s v="Williams and Sons"/>
    <s v="Public-key bottom-line algorithm"/>
    <n v="140800"/>
    <n v="88536"/>
    <n v="62.88068181818182"/>
    <x v="0"/>
    <n v="2108"/>
    <n v="42"/>
    <x v="5"/>
    <s v="CHF"/>
    <x v="729"/>
    <x v="729"/>
    <x v="732"/>
    <x v="732"/>
    <b v="0"/>
    <b v="0"/>
    <s v="film &amp; video/documentary"/>
    <s v="film &amp; video"/>
    <s v="documentary"/>
  </r>
  <r>
    <x v="810"/>
    <s v="Ball-Fisher"/>
    <s v="Multi-layered intangible instruction set"/>
    <n v="6400"/>
    <n v="12360"/>
    <n v="193.125"/>
    <x v="1"/>
    <n v="221"/>
    <n v="55.927601809954751"/>
    <x v="1"/>
    <s v="USD"/>
    <x v="730"/>
    <x v="730"/>
    <x v="157"/>
    <x v="157"/>
    <b v="0"/>
    <b v="1"/>
    <s v="theater/plays"/>
    <s v="theater"/>
    <s v="plays"/>
  </r>
  <r>
    <x v="811"/>
    <s v="Page, Holt and Mack"/>
    <s v="Fundamental methodical emulation"/>
    <n v="92500"/>
    <n v="71320"/>
    <n v="77.1027027027027"/>
    <x v="0"/>
    <n v="679"/>
    <n v="105.03681885125184"/>
    <x v="1"/>
    <s v="USD"/>
    <x v="731"/>
    <x v="731"/>
    <x v="733"/>
    <x v="733"/>
    <b v="0"/>
    <b v="1"/>
    <s v="games/video games"/>
    <s v="games"/>
    <s v="video games"/>
  </r>
  <r>
    <x v="812"/>
    <s v="Landry Group"/>
    <s v="Expanded value-added hardware"/>
    <n v="59700"/>
    <n v="134640"/>
    <n v="225.52763819095478"/>
    <x v="1"/>
    <n v="2805"/>
    <n v="48"/>
    <x v="0"/>
    <s v="CAD"/>
    <x v="78"/>
    <x v="78"/>
    <x v="734"/>
    <x v="734"/>
    <b v="0"/>
    <b v="0"/>
    <s v="publishing/nonfiction"/>
    <s v="publishing"/>
    <s v="nonfiction"/>
  </r>
  <r>
    <x v="813"/>
    <s v="Buckley Group"/>
    <s v="Diverse high-level attitude"/>
    <n v="3200"/>
    <n v="7661"/>
    <n v="239.40625"/>
    <x v="1"/>
    <n v="68"/>
    <n v="112.66176470588235"/>
    <x v="1"/>
    <s v="USD"/>
    <x v="732"/>
    <x v="732"/>
    <x v="735"/>
    <x v="735"/>
    <b v="0"/>
    <b v="0"/>
    <s v="games/video games"/>
    <s v="games"/>
    <s v="video games"/>
  </r>
  <r>
    <x v="814"/>
    <s v="Vincent PLC"/>
    <s v="Visionary 24hour analyzer"/>
    <n v="3200"/>
    <n v="2950"/>
    <n v="92.1875"/>
    <x v="0"/>
    <n v="36"/>
    <n v="81.944444444444443"/>
    <x v="3"/>
    <s v="DKK"/>
    <x v="733"/>
    <x v="733"/>
    <x v="736"/>
    <x v="736"/>
    <b v="0"/>
    <b v="1"/>
    <s v="music/rock"/>
    <s v="music"/>
    <s v="rock"/>
  </r>
  <r>
    <x v="815"/>
    <s v="Watson-Douglas"/>
    <s v="Centralized bandwidth-monitored leverage"/>
    <n v="9000"/>
    <n v="11721"/>
    <n v="130.23333333333332"/>
    <x v="1"/>
    <n v="183"/>
    <n v="64.049180327868854"/>
    <x v="0"/>
    <s v="CAD"/>
    <x v="734"/>
    <x v="734"/>
    <x v="737"/>
    <x v="737"/>
    <b v="0"/>
    <b v="0"/>
    <s v="music/rock"/>
    <s v="music"/>
    <s v="rock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406"/>
    <x v="738"/>
    <x v="738"/>
    <b v="1"/>
    <b v="1"/>
    <s v="theater/plays"/>
    <s v="theater"/>
    <s v="plays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5"/>
    <x v="739"/>
    <x v="739"/>
    <b v="0"/>
    <b v="1"/>
    <s v="publishing/nonfiction"/>
    <s v="publishing"/>
    <s v="nonfiction"/>
  </r>
  <r>
    <x v="818"/>
    <s v="Martinez LLC"/>
    <s v="Automated local secured line"/>
    <n v="700"/>
    <n v="7664"/>
    <n v="1094.8571428571429"/>
    <x v="1"/>
    <n v="69"/>
    <n v="111.07246376811594"/>
    <x v="1"/>
    <s v="USD"/>
    <x v="736"/>
    <x v="736"/>
    <x v="740"/>
    <x v="740"/>
    <b v="0"/>
    <b v="1"/>
    <s v="theater/plays"/>
    <s v="theater"/>
    <s v="plays"/>
  </r>
  <r>
    <x v="819"/>
    <s v="Buck-Khan"/>
    <s v="Integrated bandwidth-monitored alliance"/>
    <n v="8900"/>
    <n v="4509"/>
    <n v="50.662921348314605"/>
    <x v="0"/>
    <n v="47"/>
    <n v="95.936170212765958"/>
    <x v="1"/>
    <s v="USD"/>
    <x v="737"/>
    <x v="737"/>
    <x v="697"/>
    <x v="697"/>
    <b v="1"/>
    <b v="0"/>
    <s v="games/video games"/>
    <s v="games"/>
    <s v="video games"/>
  </r>
  <r>
    <x v="820"/>
    <s v="Valdez, Williams and Meyer"/>
    <s v="Cross-group heuristic forecast"/>
    <n v="1500"/>
    <n v="12009"/>
    <n v="800.6"/>
    <x v="1"/>
    <n v="279"/>
    <n v="43.043010752688176"/>
    <x v="4"/>
    <s v="GBP"/>
    <x v="192"/>
    <x v="192"/>
    <x v="741"/>
    <x v="741"/>
    <b v="0"/>
    <b v="1"/>
    <s v="music/rock"/>
    <s v="music"/>
    <s v="rock"/>
  </r>
  <r>
    <x v="821"/>
    <s v="Alvarez-Andrews"/>
    <s v="Extended impactful secured line"/>
    <n v="4900"/>
    <n v="14273"/>
    <n v="291.28571428571428"/>
    <x v="1"/>
    <n v="210"/>
    <n v="67.966666666666669"/>
    <x v="1"/>
    <s v="USD"/>
    <x v="738"/>
    <x v="738"/>
    <x v="742"/>
    <x v="742"/>
    <b v="0"/>
    <b v="0"/>
    <s v="film &amp; video/documentary"/>
    <s v="film &amp; video"/>
    <s v="documentary"/>
  </r>
  <r>
    <x v="822"/>
    <s v="Stewart and Sons"/>
    <s v="Distributed optimizing protocol"/>
    <n v="54000"/>
    <n v="188982"/>
    <n v="349.96666666666664"/>
    <x v="1"/>
    <n v="2100"/>
    <n v="89.991428571428571"/>
    <x v="1"/>
    <s v="USD"/>
    <x v="739"/>
    <x v="739"/>
    <x v="743"/>
    <x v="743"/>
    <b v="0"/>
    <b v="0"/>
    <s v="music/rock"/>
    <s v="music"/>
    <s v="rock"/>
  </r>
  <r>
    <x v="823"/>
    <s v="Dyer Inc"/>
    <s v="Secured well-modulated system engine"/>
    <n v="4100"/>
    <n v="14640"/>
    <n v="357.07317073170731"/>
    <x v="1"/>
    <n v="252"/>
    <n v="58.095238095238095"/>
    <x v="1"/>
    <s v="USD"/>
    <x v="613"/>
    <x v="613"/>
    <x v="744"/>
    <x v="744"/>
    <b v="1"/>
    <b v="1"/>
    <s v="music/rock"/>
    <s v="music"/>
    <s v="rock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740"/>
    <x v="269"/>
    <x v="269"/>
    <b v="0"/>
    <b v="1"/>
    <s v="publishing/nonfiction"/>
    <s v="publishing"/>
    <s v="nonfiction"/>
  </r>
  <r>
    <x v="825"/>
    <s v="Solomon PLC"/>
    <s v="Open-architected 24/7 infrastructure"/>
    <n v="3600"/>
    <n v="13950"/>
    <n v="387.5"/>
    <x v="1"/>
    <n v="157"/>
    <n v="88.853503184713375"/>
    <x v="4"/>
    <s v="GBP"/>
    <x v="145"/>
    <x v="145"/>
    <x v="745"/>
    <x v="745"/>
    <b v="0"/>
    <b v="0"/>
    <s v="film &amp; video/shorts"/>
    <s v="film &amp; video"/>
    <s v="shorts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1"/>
    <x v="746"/>
    <x v="746"/>
    <b v="0"/>
    <b v="1"/>
    <s v="theater/plays"/>
    <s v="theater"/>
    <s v="plays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2"/>
    <x v="747"/>
    <x v="747"/>
    <b v="0"/>
    <b v="1"/>
    <s v="film &amp; video/drama"/>
    <s v="film &amp; video"/>
    <s v="drama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202"/>
    <x v="503"/>
    <x v="503"/>
    <b v="0"/>
    <b v="0"/>
    <s v="theater/plays"/>
    <s v="theater"/>
    <s v="plays"/>
  </r>
  <r>
    <x v="829"/>
    <s v="Baker-Higgins"/>
    <s v="Vision-oriented scalable portal"/>
    <n v="9600"/>
    <n v="4929"/>
    <n v="51.34375"/>
    <x v="0"/>
    <n v="154"/>
    <n v="32.006493506493506"/>
    <x v="1"/>
    <s v="USD"/>
    <x v="743"/>
    <x v="743"/>
    <x v="748"/>
    <x v="748"/>
    <b v="0"/>
    <b v="0"/>
    <s v="theater/plays"/>
    <s v="theater"/>
    <s v="plays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744"/>
    <x v="330"/>
    <x v="330"/>
    <b v="0"/>
    <b v="0"/>
    <s v="theater/plays"/>
    <s v="theater"/>
    <s v="plays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5"/>
    <x v="749"/>
    <x v="749"/>
    <b v="0"/>
    <b v="0"/>
    <s v="photography/photography books"/>
    <s v="photography"/>
    <s v="photography books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46"/>
    <x v="750"/>
    <x v="750"/>
    <b v="1"/>
    <b v="0"/>
    <s v="publishing/translations"/>
    <s v="publishing"/>
    <s v="translations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47"/>
    <x v="751"/>
    <x v="751"/>
    <b v="0"/>
    <b v="0"/>
    <s v="publishing/translations"/>
    <s v="publishing"/>
    <s v="translations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362"/>
    <x v="451"/>
    <x v="451"/>
    <b v="0"/>
    <b v="0"/>
    <s v="theater/plays"/>
    <s v="theater"/>
    <s v="plays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48"/>
    <x v="752"/>
    <x v="752"/>
    <b v="0"/>
    <b v="0"/>
    <s v="technology/web"/>
    <s v="technology"/>
    <s v="web"/>
  </r>
  <r>
    <x v="836"/>
    <s v="Macias Inc"/>
    <s v="Optimized didactic intranet"/>
    <n v="8100"/>
    <n v="6086"/>
    <n v="75.135802469135797"/>
    <x v="0"/>
    <n v="94"/>
    <n v="64.744680851063833"/>
    <x v="1"/>
    <s v="USD"/>
    <x v="749"/>
    <x v="749"/>
    <x v="753"/>
    <x v="753"/>
    <b v="0"/>
    <b v="0"/>
    <s v="music/indie rock"/>
    <s v="music"/>
    <s v="indie rock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643"/>
    <x v="754"/>
    <x v="754"/>
    <b v="0"/>
    <b v="0"/>
    <s v="music/jazz"/>
    <s v="music"/>
    <s v="jazz"/>
  </r>
  <r>
    <x v="838"/>
    <s v="Jordan-Fischer"/>
    <s v="Vision-oriented high-level extranet"/>
    <n v="6400"/>
    <n v="8890"/>
    <n v="138.90625"/>
    <x v="1"/>
    <n v="261"/>
    <n v="34.061302681992338"/>
    <x v="1"/>
    <s v="USD"/>
    <x v="750"/>
    <x v="750"/>
    <x v="755"/>
    <x v="755"/>
    <b v="0"/>
    <b v="0"/>
    <s v="theater/plays"/>
    <s v="theater"/>
    <s v="plays"/>
  </r>
  <r>
    <x v="839"/>
    <s v="Pierce-Ramirez"/>
    <s v="Organized scalable initiative"/>
    <n v="7700"/>
    <n v="14644"/>
    <n v="190.18181818181819"/>
    <x v="1"/>
    <n v="157"/>
    <n v="93.273885350318466"/>
    <x v="1"/>
    <s v="USD"/>
    <x v="751"/>
    <x v="751"/>
    <x v="756"/>
    <x v="756"/>
    <b v="0"/>
    <b v="1"/>
    <s v="film &amp; video/documentary"/>
    <s v="film &amp; video"/>
    <s v="documentary"/>
  </r>
  <r>
    <x v="840"/>
    <s v="Howell and Sons"/>
    <s v="Enhanced regional moderator"/>
    <n v="116300"/>
    <n v="116583"/>
    <n v="100.24333619948409"/>
    <x v="1"/>
    <n v="3533"/>
    <n v="32.998301726577978"/>
    <x v="1"/>
    <s v="USD"/>
    <x v="752"/>
    <x v="752"/>
    <x v="757"/>
    <x v="757"/>
    <b v="0"/>
    <b v="1"/>
    <s v="theater/plays"/>
    <s v="theater"/>
    <s v="plays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3"/>
    <x v="758"/>
    <x v="758"/>
    <b v="0"/>
    <b v="0"/>
    <s v="technology/web"/>
    <s v="technology"/>
    <s v="web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4"/>
    <x v="759"/>
    <x v="759"/>
    <b v="0"/>
    <b v="0"/>
    <s v="technology/wearables"/>
    <s v="technology"/>
    <s v="wearables"/>
  </r>
  <r>
    <x v="843"/>
    <s v="Porter-Hicks"/>
    <s v="De-engineered next generation parallelism"/>
    <n v="8800"/>
    <n v="2703"/>
    <n v="30.71590909090909"/>
    <x v="0"/>
    <n v="33"/>
    <n v="81.909090909090907"/>
    <x v="1"/>
    <s v="USD"/>
    <x v="755"/>
    <x v="755"/>
    <x v="760"/>
    <x v="760"/>
    <b v="0"/>
    <b v="0"/>
    <s v="photography/photography books"/>
    <s v="photography"/>
    <s v="photography books"/>
  </r>
  <r>
    <x v="844"/>
    <s v="Rodriguez-Hansen"/>
    <s v="Intuitive cohesive groupware"/>
    <n v="8800"/>
    <n v="8747"/>
    <n v="99.397727272727266"/>
    <x v="3"/>
    <n v="94"/>
    <n v="93.053191489361708"/>
    <x v="1"/>
    <s v="USD"/>
    <x v="756"/>
    <x v="756"/>
    <x v="761"/>
    <x v="761"/>
    <b v="0"/>
    <b v="0"/>
    <s v="film &amp; video/documentary"/>
    <s v="film &amp; video"/>
    <s v="documentary"/>
  </r>
  <r>
    <x v="845"/>
    <s v="Williams LLC"/>
    <s v="Up-sized high-level access"/>
    <n v="69900"/>
    <n v="138087"/>
    <n v="197.54935622317598"/>
    <x v="1"/>
    <n v="1354"/>
    <n v="101.98449039881831"/>
    <x v="4"/>
    <s v="GBP"/>
    <x v="757"/>
    <x v="757"/>
    <x v="78"/>
    <x v="78"/>
    <b v="0"/>
    <b v="0"/>
    <s v="technology/web"/>
    <s v="technology"/>
    <s v="web"/>
  </r>
  <r>
    <x v="846"/>
    <s v="Cooper, Stanley and Bryant"/>
    <s v="Phased empowering success"/>
    <n v="1000"/>
    <n v="5085"/>
    <n v="508.5"/>
    <x v="1"/>
    <n v="48"/>
    <n v="105.9375"/>
    <x v="1"/>
    <s v="USD"/>
    <x v="758"/>
    <x v="758"/>
    <x v="762"/>
    <x v="762"/>
    <b v="1"/>
    <b v="1"/>
    <s v="technology/web"/>
    <s v="technology"/>
    <s v="web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59"/>
    <x v="763"/>
    <x v="763"/>
    <b v="0"/>
    <b v="0"/>
    <s v="food/food trucks"/>
    <s v="food"/>
    <s v="food trucks"/>
  </r>
  <r>
    <x v="848"/>
    <s v="Cole, Salazar and Moreno"/>
    <s v="Robust motivating orchestration"/>
    <n v="3200"/>
    <n v="10831"/>
    <n v="338.46875"/>
    <x v="1"/>
    <n v="172"/>
    <n v="62.970930232558139"/>
    <x v="1"/>
    <s v="USD"/>
    <x v="760"/>
    <x v="760"/>
    <x v="764"/>
    <x v="764"/>
    <b v="0"/>
    <b v="0"/>
    <s v="film &amp; video/drama"/>
    <s v="film &amp; video"/>
    <s v="drama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1"/>
    <x v="765"/>
    <x v="765"/>
    <b v="0"/>
    <b v="1"/>
    <s v="music/indie rock"/>
    <s v="music"/>
    <s v="indie rock"/>
  </r>
  <r>
    <x v="850"/>
    <s v="Hood, Perez and Meadows"/>
    <s v="Cross-group upward-trending hierarchy"/>
    <n v="100"/>
    <n v="1"/>
    <n v="1"/>
    <x v="0"/>
    <n v="1"/>
    <n v="1"/>
    <x v="1"/>
    <s v="USD"/>
    <x v="762"/>
    <x v="762"/>
    <x v="539"/>
    <x v="539"/>
    <b v="1"/>
    <b v="0"/>
    <s v="music/rock"/>
    <s v="music"/>
    <s v="rock"/>
  </r>
  <r>
    <x v="851"/>
    <s v="Bright and Sons"/>
    <s v="Object-based needs-based info-mediaries"/>
    <n v="6000"/>
    <n v="12468"/>
    <n v="207.8"/>
    <x v="1"/>
    <n v="160"/>
    <n v="77.924999999999997"/>
    <x v="1"/>
    <s v="USD"/>
    <x v="444"/>
    <x v="444"/>
    <x v="766"/>
    <x v="766"/>
    <b v="0"/>
    <b v="0"/>
    <s v="music/electric music"/>
    <s v="music"/>
    <s v="electric music"/>
  </r>
  <r>
    <x v="852"/>
    <s v="Brady Ltd"/>
    <s v="Open-source reciprocal standardization"/>
    <n v="4900"/>
    <n v="2505"/>
    <n v="51.122448979591837"/>
    <x v="0"/>
    <n v="31"/>
    <n v="80.806451612903231"/>
    <x v="1"/>
    <s v="USD"/>
    <x v="763"/>
    <x v="763"/>
    <x v="422"/>
    <x v="422"/>
    <b v="0"/>
    <b v="1"/>
    <s v="games/video games"/>
    <s v="games"/>
    <s v="video games"/>
  </r>
  <r>
    <x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4"/>
    <x v="767"/>
    <x v="767"/>
    <b v="0"/>
    <b v="1"/>
    <s v="music/indie rock"/>
    <s v="music"/>
    <s v="indie rock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5"/>
    <x v="768"/>
    <x v="768"/>
    <b v="0"/>
    <b v="0"/>
    <s v="publishing/fiction"/>
    <s v="publishing"/>
    <s v="fiction"/>
  </r>
  <r>
    <x v="855"/>
    <s v="Moses-Terry"/>
    <s v="Horizontal clear-thinking framework"/>
    <n v="23400"/>
    <n v="23956"/>
    <n v="102.37606837606837"/>
    <x v="1"/>
    <n v="452"/>
    <n v="53"/>
    <x v="2"/>
    <s v="AUD"/>
    <x v="766"/>
    <x v="766"/>
    <x v="214"/>
    <x v="214"/>
    <b v="0"/>
    <b v="0"/>
    <s v="theater/plays"/>
    <s v="theater"/>
    <s v="plays"/>
  </r>
  <r>
    <x v="856"/>
    <s v="Williams and Sons"/>
    <s v="Profound composite core"/>
    <n v="2400"/>
    <n v="8558"/>
    <n v="356.58333333333331"/>
    <x v="1"/>
    <n v="158"/>
    <n v="54.164556962025316"/>
    <x v="1"/>
    <s v="USD"/>
    <x v="767"/>
    <x v="767"/>
    <x v="769"/>
    <x v="769"/>
    <b v="0"/>
    <b v="0"/>
    <s v="food/food trucks"/>
    <s v="food"/>
    <s v="food trucks"/>
  </r>
  <r>
    <x v="857"/>
    <s v="Miranda, Gray and Hale"/>
    <s v="Programmable disintermediate matrices"/>
    <n v="5300"/>
    <n v="7413"/>
    <n v="139.8679245283019"/>
    <x v="1"/>
    <n v="225"/>
    <n v="32.946666666666665"/>
    <x v="5"/>
    <s v="CHF"/>
    <x v="768"/>
    <x v="768"/>
    <x v="770"/>
    <x v="770"/>
    <b v="1"/>
    <b v="0"/>
    <s v="film &amp; video/shorts"/>
    <s v="film &amp; video"/>
    <s v="shorts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69"/>
    <x v="771"/>
    <x v="771"/>
    <b v="1"/>
    <b v="0"/>
    <s v="food/food trucks"/>
    <s v="food"/>
    <s v="food trucks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770"/>
    <x v="250"/>
    <x v="250"/>
    <b v="0"/>
    <b v="1"/>
    <s v="theater/plays"/>
    <s v="theater"/>
    <s v="plays"/>
  </r>
  <r>
    <x v="860"/>
    <s v="Lee PLC"/>
    <s v="Re-contextualized leadingedge firmware"/>
    <n v="2000"/>
    <n v="5033"/>
    <n v="251.65"/>
    <x v="1"/>
    <n v="65"/>
    <n v="77.430769230769229"/>
    <x v="1"/>
    <s v="USD"/>
    <x v="771"/>
    <x v="771"/>
    <x v="772"/>
    <x v="772"/>
    <b v="0"/>
    <b v="1"/>
    <s v="technology/wearables"/>
    <s v="technology"/>
    <s v="wearables"/>
  </r>
  <r>
    <x v="861"/>
    <s v="Young, Ramsey and Powell"/>
    <s v="Devolved disintermediate analyzer"/>
    <n v="8800"/>
    <n v="9317"/>
    <n v="105.875"/>
    <x v="1"/>
    <n v="163"/>
    <n v="57.159509202453989"/>
    <x v="1"/>
    <s v="USD"/>
    <x v="772"/>
    <x v="772"/>
    <x v="773"/>
    <x v="773"/>
    <b v="0"/>
    <b v="0"/>
    <s v="theater/plays"/>
    <s v="theater"/>
    <s v="plays"/>
  </r>
  <r>
    <x v="862"/>
    <s v="Lewis and Sons"/>
    <s v="Profound disintermediate open system"/>
    <n v="3500"/>
    <n v="6560"/>
    <n v="187.42857142857142"/>
    <x v="1"/>
    <n v="85"/>
    <n v="77.17647058823529"/>
    <x v="1"/>
    <s v="USD"/>
    <x v="773"/>
    <x v="773"/>
    <x v="774"/>
    <x v="774"/>
    <b v="0"/>
    <b v="0"/>
    <s v="theater/plays"/>
    <s v="theater"/>
    <s v="plays"/>
  </r>
  <r>
    <x v="863"/>
    <s v="Davis-Johnson"/>
    <s v="Automated reciprocal protocol"/>
    <n v="1400"/>
    <n v="5415"/>
    <n v="386.78571428571428"/>
    <x v="1"/>
    <n v="217"/>
    <n v="24.953917050691246"/>
    <x v="1"/>
    <s v="USD"/>
    <x v="774"/>
    <x v="774"/>
    <x v="331"/>
    <x v="331"/>
    <b v="0"/>
    <b v="1"/>
    <s v="film &amp; video/television"/>
    <s v="film &amp; video"/>
    <s v="television"/>
  </r>
  <r>
    <x v="864"/>
    <s v="Stevenson-Thompson"/>
    <s v="Automated static workforce"/>
    <n v="4200"/>
    <n v="14577"/>
    <n v="347.07142857142856"/>
    <x v="1"/>
    <n v="150"/>
    <n v="97.18"/>
    <x v="1"/>
    <s v="USD"/>
    <x v="775"/>
    <x v="775"/>
    <x v="775"/>
    <x v="775"/>
    <b v="0"/>
    <b v="0"/>
    <s v="film &amp; video/shorts"/>
    <s v="film &amp; video"/>
    <s v="shorts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x v="776"/>
    <x v="776"/>
    <b v="0"/>
    <b v="0"/>
    <s v="theater/plays"/>
    <s v="theater"/>
    <s v="plays"/>
  </r>
  <r>
    <x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x v="777"/>
    <x v="777"/>
    <b v="0"/>
    <b v="0"/>
    <s v="photography/photography books"/>
    <s v="photography"/>
    <s v="photography books"/>
  </r>
  <r>
    <x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x v="778"/>
    <x v="778"/>
    <b v="0"/>
    <b v="0"/>
    <s v="food/food trucks"/>
    <s v="food"/>
    <s v="food trucks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x v="779"/>
    <x v="779"/>
    <b v="0"/>
    <b v="0"/>
    <s v="theater/plays"/>
    <s v="theater"/>
    <s v="plays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x v="780"/>
    <x v="780"/>
    <b v="0"/>
    <b v="0"/>
    <s v="film &amp; video/drama"/>
    <s v="film &amp; video"/>
    <s v="drama"/>
  </r>
  <r>
    <x v="870"/>
    <s v="Hansen-Austin"/>
    <s v="Adaptive demand-driven encryption"/>
    <n v="7700"/>
    <n v="6920"/>
    <n v="89.870129870129873"/>
    <x v="0"/>
    <n v="121"/>
    <n v="57.190082644628099"/>
    <x v="1"/>
    <s v="USD"/>
    <x v="335"/>
    <x v="335"/>
    <x v="781"/>
    <x v="781"/>
    <b v="0"/>
    <b v="0"/>
    <s v="theater/plays"/>
    <s v="theater"/>
    <s v="plays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535"/>
    <x v="782"/>
    <x v="782"/>
    <b v="0"/>
    <b v="1"/>
    <s v="theater/plays"/>
    <s v="theater"/>
    <s v="plays"/>
  </r>
  <r>
    <x v="872"/>
    <s v="Davis LLC"/>
    <s v="Compatible logistical paradigm"/>
    <n v="4700"/>
    <n v="7992"/>
    <n v="170.04255319148936"/>
    <x v="1"/>
    <n v="81"/>
    <n v="98.666666666666671"/>
    <x v="2"/>
    <s v="AUD"/>
    <x v="270"/>
    <x v="270"/>
    <x v="783"/>
    <x v="783"/>
    <b v="0"/>
    <b v="0"/>
    <s v="film &amp; video/science fiction"/>
    <s v="film &amp; video"/>
    <s v="science fiction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781"/>
    <x v="393"/>
    <x v="393"/>
    <b v="0"/>
    <b v="0"/>
    <s v="photography/photography books"/>
    <s v="photography"/>
    <s v="photography books"/>
  </r>
  <r>
    <x v="874"/>
    <s v="Chung-Nguyen"/>
    <s v="Managed discrete parallelism"/>
    <n v="40200"/>
    <n v="139468"/>
    <n v="346.93532338308455"/>
    <x v="1"/>
    <n v="4358"/>
    <n v="32.002753556677376"/>
    <x v="1"/>
    <s v="USD"/>
    <x v="782"/>
    <x v="782"/>
    <x v="784"/>
    <x v="784"/>
    <b v="0"/>
    <b v="1"/>
    <s v="photography/photography books"/>
    <s v="photography"/>
    <s v="photography books"/>
  </r>
  <r>
    <x v="875"/>
    <s v="Mueller-Harmon"/>
    <s v="Implemented tangible approach"/>
    <n v="7900"/>
    <n v="5465"/>
    <n v="69.177215189873422"/>
    <x v="0"/>
    <n v="67"/>
    <n v="81.567164179104481"/>
    <x v="1"/>
    <s v="USD"/>
    <x v="783"/>
    <x v="783"/>
    <x v="785"/>
    <x v="785"/>
    <b v="0"/>
    <b v="0"/>
    <s v="music/rock"/>
    <s v="music"/>
    <s v="rock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784"/>
    <x v="229"/>
    <x v="229"/>
    <b v="0"/>
    <b v="0"/>
    <s v="photography/photography books"/>
    <s v="photography"/>
    <s v="photography books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5"/>
    <x v="786"/>
    <x v="786"/>
    <b v="0"/>
    <b v="0"/>
    <s v="food/food trucks"/>
    <s v="food"/>
    <s v="food trucks"/>
  </r>
  <r>
    <x v="878"/>
    <s v="Lutz Group"/>
    <s v="Enterprise-wide foreground paradigm"/>
    <n v="2700"/>
    <n v="1012"/>
    <n v="37.481481481481481"/>
    <x v="0"/>
    <n v="12"/>
    <n v="84.333333333333329"/>
    <x v="6"/>
    <s v="EUR"/>
    <x v="786"/>
    <x v="786"/>
    <x v="787"/>
    <x v="787"/>
    <b v="0"/>
    <b v="0"/>
    <s v="music/metal"/>
    <s v="music"/>
    <s v="metal"/>
  </r>
  <r>
    <x v="879"/>
    <s v="Ortiz Inc"/>
    <s v="Stand-alone incremental parallelism"/>
    <n v="1000"/>
    <n v="5438"/>
    <n v="543.79999999999995"/>
    <x v="1"/>
    <n v="53"/>
    <n v="102.60377358490567"/>
    <x v="1"/>
    <s v="USD"/>
    <x v="787"/>
    <x v="787"/>
    <x v="341"/>
    <x v="341"/>
    <b v="0"/>
    <b v="0"/>
    <s v="publishing/nonfiction"/>
    <s v="publishing"/>
    <s v="nonfiction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x v="788"/>
    <x v="788"/>
    <b v="0"/>
    <b v="0"/>
    <s v="music/electric music"/>
    <s v="music"/>
    <s v="electric music"/>
  </r>
  <r>
    <x v="881"/>
    <s v="Charles Inc"/>
    <s v="Implemented object-oriented synergy"/>
    <n v="81300"/>
    <n v="31665"/>
    <n v="38.948339483394832"/>
    <x v="0"/>
    <n v="452"/>
    <n v="70.055309734513273"/>
    <x v="1"/>
    <s v="USD"/>
    <x v="330"/>
    <x v="330"/>
    <x v="789"/>
    <x v="789"/>
    <b v="0"/>
    <b v="1"/>
    <s v="theater/plays"/>
    <s v="theater"/>
    <s v="plays"/>
  </r>
  <r>
    <x v="882"/>
    <s v="White-Rosario"/>
    <s v="Balanced demand-driven definition"/>
    <n v="800"/>
    <n v="2960"/>
    <n v="370"/>
    <x v="1"/>
    <n v="80"/>
    <n v="37"/>
    <x v="1"/>
    <s v="USD"/>
    <x v="789"/>
    <x v="789"/>
    <x v="790"/>
    <x v="790"/>
    <b v="0"/>
    <b v="0"/>
    <s v="theater/plays"/>
    <s v="theater"/>
    <s v="plays"/>
  </r>
  <r>
    <x v="883"/>
    <s v="Simmons-Villarreal"/>
    <s v="Customer-focused mobile Graphic Interface"/>
    <n v="3400"/>
    <n v="8089"/>
    <n v="237.91176470588235"/>
    <x v="1"/>
    <n v="193"/>
    <n v="41.911917098445599"/>
    <x v="1"/>
    <s v="USD"/>
    <x v="790"/>
    <x v="790"/>
    <x v="791"/>
    <x v="791"/>
    <b v="0"/>
    <b v="0"/>
    <s v="film &amp; video/shorts"/>
    <s v="film &amp; video"/>
    <s v="shorts"/>
  </r>
  <r>
    <x v="884"/>
    <s v="Strickland Group"/>
    <s v="Horizontal secondary interface"/>
    <n v="170800"/>
    <n v="109374"/>
    <n v="64.036299765807968"/>
    <x v="0"/>
    <n v="1886"/>
    <n v="57.992576882290564"/>
    <x v="1"/>
    <s v="USD"/>
    <x v="791"/>
    <x v="791"/>
    <x v="792"/>
    <x v="792"/>
    <b v="0"/>
    <b v="1"/>
    <s v="theater/plays"/>
    <s v="theater"/>
    <s v="plays"/>
  </r>
  <r>
    <x v="885"/>
    <s v="Lynch Ltd"/>
    <s v="Virtual analyzing collaboration"/>
    <n v="1800"/>
    <n v="2129"/>
    <n v="118.27777777777777"/>
    <x v="1"/>
    <n v="52"/>
    <n v="40.942307692307693"/>
    <x v="1"/>
    <s v="USD"/>
    <x v="792"/>
    <x v="792"/>
    <x v="556"/>
    <x v="556"/>
    <b v="0"/>
    <b v="0"/>
    <s v="theater/plays"/>
    <s v="theater"/>
    <s v="plays"/>
  </r>
  <r>
    <x v="886"/>
    <s v="Sanders LLC"/>
    <s v="Multi-tiered explicit focus group"/>
    <n v="150600"/>
    <n v="127745"/>
    <n v="84.824037184594957"/>
    <x v="0"/>
    <n v="1825"/>
    <n v="69.9972602739726"/>
    <x v="1"/>
    <s v="USD"/>
    <x v="793"/>
    <x v="793"/>
    <x v="488"/>
    <x v="488"/>
    <b v="0"/>
    <b v="0"/>
    <s v="music/indie rock"/>
    <s v="music"/>
    <s v="indie rock"/>
  </r>
  <r>
    <x v="887"/>
    <s v="Cooper LLC"/>
    <s v="Multi-layered systematic knowledgebase"/>
    <n v="7800"/>
    <n v="2289"/>
    <n v="29.346153846153847"/>
    <x v="0"/>
    <n v="31"/>
    <n v="73.838709677419359"/>
    <x v="1"/>
    <s v="USD"/>
    <x v="794"/>
    <x v="794"/>
    <x v="232"/>
    <x v="232"/>
    <b v="0"/>
    <b v="1"/>
    <s v="theater/plays"/>
    <s v="theater"/>
    <s v="plays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5"/>
    <x v="793"/>
    <x v="793"/>
    <b v="0"/>
    <b v="0"/>
    <s v="theater/plays"/>
    <s v="theater"/>
    <s v="plays"/>
  </r>
  <r>
    <x v="889"/>
    <s v="Santos Group"/>
    <s v="Secured dynamic capacity"/>
    <n v="5600"/>
    <n v="9508"/>
    <n v="169.78571428571428"/>
    <x v="1"/>
    <n v="122"/>
    <n v="77.93442622950819"/>
    <x v="1"/>
    <s v="USD"/>
    <x v="796"/>
    <x v="796"/>
    <x v="794"/>
    <x v="794"/>
    <b v="0"/>
    <b v="1"/>
    <s v="music/electric music"/>
    <s v="music"/>
    <s v="electric music"/>
  </r>
  <r>
    <x v="890"/>
    <s v="Christian, Kim and Jimenez"/>
    <s v="Devolved foreground throughput"/>
    <n v="134400"/>
    <n v="155849"/>
    <n v="115.95907738095238"/>
    <x v="1"/>
    <n v="1470"/>
    <n v="106.01972789115646"/>
    <x v="1"/>
    <s v="USD"/>
    <x v="797"/>
    <x v="797"/>
    <x v="138"/>
    <x v="138"/>
    <b v="0"/>
    <b v="0"/>
    <s v="music/indie rock"/>
    <s v="music"/>
    <s v="indie rock"/>
  </r>
  <r>
    <x v="891"/>
    <s v="Williams, Price and Hurley"/>
    <s v="Synchronized demand-driven infrastructure"/>
    <n v="3000"/>
    <n v="7758"/>
    <n v="258.60000000000002"/>
    <x v="1"/>
    <n v="165"/>
    <n v="47.018181818181816"/>
    <x v="0"/>
    <s v="CAD"/>
    <x v="798"/>
    <x v="798"/>
    <x v="795"/>
    <x v="795"/>
    <b v="0"/>
    <b v="0"/>
    <s v="film &amp; video/documentary"/>
    <s v="film &amp; video"/>
    <s v="documentary"/>
  </r>
  <r>
    <x v="892"/>
    <s v="Anderson, Parks and Estrada"/>
    <s v="Realigned discrete structure"/>
    <n v="6000"/>
    <n v="13835"/>
    <n v="230.58333333333334"/>
    <x v="1"/>
    <n v="182"/>
    <n v="76.016483516483518"/>
    <x v="1"/>
    <s v="USD"/>
    <x v="799"/>
    <x v="799"/>
    <x v="796"/>
    <x v="796"/>
    <b v="0"/>
    <b v="0"/>
    <s v="publishing/translations"/>
    <s v="publishing"/>
    <s v="translations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x v="800"/>
    <x v="800"/>
    <x v="797"/>
    <x v="797"/>
    <b v="0"/>
    <b v="1"/>
    <s v="film &amp; video/documentary"/>
    <s v="film &amp; video"/>
    <s v="documentary"/>
  </r>
  <r>
    <x v="894"/>
    <s v="Barrett Inc"/>
    <s v="Organic cohesive neural-net"/>
    <n v="1700"/>
    <n v="3208"/>
    <n v="188.70588235294119"/>
    <x v="1"/>
    <n v="56"/>
    <n v="57.285714285714285"/>
    <x v="4"/>
    <s v="GBP"/>
    <x v="801"/>
    <x v="801"/>
    <x v="798"/>
    <x v="798"/>
    <b v="0"/>
    <b v="1"/>
    <s v="film &amp; video/television"/>
    <s v="film &amp; video"/>
    <s v="television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802"/>
    <x v="799"/>
    <x v="799"/>
    <b v="0"/>
    <b v="0"/>
    <s v="theater/plays"/>
    <s v="theater"/>
    <s v="plays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3"/>
    <x v="800"/>
    <x v="800"/>
    <b v="0"/>
    <b v="1"/>
    <s v="food/food trucks"/>
    <s v="food"/>
    <s v="food trucks"/>
  </r>
  <r>
    <x v="897"/>
    <s v="Berry-Cannon"/>
    <s v="Organized discrete encoding"/>
    <n v="8800"/>
    <n v="2437"/>
    <n v="27.693181818181817"/>
    <x v="0"/>
    <n v="27"/>
    <n v="90.259259259259252"/>
    <x v="1"/>
    <s v="USD"/>
    <x v="212"/>
    <x v="212"/>
    <x v="368"/>
    <x v="368"/>
    <b v="0"/>
    <b v="0"/>
    <s v="theater/plays"/>
    <s v="theater"/>
    <s v="plays"/>
  </r>
  <r>
    <x v="898"/>
    <s v="Davis-Gonzalez"/>
    <s v="Balanced regional flexibility"/>
    <n v="179100"/>
    <n v="93991"/>
    <n v="52.479620323841431"/>
    <x v="0"/>
    <n v="1221"/>
    <n v="76.978705978705975"/>
    <x v="1"/>
    <s v="USD"/>
    <x v="804"/>
    <x v="804"/>
    <x v="801"/>
    <x v="801"/>
    <b v="0"/>
    <b v="0"/>
    <s v="film &amp; video/documentary"/>
    <s v="film &amp; video"/>
    <s v="documentary"/>
  </r>
  <r>
    <x v="899"/>
    <s v="Best-Young"/>
    <s v="Implemented multimedia time-frame"/>
    <n v="3100"/>
    <n v="12620"/>
    <n v="407.09677419354841"/>
    <x v="1"/>
    <n v="123"/>
    <n v="102.60162601626017"/>
    <x v="5"/>
    <s v="CHF"/>
    <x v="805"/>
    <x v="805"/>
    <x v="802"/>
    <x v="802"/>
    <b v="0"/>
    <b v="0"/>
    <s v="music/jazz"/>
    <s v="music"/>
    <s v="jazz"/>
  </r>
  <r>
    <x v="900"/>
    <s v="Powers, Smith and Deleon"/>
    <s v="Enhanced uniform service-desk"/>
    <n v="100"/>
    <n v="2"/>
    <n v="2"/>
    <x v="0"/>
    <n v="1"/>
    <n v="2"/>
    <x v="1"/>
    <s v="USD"/>
    <x v="806"/>
    <x v="806"/>
    <x v="803"/>
    <x v="803"/>
    <b v="0"/>
    <b v="1"/>
    <s v="technology/web"/>
    <s v="technology"/>
    <s v="web"/>
  </r>
  <r>
    <x v="901"/>
    <s v="Hogan Group"/>
    <s v="Versatile bottom-line definition"/>
    <n v="5600"/>
    <n v="8746"/>
    <n v="156.17857142857142"/>
    <x v="1"/>
    <n v="159"/>
    <n v="55.0062893081761"/>
    <x v="1"/>
    <s v="USD"/>
    <x v="807"/>
    <x v="807"/>
    <x v="482"/>
    <x v="482"/>
    <b v="0"/>
    <b v="1"/>
    <s v="music/rock"/>
    <s v="music"/>
    <s v="rock"/>
  </r>
  <r>
    <x v="902"/>
    <s v="Wang, Silva and Byrd"/>
    <s v="Integrated bifurcated software"/>
    <n v="1400"/>
    <n v="3534"/>
    <n v="252.42857142857142"/>
    <x v="1"/>
    <n v="110"/>
    <n v="32.127272727272725"/>
    <x v="1"/>
    <s v="USD"/>
    <x v="722"/>
    <x v="722"/>
    <x v="496"/>
    <x v="496"/>
    <b v="0"/>
    <b v="0"/>
    <s v="technology/web"/>
    <s v="technology"/>
    <s v="web"/>
  </r>
  <r>
    <x v="903"/>
    <s v="Parker-Morris"/>
    <s v="Assimilated next generation instruction set"/>
    <n v="41000"/>
    <n v="709"/>
    <n v="1.7292682926829268"/>
    <x v="2"/>
    <n v="14"/>
    <n v="50.642857142857146"/>
    <x v="1"/>
    <s v="USD"/>
    <x v="477"/>
    <x v="477"/>
    <x v="804"/>
    <x v="804"/>
    <b v="0"/>
    <b v="1"/>
    <s v="publishing/nonfiction"/>
    <s v="publishing"/>
    <s v="nonfiction"/>
  </r>
  <r>
    <x v="904"/>
    <s v="Rodriguez, Johnson and Jackson"/>
    <s v="Digitized foreground array"/>
    <n v="6500"/>
    <n v="795"/>
    <n v="12.23076923076923"/>
    <x v="0"/>
    <n v="16"/>
    <n v="49.6875"/>
    <x v="1"/>
    <s v="USD"/>
    <x v="259"/>
    <x v="259"/>
    <x v="805"/>
    <x v="805"/>
    <b v="0"/>
    <b v="0"/>
    <s v="publishing/radio &amp; podcasts"/>
    <s v="publishing"/>
    <s v="radio &amp; podcasts"/>
  </r>
  <r>
    <x v="905"/>
    <s v="Haynes PLC"/>
    <s v="Re-engineered clear-thinking project"/>
    <n v="7900"/>
    <n v="12955"/>
    <n v="163.98734177215189"/>
    <x v="1"/>
    <n v="236"/>
    <n v="54.894067796610166"/>
    <x v="1"/>
    <s v="USD"/>
    <x v="9"/>
    <x v="9"/>
    <x v="806"/>
    <x v="806"/>
    <b v="0"/>
    <b v="0"/>
    <s v="theater/plays"/>
    <s v="theater"/>
    <s v="plays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8"/>
    <x v="807"/>
    <x v="807"/>
    <b v="1"/>
    <b v="1"/>
    <s v="film &amp; video/documentary"/>
    <s v="film &amp; video"/>
    <s v="documentary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9"/>
    <x v="808"/>
    <x v="808"/>
    <b v="0"/>
    <b v="0"/>
    <s v="theater/plays"/>
    <s v="theater"/>
    <s v="plays"/>
  </r>
  <r>
    <x v="908"/>
    <s v="Bryant-Pope"/>
    <s v="Networked intangible help-desk"/>
    <n v="38200"/>
    <n v="121950"/>
    <n v="319.24083769633506"/>
    <x v="1"/>
    <n v="3934"/>
    <n v="30.99898322318251"/>
    <x v="1"/>
    <s v="USD"/>
    <x v="444"/>
    <x v="444"/>
    <x v="104"/>
    <x v="104"/>
    <b v="0"/>
    <b v="0"/>
    <s v="games/video games"/>
    <s v="games"/>
    <s v="video games"/>
  </r>
  <r>
    <x v="909"/>
    <s v="Gates, Li and Thompson"/>
    <s v="Synchronized attitude-oriented frame"/>
    <n v="1800"/>
    <n v="8621"/>
    <n v="478.94444444444446"/>
    <x v="1"/>
    <n v="80"/>
    <n v="107.7625"/>
    <x v="0"/>
    <s v="CAD"/>
    <x v="384"/>
    <x v="384"/>
    <x v="809"/>
    <x v="809"/>
    <b v="0"/>
    <b v="1"/>
    <s v="theater/plays"/>
    <s v="theater"/>
    <s v="plays"/>
  </r>
  <r>
    <x v="910"/>
    <s v="King-Morris"/>
    <s v="Proactive incremental architecture"/>
    <n v="154500"/>
    <n v="30215"/>
    <n v="19.556634304207119"/>
    <x v="3"/>
    <n v="296"/>
    <n v="102.07770270270271"/>
    <x v="1"/>
    <s v="USD"/>
    <x v="810"/>
    <x v="810"/>
    <x v="810"/>
    <x v="810"/>
    <b v="0"/>
    <b v="0"/>
    <s v="theater/plays"/>
    <s v="theater"/>
    <s v="plays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x v="811"/>
    <x v="811"/>
    <b v="1"/>
    <b v="0"/>
    <s v="technology/web"/>
    <s v="technology"/>
    <s v="web"/>
  </r>
  <r>
    <x v="912"/>
    <s v="Sanchez-Parsons"/>
    <s v="Reduced bifurcated pricing structure"/>
    <n v="1800"/>
    <n v="14310"/>
    <n v="795"/>
    <x v="1"/>
    <n v="179"/>
    <n v="79.944134078212286"/>
    <x v="1"/>
    <s v="USD"/>
    <x v="812"/>
    <x v="812"/>
    <x v="812"/>
    <x v="812"/>
    <b v="1"/>
    <b v="0"/>
    <s v="film &amp; video/drama"/>
    <s v="film &amp; video"/>
    <s v="drama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x v="813"/>
    <x v="813"/>
    <b v="0"/>
    <b v="0"/>
    <s v="film &amp; video/drama"/>
    <s v="film &amp; video"/>
    <s v="drama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x v="814"/>
    <x v="814"/>
    <b v="0"/>
    <b v="0"/>
    <s v="theater/plays"/>
    <s v="theater"/>
    <s v="plays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0"/>
    <x v="815"/>
    <x v="815"/>
    <b v="0"/>
    <b v="0"/>
    <s v="film &amp; video/television"/>
    <s v="film &amp; video"/>
    <s v="television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815"/>
    <x v="414"/>
    <x v="414"/>
    <b v="0"/>
    <b v="0"/>
    <s v="photography/photography books"/>
    <s v="photography"/>
    <s v="photography books"/>
  </r>
  <r>
    <x v="917"/>
    <s v="Cooper Inc"/>
    <s v="Polarized discrete product"/>
    <n v="3600"/>
    <n v="2097"/>
    <n v="58.25"/>
    <x v="2"/>
    <n v="27"/>
    <n v="77.666666666666671"/>
    <x v="4"/>
    <s v="GBP"/>
    <x v="816"/>
    <x v="816"/>
    <x v="816"/>
    <x v="816"/>
    <b v="0"/>
    <b v="1"/>
    <s v="film &amp; video/shorts"/>
    <s v="film &amp; video"/>
    <s v="shorts"/>
  </r>
  <r>
    <x v="918"/>
    <s v="Jones-Gonzalez"/>
    <s v="Seamless dynamic website"/>
    <n v="3800"/>
    <n v="9021"/>
    <n v="237.39473684210526"/>
    <x v="1"/>
    <n v="156"/>
    <n v="57.82692307692308"/>
    <x v="5"/>
    <s v="CHF"/>
    <x v="474"/>
    <x v="474"/>
    <x v="82"/>
    <x v="82"/>
    <b v="0"/>
    <b v="0"/>
    <s v="publishing/radio &amp; podcasts"/>
    <s v="publishing"/>
    <s v="radio &amp; podcasts"/>
  </r>
  <r>
    <x v="919"/>
    <s v="Fox Ltd"/>
    <s v="Extended multimedia firmware"/>
    <n v="35600"/>
    <n v="20915"/>
    <n v="58.75"/>
    <x v="0"/>
    <n v="225"/>
    <n v="92.955555555555549"/>
    <x v="2"/>
    <s v="AUD"/>
    <x v="817"/>
    <x v="817"/>
    <x v="817"/>
    <x v="817"/>
    <b v="0"/>
    <b v="1"/>
    <s v="theater/plays"/>
    <s v="theater"/>
    <s v="plays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x v="818"/>
    <x v="818"/>
    <b v="1"/>
    <b v="0"/>
    <s v="film &amp; video/animation"/>
    <s v="film &amp; video"/>
    <s v="animation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x v="819"/>
    <x v="819"/>
    <b v="0"/>
    <b v="0"/>
    <s v="technology/web"/>
    <s v="technology"/>
    <s v="web"/>
  </r>
  <r>
    <x v="922"/>
    <s v="Soto-Anthony"/>
    <s v="Ameliorated logistical capability"/>
    <n v="51400"/>
    <n v="90440"/>
    <n v="175.95330739299609"/>
    <x v="1"/>
    <n v="2261"/>
    <n v="40"/>
    <x v="1"/>
    <s v="USD"/>
    <x v="609"/>
    <x v="609"/>
    <x v="320"/>
    <x v="320"/>
    <b v="0"/>
    <b v="1"/>
    <s v="music/world music"/>
    <s v="music"/>
    <s v="world music"/>
  </r>
  <r>
    <x v="923"/>
    <s v="Wise and Sons"/>
    <s v="Sharable discrete definition"/>
    <n v="1700"/>
    <n v="4044"/>
    <n v="237.88235294117646"/>
    <x v="1"/>
    <n v="40"/>
    <n v="101.1"/>
    <x v="1"/>
    <s v="USD"/>
    <x v="547"/>
    <x v="547"/>
    <x v="820"/>
    <x v="820"/>
    <b v="0"/>
    <b v="0"/>
    <s v="theater/plays"/>
    <s v="theater"/>
    <s v="plays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0"/>
    <x v="821"/>
    <x v="821"/>
    <b v="0"/>
    <b v="0"/>
    <s v="theater/plays"/>
    <s v="theater"/>
    <s v="plays"/>
  </r>
  <r>
    <x v="925"/>
    <s v="Wilson, Jefferson and Anderson"/>
    <s v="Profit-focused empowering system engine"/>
    <n v="3000"/>
    <n v="6722"/>
    <n v="224.06666666666666"/>
    <x v="1"/>
    <n v="65"/>
    <n v="103.41538461538461"/>
    <x v="1"/>
    <s v="USD"/>
    <x v="821"/>
    <x v="821"/>
    <x v="822"/>
    <x v="822"/>
    <b v="0"/>
    <b v="0"/>
    <s v="theater/plays"/>
    <s v="theater"/>
    <s v="plays"/>
  </r>
  <r>
    <x v="926"/>
    <s v="Brown-Oliver"/>
    <s v="Synchronized cohesive encoding"/>
    <n v="8700"/>
    <n v="1577"/>
    <n v="18.126436781609197"/>
    <x v="0"/>
    <n v="15"/>
    <n v="105.13333333333334"/>
    <x v="1"/>
    <s v="USD"/>
    <x v="151"/>
    <x v="151"/>
    <x v="823"/>
    <x v="823"/>
    <b v="0"/>
    <b v="0"/>
    <s v="food/food trucks"/>
    <s v="food"/>
    <s v="food trucks"/>
  </r>
  <r>
    <x v="927"/>
    <s v="Davis-Gardner"/>
    <s v="Synergistic dynamic utilization"/>
    <n v="7200"/>
    <n v="3301"/>
    <n v="45.847222222222221"/>
    <x v="0"/>
    <n v="37"/>
    <n v="89.21621621621621"/>
    <x v="1"/>
    <s v="USD"/>
    <x v="822"/>
    <x v="822"/>
    <x v="824"/>
    <x v="824"/>
    <b v="0"/>
    <b v="0"/>
    <s v="theater/plays"/>
    <s v="theater"/>
    <s v="plays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823"/>
    <x v="497"/>
    <x v="497"/>
    <b v="0"/>
    <b v="0"/>
    <s v="technology/web"/>
    <s v="technology"/>
    <s v="web"/>
  </r>
  <r>
    <x v="929"/>
    <s v="Turner-Terrell"/>
    <s v="Polarized tertiary function"/>
    <n v="5500"/>
    <n v="11952"/>
    <n v="217.30909090909091"/>
    <x v="1"/>
    <n v="184"/>
    <n v="64.956521739130437"/>
    <x v="4"/>
    <s v="GBP"/>
    <x v="824"/>
    <x v="824"/>
    <x v="825"/>
    <x v="825"/>
    <b v="0"/>
    <b v="0"/>
    <s v="theater/plays"/>
    <s v="theater"/>
    <s v="plays"/>
  </r>
  <r>
    <x v="930"/>
    <s v="Hall, Buchanan and Benton"/>
    <s v="Configurable fault-tolerant structure"/>
    <n v="3500"/>
    <n v="3930"/>
    <n v="112.28571428571429"/>
    <x v="1"/>
    <n v="85"/>
    <n v="46.235294117647058"/>
    <x v="1"/>
    <s v="USD"/>
    <x v="825"/>
    <x v="825"/>
    <x v="826"/>
    <x v="826"/>
    <b v="0"/>
    <b v="1"/>
    <s v="theater/plays"/>
    <s v="theater"/>
    <s v="plays"/>
  </r>
  <r>
    <x v="931"/>
    <s v="Lowery, Hayden and Cruz"/>
    <s v="Digitized 24/7 budgetary management"/>
    <n v="7900"/>
    <n v="5729"/>
    <n v="72.518987341772146"/>
    <x v="0"/>
    <n v="112"/>
    <n v="51.151785714285715"/>
    <x v="1"/>
    <s v="USD"/>
    <x v="826"/>
    <x v="826"/>
    <x v="827"/>
    <x v="827"/>
    <b v="0"/>
    <b v="1"/>
    <s v="theater/plays"/>
    <s v="theater"/>
    <s v="plays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7"/>
    <x v="828"/>
    <x v="828"/>
    <b v="0"/>
    <b v="0"/>
    <s v="music/rock"/>
    <s v="music"/>
    <s v="rock"/>
  </r>
  <r>
    <x v="933"/>
    <s v="Espinoza Group"/>
    <s v="Implemented tangible support"/>
    <n v="73000"/>
    <n v="175015"/>
    <n v="239.74657534246575"/>
    <x v="1"/>
    <n v="1902"/>
    <n v="92.016298633017882"/>
    <x v="1"/>
    <s v="USD"/>
    <x v="828"/>
    <x v="828"/>
    <x v="829"/>
    <x v="829"/>
    <b v="0"/>
    <b v="0"/>
    <s v="theater/plays"/>
    <s v="theater"/>
    <s v="plays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29"/>
    <x v="830"/>
    <x v="830"/>
    <b v="0"/>
    <b v="0"/>
    <s v="theater/plays"/>
    <s v="theater"/>
    <s v="plays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830"/>
    <x v="94"/>
    <x v="94"/>
    <b v="0"/>
    <b v="0"/>
    <s v="theater/plays"/>
    <s v="theater"/>
    <s v="plays"/>
  </r>
  <r>
    <x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x v="831"/>
    <x v="831"/>
    <b v="1"/>
    <b v="0"/>
    <s v="theater/plays"/>
    <s v="theater"/>
    <s v="plays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x v="832"/>
    <x v="832"/>
    <b v="0"/>
    <b v="0"/>
    <s v="film &amp; video/documentary"/>
    <s v="film &amp; video"/>
    <s v="documentary"/>
  </r>
  <r>
    <x v="938"/>
    <s v="Allen Inc"/>
    <s v="Total dedicated benchmark"/>
    <n v="9200"/>
    <n v="10093"/>
    <n v="109.70652173913044"/>
    <x v="1"/>
    <n v="96"/>
    <n v="105.13541666666667"/>
    <x v="1"/>
    <s v="USD"/>
    <x v="833"/>
    <x v="833"/>
    <x v="833"/>
    <x v="833"/>
    <b v="0"/>
    <b v="1"/>
    <s v="publishing/fiction"/>
    <s v="publishing"/>
    <s v="fiction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x v="834"/>
    <x v="834"/>
    <b v="0"/>
    <b v="1"/>
    <s v="games/video games"/>
    <s v="games"/>
    <s v="video games"/>
  </r>
  <r>
    <x v="940"/>
    <s v="Wiggins Ltd"/>
    <s v="Upgradable analyzing core"/>
    <n v="9900"/>
    <n v="6161"/>
    <n v="62.232323232323232"/>
    <x v="2"/>
    <n v="66"/>
    <n v="93.348484848484844"/>
    <x v="0"/>
    <s v="CAD"/>
    <x v="835"/>
    <x v="835"/>
    <x v="835"/>
    <x v="835"/>
    <b v="0"/>
    <b v="0"/>
    <s v="technology/web"/>
    <s v="technology"/>
    <s v="web"/>
  </r>
  <r>
    <x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x v="836"/>
    <x v="836"/>
    <b v="1"/>
    <b v="0"/>
    <s v="theater/plays"/>
    <s v="theater"/>
    <s v="plays"/>
  </r>
  <r>
    <x v="942"/>
    <s v="Allen Inc"/>
    <s v="Horizontal optimizing model"/>
    <n v="9600"/>
    <n v="6205"/>
    <n v="64.635416666666671"/>
    <x v="0"/>
    <n v="67"/>
    <n v="92.611940298507463"/>
    <x v="2"/>
    <s v="AUD"/>
    <x v="837"/>
    <x v="837"/>
    <x v="611"/>
    <x v="611"/>
    <b v="0"/>
    <b v="0"/>
    <s v="theater/plays"/>
    <s v="theater"/>
    <s v="plays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219"/>
    <x v="837"/>
    <x v="837"/>
    <b v="0"/>
    <b v="0"/>
    <s v="food/food trucks"/>
    <s v="food"/>
    <s v="food trucks"/>
  </r>
  <r>
    <x v="944"/>
    <s v="Walter Inc"/>
    <s v="Streamlined 5thgeneration intranet"/>
    <n v="10000"/>
    <n v="8142"/>
    <n v="81.42"/>
    <x v="0"/>
    <n v="263"/>
    <n v="30.958174904942965"/>
    <x v="2"/>
    <s v="AUD"/>
    <x v="365"/>
    <x v="365"/>
    <x v="334"/>
    <x v="334"/>
    <b v="0"/>
    <b v="0"/>
    <s v="photography/photography books"/>
    <s v="photography"/>
    <s v="photography books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x v="838"/>
    <x v="838"/>
    <b v="1"/>
    <b v="0"/>
    <s v="photography/photography books"/>
    <s v="photography"/>
    <s v="photography books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x v="839"/>
    <x v="839"/>
    <b v="0"/>
    <b v="0"/>
    <s v="theater/plays"/>
    <s v="theater"/>
    <s v="plays"/>
  </r>
  <r>
    <x v="947"/>
    <s v="Smith-Powell"/>
    <s v="Upgradable clear-thinking hardware"/>
    <n v="3600"/>
    <n v="961"/>
    <n v="26.694444444444443"/>
    <x v="0"/>
    <n v="13"/>
    <n v="73.92307692307692"/>
    <x v="1"/>
    <s v="USD"/>
    <x v="840"/>
    <x v="840"/>
    <x v="216"/>
    <x v="216"/>
    <b v="0"/>
    <b v="0"/>
    <s v="theater/plays"/>
    <s v="theater"/>
    <s v="plays"/>
  </r>
  <r>
    <x v="948"/>
    <s v="Smith-Hill"/>
    <s v="Integrated holistic paradigm"/>
    <n v="9400"/>
    <n v="5918"/>
    <n v="62.957446808510639"/>
    <x v="3"/>
    <n v="160"/>
    <n v="36.987499999999997"/>
    <x v="1"/>
    <s v="USD"/>
    <x v="841"/>
    <x v="841"/>
    <x v="840"/>
    <x v="840"/>
    <b v="1"/>
    <b v="1"/>
    <s v="film &amp; video/documentary"/>
    <s v="film &amp; video"/>
    <s v="documentary"/>
  </r>
  <r>
    <x v="949"/>
    <s v="Wright LLC"/>
    <s v="Seamless clear-thinking conglomeration"/>
    <n v="5900"/>
    <n v="9520"/>
    <n v="161.35593220338984"/>
    <x v="1"/>
    <n v="203"/>
    <n v="46.896551724137929"/>
    <x v="1"/>
    <s v="USD"/>
    <x v="842"/>
    <x v="842"/>
    <x v="133"/>
    <x v="133"/>
    <b v="0"/>
    <b v="0"/>
    <s v="technology/web"/>
    <s v="technology"/>
    <s v="web"/>
  </r>
  <r>
    <x v="950"/>
    <s v="Williams, Orozco and Gomez"/>
    <s v="Persistent content-based methodology"/>
    <n v="100"/>
    <n v="5"/>
    <n v="5"/>
    <x v="0"/>
    <n v="1"/>
    <n v="5"/>
    <x v="1"/>
    <s v="USD"/>
    <x v="843"/>
    <x v="843"/>
    <x v="354"/>
    <x v="354"/>
    <b v="0"/>
    <b v="1"/>
    <s v="theater/plays"/>
    <s v="theater"/>
    <s v="plays"/>
  </r>
  <r>
    <x v="951"/>
    <s v="Peterson Ltd"/>
    <s v="Re-engineered 24hour matrix"/>
    <n v="14500"/>
    <n v="159056"/>
    <n v="1096.9379310344827"/>
    <x v="1"/>
    <n v="1559"/>
    <n v="102.02437459910199"/>
    <x v="1"/>
    <s v="USD"/>
    <x v="844"/>
    <x v="844"/>
    <x v="721"/>
    <x v="721"/>
    <b v="0"/>
    <b v="1"/>
    <s v="music/rock"/>
    <s v="music"/>
    <s v="rock"/>
  </r>
  <r>
    <x v="952"/>
    <s v="Cummings-Hayes"/>
    <s v="Virtual multi-tasking core"/>
    <n v="145500"/>
    <n v="101987"/>
    <n v="70.094158075601371"/>
    <x v="3"/>
    <n v="2266"/>
    <n v="45.007502206531335"/>
    <x v="1"/>
    <s v="USD"/>
    <x v="845"/>
    <x v="845"/>
    <x v="841"/>
    <x v="841"/>
    <b v="0"/>
    <b v="0"/>
    <s v="film &amp; video/documentary"/>
    <s v="film &amp; video"/>
    <s v="documentary"/>
  </r>
  <r>
    <x v="953"/>
    <s v="Boyle Ltd"/>
    <s v="Streamlined fault-tolerant conglomeration"/>
    <n v="3300"/>
    <n v="1980"/>
    <n v="60"/>
    <x v="0"/>
    <n v="21"/>
    <n v="94.285714285714292"/>
    <x v="1"/>
    <s v="USD"/>
    <x v="846"/>
    <x v="846"/>
    <x v="842"/>
    <x v="842"/>
    <b v="0"/>
    <b v="1"/>
    <s v="film &amp; video/science fiction"/>
    <s v="film &amp; video"/>
    <s v="science fiction"/>
  </r>
  <r>
    <x v="954"/>
    <s v="Henderson, Parker and Diaz"/>
    <s v="Enterprise-wide client-driven policy"/>
    <n v="42600"/>
    <n v="156384"/>
    <n v="367.09859154929575"/>
    <x v="1"/>
    <n v="1548"/>
    <n v="101.02325581395348"/>
    <x v="2"/>
    <s v="AUD"/>
    <x v="110"/>
    <x v="110"/>
    <x v="843"/>
    <x v="843"/>
    <b v="0"/>
    <b v="0"/>
    <s v="technology/web"/>
    <s v="technology"/>
    <s v="web"/>
  </r>
  <r>
    <x v="955"/>
    <s v="Moss-Obrien"/>
    <s v="Function-based next generation emulation"/>
    <n v="700"/>
    <n v="7763"/>
    <n v="1109"/>
    <x v="1"/>
    <n v="80"/>
    <n v="97.037499999999994"/>
    <x v="1"/>
    <s v="USD"/>
    <x v="847"/>
    <x v="847"/>
    <x v="844"/>
    <x v="844"/>
    <b v="0"/>
    <b v="0"/>
    <s v="theater/plays"/>
    <s v="theater"/>
    <s v="plays"/>
  </r>
  <r>
    <x v="956"/>
    <s v="Wood Inc"/>
    <s v="Re-engineered composite focus group"/>
    <n v="187600"/>
    <n v="35698"/>
    <n v="19.028784648187631"/>
    <x v="0"/>
    <n v="830"/>
    <n v="43.00963855421687"/>
    <x v="1"/>
    <s v="USD"/>
    <x v="848"/>
    <x v="848"/>
    <x v="845"/>
    <x v="845"/>
    <b v="0"/>
    <b v="0"/>
    <s v="film &amp; video/science fiction"/>
    <s v="film &amp; video"/>
    <s v="science fiction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9"/>
    <x v="846"/>
    <x v="846"/>
    <b v="0"/>
    <b v="0"/>
    <s v="theater/plays"/>
    <s v="theater"/>
    <s v="plays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780"/>
    <x v="847"/>
    <x v="847"/>
    <b v="0"/>
    <b v="0"/>
    <s v="film &amp; video/animation"/>
    <s v="film &amp; video"/>
    <s v="animation"/>
  </r>
  <r>
    <x v="959"/>
    <s v="Black-Graham"/>
    <s v="Operative hybrid utilization"/>
    <n v="145000"/>
    <n v="6631"/>
    <n v="4.5731034482758623"/>
    <x v="0"/>
    <n v="130"/>
    <n v="51.007692307692309"/>
    <x v="1"/>
    <s v="USD"/>
    <x v="140"/>
    <x v="140"/>
    <x v="688"/>
    <x v="688"/>
    <b v="0"/>
    <b v="0"/>
    <s v="publishing/translations"/>
    <s v="publishing"/>
    <s v="translations"/>
  </r>
  <r>
    <x v="960"/>
    <s v="Robbins Group"/>
    <s v="Function-based interactive matrix"/>
    <n v="5500"/>
    <n v="4678"/>
    <n v="85.054545454545448"/>
    <x v="0"/>
    <n v="55"/>
    <n v="85.054545454545448"/>
    <x v="1"/>
    <s v="USD"/>
    <x v="850"/>
    <x v="850"/>
    <x v="848"/>
    <x v="848"/>
    <b v="0"/>
    <b v="0"/>
    <s v="technology/web"/>
    <s v="technology"/>
    <s v="web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851"/>
    <x v="248"/>
    <x v="248"/>
    <b v="0"/>
    <b v="0"/>
    <s v="publishing/translations"/>
    <s v="publishing"/>
    <s v="translations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52"/>
    <x v="849"/>
    <x v="849"/>
    <b v="0"/>
    <b v="0"/>
    <s v="food/food trucks"/>
    <s v="food"/>
    <s v="food trucks"/>
  </r>
  <r>
    <x v="963"/>
    <s v="Rodriguez-Robinson"/>
    <s v="Ergonomic methodical hub"/>
    <n v="5900"/>
    <n v="4997"/>
    <n v="84.694915254237287"/>
    <x v="0"/>
    <n v="114"/>
    <n v="43.833333333333336"/>
    <x v="6"/>
    <s v="EUR"/>
    <x v="853"/>
    <x v="853"/>
    <x v="850"/>
    <x v="850"/>
    <b v="0"/>
    <b v="1"/>
    <s v="photography/photography books"/>
    <s v="photography"/>
    <s v="photography books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4"/>
    <x v="851"/>
    <x v="851"/>
    <b v="0"/>
    <b v="0"/>
    <s v="theater/plays"/>
    <s v="theater"/>
    <s v="plays"/>
  </r>
  <r>
    <x v="965"/>
    <s v="Nunez-King"/>
    <s v="Phased clear-thinking policy"/>
    <n v="2200"/>
    <n v="8501"/>
    <n v="386.40909090909093"/>
    <x v="1"/>
    <n v="207"/>
    <n v="41.067632850241544"/>
    <x v="4"/>
    <s v="GBP"/>
    <x v="67"/>
    <x v="67"/>
    <x v="852"/>
    <x v="852"/>
    <b v="0"/>
    <b v="0"/>
    <s v="music/rock"/>
    <s v="music"/>
    <s v="rock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5"/>
    <x v="853"/>
    <x v="853"/>
    <b v="0"/>
    <b v="0"/>
    <s v="theater/plays"/>
    <s v="theater"/>
    <s v="plays"/>
  </r>
  <r>
    <x v="967"/>
    <s v="Howard-Douglas"/>
    <s v="Organized human-resource attitude"/>
    <n v="88400"/>
    <n v="121138"/>
    <n v="137.0339366515837"/>
    <x v="1"/>
    <n v="1573"/>
    <n v="77.010807374443743"/>
    <x v="1"/>
    <s v="USD"/>
    <x v="107"/>
    <x v="107"/>
    <x v="104"/>
    <x v="104"/>
    <b v="0"/>
    <b v="0"/>
    <s v="music/world music"/>
    <s v="music"/>
    <s v="world music"/>
  </r>
  <r>
    <x v="968"/>
    <s v="Gonzalez-White"/>
    <s v="Open-architected disintermediate budgetary management"/>
    <n v="2400"/>
    <n v="8117"/>
    <n v="338.20833333333331"/>
    <x v="1"/>
    <n v="114"/>
    <n v="71.201754385964918"/>
    <x v="1"/>
    <s v="USD"/>
    <x v="344"/>
    <x v="344"/>
    <x v="854"/>
    <x v="854"/>
    <b v="0"/>
    <b v="0"/>
    <s v="food/food trucks"/>
    <s v="food"/>
    <s v="food trucks"/>
  </r>
  <r>
    <x v="969"/>
    <s v="Lopez-King"/>
    <s v="Multi-lateral radical solution"/>
    <n v="7900"/>
    <n v="8550"/>
    <n v="108.22784810126582"/>
    <x v="1"/>
    <n v="93"/>
    <n v="91.935483870967744"/>
    <x v="1"/>
    <s v="USD"/>
    <x v="856"/>
    <x v="856"/>
    <x v="855"/>
    <x v="855"/>
    <b v="0"/>
    <b v="0"/>
    <s v="theater/plays"/>
    <s v="theater"/>
    <s v="plays"/>
  </r>
  <r>
    <x v="970"/>
    <s v="Glover-Nelson"/>
    <s v="Inverse context-sensitive info-mediaries"/>
    <n v="94900"/>
    <n v="57659"/>
    <n v="60.757639620653322"/>
    <x v="0"/>
    <n v="594"/>
    <n v="97.069023569023571"/>
    <x v="1"/>
    <s v="USD"/>
    <x v="857"/>
    <x v="857"/>
    <x v="856"/>
    <x v="856"/>
    <b v="0"/>
    <b v="0"/>
    <s v="theater/plays"/>
    <s v="theater"/>
    <s v="plays"/>
  </r>
  <r>
    <x v="971"/>
    <s v="Garner and Sons"/>
    <s v="Versatile neutral workforce"/>
    <n v="5100"/>
    <n v="1414"/>
    <n v="27.725490196078432"/>
    <x v="0"/>
    <n v="24"/>
    <n v="58.916666666666664"/>
    <x v="1"/>
    <s v="USD"/>
    <x v="858"/>
    <x v="858"/>
    <x v="857"/>
    <x v="857"/>
    <b v="0"/>
    <b v="0"/>
    <s v="film &amp; video/television"/>
    <s v="film &amp; video"/>
    <s v="television"/>
  </r>
  <r>
    <x v="972"/>
    <s v="Sellers, Roach and Garrison"/>
    <s v="Multi-tiered systematic knowledge user"/>
    <n v="42700"/>
    <n v="97524"/>
    <n v="228.39344262295083"/>
    <x v="1"/>
    <n v="1681"/>
    <n v="58.015466983938133"/>
    <x v="1"/>
    <s v="USD"/>
    <x v="859"/>
    <x v="859"/>
    <x v="858"/>
    <x v="858"/>
    <b v="0"/>
    <b v="1"/>
    <s v="technology/web"/>
    <s v="technology"/>
    <s v="web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60"/>
    <x v="859"/>
    <x v="859"/>
    <b v="0"/>
    <b v="1"/>
    <s v="theater/plays"/>
    <s v="theater"/>
    <s v="plays"/>
  </r>
  <r>
    <x v="974"/>
    <s v="Thomas, Clay and Mendoza"/>
    <s v="Multi-channeled reciprocal interface"/>
    <n v="800"/>
    <n v="2991"/>
    <n v="373.875"/>
    <x v="1"/>
    <n v="32"/>
    <n v="93.46875"/>
    <x v="1"/>
    <s v="USD"/>
    <x v="170"/>
    <x v="170"/>
    <x v="860"/>
    <x v="860"/>
    <b v="0"/>
    <b v="0"/>
    <s v="music/indie rock"/>
    <s v="music"/>
    <s v="indie rock"/>
  </r>
  <r>
    <x v="975"/>
    <s v="Ayala Group"/>
    <s v="Right-sized maximized migration"/>
    <n v="5400"/>
    <n v="8366"/>
    <n v="154.92592592592592"/>
    <x v="1"/>
    <n v="135"/>
    <n v="61.970370370370368"/>
    <x v="1"/>
    <s v="USD"/>
    <x v="861"/>
    <x v="861"/>
    <x v="264"/>
    <x v="264"/>
    <b v="0"/>
    <b v="1"/>
    <s v="theater/plays"/>
    <s v="theater"/>
    <s v="plays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862"/>
    <x v="65"/>
    <x v="65"/>
    <b v="0"/>
    <b v="1"/>
    <s v="theater/plays"/>
    <s v="theater"/>
    <s v="plays"/>
  </r>
  <r>
    <x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3"/>
    <x v="861"/>
    <x v="861"/>
    <b v="0"/>
    <b v="0"/>
    <s v="food/food trucks"/>
    <s v="food"/>
    <s v="food trucks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4"/>
    <x v="862"/>
    <x v="862"/>
    <b v="0"/>
    <b v="0"/>
    <s v="games/video games"/>
    <s v="games"/>
    <s v="video games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527"/>
    <x v="454"/>
    <x v="454"/>
    <b v="0"/>
    <b v="0"/>
    <s v="theater/plays"/>
    <s v="theater"/>
    <s v="plays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5"/>
    <x v="863"/>
    <x v="863"/>
    <b v="1"/>
    <b v="0"/>
    <s v="publishing/nonfiction"/>
    <s v="publishing"/>
    <s v="nonfiction"/>
  </r>
  <r>
    <x v="981"/>
    <s v="Diaz-Little"/>
    <s v="Grass-roots executive synergy"/>
    <n v="6700"/>
    <n v="11941"/>
    <n v="178.22388059701493"/>
    <x v="1"/>
    <n v="323"/>
    <n v="36.969040247678016"/>
    <x v="1"/>
    <s v="USD"/>
    <x v="866"/>
    <x v="866"/>
    <x v="864"/>
    <x v="864"/>
    <b v="0"/>
    <b v="0"/>
    <s v="technology/web"/>
    <s v="technology"/>
    <s v="web"/>
  </r>
  <r>
    <x v="982"/>
    <s v="Freeman-French"/>
    <s v="Multi-layered optimal application"/>
    <n v="7200"/>
    <n v="6115"/>
    <n v="84.930555555555557"/>
    <x v="0"/>
    <n v="75"/>
    <n v="81.533333333333331"/>
    <x v="1"/>
    <s v="USD"/>
    <x v="867"/>
    <x v="867"/>
    <x v="865"/>
    <x v="865"/>
    <b v="0"/>
    <b v="1"/>
    <s v="film &amp; video/documentary"/>
    <s v="film &amp; video"/>
    <s v="documentary"/>
  </r>
  <r>
    <x v="983"/>
    <s v="Beck-Weber"/>
    <s v="Business-focused full-range core"/>
    <n v="129100"/>
    <n v="188404"/>
    <n v="145.93648334624322"/>
    <x v="1"/>
    <n v="2326"/>
    <n v="80.999140154772135"/>
    <x v="1"/>
    <s v="USD"/>
    <x v="868"/>
    <x v="868"/>
    <x v="866"/>
    <x v="866"/>
    <b v="0"/>
    <b v="0"/>
    <s v="film &amp; video/documentary"/>
    <s v="film &amp; video"/>
    <s v="documentary"/>
  </r>
  <r>
    <x v="984"/>
    <s v="Lewis-Jacobson"/>
    <s v="Exclusive system-worthy Graphic Interface"/>
    <n v="6500"/>
    <n v="9910"/>
    <n v="152.46153846153845"/>
    <x v="1"/>
    <n v="381"/>
    <n v="26.010498687664043"/>
    <x v="1"/>
    <s v="USD"/>
    <x v="105"/>
    <x v="105"/>
    <x v="867"/>
    <x v="867"/>
    <b v="0"/>
    <b v="0"/>
    <s v="theater/plays"/>
    <s v="theater"/>
    <s v="plays"/>
  </r>
  <r>
    <x v="985"/>
    <s v="Logan-Curtis"/>
    <s v="Enhanced optimal ability"/>
    <n v="170600"/>
    <n v="114523"/>
    <n v="67.129542790152399"/>
    <x v="0"/>
    <n v="4405"/>
    <n v="25.998410896708286"/>
    <x v="1"/>
    <s v="USD"/>
    <x v="481"/>
    <x v="481"/>
    <x v="868"/>
    <x v="868"/>
    <b v="0"/>
    <b v="1"/>
    <s v="music/rock"/>
    <s v="music"/>
    <s v="rock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53"/>
    <x v="296"/>
    <x v="296"/>
    <b v="0"/>
    <b v="0"/>
    <s v="music/rock"/>
    <s v="music"/>
    <s v="rock"/>
  </r>
  <r>
    <x v="987"/>
    <s v="Wilson Group"/>
    <s v="Ameliorated foreground focus group"/>
    <n v="6200"/>
    <n v="13441"/>
    <n v="216.79032258064515"/>
    <x v="1"/>
    <n v="480"/>
    <n v="28.002083333333335"/>
    <x v="1"/>
    <s v="USD"/>
    <x v="869"/>
    <x v="869"/>
    <x v="869"/>
    <x v="869"/>
    <b v="0"/>
    <b v="0"/>
    <s v="film &amp; video/documentary"/>
    <s v="film &amp; video"/>
    <s v="documentary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864"/>
    <x v="274"/>
    <x v="274"/>
    <b v="0"/>
    <b v="0"/>
    <s v="publishing/radio &amp; podcasts"/>
    <s v="publishing"/>
    <s v="radio &amp; podcasts"/>
  </r>
  <r>
    <x v="989"/>
    <s v="Hernandez Inc"/>
    <s v="Versatile dedicated migration"/>
    <n v="2400"/>
    <n v="11990"/>
    <n v="499.58333333333331"/>
    <x v="1"/>
    <n v="226"/>
    <n v="53.053097345132741"/>
    <x v="1"/>
    <s v="USD"/>
    <x v="843"/>
    <x v="843"/>
    <x v="354"/>
    <x v="354"/>
    <b v="0"/>
    <b v="0"/>
    <s v="publishing/translations"/>
    <s v="publishing"/>
    <s v="translations"/>
  </r>
  <r>
    <x v="990"/>
    <s v="Ortiz-Roberts"/>
    <s v="Devolved foreground customer loyalty"/>
    <n v="7800"/>
    <n v="6839"/>
    <n v="87.679487179487182"/>
    <x v="0"/>
    <n v="64"/>
    <n v="106.859375"/>
    <x v="1"/>
    <s v="USD"/>
    <x v="289"/>
    <x v="289"/>
    <x v="870"/>
    <x v="870"/>
    <b v="0"/>
    <b v="1"/>
    <s v="film &amp; video/drama"/>
    <s v="film &amp; video"/>
    <s v="drama"/>
  </r>
  <r>
    <x v="991"/>
    <s v="Ramirez LLC"/>
    <s v="Reduced reciprocal focus group"/>
    <n v="9800"/>
    <n v="11091"/>
    <n v="113.17346938775511"/>
    <x v="1"/>
    <n v="241"/>
    <n v="46.020746887966808"/>
    <x v="1"/>
    <s v="USD"/>
    <x v="870"/>
    <x v="870"/>
    <x v="871"/>
    <x v="871"/>
    <b v="0"/>
    <b v="1"/>
    <s v="music/rock"/>
    <s v="music"/>
    <s v="rock"/>
  </r>
  <r>
    <x v="992"/>
    <s v="Morrow Inc"/>
    <s v="Networked global migration"/>
    <n v="3100"/>
    <n v="13223"/>
    <n v="426.54838709677421"/>
    <x v="1"/>
    <n v="132"/>
    <n v="100.17424242424242"/>
    <x v="1"/>
    <s v="USD"/>
    <x v="871"/>
    <x v="871"/>
    <x v="98"/>
    <x v="98"/>
    <b v="0"/>
    <b v="1"/>
    <s v="film &amp; video/drama"/>
    <s v="film &amp; video"/>
    <s v="drama"/>
  </r>
  <r>
    <x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x v="872"/>
    <x v="872"/>
    <b v="0"/>
    <b v="1"/>
    <s v="photography/photography books"/>
    <s v="photography"/>
    <s v="photography books"/>
  </r>
  <r>
    <x v="994"/>
    <s v="Leach, Rich and Price"/>
    <s v="Implemented bi-directional flexibility"/>
    <n v="141100"/>
    <n v="74073"/>
    <n v="52.496810772501775"/>
    <x v="0"/>
    <n v="842"/>
    <n v="87.972684085510693"/>
    <x v="1"/>
    <s v="USD"/>
    <x v="873"/>
    <x v="873"/>
    <x v="873"/>
    <x v="873"/>
    <b v="0"/>
    <b v="1"/>
    <s v="publishing/translations"/>
    <s v="publishing"/>
    <s v="translations"/>
  </r>
  <r>
    <x v="995"/>
    <s v="Manning-Hamilton"/>
    <s v="Vision-oriented scalable definition"/>
    <n v="97300"/>
    <n v="153216"/>
    <n v="157.46762589928056"/>
    <x v="1"/>
    <n v="2043"/>
    <n v="74.995594713656388"/>
    <x v="1"/>
    <s v="USD"/>
    <x v="874"/>
    <x v="874"/>
    <x v="526"/>
    <x v="526"/>
    <b v="0"/>
    <b v="1"/>
    <s v="food/food trucks"/>
    <s v="food"/>
    <s v="food trucks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5"/>
    <x v="874"/>
    <x v="874"/>
    <b v="0"/>
    <b v="0"/>
    <s v="theater/plays"/>
    <s v="theater"/>
    <s v="plays"/>
  </r>
  <r>
    <x v="997"/>
    <s v="Ball LLC"/>
    <s v="Right-sized full-range throughput"/>
    <n v="7600"/>
    <n v="4603"/>
    <n v="60.565789473684212"/>
    <x v="3"/>
    <n v="139"/>
    <n v="33.115107913669064"/>
    <x v="6"/>
    <s v="EUR"/>
    <x v="876"/>
    <x v="876"/>
    <x v="875"/>
    <x v="875"/>
    <b v="0"/>
    <b v="0"/>
    <s v="theater/plays"/>
    <s v="theater"/>
    <s v="plays"/>
  </r>
  <r>
    <x v="998"/>
    <s v="Taylor, Santiago and Flores"/>
    <s v="Polarized composite customer loyalty"/>
    <n v="66600"/>
    <n v="37823"/>
    <n v="56.791291291291294"/>
    <x v="0"/>
    <n v="374"/>
    <n v="101.13101604278074"/>
    <x v="1"/>
    <s v="USD"/>
    <x v="877"/>
    <x v="877"/>
    <x v="876"/>
    <x v="876"/>
    <b v="0"/>
    <b v="1"/>
    <s v="music/indie rock"/>
    <s v="music"/>
    <s v="indie rock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8"/>
    <x v="877"/>
    <x v="877"/>
    <b v="0"/>
    <b v="0"/>
    <s v="food/food trucks"/>
    <s v="food"/>
    <s v="food trucks"/>
  </r>
  <r>
    <x v="1000"/>
    <m/>
    <m/>
    <m/>
    <m/>
    <m/>
    <x v="4"/>
    <m/>
    <m/>
    <x v="7"/>
    <m/>
    <x v="879"/>
    <x v="879"/>
    <x v="878"/>
    <x v="87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4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3:F14" firstHeaderRow="1" firstDataRow="2" firstDataCol="1" rowPageCount="1" colPageCount="1"/>
  <pivotFields count="1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numFmtId="1" outline="0" showAll="0" includeNewItemsInFilter="1"/>
    <pivotField axis="axisCol" compact="0" outline="0" showAll="0" includeNewItemsInFilter="1">
      <items count="5">
        <item x="3"/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compact="0" outline="0" showAll="0" includeNewItemsInFilter="1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0"/>
  </pageFields>
  <dataFields count="1">
    <dataField name="Count of Percent Funded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4" cacheId="4" dataOnRows="1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4:F30" firstHeaderRow="1" firstDataRow="2" firstDataCol="1" rowPageCount="2" colPageCount="1"/>
  <pivotFields count="18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dataField="1" compact="0" outline="0" showAll="0" includeNewItemsInFilter="1">
      <items count="5">
        <item x="3"/>
        <item x="0"/>
        <item x="2"/>
        <item x="1"/>
        <item t="default"/>
      </items>
    </pivotField>
    <pivotField compact="0" outline="0" showAll="0" includeNewItemsInFilter="1"/>
    <pivotField compact="0" outline="0" showAll="0" includeNewItemsInFilter="1"/>
    <pivotField axis="axisPage" compact="0" outline="0" showAll="0" includeNewItemsInFilter="1">
      <items count="8">
        <item x="2"/>
        <item x="0"/>
        <item x="5"/>
        <item x="3"/>
        <item x="4"/>
        <item x="6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ame="Parent Category" axis="axisPage" compact="0" outline="0" showAll="0" includeNewItemsInFilter="1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compact="0" outline="0" showAll="0" includeNewItemsInFilter="1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810A0-D71C-E34C-9DB7-3C48227C777F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F19" firstHeaderRow="1" firstDataRow="2" firstDataCol="1" rowPageCount="2" colPageCount="1"/>
  <pivotFields count="24">
    <pivotField showAll="0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defaultSubtotal="0">
      <items count="14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umFmtId="17" showAll="0" sortType="ascending" defaultSubtotal="0">
      <items count="13">
        <item sd="0" x="0"/>
        <item sd="0" x="12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21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T1001" totalsRowShown="0" headerRowDxfId="42">
  <autoFilter ref="A1:T1001" xr:uid="{00000000-0009-0000-0100-000001000000}"/>
  <tableColumns count="20">
    <tableColumn id="1" xr3:uid="{00000000-0010-0000-0000-000001000000}" name="id"/>
    <tableColumn id="2" xr3:uid="{00000000-0010-0000-0000-000002000000}" name="name" dataDxfId="41"/>
    <tableColumn id="3" xr3:uid="{00000000-0010-0000-0000-000003000000}" name="blurb" dataDxfId="40"/>
    <tableColumn id="4" xr3:uid="{00000000-0010-0000-0000-000004000000}" name="goal"/>
    <tableColumn id="5" xr3:uid="{00000000-0010-0000-0000-000005000000}" name="pledged"/>
    <tableColumn id="15" xr3:uid="{00000000-0010-0000-0000-00000F000000}" name="Percent Funded" dataDxfId="39">
      <calculatedColumnFormula>E2/D2%</calculatedColumnFormula>
    </tableColumn>
    <tableColumn id="6" xr3:uid="{00000000-0010-0000-0000-000006000000}" name="outcome"/>
    <tableColumn id="7" xr3:uid="{00000000-0010-0000-0000-000007000000}" name="backers_count"/>
    <tableColumn id="16" xr3:uid="{00000000-0010-0000-0000-000010000000}" name="Average Donation" dataDxfId="38">
      <calculatedColumnFormula>E2/H2</calculatedColumnFormula>
    </tableColumn>
    <tableColumn id="8" xr3:uid="{00000000-0010-0000-0000-000008000000}" name="country"/>
    <tableColumn id="9" xr3:uid="{00000000-0010-0000-0000-000009000000}" name="currency"/>
    <tableColumn id="10" xr3:uid="{00000000-0010-0000-0000-00000A000000}" name="launched_at"/>
    <tableColumn id="26" xr3:uid="{00000000-0010-0000-0000-00001A000000}" name="Date Created Conversion" dataDxfId="37">
      <calculatedColumnFormula>(((L2/60)/60)/24)+DATE(1970,1,1)</calculatedColumnFormula>
    </tableColumn>
    <tableColumn id="11" xr3:uid="{00000000-0010-0000-0000-00000B000000}" name="deadline"/>
    <tableColumn id="25" xr3:uid="{00000000-0010-0000-0000-000019000000}" name="Date Ended Conversion" dataDxfId="36">
      <calculatedColumnFormula>(((N2/60)/60)/24)+DATE(1970,1,1)</calculatedColumnFormula>
    </tableColumn>
    <tableColumn id="12" xr3:uid="{00000000-0010-0000-0000-00000C000000}" name="staff_pick"/>
    <tableColumn id="13" xr3:uid="{00000000-0010-0000-0000-00000D000000}" name="spotlight"/>
    <tableColumn id="14" xr3:uid="{00000000-0010-0000-0000-00000E000000}" name="category &amp; sub-category"/>
    <tableColumn id="22" xr3:uid="{00000000-0010-0000-0000-000016000000}" name="category"/>
    <tableColumn id="23" xr3:uid="{00000000-0010-0000-0000-000017000000}" name="sub-cata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EA126D-9217-5A45-B9BF-972C142F05AE}" name="Table4" displayName="Table4" ref="A1:B566" totalsRowShown="0" dataDxfId="32" tableBorderDxfId="35">
  <autoFilter ref="A1:B566" xr:uid="{BAEA126D-9217-5A45-B9BF-972C142F05AE}"/>
  <tableColumns count="2">
    <tableColumn id="1" xr3:uid="{AF484A52-4A81-1746-9C69-364FC88128C0}" name="Outcome" dataDxfId="34"/>
    <tableColumn id="2" xr3:uid="{5AB3374C-0C84-DF4B-927C-B2B8D21D68C4}" name="Bakers_count" dataDxfId="3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8556E5-2DA0-5840-A151-6CDA2E2BAE03}" name="Table5" displayName="Table5" ref="D1:E365" totalsRowShown="0" dataDxfId="28" tableBorderDxfId="31">
  <autoFilter ref="D1:E365" xr:uid="{428556E5-2DA0-5840-A151-6CDA2E2BAE03}"/>
  <tableColumns count="2">
    <tableColumn id="1" xr3:uid="{9EA082A6-32F3-704B-95E2-955FBAA4399F}" name="Outcome" dataDxfId="30"/>
    <tableColumn id="2" xr3:uid="{A4D56074-14DB-B549-AACD-A0C0F674E3D4}" name="Bakers_count" dataDxfId="2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C320C7-9579-AF44-BDBA-D2664684193A}" name="Table6" displayName="Table6" ref="G1:M3" totalsRowShown="0" headerRowDxfId="27">
  <autoFilter ref="G1:M3" xr:uid="{BEC320C7-9579-AF44-BDBA-D2664684193A}"/>
  <tableColumns count="7">
    <tableColumn id="1" xr3:uid="{C6609D41-DF79-5D47-83EE-FF09C3582650}" name="Outcome" dataDxfId="6"/>
    <tableColumn id="2" xr3:uid="{647E3A33-8156-1241-9CA2-88BBA18DBA58}" name="Mean" dataDxfId="5">
      <calculatedColumnFormula>AVERAGE(Table4[])</calculatedColumnFormula>
    </tableColumn>
    <tableColumn id="3" xr3:uid="{BCD43A0B-8F12-E74E-BB4A-0B6339866199}" name="Median" dataDxfId="4">
      <calculatedColumnFormula>MEDIAN(Table5[Bakers_count])</calculatedColumnFormula>
    </tableColumn>
    <tableColumn id="4" xr3:uid="{D89022E3-8CB4-1248-8EB7-E5114645C26A}" name="Min" dataDxfId="3">
      <calculatedColumnFormula>MIN(Table4[])</calculatedColumnFormula>
    </tableColumn>
    <tableColumn id="5" xr3:uid="{40807541-2252-FE48-BDFB-A5E6565AE313}" name="Max" dataDxfId="2">
      <calculatedColumnFormula>MAX(Table4[])</calculatedColumnFormula>
    </tableColumn>
    <tableColumn id="6" xr3:uid="{46D48566-402B-2D47-B28A-FC760421536A}" name="Variance" dataDxfId="1"/>
    <tableColumn id="7" xr3:uid="{8DC19855-3484-384F-A8B4-72F640811F18}" name="Standard Deviation " dataDxfId="0">
      <calculatedColumnFormula>_xlfn.STDEV.P(Table4[])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1"/>
  <sheetViews>
    <sheetView workbookViewId="0">
      <selection activeCell="F13" sqref="F13"/>
    </sheetView>
  </sheetViews>
  <sheetFormatPr baseColWidth="10" defaultRowHeight="16"/>
  <cols>
    <col min="1" max="1" width="7.6640625" bestFit="1" customWidth="1"/>
    <col min="2" max="2" width="30.6640625" style="4" bestFit="1" customWidth="1"/>
    <col min="3" max="3" width="33.5" style="3" customWidth="1"/>
    <col min="4" max="4" width="9.6640625" bestFit="1" customWidth="1"/>
    <col min="5" max="5" width="12.6640625" bestFit="1" customWidth="1"/>
    <col min="6" max="6" width="18.83203125" bestFit="1" customWidth="1"/>
    <col min="7" max="7" width="13.33203125" bestFit="1" customWidth="1"/>
    <col min="8" max="8" width="18" bestFit="1" customWidth="1"/>
    <col min="9" max="9" width="21" bestFit="1" customWidth="1"/>
    <col min="10" max="10" width="13.1640625" bestFit="1" customWidth="1"/>
    <col min="11" max="12" width="16.1640625" bestFit="1" customWidth="1"/>
    <col min="13" max="13" width="26.83203125" bestFit="1" customWidth="1"/>
    <col min="14" max="14" width="13.1640625" bestFit="1" customWidth="1"/>
    <col min="15" max="15" width="28.5" style="10" bestFit="1" customWidth="1"/>
    <col min="16" max="16" width="13.33203125" bestFit="1" customWidth="1"/>
    <col min="17" max="18" width="28" bestFit="1" customWidth="1"/>
    <col min="19" max="19" width="13.33203125" bestFit="1" customWidth="1"/>
    <col min="20" max="20" width="16.83203125" bestFit="1" customWidth="1"/>
  </cols>
  <sheetData>
    <row r="1" spans="1:20" s="1" customFormat="1" ht="17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17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 t="shared" ref="F2:F65" si="0">E2/D2%</f>
        <v>0</v>
      </c>
      <c r="G2" t="s">
        <v>14</v>
      </c>
      <c r="H2">
        <v>0</v>
      </c>
      <c r="I2" s="6">
        <f>0</f>
        <v>0</v>
      </c>
      <c r="J2" t="s">
        <v>15</v>
      </c>
      <c r="K2" t="s">
        <v>16</v>
      </c>
      <c r="L2">
        <v>1448690400</v>
      </c>
      <c r="M2" s="9">
        <f t="shared" ref="M2:M65" si="1">(((L2/60)/60)/24)+DATE(1970,1,1)</f>
        <v>42336.25</v>
      </c>
      <c r="N2">
        <v>1450159200</v>
      </c>
      <c r="O2" s="9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17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H3">
        <v>158</v>
      </c>
      <c r="I3" s="6">
        <f t="shared" ref="I3:I65" si="3">E3/H3</f>
        <v>92.151898734177209</v>
      </c>
      <c r="J3" t="s">
        <v>21</v>
      </c>
      <c r="K3" t="s">
        <v>22</v>
      </c>
      <c r="L3">
        <v>1408424400</v>
      </c>
      <c r="M3" s="10">
        <f t="shared" si="1"/>
        <v>41870.208333333336</v>
      </c>
      <c r="N3">
        <v>1408597200</v>
      </c>
      <c r="O3" s="10">
        <f t="shared" si="2"/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4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131.47878228782287</v>
      </c>
      <c r="G4" t="s">
        <v>20</v>
      </c>
      <c r="H4">
        <v>1425</v>
      </c>
      <c r="I4" s="6">
        <f t="shared" si="3"/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34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58.976190476190474</v>
      </c>
      <c r="G5" t="s">
        <v>14</v>
      </c>
      <c r="H5">
        <v>24</v>
      </c>
      <c r="I5" s="6">
        <f t="shared" si="3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17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6">
        <f t="shared" si="3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>(((N6/60)/60)/24)+DATE(1970,1,1)</f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17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6">
        <f t="shared" si="3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17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20.96153846153846</v>
      </c>
      <c r="G8" t="s">
        <v>14</v>
      </c>
      <c r="H8">
        <v>18</v>
      </c>
      <c r="I8" s="6">
        <f t="shared" si="3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17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6">
        <f t="shared" si="3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17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6">
        <f t="shared" si="3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17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6">
        <f t="shared" si="3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17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6">
        <f t="shared" si="3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34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6">
        <f t="shared" si="3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17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89.349206349206355</v>
      </c>
      <c r="G14" t="s">
        <v>14</v>
      </c>
      <c r="H14">
        <v>55</v>
      </c>
      <c r="I14" s="6">
        <f t="shared" si="3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34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245.11904761904762</v>
      </c>
      <c r="G15" t="s">
        <v>20</v>
      </c>
      <c r="H15">
        <v>98</v>
      </c>
      <c r="I15" s="6">
        <f t="shared" si="3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17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66.769503546099287</v>
      </c>
      <c r="G16" t="s">
        <v>14</v>
      </c>
      <c r="H16">
        <v>200</v>
      </c>
      <c r="I16" s="6">
        <f t="shared" si="3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17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47.307881773399018</v>
      </c>
      <c r="G17" t="s">
        <v>14</v>
      </c>
      <c r="H17">
        <v>452</v>
      </c>
      <c r="I17" s="6">
        <f t="shared" si="3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17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6">
        <f t="shared" si="3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17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6">
        <f t="shared" si="3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17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6">
        <f t="shared" si="3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7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6">
        <f t="shared" si="3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17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6">
        <f t="shared" si="3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17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6">
        <f t="shared" si="3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17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6">
        <f t="shared" si="3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17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332.04444444444442</v>
      </c>
      <c r="G25" t="s">
        <v>20</v>
      </c>
      <c r="H25">
        <v>142</v>
      </c>
      <c r="I25" s="6">
        <f t="shared" si="3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17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6">
        <f t="shared" si="3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17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6">
        <f t="shared" si="3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17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6">
        <f t="shared" si="3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17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6">
        <f t="shared" si="3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17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105.22553516819572</v>
      </c>
      <c r="G30" t="s">
        <v>20</v>
      </c>
      <c r="H30">
        <v>2220</v>
      </c>
      <c r="I30" s="6">
        <f t="shared" si="3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17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328.89978213507624</v>
      </c>
      <c r="G31" t="s">
        <v>20</v>
      </c>
      <c r="H31">
        <v>1606</v>
      </c>
      <c r="I31" s="6">
        <f t="shared" si="3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17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6">
        <f t="shared" si="3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17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6">
        <f t="shared" si="3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17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6">
        <f t="shared" si="3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17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6">
        <f t="shared" si="3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34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6">
        <f t="shared" si="3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17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6">
        <f t="shared" si="3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17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157.28571428571428</v>
      </c>
      <c r="G38" t="s">
        <v>20</v>
      </c>
      <c r="H38">
        <v>16</v>
      </c>
      <c r="I38" s="6">
        <f t="shared" si="3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34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6">
        <f t="shared" si="3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17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6">
        <f t="shared" si="3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17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6">
        <f t="shared" si="3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17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6">
        <f t="shared" si="3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17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212.92857142857142</v>
      </c>
      <c r="G43" t="s">
        <v>20</v>
      </c>
      <c r="H43">
        <v>111</v>
      </c>
      <c r="I43" s="6">
        <f t="shared" si="3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17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6">
        <f t="shared" si="3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17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6">
        <f t="shared" si="3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17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6">
        <f t="shared" si="3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34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6">
        <f t="shared" si="3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17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114.78378378378379</v>
      </c>
      <c r="G48" t="s">
        <v>20</v>
      </c>
      <c r="H48">
        <v>92</v>
      </c>
      <c r="I48" s="6">
        <f t="shared" si="3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17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6">
        <f t="shared" si="3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17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6">
        <f t="shared" si="3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17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6">
        <f t="shared" si="3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4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6">
        <f t="shared" si="3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17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6">
        <f t="shared" si="3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17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6">
        <f t="shared" si="3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17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6">
        <f t="shared" si="3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34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6">
        <f t="shared" si="3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34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6">
        <f t="shared" si="3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34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6">
        <f t="shared" si="3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17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6">
        <f t="shared" si="3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17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227.11111111111111</v>
      </c>
      <c r="G60" t="s">
        <v>20</v>
      </c>
      <c r="H60">
        <v>211</v>
      </c>
      <c r="I60" s="6">
        <f t="shared" si="3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17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275.07142857142856</v>
      </c>
      <c r="G61" t="s">
        <v>20</v>
      </c>
      <c r="H61">
        <v>128</v>
      </c>
      <c r="I61" s="6">
        <f t="shared" si="3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17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6">
        <f t="shared" si="3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34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6">
        <f t="shared" si="3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34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6">
        <f t="shared" si="3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17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6">
        <f t="shared" si="3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17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ref="F66:F129" si="4">E66/D66%</f>
        <v>97.642857142857139</v>
      </c>
      <c r="G66" t="s">
        <v>14</v>
      </c>
      <c r="H66">
        <v>38</v>
      </c>
      <c r="I66" s="6">
        <f t="shared" ref="I66:I129" si="5">E66/H66</f>
        <v>71.94736842105263</v>
      </c>
      <c r="J66" t="s">
        <v>21</v>
      </c>
      <c r="K66" t="s">
        <v>22</v>
      </c>
      <c r="L66">
        <v>1530507600</v>
      </c>
      <c r="M66" s="10">
        <f t="shared" ref="M66:M129" si="6">(((L66/60)/60)/24)+DATE(1970,1,1)</f>
        <v>43283.208333333328</v>
      </c>
      <c r="N66">
        <v>1531803600</v>
      </c>
      <c r="O66" s="10">
        <f t="shared" ref="O66:O129" si="7">(((N66/60)/60)/24)+DATE(1970,1,1)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17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si="4"/>
        <v>236.14754098360655</v>
      </c>
      <c r="G67" t="s">
        <v>20</v>
      </c>
      <c r="H67">
        <v>236</v>
      </c>
      <c r="I67" s="6">
        <f t="shared" si="5"/>
        <v>61.038135593220339</v>
      </c>
      <c r="J67" t="s">
        <v>21</v>
      </c>
      <c r="K67" t="s">
        <v>22</v>
      </c>
      <c r="L67">
        <v>1296108000</v>
      </c>
      <c r="M67" s="10">
        <f t="shared" si="6"/>
        <v>40570.25</v>
      </c>
      <c r="N67">
        <v>1296712800</v>
      </c>
      <c r="O67" s="10">
        <f t="shared" si="7"/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17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45.068965517241381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>
        <v>1428469200</v>
      </c>
      <c r="M68" s="10">
        <f t="shared" si="6"/>
        <v>42102.208333333328</v>
      </c>
      <c r="N68">
        <v>1428901200</v>
      </c>
      <c r="O68" s="10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34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162.38567493112947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>
        <v>1264399200</v>
      </c>
      <c r="M69" s="10">
        <f t="shared" si="6"/>
        <v>40203.25</v>
      </c>
      <c r="N69">
        <v>1264831200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17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254.52631578947367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>
        <v>1501131600</v>
      </c>
      <c r="M70" s="10">
        <f t="shared" si="6"/>
        <v>42943.208333333328</v>
      </c>
      <c r="N70">
        <v>1505192400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17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>
        <v>1292738400</v>
      </c>
      <c r="M71" s="10">
        <f t="shared" si="6"/>
        <v>40531.25</v>
      </c>
      <c r="N71">
        <v>1295676000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17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123.74140625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>
        <v>1288674000</v>
      </c>
      <c r="M72" s="10">
        <f t="shared" si="6"/>
        <v>40484.208333333336</v>
      </c>
      <c r="N72">
        <v>1292911200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34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108.06666666666666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>
        <v>1575093600</v>
      </c>
      <c r="M73" s="10">
        <f t="shared" si="6"/>
        <v>43799.25</v>
      </c>
      <c r="N73">
        <v>1575439200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17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670.33333333333337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>
        <v>1435726800</v>
      </c>
      <c r="M74" s="10">
        <f t="shared" si="6"/>
        <v>42186.208333333328</v>
      </c>
      <c r="N74">
        <v>1438837200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17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660.92857142857144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>
        <v>1480226400</v>
      </c>
      <c r="M75" s="10">
        <f t="shared" si="6"/>
        <v>42701.25</v>
      </c>
      <c r="N75">
        <v>1480485600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17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122.46153846153847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>
        <v>1459054800</v>
      </c>
      <c r="M76" s="10">
        <f t="shared" si="6"/>
        <v>42456.208333333328</v>
      </c>
      <c r="N76">
        <v>1459141200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17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150.57731958762886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>
        <v>1531630800</v>
      </c>
      <c r="M77" s="10">
        <f t="shared" si="6"/>
        <v>43296.208333333328</v>
      </c>
      <c r="N77">
        <v>1532322000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17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78.106590724165983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>
        <v>1421992800</v>
      </c>
      <c r="M78" s="10">
        <f t="shared" si="6"/>
        <v>42027.25</v>
      </c>
      <c r="N78">
        <v>1426222800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17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46.94736842105263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>
        <v>1285563600</v>
      </c>
      <c r="M79" s="10">
        <f t="shared" si="6"/>
        <v>40448.208333333336</v>
      </c>
      <c r="N79">
        <v>1286773200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34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300.8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>
        <v>1523854800</v>
      </c>
      <c r="M80" s="10">
        <f t="shared" si="6"/>
        <v>43206.208333333328</v>
      </c>
      <c r="N80">
        <v>1523941200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17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69.598615916955012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>
        <v>1529125200</v>
      </c>
      <c r="M81" s="10">
        <f t="shared" si="6"/>
        <v>43267.208333333328</v>
      </c>
      <c r="N81">
        <v>1529557200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17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637.4545454545455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>
        <v>1503982800</v>
      </c>
      <c r="M82" s="10">
        <f t="shared" si="6"/>
        <v>42976.208333333328</v>
      </c>
      <c r="N82">
        <v>1506574800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17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225.33928571428572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>
        <v>1511416800</v>
      </c>
      <c r="M83" s="10">
        <f t="shared" si="6"/>
        <v>43062.25</v>
      </c>
      <c r="N83">
        <v>1513576800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17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1497.3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>
        <v>1547704800</v>
      </c>
      <c r="M84" s="10">
        <f t="shared" si="6"/>
        <v>43482.25</v>
      </c>
      <c r="N84">
        <v>1548309600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17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37.590225563909776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>
        <v>1469682000</v>
      </c>
      <c r="M85" s="10">
        <f t="shared" si="6"/>
        <v>42579.208333333328</v>
      </c>
      <c r="N85">
        <v>1471582800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17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132.36942675159236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>
        <v>1343451600</v>
      </c>
      <c r="M86" s="10">
        <f t="shared" si="6"/>
        <v>41118.208333333336</v>
      </c>
      <c r="N86">
        <v>1344315600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17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131.22448979591837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>
        <v>1315717200</v>
      </c>
      <c r="M87" s="10">
        <f t="shared" si="6"/>
        <v>40797.208333333336</v>
      </c>
      <c r="N87">
        <v>1316408400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17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167.63513513513513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>
        <v>1430715600</v>
      </c>
      <c r="M88" s="10">
        <f t="shared" si="6"/>
        <v>42128.208333333328</v>
      </c>
      <c r="N88">
        <v>1431838800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34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61.984886649874056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>
        <v>1299564000</v>
      </c>
      <c r="M89" s="10">
        <f t="shared" si="6"/>
        <v>40610.25</v>
      </c>
      <c r="N89">
        <v>1300510800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17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260.75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>
        <v>1429160400</v>
      </c>
      <c r="M90" s="10">
        <f t="shared" si="6"/>
        <v>42110.208333333328</v>
      </c>
      <c r="N90">
        <v>1431061200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17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252.58823529411765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>
        <v>1271307600</v>
      </c>
      <c r="M91" s="10">
        <f t="shared" si="6"/>
        <v>40283.208333333336</v>
      </c>
      <c r="N91">
        <v>1271480400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17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78.615384615384613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>
        <v>1456380000</v>
      </c>
      <c r="M92" s="10">
        <f t="shared" si="6"/>
        <v>42425.25</v>
      </c>
      <c r="N92">
        <v>1456380000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17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48.404406999351913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>
        <v>1470459600</v>
      </c>
      <c r="M93" s="10">
        <f t="shared" si="6"/>
        <v>42588.208333333328</v>
      </c>
      <c r="N93">
        <v>1472878800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34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258.875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>
        <v>1277269200</v>
      </c>
      <c r="M94" s="10">
        <f t="shared" si="6"/>
        <v>40352.208333333336</v>
      </c>
      <c r="N94">
        <v>1277355600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17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>
        <v>1350709200</v>
      </c>
      <c r="M95" s="10">
        <f t="shared" si="6"/>
        <v>41202.208333333336</v>
      </c>
      <c r="N95">
        <v>1351054800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7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303.68965517241378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>
        <v>1554613200</v>
      </c>
      <c r="M96" s="10">
        <f t="shared" si="6"/>
        <v>43562.208333333328</v>
      </c>
      <c r="N96">
        <v>1555563600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34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113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>
        <v>1571029200</v>
      </c>
      <c r="M97" s="10">
        <f t="shared" si="6"/>
        <v>43752.208333333328</v>
      </c>
      <c r="N97">
        <v>1571634000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17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217.37876614060258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>
        <v>1299736800</v>
      </c>
      <c r="M98" s="10">
        <f t="shared" si="6"/>
        <v>40612.25</v>
      </c>
      <c r="N98">
        <v>1300856400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17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926.69230769230774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>
        <v>1435208400</v>
      </c>
      <c r="M99" s="10">
        <f t="shared" si="6"/>
        <v>42180.208333333328</v>
      </c>
      <c r="N99">
        <v>1439874000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17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33.692229038854805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>
        <v>1437973200</v>
      </c>
      <c r="M100" s="10">
        <f t="shared" si="6"/>
        <v>42212.208333333328</v>
      </c>
      <c r="N100">
        <v>1438318800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34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196.72368421052633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>
        <v>1416895200</v>
      </c>
      <c r="M101" s="10">
        <f t="shared" si="6"/>
        <v>41968.25</v>
      </c>
      <c r="N101">
        <v>1419400800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17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>
        <v>1319000400</v>
      </c>
      <c r="M102" s="10">
        <f t="shared" si="6"/>
        <v>40835.208333333336</v>
      </c>
      <c r="N102">
        <v>1320555600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17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1021.4444444444445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>
        <v>1424498400</v>
      </c>
      <c r="M103" s="10">
        <f t="shared" si="6"/>
        <v>42056.25</v>
      </c>
      <c r="N103">
        <v>1425103200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17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281.67567567567568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>
        <v>1526274000</v>
      </c>
      <c r="M104" s="10">
        <f t="shared" si="6"/>
        <v>43234.208333333328</v>
      </c>
      <c r="N104">
        <v>1526878800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17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24.61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>
        <v>1287896400</v>
      </c>
      <c r="M105" s="10">
        <f t="shared" si="6"/>
        <v>40475.208333333336</v>
      </c>
      <c r="N105">
        <v>1288674000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17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143.14010067114094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>
        <v>1495515600</v>
      </c>
      <c r="M106" s="10">
        <f t="shared" si="6"/>
        <v>42878.208333333328</v>
      </c>
      <c r="N106">
        <v>1495602000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17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144.54411764705881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>
        <v>1364878800</v>
      </c>
      <c r="M107" s="10">
        <f t="shared" si="6"/>
        <v>41366.208333333336</v>
      </c>
      <c r="N107">
        <v>1366434000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17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359.12820512820514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>
        <v>1567918800</v>
      </c>
      <c r="M108" s="10">
        <f t="shared" si="6"/>
        <v>43716.208333333328</v>
      </c>
      <c r="N108">
        <v>1568350800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34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186.48571428571429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>
        <v>1524459600</v>
      </c>
      <c r="M109" s="10">
        <f t="shared" si="6"/>
        <v>43213.208333333328</v>
      </c>
      <c r="N109">
        <v>1525928400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34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595.26666666666665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>
        <v>1333688400</v>
      </c>
      <c r="M110" s="10">
        <f t="shared" si="6"/>
        <v>41005.208333333336</v>
      </c>
      <c r="N110">
        <v>1336885200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17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59.21153846153846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>
        <v>1389506400</v>
      </c>
      <c r="M111" s="10">
        <f t="shared" si="6"/>
        <v>41651.25</v>
      </c>
      <c r="N111">
        <v>1389679200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34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14.962780898876405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>
        <v>1536642000</v>
      </c>
      <c r="M112" s="10">
        <f t="shared" si="6"/>
        <v>43354.208333333328</v>
      </c>
      <c r="N112">
        <v>1538283600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17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119.95602605863192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>
        <v>1348290000</v>
      </c>
      <c r="M113" s="10">
        <f t="shared" si="6"/>
        <v>41174.208333333336</v>
      </c>
      <c r="N113">
        <v>1348808400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17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268.82978723404256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>
        <v>1408856400</v>
      </c>
      <c r="M114" s="10">
        <f t="shared" si="6"/>
        <v>41875.208333333336</v>
      </c>
      <c r="N114">
        <v>1410152400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17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376.87878787878788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>
        <v>1505192400</v>
      </c>
      <c r="M115" s="10">
        <f t="shared" si="6"/>
        <v>42990.208333333328</v>
      </c>
      <c r="N115">
        <v>1505797200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17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727.15789473684208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>
        <v>1554786000</v>
      </c>
      <c r="M116" s="10">
        <f t="shared" si="6"/>
        <v>43564.208333333328</v>
      </c>
      <c r="N116">
        <v>1554872400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17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87.211757648470311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>
        <v>1510898400</v>
      </c>
      <c r="M117" s="10">
        <f t="shared" si="6"/>
        <v>43056.25</v>
      </c>
      <c r="N117">
        <v>1513922400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34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>
        <v>1442552400</v>
      </c>
      <c r="M118" s="10">
        <f t="shared" si="6"/>
        <v>42265.208333333328</v>
      </c>
      <c r="N118">
        <v>1442638800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7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173.9387755102041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>
        <v>1316667600</v>
      </c>
      <c r="M119" s="10">
        <f t="shared" si="6"/>
        <v>40808.208333333336</v>
      </c>
      <c r="N119">
        <v>1317186000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17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117.61111111111111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>
        <v>1390716000</v>
      </c>
      <c r="M120" s="10">
        <f t="shared" si="6"/>
        <v>41665.25</v>
      </c>
      <c r="N120">
        <v>1391234400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34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214.96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>
        <v>1402894800</v>
      </c>
      <c r="M121" s="10">
        <f t="shared" si="6"/>
        <v>41806.208333333336</v>
      </c>
      <c r="N121">
        <v>1404363600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17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149.49667110519309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>
        <v>1429246800</v>
      </c>
      <c r="M122" s="10">
        <f t="shared" si="6"/>
        <v>42111.208333333328</v>
      </c>
      <c r="N122">
        <v>1429592400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17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219.33995584988963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>
        <v>1412485200</v>
      </c>
      <c r="M123" s="10">
        <f t="shared" si="6"/>
        <v>41917.208333333336</v>
      </c>
      <c r="N123">
        <v>1413608400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17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64.367690058479539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>
        <v>1417068000</v>
      </c>
      <c r="M124" s="10">
        <f t="shared" si="6"/>
        <v>41970.25</v>
      </c>
      <c r="N124">
        <v>1419400800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17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18.622397298818232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>
        <v>1448344800</v>
      </c>
      <c r="M125" s="10">
        <f t="shared" si="6"/>
        <v>42332.25</v>
      </c>
      <c r="N125">
        <v>1448604000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17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367.76923076923077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>
        <v>1557723600</v>
      </c>
      <c r="M126" s="10">
        <f t="shared" si="6"/>
        <v>43598.208333333328</v>
      </c>
      <c r="N126">
        <v>1562302800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17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159.90566037735849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>
        <v>1537333200</v>
      </c>
      <c r="M127" s="10">
        <f t="shared" si="6"/>
        <v>43362.208333333328</v>
      </c>
      <c r="N127">
        <v>1537678800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17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38.633185349611544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>
        <v>1471150800</v>
      </c>
      <c r="M128" s="10">
        <f t="shared" si="6"/>
        <v>42596.208333333328</v>
      </c>
      <c r="N128">
        <v>1473570000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17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51.421511627906973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>
        <v>1273640400</v>
      </c>
      <c r="M129" s="10">
        <f t="shared" si="6"/>
        <v>40310.208333333336</v>
      </c>
      <c r="N129">
        <v>1273899600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17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ref="F130:F193" si="8">E130/D130%</f>
        <v>60.334277620396598</v>
      </c>
      <c r="G130" t="s">
        <v>74</v>
      </c>
      <c r="H130">
        <v>532</v>
      </c>
      <c r="I130" s="6">
        <f t="shared" ref="I130:I193" si="9">E130/H130</f>
        <v>80.067669172932327</v>
      </c>
      <c r="J130" t="s">
        <v>21</v>
      </c>
      <c r="K130" t="s">
        <v>22</v>
      </c>
      <c r="L130">
        <v>1282885200</v>
      </c>
      <c r="M130" s="10">
        <f t="shared" ref="M130:M193" si="10">(((L130/60)/60)/24)+DATE(1970,1,1)</f>
        <v>40417.208333333336</v>
      </c>
      <c r="N130">
        <v>1284008400</v>
      </c>
      <c r="O130" s="10">
        <f t="shared" ref="O130:O193" si="11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17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3.2026936026936026</v>
      </c>
      <c r="G131" t="s">
        <v>74</v>
      </c>
      <c r="H131">
        <v>55</v>
      </c>
      <c r="I131" s="6">
        <f t="shared" si="9"/>
        <v>86.472727272727269</v>
      </c>
      <c r="J131" t="s">
        <v>26</v>
      </c>
      <c r="K131" t="s">
        <v>27</v>
      </c>
      <c r="L131">
        <v>1422943200</v>
      </c>
      <c r="M131" s="10">
        <f t="shared" si="10"/>
        <v>42038.25</v>
      </c>
      <c r="N131">
        <v>1425103200</v>
      </c>
      <c r="O131" s="10">
        <f t="shared" si="11"/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17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155.46875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>
        <v>1319605200</v>
      </c>
      <c r="M132" s="10">
        <f t="shared" si="10"/>
        <v>40842.208333333336</v>
      </c>
      <c r="N132">
        <v>1320991200</v>
      </c>
      <c r="O132" s="10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34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100.85974499089254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>
        <v>1385704800</v>
      </c>
      <c r="M133" s="10">
        <f t="shared" si="10"/>
        <v>41607.25</v>
      </c>
      <c r="N133">
        <v>1386828000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17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116.18181818181819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>
        <v>1515736800</v>
      </c>
      <c r="M134" s="10">
        <f t="shared" si="10"/>
        <v>43112.25</v>
      </c>
      <c r="N134">
        <v>1517119200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17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310.77777777777777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>
        <v>1313125200</v>
      </c>
      <c r="M135" s="10">
        <f t="shared" si="10"/>
        <v>40767.208333333336</v>
      </c>
      <c r="N135">
        <v>1315026000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17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89.73668341708543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>
        <v>1308459600</v>
      </c>
      <c r="M136" s="10">
        <f t="shared" si="10"/>
        <v>40713.208333333336</v>
      </c>
      <c r="N136">
        <v>1312693200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17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71.272727272727266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>
        <v>1362636000</v>
      </c>
      <c r="M137" s="10">
        <f t="shared" si="10"/>
        <v>41340.25</v>
      </c>
      <c r="N137">
        <v>1363064400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17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>
        <v>1402117200</v>
      </c>
      <c r="M138" s="10">
        <f t="shared" si="10"/>
        <v>41797.208333333336</v>
      </c>
      <c r="N138">
        <v>1403154000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17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261.77777777777777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>
        <v>1286341200</v>
      </c>
      <c r="M139" s="10">
        <f t="shared" si="10"/>
        <v>40457.208333333336</v>
      </c>
      <c r="N139">
        <v>1286859600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34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>
        <v>1348808400</v>
      </c>
      <c r="M140" s="10">
        <f t="shared" si="10"/>
        <v>41180.208333333336</v>
      </c>
      <c r="N140">
        <v>1349326800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17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20.896851248642779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>
        <v>1429592400</v>
      </c>
      <c r="M141" s="10">
        <f t="shared" si="10"/>
        <v>42115.208333333328</v>
      </c>
      <c r="N141">
        <v>1430974800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34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223.16363636363636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>
        <v>1519538400</v>
      </c>
      <c r="M142" s="10">
        <f t="shared" si="10"/>
        <v>43156.25</v>
      </c>
      <c r="N142">
        <v>1519970400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17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101.59097978227061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>
        <v>1434085200</v>
      </c>
      <c r="M143" s="10">
        <f t="shared" si="10"/>
        <v>42167.208333333328</v>
      </c>
      <c r="N143">
        <v>1434603600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34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230.04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>
        <v>1333688400</v>
      </c>
      <c r="M144" s="10">
        <f t="shared" si="10"/>
        <v>41005.208333333336</v>
      </c>
      <c r="N144">
        <v>1337230800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17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135.59259259259258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>
        <v>1277701200</v>
      </c>
      <c r="M145" s="10">
        <f t="shared" si="10"/>
        <v>40357.208333333336</v>
      </c>
      <c r="N145">
        <v>1279429200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17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129.1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>
        <v>1560747600</v>
      </c>
      <c r="M146" s="10">
        <f t="shared" si="10"/>
        <v>43633.208333333328</v>
      </c>
      <c r="N146">
        <v>1561438800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17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236.512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>
        <v>1410066000</v>
      </c>
      <c r="M147" s="10">
        <f t="shared" si="10"/>
        <v>41889.208333333336</v>
      </c>
      <c r="N147">
        <v>1410498000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34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>
        <v>1320732000</v>
      </c>
      <c r="M148" s="10">
        <f t="shared" si="10"/>
        <v>40855.25</v>
      </c>
      <c r="N148">
        <v>1322460000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34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112.49397590361446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>
        <v>1465794000</v>
      </c>
      <c r="M149" s="10">
        <f t="shared" si="10"/>
        <v>42534.208333333328</v>
      </c>
      <c r="N149">
        <v>1466312400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17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121.02150537634408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>
        <v>1500958800</v>
      </c>
      <c r="M150" s="10">
        <f t="shared" si="10"/>
        <v>42941.208333333328</v>
      </c>
      <c r="N150">
        <v>1501736400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17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219.87096774193549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>
        <v>1357020000</v>
      </c>
      <c r="M151" s="10">
        <f t="shared" si="10"/>
        <v>41275.25</v>
      </c>
      <c r="N151">
        <v>1361512800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17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>
        <v>1544940000</v>
      </c>
      <c r="M152" s="10">
        <f t="shared" si="10"/>
        <v>43450.25</v>
      </c>
      <c r="N152">
        <v>1545026400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17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64.166909620991248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>
        <v>1402290000</v>
      </c>
      <c r="M153" s="10">
        <f t="shared" si="10"/>
        <v>41799.208333333336</v>
      </c>
      <c r="N153">
        <v>1406696400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17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423.06746987951806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>
        <v>1487311200</v>
      </c>
      <c r="M154" s="10">
        <f t="shared" si="10"/>
        <v>42783.25</v>
      </c>
      <c r="N154">
        <v>1487916000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17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92.984160506863773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>
        <v>1350622800</v>
      </c>
      <c r="M155" s="10">
        <f t="shared" si="10"/>
        <v>41201.208333333336</v>
      </c>
      <c r="N155">
        <v>1351141200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17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58.75656742556918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>
        <v>1463029200</v>
      </c>
      <c r="M156" s="10">
        <f t="shared" si="10"/>
        <v>42502.208333333328</v>
      </c>
      <c r="N156">
        <v>1465016400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17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65.022222222222226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>
        <v>1269493200</v>
      </c>
      <c r="M157" s="10">
        <f t="shared" si="10"/>
        <v>40262.208333333336</v>
      </c>
      <c r="N157">
        <v>1270789200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7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>
        <v>1570251600</v>
      </c>
      <c r="M158" s="10">
        <f t="shared" si="10"/>
        <v>43743.208333333328</v>
      </c>
      <c r="N158">
        <v>1572325200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17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52.666666666666664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>
        <v>1388383200</v>
      </c>
      <c r="M159" s="10">
        <f t="shared" si="10"/>
        <v>41638.25</v>
      </c>
      <c r="N159">
        <v>1389420000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17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220.95238095238096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>
        <v>1449554400</v>
      </c>
      <c r="M160" s="10">
        <f t="shared" si="10"/>
        <v>42346.25</v>
      </c>
      <c r="N160">
        <v>1449640800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17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100.01150627615063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>
        <v>1553662800</v>
      </c>
      <c r="M161" s="10">
        <f t="shared" si="10"/>
        <v>43551.208333333328</v>
      </c>
      <c r="N161">
        <v>1555218000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17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162.3125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>
        <v>1556341200</v>
      </c>
      <c r="M162" s="10">
        <f t="shared" si="10"/>
        <v>43582.208333333328</v>
      </c>
      <c r="N162">
        <v>1557723600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34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78.181818181818187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>
        <v>1442984400</v>
      </c>
      <c r="M163" s="10">
        <f t="shared" si="10"/>
        <v>42270.208333333328</v>
      </c>
      <c r="N163">
        <v>1443502800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34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149.73770491803279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>
        <v>1544248800</v>
      </c>
      <c r="M164" s="10">
        <f t="shared" si="10"/>
        <v>43442.25</v>
      </c>
      <c r="N164">
        <v>1546840800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17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253.25714285714287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>
        <v>1508475600</v>
      </c>
      <c r="M165" s="10">
        <f t="shared" si="10"/>
        <v>43028.208333333328</v>
      </c>
      <c r="N165">
        <v>1512712800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17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100.16943521594685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>
        <v>1507438800</v>
      </c>
      <c r="M166" s="10">
        <f t="shared" si="10"/>
        <v>43016.208333333328</v>
      </c>
      <c r="N166">
        <v>1507525200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17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121.99004424778761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>
        <v>1501563600</v>
      </c>
      <c r="M167" s="10">
        <f t="shared" si="10"/>
        <v>42948.208333333328</v>
      </c>
      <c r="N167">
        <v>1504328400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17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137.13265306122449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>
        <v>1292997600</v>
      </c>
      <c r="M168" s="10">
        <f t="shared" si="10"/>
        <v>40534.25</v>
      </c>
      <c r="N168">
        <v>1293343200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17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415.53846153846155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>
        <v>1370840400</v>
      </c>
      <c r="M169" s="10">
        <f t="shared" si="10"/>
        <v>41435.208333333336</v>
      </c>
      <c r="N169">
        <v>1371704400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17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31.30913348946136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>
        <v>1550815200</v>
      </c>
      <c r="M170" s="10">
        <f t="shared" si="10"/>
        <v>43518.25</v>
      </c>
      <c r="N170">
        <v>1552798800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17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424.08154506437768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>
        <v>1339909200</v>
      </c>
      <c r="M171" s="10">
        <f t="shared" si="10"/>
        <v>41077.208333333336</v>
      </c>
      <c r="N171">
        <v>1342328400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17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2.93886230728336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>
        <v>1501736400</v>
      </c>
      <c r="M172" s="10">
        <f t="shared" si="10"/>
        <v>42950.208333333328</v>
      </c>
      <c r="N172">
        <v>1502341200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34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10.63265306122449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>
        <v>1395291600</v>
      </c>
      <c r="M173" s="10">
        <f t="shared" si="10"/>
        <v>41718.208333333336</v>
      </c>
      <c r="N173">
        <v>1397192400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17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82.875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>
        <v>1405746000</v>
      </c>
      <c r="M174" s="10">
        <f t="shared" si="10"/>
        <v>41839.208333333336</v>
      </c>
      <c r="N174">
        <v>1407042000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34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163.01447776628748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>
        <v>1368853200</v>
      </c>
      <c r="M175" s="10">
        <f t="shared" si="10"/>
        <v>41412.208333333336</v>
      </c>
      <c r="N175">
        <v>1369371600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17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894.66666666666663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>
        <v>1444021200</v>
      </c>
      <c r="M176" s="10">
        <f t="shared" si="10"/>
        <v>42282.208333333328</v>
      </c>
      <c r="N176">
        <v>1444107600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17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26.19150110375276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>
        <v>1472619600</v>
      </c>
      <c r="M177" s="10">
        <f t="shared" si="10"/>
        <v>42613.208333333328</v>
      </c>
      <c r="N177">
        <v>1474261200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34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74.834782608695647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>
        <v>1472878800</v>
      </c>
      <c r="M178" s="10">
        <f t="shared" si="10"/>
        <v>42616.208333333328</v>
      </c>
      <c r="N178">
        <v>1473656400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17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416.47680412371136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>
        <v>1289800800</v>
      </c>
      <c r="M179" s="10">
        <f t="shared" si="10"/>
        <v>40497.25</v>
      </c>
      <c r="N179">
        <v>1291960800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17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96.208333333333329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>
        <v>1505970000</v>
      </c>
      <c r="M180" s="10">
        <f t="shared" si="10"/>
        <v>42999.208333333328</v>
      </c>
      <c r="N180">
        <v>1506747600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34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357.71910112359552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>
        <v>1363496400</v>
      </c>
      <c r="M181" s="10">
        <f t="shared" si="10"/>
        <v>41350.208333333336</v>
      </c>
      <c r="N181">
        <v>1363582800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17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308.45714285714286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>
        <v>1269234000</v>
      </c>
      <c r="M182" s="10">
        <f t="shared" si="10"/>
        <v>40259.208333333336</v>
      </c>
      <c r="N182">
        <v>1269666000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17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61.802325581395351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>
        <v>1507093200</v>
      </c>
      <c r="M183" s="10">
        <f t="shared" si="10"/>
        <v>43012.208333333328</v>
      </c>
      <c r="N183">
        <v>1508648400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34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722.32472324723244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>
        <v>1560574800</v>
      </c>
      <c r="M184" s="10">
        <f t="shared" si="10"/>
        <v>43631.208333333328</v>
      </c>
      <c r="N184">
        <v>1561957200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34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69.117647058823536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>
        <v>1284008400</v>
      </c>
      <c r="M185" s="10">
        <f t="shared" si="10"/>
        <v>40430.208333333336</v>
      </c>
      <c r="N185">
        <v>1285131600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17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293.05555555555554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>
        <v>1556859600</v>
      </c>
      <c r="M186" s="10">
        <f t="shared" si="10"/>
        <v>43588.208333333328</v>
      </c>
      <c r="N186">
        <v>1556946000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17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71.8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>
        <v>1526187600</v>
      </c>
      <c r="M187" s="10">
        <f t="shared" si="10"/>
        <v>43233.208333333328</v>
      </c>
      <c r="N187">
        <v>1527138000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17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31.934684684684683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>
        <v>1400821200</v>
      </c>
      <c r="M188" s="10">
        <f t="shared" si="10"/>
        <v>41782.208333333336</v>
      </c>
      <c r="N188">
        <v>1402117200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17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229.87375415282392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>
        <v>1361599200</v>
      </c>
      <c r="M189" s="10">
        <f t="shared" si="10"/>
        <v>41328.25</v>
      </c>
      <c r="N189">
        <v>1364014800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17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32.012195121951223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>
        <v>1417500000</v>
      </c>
      <c r="M190" s="10">
        <f t="shared" si="10"/>
        <v>41975.25</v>
      </c>
      <c r="N190">
        <v>1417586400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17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>
        <v>1457071200</v>
      </c>
      <c r="M191" s="10">
        <f t="shared" si="10"/>
        <v>42433.25</v>
      </c>
      <c r="N191">
        <v>1457071200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17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68.594594594594597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>
        <v>1370322000</v>
      </c>
      <c r="M192" s="10">
        <f t="shared" si="10"/>
        <v>41429.208333333336</v>
      </c>
      <c r="N192">
        <v>1370408400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17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37.952380952380949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>
        <v>1552366800</v>
      </c>
      <c r="M193" s="10">
        <f t="shared" si="10"/>
        <v>43536.208333333328</v>
      </c>
      <c r="N193">
        <v>1552626000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17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ref="F194:F257" si="12">E194/D194%</f>
        <v>19.992957746478872</v>
      </c>
      <c r="G194" t="s">
        <v>14</v>
      </c>
      <c r="H194">
        <v>243</v>
      </c>
      <c r="I194" s="6">
        <f t="shared" ref="I194:I257" si="13">E194/H194</f>
        <v>35.049382716049379</v>
      </c>
      <c r="J194" t="s">
        <v>21</v>
      </c>
      <c r="K194" t="s">
        <v>22</v>
      </c>
      <c r="L194">
        <v>1403845200</v>
      </c>
      <c r="M194" s="10">
        <f t="shared" ref="M194:M257" si="14">(((L194/60)/60)/24)+DATE(1970,1,1)</f>
        <v>41817.208333333336</v>
      </c>
      <c r="N194">
        <v>1404190800</v>
      </c>
      <c r="O194" s="10">
        <f t="shared" ref="O194:O257" si="15"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17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si="12"/>
        <v>45.636363636363633</v>
      </c>
      <c r="G195" t="s">
        <v>14</v>
      </c>
      <c r="H195">
        <v>65</v>
      </c>
      <c r="I195" s="6">
        <f t="shared" si="13"/>
        <v>46.338461538461537</v>
      </c>
      <c r="J195" t="s">
        <v>21</v>
      </c>
      <c r="K195" t="s">
        <v>22</v>
      </c>
      <c r="L195">
        <v>1523163600</v>
      </c>
      <c r="M195" s="10">
        <f t="shared" si="14"/>
        <v>43198.208333333328</v>
      </c>
      <c r="N195">
        <v>1523509200</v>
      </c>
      <c r="O195" s="10">
        <f t="shared" si="15"/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17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122.7605633802817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>
        <v>1442206800</v>
      </c>
      <c r="M196" s="10">
        <f t="shared" si="14"/>
        <v>42261.208333333328</v>
      </c>
      <c r="N196">
        <v>1443589200</v>
      </c>
      <c r="O196" s="10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17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361.75316455696202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>
        <v>1532840400</v>
      </c>
      <c r="M197" s="10">
        <f t="shared" si="14"/>
        <v>43310.208333333328</v>
      </c>
      <c r="N197">
        <v>1533445200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17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63.146341463414636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>
        <v>1472878800</v>
      </c>
      <c r="M198" s="10">
        <f t="shared" si="14"/>
        <v>42616.208333333328</v>
      </c>
      <c r="N198">
        <v>1474520400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17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298.20475319926874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>
        <v>1498194000</v>
      </c>
      <c r="M199" s="10">
        <f t="shared" si="14"/>
        <v>42909.208333333328</v>
      </c>
      <c r="N199">
        <v>1499403600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17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9.5585443037974684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>
        <v>1281070800</v>
      </c>
      <c r="M200" s="10">
        <f t="shared" si="14"/>
        <v>40396.208333333336</v>
      </c>
      <c r="N200">
        <v>1283576400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17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53.777777777777779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>
        <v>1436245200</v>
      </c>
      <c r="M201" s="10">
        <f t="shared" si="14"/>
        <v>42192.208333333328</v>
      </c>
      <c r="N201">
        <v>1436590800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17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>
        <v>1269493200</v>
      </c>
      <c r="M202" s="10">
        <f t="shared" si="14"/>
        <v>40262.208333333336</v>
      </c>
      <c r="N202">
        <v>1270443600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34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681.19047619047615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>
        <v>1406264400</v>
      </c>
      <c r="M203" s="10">
        <f t="shared" si="14"/>
        <v>41845.208333333336</v>
      </c>
      <c r="N203">
        <v>1407819600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17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78.831325301204814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>
        <v>1317531600</v>
      </c>
      <c r="M204" s="10">
        <f t="shared" si="14"/>
        <v>40818.208333333336</v>
      </c>
      <c r="N204">
        <v>1317877200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34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134.40792216817235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>
        <v>1484632800</v>
      </c>
      <c r="M205" s="10">
        <f t="shared" si="14"/>
        <v>42752.25</v>
      </c>
      <c r="N205">
        <v>1484805600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17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3.3719999999999999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>
        <v>1301806800</v>
      </c>
      <c r="M206" s="10">
        <f t="shared" si="14"/>
        <v>40636.208333333336</v>
      </c>
      <c r="N206">
        <v>1302670800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17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431.84615384615387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>
        <v>1539752400</v>
      </c>
      <c r="M207" s="10">
        <f t="shared" si="14"/>
        <v>43390.208333333328</v>
      </c>
      <c r="N207">
        <v>1540789200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17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>
        <v>1267250400</v>
      </c>
      <c r="M208" s="10">
        <f t="shared" si="14"/>
        <v>40236.25</v>
      </c>
      <c r="N208">
        <v>1268028000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34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425.7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>
        <v>1535432400</v>
      </c>
      <c r="M209" s="10">
        <f t="shared" si="14"/>
        <v>43340.208333333328</v>
      </c>
      <c r="N209">
        <v>1537160400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17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101.12239715591672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>
        <v>1510207200</v>
      </c>
      <c r="M210" s="10">
        <f t="shared" si="14"/>
        <v>43048.25</v>
      </c>
      <c r="N210">
        <v>1512280800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17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>
        <v>1462510800</v>
      </c>
      <c r="M211" s="10">
        <f t="shared" si="14"/>
        <v>42496.208333333328</v>
      </c>
      <c r="N211">
        <v>1463115600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17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67.425531914893611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>
        <v>1488520800</v>
      </c>
      <c r="M212" s="10">
        <f t="shared" si="14"/>
        <v>42797.25</v>
      </c>
      <c r="N212">
        <v>1490850000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34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94.923371647509583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>
        <v>1377579600</v>
      </c>
      <c r="M213" s="10">
        <f t="shared" si="14"/>
        <v>41513.208333333336</v>
      </c>
      <c r="N213">
        <v>1379653200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34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151.85185185185185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>
        <v>1576389600</v>
      </c>
      <c r="M214" s="10">
        <f t="shared" si="14"/>
        <v>43814.25</v>
      </c>
      <c r="N214">
        <v>1580364000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34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195.16382252559728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>
        <v>1289019600</v>
      </c>
      <c r="M215" s="10">
        <f t="shared" si="14"/>
        <v>40488.208333333336</v>
      </c>
      <c r="N215">
        <v>1289714400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17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1023.1428571428571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>
        <v>1282194000</v>
      </c>
      <c r="M216" s="10">
        <f t="shared" si="14"/>
        <v>40409.208333333336</v>
      </c>
      <c r="N216">
        <v>1282712400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17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3.8418367346938775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>
        <v>1550037600</v>
      </c>
      <c r="M217" s="10">
        <f t="shared" si="14"/>
        <v>43509.25</v>
      </c>
      <c r="N217">
        <v>1550210400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17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155.0706655710764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>
        <v>1321941600</v>
      </c>
      <c r="M218" s="10">
        <f t="shared" si="14"/>
        <v>40869.25</v>
      </c>
      <c r="N218">
        <v>1322114400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17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44.753477588871718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>
        <v>1556427600</v>
      </c>
      <c r="M219" s="10">
        <f t="shared" si="14"/>
        <v>43583.208333333328</v>
      </c>
      <c r="N219">
        <v>1557205200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17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215.94736842105263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>
        <v>1320991200</v>
      </c>
      <c r="M220" s="10">
        <f t="shared" si="14"/>
        <v>40858.25</v>
      </c>
      <c r="N220">
        <v>1323928800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17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332.12709832134294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>
        <v>1345093200</v>
      </c>
      <c r="M221" s="10">
        <f t="shared" si="14"/>
        <v>41137.208333333336</v>
      </c>
      <c r="N221">
        <v>1346130000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17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8.4430379746835449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>
        <v>1309496400</v>
      </c>
      <c r="M222" s="10">
        <f t="shared" si="14"/>
        <v>40725.208333333336</v>
      </c>
      <c r="N222">
        <v>1311051600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34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98.625514403292186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>
        <v>1340254800</v>
      </c>
      <c r="M223" s="10">
        <f t="shared" si="14"/>
        <v>41081.208333333336</v>
      </c>
      <c r="N223">
        <v>1340427600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17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137.97916666666666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>
        <v>1412226000</v>
      </c>
      <c r="M224" s="10">
        <f t="shared" si="14"/>
        <v>41914.208333333336</v>
      </c>
      <c r="N224">
        <v>1412312400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17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93.81099656357388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>
        <v>1458104400</v>
      </c>
      <c r="M225" s="10">
        <f t="shared" si="14"/>
        <v>42445.208333333328</v>
      </c>
      <c r="N225">
        <v>1459314000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17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403.63930885529157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>
        <v>1411534800</v>
      </c>
      <c r="M226" s="10">
        <f t="shared" si="14"/>
        <v>41906.208333333336</v>
      </c>
      <c r="N226">
        <v>1415426400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17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260.1740412979351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>
        <v>1399093200</v>
      </c>
      <c r="M227" s="10">
        <f t="shared" si="14"/>
        <v>41762.208333333336</v>
      </c>
      <c r="N227">
        <v>1399093200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17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366.63333333333333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>
        <v>1270702800</v>
      </c>
      <c r="M228" s="10">
        <f t="shared" si="14"/>
        <v>40276.208333333336</v>
      </c>
      <c r="N228">
        <v>1273899600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17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168.72085385878489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>
        <v>1431666000</v>
      </c>
      <c r="M229" s="10">
        <f t="shared" si="14"/>
        <v>42139.208333333328</v>
      </c>
      <c r="N229">
        <v>1432184400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17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119.90717911530095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>
        <v>1472619600</v>
      </c>
      <c r="M230" s="10">
        <f t="shared" si="14"/>
        <v>42613.208333333328</v>
      </c>
      <c r="N230">
        <v>1474779600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17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193.68925233644859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>
        <v>1496293200</v>
      </c>
      <c r="M231" s="10">
        <f t="shared" si="14"/>
        <v>42887.208333333328</v>
      </c>
      <c r="N231">
        <v>1500440400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17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420.16666666666669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>
        <v>1575612000</v>
      </c>
      <c r="M232" s="10">
        <f t="shared" si="14"/>
        <v>43805.25</v>
      </c>
      <c r="N232">
        <v>1575612000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17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>
        <v>1369112400</v>
      </c>
      <c r="M233" s="10">
        <f t="shared" si="14"/>
        <v>41415.208333333336</v>
      </c>
      <c r="N233">
        <v>1374123600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17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171.26470588235293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>
        <v>1469422800</v>
      </c>
      <c r="M234" s="10">
        <f t="shared" si="14"/>
        <v>42576.208333333328</v>
      </c>
      <c r="N234">
        <v>1469509200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7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157.89473684210526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>
        <v>1307854800</v>
      </c>
      <c r="M235" s="10">
        <f t="shared" si="14"/>
        <v>40706.208333333336</v>
      </c>
      <c r="N235">
        <v>1309237200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17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109.08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>
        <v>1503378000</v>
      </c>
      <c r="M236" s="10">
        <f t="shared" si="14"/>
        <v>42969.208333333328</v>
      </c>
      <c r="N236">
        <v>1503982800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34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41.732558139534881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>
        <v>1486965600</v>
      </c>
      <c r="M237" s="10">
        <f t="shared" si="14"/>
        <v>42779.25</v>
      </c>
      <c r="N237">
        <v>1487397600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17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10.944303797468354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>
        <v>1561438800</v>
      </c>
      <c r="M238" s="10">
        <f t="shared" si="14"/>
        <v>43641.208333333328</v>
      </c>
      <c r="N238">
        <v>1562043600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4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159.3763440860215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>
        <v>1398402000</v>
      </c>
      <c r="M239" s="10">
        <f t="shared" si="14"/>
        <v>41754.208333333336</v>
      </c>
      <c r="N239">
        <v>1398574800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17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422.41666666666669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>
        <v>1513231200</v>
      </c>
      <c r="M240" s="10">
        <f t="shared" si="14"/>
        <v>43083.25</v>
      </c>
      <c r="N240">
        <v>1515391200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34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97.71875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>
        <v>1440824400</v>
      </c>
      <c r="M241" s="10">
        <f t="shared" si="14"/>
        <v>42245.208333333328</v>
      </c>
      <c r="N241">
        <v>1441170000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17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418.78911564625849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>
        <v>1281070800</v>
      </c>
      <c r="M242" s="10">
        <f t="shared" si="14"/>
        <v>40396.208333333336</v>
      </c>
      <c r="N242">
        <v>1281157200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17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101.91632047477745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>
        <v>1397365200</v>
      </c>
      <c r="M243" s="10">
        <f t="shared" si="14"/>
        <v>41742.208333333336</v>
      </c>
      <c r="N243">
        <v>1398229200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17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127.72619047619048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>
        <v>1494392400</v>
      </c>
      <c r="M244" s="10">
        <f t="shared" si="14"/>
        <v>42865.208333333328</v>
      </c>
      <c r="N244">
        <v>1495256400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4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445.21739130434781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>
        <v>1520143200</v>
      </c>
      <c r="M245" s="10">
        <f t="shared" si="14"/>
        <v>43163.25</v>
      </c>
      <c r="N245">
        <v>1520402400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34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569.71428571428567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>
        <v>1405314000</v>
      </c>
      <c r="M246" s="10">
        <f t="shared" si="14"/>
        <v>41834.208333333336</v>
      </c>
      <c r="N246">
        <v>1409806800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17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509.34482758620692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>
        <v>1396846800</v>
      </c>
      <c r="M247" s="10">
        <f t="shared" si="14"/>
        <v>41736.208333333336</v>
      </c>
      <c r="N247">
        <v>1396933200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17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325.53333333333336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>
        <v>1375678800</v>
      </c>
      <c r="M248" s="10">
        <f t="shared" si="14"/>
        <v>41491.208333333336</v>
      </c>
      <c r="N248">
        <v>1376024400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17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932.61616161616166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>
        <v>1482386400</v>
      </c>
      <c r="M249" s="10">
        <f t="shared" si="14"/>
        <v>42726.25</v>
      </c>
      <c r="N249">
        <v>1483682400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17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211.33870967741936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>
        <v>1420005600</v>
      </c>
      <c r="M250" s="10">
        <f t="shared" si="14"/>
        <v>42004.25</v>
      </c>
      <c r="N250">
        <v>1420437600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17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273.32520325203251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>
        <v>1420178400</v>
      </c>
      <c r="M251" s="10">
        <f t="shared" si="14"/>
        <v>42006.25</v>
      </c>
      <c r="N251">
        <v>1420783200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17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>
        <v>1264399200</v>
      </c>
      <c r="M252" s="10">
        <f t="shared" si="14"/>
        <v>40203.25</v>
      </c>
      <c r="N252">
        <v>1267423200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17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54.08450704225352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>
        <v>1355032800</v>
      </c>
      <c r="M253" s="10">
        <f t="shared" si="14"/>
        <v>41252.25</v>
      </c>
      <c r="N253">
        <v>1355205600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34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626.29999999999995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>
        <v>1382677200</v>
      </c>
      <c r="M254" s="10">
        <f t="shared" si="14"/>
        <v>41572.208333333336</v>
      </c>
      <c r="N254">
        <v>1383109200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17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89.021399176954731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>
        <v>1302238800</v>
      </c>
      <c r="M255" s="10">
        <f t="shared" si="14"/>
        <v>40641.208333333336</v>
      </c>
      <c r="N255">
        <v>1303275600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34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184.89130434782609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>
        <v>1487656800</v>
      </c>
      <c r="M256" s="10">
        <f t="shared" si="14"/>
        <v>42787.25</v>
      </c>
      <c r="N256">
        <v>1487829600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34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120.16770186335404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>
        <v>1297836000</v>
      </c>
      <c r="M257" s="10">
        <f t="shared" si="14"/>
        <v>40590.25</v>
      </c>
      <c r="N257">
        <v>1298268000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17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ref="F258:F321" si="16">E258/D258%</f>
        <v>23.390243902439025</v>
      </c>
      <c r="G258" t="s">
        <v>14</v>
      </c>
      <c r="H258">
        <v>15</v>
      </c>
      <c r="I258" s="6">
        <f t="shared" ref="I258:I321" si="17">E258/H258</f>
        <v>63.93333333333333</v>
      </c>
      <c r="J258" t="s">
        <v>40</v>
      </c>
      <c r="K258" t="s">
        <v>41</v>
      </c>
      <c r="L258">
        <v>1453615200</v>
      </c>
      <c r="M258" s="10">
        <f t="shared" ref="M258:M321" si="18">(((L258/60)/60)/24)+DATE(1970,1,1)</f>
        <v>42393.25</v>
      </c>
      <c r="N258">
        <v>1456812000</v>
      </c>
      <c r="O258" s="10">
        <f t="shared" ref="O258:O321" si="19">(((N258/60)/60)/24)+DATE(1970,1,1)</f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17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si="16"/>
        <v>146</v>
      </c>
      <c r="G259" t="s">
        <v>20</v>
      </c>
      <c r="H259">
        <v>92</v>
      </c>
      <c r="I259" s="6">
        <f t="shared" si="17"/>
        <v>90.456521739130437</v>
      </c>
      <c r="J259" t="s">
        <v>21</v>
      </c>
      <c r="K259" t="s">
        <v>22</v>
      </c>
      <c r="L259">
        <v>1362463200</v>
      </c>
      <c r="M259" s="10">
        <f t="shared" si="18"/>
        <v>41338.25</v>
      </c>
      <c r="N259">
        <v>1363669200</v>
      </c>
      <c r="O259" s="10">
        <f t="shared" si="19"/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17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268.48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>
        <v>1481176800</v>
      </c>
      <c r="M260" s="10">
        <f t="shared" si="18"/>
        <v>42712.25</v>
      </c>
      <c r="N260">
        <v>1482904800</v>
      </c>
      <c r="O260" s="10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34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>E261/D261%</f>
        <v>597.5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>
        <v>1354946400</v>
      </c>
      <c r="M261" s="10">
        <f t="shared" si="18"/>
        <v>41251.25</v>
      </c>
      <c r="N261">
        <v>1356588000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17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157.69841269841271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>
        <v>1348808400</v>
      </c>
      <c r="M262" s="10">
        <f t="shared" si="18"/>
        <v>41180.208333333336</v>
      </c>
      <c r="N262">
        <v>1349845200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34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31.201660735468565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>
        <v>1282712400</v>
      </c>
      <c r="M263" s="10">
        <f t="shared" si="18"/>
        <v>40415.208333333336</v>
      </c>
      <c r="N263">
        <v>1283058000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17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313.41176470588238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>
        <v>1301979600</v>
      </c>
      <c r="M264" s="10">
        <f t="shared" si="18"/>
        <v>40638.208333333336</v>
      </c>
      <c r="N264">
        <v>1304226000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17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370.89655172413791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>
        <v>1263016800</v>
      </c>
      <c r="M265" s="10">
        <f t="shared" si="18"/>
        <v>40187.25</v>
      </c>
      <c r="N265">
        <v>1263016800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17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362.66447368421052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>
        <v>1360648800</v>
      </c>
      <c r="M266" s="10">
        <f t="shared" si="18"/>
        <v>41317.25</v>
      </c>
      <c r="N266">
        <v>1362031200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7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123.08163265306122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>
        <v>1451800800</v>
      </c>
      <c r="M267" s="10">
        <f t="shared" si="18"/>
        <v>42372.25</v>
      </c>
      <c r="N267">
        <v>1455602400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17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76.766756032171585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>
        <v>1415340000</v>
      </c>
      <c r="M268" s="10">
        <f t="shared" si="18"/>
        <v>41950.25</v>
      </c>
      <c r="N268">
        <v>1418191200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17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233.62012987012986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>
        <v>1351054800</v>
      </c>
      <c r="M269" s="10">
        <f t="shared" si="18"/>
        <v>41206.208333333336</v>
      </c>
      <c r="N269">
        <v>1352440800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7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180.53333333333333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>
        <v>1349326800</v>
      </c>
      <c r="M270" s="10">
        <f t="shared" si="18"/>
        <v>41186.208333333336</v>
      </c>
      <c r="N270">
        <v>1353304800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17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252.62857142857143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>
        <v>1548914400</v>
      </c>
      <c r="M271" s="10">
        <f t="shared" si="18"/>
        <v>43496.25</v>
      </c>
      <c r="N271">
        <v>1550728800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17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27.176538240368028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>
        <v>1291269600</v>
      </c>
      <c r="M272" s="10">
        <f t="shared" si="18"/>
        <v>40514.25</v>
      </c>
      <c r="N272">
        <v>1291442400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34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>
        <v>1449468000</v>
      </c>
      <c r="M273" s="10">
        <f t="shared" si="18"/>
        <v>42345.25</v>
      </c>
      <c r="N273">
        <v>1452146400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17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304.00978473581216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>
        <v>1562734800</v>
      </c>
      <c r="M274" s="10">
        <f t="shared" si="18"/>
        <v>43656.208333333328</v>
      </c>
      <c r="N274">
        <v>1564894800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17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137.23076923076923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>
        <v>1505624400</v>
      </c>
      <c r="M275" s="10">
        <f t="shared" si="18"/>
        <v>42995.208333333328</v>
      </c>
      <c r="N275">
        <v>1505883600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34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32.208333333333336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>
        <v>1509948000</v>
      </c>
      <c r="M276" s="10">
        <f t="shared" si="18"/>
        <v>43045.25</v>
      </c>
      <c r="N276">
        <v>1510380000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34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241.51282051282053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>
        <v>1554526800</v>
      </c>
      <c r="M277" s="10">
        <f t="shared" si="18"/>
        <v>43561.208333333328</v>
      </c>
      <c r="N277">
        <v>1555218000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17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96.8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>
        <v>1334811600</v>
      </c>
      <c r="M278" s="10">
        <f t="shared" si="18"/>
        <v>41018.208333333336</v>
      </c>
      <c r="N278">
        <v>1335243600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34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1066.4285714285713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>
        <v>1279515600</v>
      </c>
      <c r="M279" s="10">
        <f t="shared" si="18"/>
        <v>40378.208333333336</v>
      </c>
      <c r="N279">
        <v>1279688400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17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325.88888888888891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>
        <v>1353909600</v>
      </c>
      <c r="M280" s="10">
        <f t="shared" si="18"/>
        <v>41239.25</v>
      </c>
      <c r="N280">
        <v>1356069600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17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170.7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>
        <v>1535950800</v>
      </c>
      <c r="M281" s="10">
        <f t="shared" si="18"/>
        <v>43346.208333333328</v>
      </c>
      <c r="N281">
        <v>1536210000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34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581.44000000000005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>
        <v>1511244000</v>
      </c>
      <c r="M282" s="10">
        <f t="shared" si="18"/>
        <v>43060.25</v>
      </c>
      <c r="N282">
        <v>1511762400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17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91.520972644376897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>
        <v>1331445600</v>
      </c>
      <c r="M283" s="10">
        <f t="shared" si="18"/>
        <v>40979.25</v>
      </c>
      <c r="N283">
        <v>1333256400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17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108.04761904761905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>
        <v>1480226400</v>
      </c>
      <c r="M284" s="10">
        <f t="shared" si="18"/>
        <v>42701.25</v>
      </c>
      <c r="N284">
        <v>1480744800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34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18.728395061728396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>
        <v>1464584400</v>
      </c>
      <c r="M285" s="10">
        <f t="shared" si="18"/>
        <v>42520.208333333328</v>
      </c>
      <c r="N285">
        <v>1465016400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17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83.193877551020407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>
        <v>1335848400</v>
      </c>
      <c r="M286" s="10">
        <f t="shared" si="18"/>
        <v>41030.208333333336</v>
      </c>
      <c r="N286">
        <v>1336280400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17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706.33333333333337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>
        <v>1473483600</v>
      </c>
      <c r="M287" s="10">
        <f t="shared" si="18"/>
        <v>42623.208333333328</v>
      </c>
      <c r="N287">
        <v>1476766800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7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>
        <v>1479880800</v>
      </c>
      <c r="M288" s="10">
        <f t="shared" si="18"/>
        <v>42697.25</v>
      </c>
      <c r="N288">
        <v>1480485600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17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209.73015873015873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>
        <v>1430197200</v>
      </c>
      <c r="M289" s="10">
        <f t="shared" si="18"/>
        <v>42122.208333333328</v>
      </c>
      <c r="N289">
        <v>1430197200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17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97.785714285714292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>
        <v>1331701200</v>
      </c>
      <c r="M290" s="10">
        <f t="shared" si="18"/>
        <v>40982.208333333336</v>
      </c>
      <c r="N290">
        <v>1331787600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17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1684.25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>
        <v>1438578000</v>
      </c>
      <c r="M291" s="10">
        <f t="shared" si="18"/>
        <v>42219.208333333328</v>
      </c>
      <c r="N291">
        <v>1438837200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17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54.402135231316727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>
        <v>1368162000</v>
      </c>
      <c r="M292" s="10">
        <f t="shared" si="18"/>
        <v>41404.208333333336</v>
      </c>
      <c r="N292">
        <v>1370926800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17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456.61111111111109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>
        <v>1318654800</v>
      </c>
      <c r="M293" s="10">
        <f t="shared" si="18"/>
        <v>40831.208333333336</v>
      </c>
      <c r="N293">
        <v>1319000400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17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9.8219178082191778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>
        <v>1331874000</v>
      </c>
      <c r="M294" s="10">
        <f t="shared" si="18"/>
        <v>40984.208333333336</v>
      </c>
      <c r="N294">
        <v>1333429200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17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>
        <v>1286254800</v>
      </c>
      <c r="M295" s="10">
        <f t="shared" si="18"/>
        <v>40456.208333333336</v>
      </c>
      <c r="N295">
        <v>1287032400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7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1339.6666666666667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>
        <v>1540530000</v>
      </c>
      <c r="M296" s="10">
        <f t="shared" si="18"/>
        <v>43399.208333333328</v>
      </c>
      <c r="N296">
        <v>1541570400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34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35.650077760497666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>
        <v>1381813200</v>
      </c>
      <c r="M297" s="10">
        <f t="shared" si="18"/>
        <v>41562.208333333336</v>
      </c>
      <c r="N297">
        <v>1383976800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34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54.950819672131146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>
        <v>1548655200</v>
      </c>
      <c r="M298" s="10">
        <f t="shared" si="18"/>
        <v>43493.25</v>
      </c>
      <c r="N298">
        <v>1550556000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17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94.236111111111114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>
        <v>1389679200</v>
      </c>
      <c r="M299" s="10">
        <f t="shared" si="18"/>
        <v>41653.25</v>
      </c>
      <c r="N299">
        <v>1390456800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17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143.91428571428571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>
        <v>1456466400</v>
      </c>
      <c r="M300" s="10">
        <f t="shared" si="18"/>
        <v>42426.25</v>
      </c>
      <c r="N300">
        <v>1458018000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4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51.421052631578945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>
        <v>1456984800</v>
      </c>
      <c r="M301" s="10">
        <f t="shared" si="18"/>
        <v>42432.25</v>
      </c>
      <c r="N301">
        <v>1461819600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17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>
        <v>1504069200</v>
      </c>
      <c r="M302" s="10">
        <f t="shared" si="18"/>
        <v>42977.208333333328</v>
      </c>
      <c r="N302">
        <v>1504155600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34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1344.6666666666667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>
        <v>1424930400</v>
      </c>
      <c r="M303" s="10">
        <f t="shared" si="18"/>
        <v>42061.25</v>
      </c>
      <c r="N303">
        <v>1426395600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17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31.844940867279895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>
        <v>1535864400</v>
      </c>
      <c r="M304" s="10">
        <f t="shared" si="18"/>
        <v>43345.208333333328</v>
      </c>
      <c r="N304">
        <v>1537074000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7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82.617647058823536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>
        <v>1452146400</v>
      </c>
      <c r="M305" s="10">
        <f t="shared" si="18"/>
        <v>42376.25</v>
      </c>
      <c r="N305">
        <v>1452578400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17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546.14285714285711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>
        <v>1470546000</v>
      </c>
      <c r="M306" s="10">
        <f t="shared" si="18"/>
        <v>42589.208333333328</v>
      </c>
      <c r="N306">
        <v>1474088400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17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286.21428571428572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>
        <v>1458363600</v>
      </c>
      <c r="M307" s="10">
        <f t="shared" si="18"/>
        <v>42448.208333333328</v>
      </c>
      <c r="N307">
        <v>1461906000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34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7.907692307692308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>
        <v>1500008400</v>
      </c>
      <c r="M308" s="10">
        <f t="shared" si="18"/>
        <v>42930.208333333328</v>
      </c>
      <c r="N308">
        <v>1500267600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17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132.13677811550153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>
        <v>1338958800</v>
      </c>
      <c r="M309" s="10">
        <f t="shared" si="18"/>
        <v>41066.208333333336</v>
      </c>
      <c r="N309">
        <v>1340686800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17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74.077834179357026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>
        <v>1303102800</v>
      </c>
      <c r="M310" s="10">
        <f t="shared" si="18"/>
        <v>40651.208333333336</v>
      </c>
      <c r="N310">
        <v>1303189200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17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>
        <v>1316581200</v>
      </c>
      <c r="M311" s="10">
        <f t="shared" si="18"/>
        <v>40807.208333333336</v>
      </c>
      <c r="N311">
        <v>1318309200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17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20.333333333333332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>
        <v>1270789200</v>
      </c>
      <c r="M312" s="10">
        <f t="shared" si="18"/>
        <v>40277.208333333336</v>
      </c>
      <c r="N312">
        <v>1272171600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17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203.36507936507937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>
        <v>1297836000</v>
      </c>
      <c r="M313" s="10">
        <f t="shared" si="18"/>
        <v>40590.25</v>
      </c>
      <c r="N313">
        <v>1298872800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7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310.2284263959391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>
        <v>1382677200</v>
      </c>
      <c r="M314" s="10">
        <f t="shared" si="18"/>
        <v>41572.208333333336</v>
      </c>
      <c r="N314">
        <v>1383282000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17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395.31818181818181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>
        <v>1330322400</v>
      </c>
      <c r="M315" s="10">
        <f t="shared" si="18"/>
        <v>40966.25</v>
      </c>
      <c r="N315">
        <v>1330495200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17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294.71428571428572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>
        <v>1552366800</v>
      </c>
      <c r="M316" s="10">
        <f t="shared" si="18"/>
        <v>43536.208333333328</v>
      </c>
      <c r="N316">
        <v>1552798800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34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33.89473684210526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>
        <v>1400907600</v>
      </c>
      <c r="M317" s="10">
        <f t="shared" si="18"/>
        <v>41783.208333333336</v>
      </c>
      <c r="N317">
        <v>1403413200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17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66.677083333333329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>
        <v>1574143200</v>
      </c>
      <c r="M318" s="10">
        <f t="shared" si="18"/>
        <v>43788.25</v>
      </c>
      <c r="N318">
        <v>1574229600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17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19.227272727272727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>
        <v>1494738000</v>
      </c>
      <c r="M319" s="10">
        <f t="shared" si="18"/>
        <v>42869.208333333328</v>
      </c>
      <c r="N319">
        <v>1495861200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34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15.842105263157896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>
        <v>1392357600</v>
      </c>
      <c r="M320" s="10">
        <f t="shared" si="18"/>
        <v>41684.25</v>
      </c>
      <c r="N320">
        <v>1392530400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17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38.702380952380949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>
        <v>1281589200</v>
      </c>
      <c r="M321" s="10">
        <f t="shared" si="18"/>
        <v>40402.208333333336</v>
      </c>
      <c r="N321">
        <v>1283662800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17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ref="F322:F385" si="20">E322/D322%</f>
        <v>9.5876777251184837</v>
      </c>
      <c r="G322" t="s">
        <v>14</v>
      </c>
      <c r="H322">
        <v>80</v>
      </c>
      <c r="I322" s="6">
        <f t="shared" ref="I322:I385" si="21">E322/H322</f>
        <v>101.15</v>
      </c>
      <c r="J322" t="s">
        <v>21</v>
      </c>
      <c r="K322" t="s">
        <v>22</v>
      </c>
      <c r="L322">
        <v>1305003600</v>
      </c>
      <c r="M322" s="10">
        <f t="shared" ref="M322:M385" si="22">(((L322/60)/60)/24)+DATE(1970,1,1)</f>
        <v>40673.208333333336</v>
      </c>
      <c r="N322">
        <v>1305781200</v>
      </c>
      <c r="O322" s="10">
        <f t="shared" ref="O322:O385" si="23"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34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si="20"/>
        <v>94.144366197183103</v>
      </c>
      <c r="G323" t="s">
        <v>14</v>
      </c>
      <c r="H323">
        <v>2468</v>
      </c>
      <c r="I323" s="6">
        <f t="shared" si="21"/>
        <v>65.000810372771468</v>
      </c>
      <c r="J323" t="s">
        <v>21</v>
      </c>
      <c r="K323" t="s">
        <v>22</v>
      </c>
      <c r="L323">
        <v>1301634000</v>
      </c>
      <c r="M323" s="10">
        <f t="shared" si="22"/>
        <v>40634.208333333336</v>
      </c>
      <c r="N323">
        <v>1302325200</v>
      </c>
      <c r="O323" s="10">
        <f t="shared" si="23"/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34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166.56234096692111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>
        <v>1290664800</v>
      </c>
      <c r="M324" s="10">
        <f t="shared" si="22"/>
        <v>40507.25</v>
      </c>
      <c r="N324">
        <v>1291788000</v>
      </c>
      <c r="O324" s="10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17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24.134831460674157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>
        <v>1395896400</v>
      </c>
      <c r="M325" s="10">
        <f t="shared" si="22"/>
        <v>41725.208333333336</v>
      </c>
      <c r="N325">
        <v>1396069200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17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164.05633802816902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>
        <v>1434862800</v>
      </c>
      <c r="M326" s="10">
        <f t="shared" si="22"/>
        <v>42176.208333333328</v>
      </c>
      <c r="N326">
        <v>1435899600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34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90.723076923076917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>
        <v>1529125200</v>
      </c>
      <c r="M327" s="10">
        <f t="shared" si="22"/>
        <v>43267.208333333328</v>
      </c>
      <c r="N327">
        <v>1531112400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34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46.194444444444443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>
        <v>1451109600</v>
      </c>
      <c r="M328" s="10">
        <f t="shared" si="22"/>
        <v>42364.25</v>
      </c>
      <c r="N328">
        <v>1451628000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17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38.53846153846154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>
        <v>1566968400</v>
      </c>
      <c r="M329" s="10">
        <f t="shared" si="22"/>
        <v>43705.208333333328</v>
      </c>
      <c r="N329">
        <v>1567314000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34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133.56231003039514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>
        <v>1543557600</v>
      </c>
      <c r="M330" s="10">
        <f t="shared" si="22"/>
        <v>43434.25</v>
      </c>
      <c r="N330">
        <v>1544508000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17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>
        <v>1481522400</v>
      </c>
      <c r="M331" s="10">
        <f t="shared" si="22"/>
        <v>42716.25</v>
      </c>
      <c r="N331">
        <v>1482472800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34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184.95548961424333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>
        <v>1512712800</v>
      </c>
      <c r="M332" s="10">
        <f t="shared" si="22"/>
        <v>43077.25</v>
      </c>
      <c r="N332">
        <v>1512799200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17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443.72727272727275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>
        <v>1324274400</v>
      </c>
      <c r="M333" s="10">
        <f t="shared" si="22"/>
        <v>40896.25</v>
      </c>
      <c r="N333">
        <v>1324360800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34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199.98067632850243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>
        <v>1364446800</v>
      </c>
      <c r="M334" s="10">
        <f t="shared" si="22"/>
        <v>41361.208333333336</v>
      </c>
      <c r="N334">
        <v>1364533200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17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123.95833333333333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>
        <v>1542693600</v>
      </c>
      <c r="M335" s="10">
        <f t="shared" si="22"/>
        <v>43424.25</v>
      </c>
      <c r="N335">
        <v>1545112800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7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186.61329305135951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>
        <v>1515564000</v>
      </c>
      <c r="M336" s="10">
        <f t="shared" si="22"/>
        <v>43110.25</v>
      </c>
      <c r="N336">
        <v>1516168800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17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114.28538550057537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>
        <v>1573797600</v>
      </c>
      <c r="M337" s="10">
        <f t="shared" si="22"/>
        <v>43784.25</v>
      </c>
      <c r="N337">
        <v>1574920800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17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97.032531824611027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>
        <v>1292392800</v>
      </c>
      <c r="M338" s="10">
        <f t="shared" si="22"/>
        <v>40527.25</v>
      </c>
      <c r="N338">
        <v>1292479200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17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122.81904761904762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>
        <v>1573452000</v>
      </c>
      <c r="M339" s="10">
        <f t="shared" si="22"/>
        <v>43780.25</v>
      </c>
      <c r="N339">
        <v>1573538400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17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179.14326647564471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>
        <v>1317790800</v>
      </c>
      <c r="M340" s="10">
        <f t="shared" si="22"/>
        <v>40821.208333333336</v>
      </c>
      <c r="N340">
        <v>1320382800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7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>
        <v>1501650000</v>
      </c>
      <c r="M341" s="10">
        <f t="shared" si="22"/>
        <v>42949.208333333328</v>
      </c>
      <c r="N341">
        <v>1502859600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17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94.242587601078171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>
        <v>1323669600</v>
      </c>
      <c r="M342" s="10">
        <f t="shared" si="22"/>
        <v>40889.25</v>
      </c>
      <c r="N342">
        <v>1323756000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34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84.669291338582681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>
        <v>1440738000</v>
      </c>
      <c r="M343" s="10">
        <f t="shared" si="22"/>
        <v>42244.208333333328</v>
      </c>
      <c r="N343">
        <v>1441342800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17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66.521920668058456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>
        <v>1374296400</v>
      </c>
      <c r="M344" s="10">
        <f t="shared" si="22"/>
        <v>41475.208333333336</v>
      </c>
      <c r="N344">
        <v>1375333200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7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53.922222222222224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>
        <v>1384840800</v>
      </c>
      <c r="M345" s="10">
        <f t="shared" si="22"/>
        <v>41597.25</v>
      </c>
      <c r="N345">
        <v>1389420000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7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41.983299595141702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>
        <v>1516600800</v>
      </c>
      <c r="M346" s="10">
        <f t="shared" si="22"/>
        <v>43122.25</v>
      </c>
      <c r="N346">
        <v>1520056800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17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14.694796954314722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>
        <v>1436418000</v>
      </c>
      <c r="M347" s="10">
        <f t="shared" si="22"/>
        <v>42194.208333333328</v>
      </c>
      <c r="N347">
        <v>1436504400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17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34.475000000000001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>
        <v>1503550800</v>
      </c>
      <c r="M348" s="10">
        <f t="shared" si="22"/>
        <v>42971.208333333328</v>
      </c>
      <c r="N348">
        <v>1508302800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17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1400.7777777777778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>
        <v>1423634400</v>
      </c>
      <c r="M349" s="10">
        <f t="shared" si="22"/>
        <v>42046.25</v>
      </c>
      <c r="N349">
        <v>1425708000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17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71.770351758793964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>
        <v>1487224800</v>
      </c>
      <c r="M350" s="10">
        <f t="shared" si="22"/>
        <v>42782.25</v>
      </c>
      <c r="N350">
        <v>1488348000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17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53.07411504424779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>
        <v>1500008400</v>
      </c>
      <c r="M351" s="10">
        <f t="shared" si="22"/>
        <v>42930.208333333328</v>
      </c>
      <c r="N351">
        <v>1502600400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17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>
        <v>1432098000</v>
      </c>
      <c r="M352" s="10">
        <f t="shared" si="22"/>
        <v>42144.208333333328</v>
      </c>
      <c r="N352">
        <v>1433653200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17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127.70715249662618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>
        <v>1440392400</v>
      </c>
      <c r="M353" s="10">
        <f t="shared" si="22"/>
        <v>42240.208333333328</v>
      </c>
      <c r="N353">
        <v>1441602000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17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34.892857142857146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>
        <v>1446876000</v>
      </c>
      <c r="M354" s="10">
        <f t="shared" si="22"/>
        <v>42315.25</v>
      </c>
      <c r="N354">
        <v>1447567200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7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410.59821428571428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>
        <v>1562302800</v>
      </c>
      <c r="M355" s="10">
        <f t="shared" si="22"/>
        <v>43651.208333333328</v>
      </c>
      <c r="N355">
        <v>1562389200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17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123.73770491803279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>
        <v>1378184400</v>
      </c>
      <c r="M356" s="10">
        <f t="shared" si="22"/>
        <v>41520.208333333336</v>
      </c>
      <c r="N356">
        <v>1378789200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17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>
        <v>1485064800</v>
      </c>
      <c r="M357" s="10">
        <f t="shared" si="22"/>
        <v>42757.25</v>
      </c>
      <c r="N357">
        <v>1488520800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17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36.892473118279568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>
        <v>1326520800</v>
      </c>
      <c r="M358" s="10">
        <f t="shared" si="22"/>
        <v>40922.25</v>
      </c>
      <c r="N358">
        <v>1327298400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7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184.91304347826087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>
        <v>1441256400</v>
      </c>
      <c r="M359" s="10">
        <f t="shared" si="22"/>
        <v>42250.208333333328</v>
      </c>
      <c r="N359">
        <v>1443416400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17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11.814432989690722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>
        <v>1533877200</v>
      </c>
      <c r="M360" s="10">
        <f t="shared" si="22"/>
        <v>43322.208333333328</v>
      </c>
      <c r="N360">
        <v>1534136400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17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298.7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>
        <v>1314421200</v>
      </c>
      <c r="M361" s="10">
        <f t="shared" si="22"/>
        <v>40782.208333333336</v>
      </c>
      <c r="N361">
        <v>1315026000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17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226.35175879396985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>
        <v>1293861600</v>
      </c>
      <c r="M362" s="10">
        <f t="shared" si="22"/>
        <v>40544.25</v>
      </c>
      <c r="N362">
        <v>1295071200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17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173.56363636363636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>
        <v>1507352400</v>
      </c>
      <c r="M363" s="10">
        <f t="shared" si="22"/>
        <v>43015.208333333328</v>
      </c>
      <c r="N363">
        <v>1509426000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7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371.75675675675677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>
        <v>1296108000</v>
      </c>
      <c r="M364" s="10">
        <f t="shared" si="22"/>
        <v>40570.25</v>
      </c>
      <c r="N364">
        <v>1299391200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17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160.19230769230768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>
        <v>1324965600</v>
      </c>
      <c r="M365" s="10">
        <f t="shared" si="22"/>
        <v>40904.25</v>
      </c>
      <c r="N365">
        <v>1325052000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17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1616.3333333333333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>
        <v>1520229600</v>
      </c>
      <c r="M366" s="10">
        <f t="shared" si="22"/>
        <v>43164.25</v>
      </c>
      <c r="N366">
        <v>1522818000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17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733.4375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>
        <v>1482991200</v>
      </c>
      <c r="M367" s="10">
        <f t="shared" si="22"/>
        <v>42733.25</v>
      </c>
      <c r="N367">
        <v>1485324000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17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592.11111111111109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>
        <v>1294034400</v>
      </c>
      <c r="M368" s="10">
        <f t="shared" si="22"/>
        <v>40546.25</v>
      </c>
      <c r="N368">
        <v>1294120800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17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18.888888888888889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>
        <v>1413608400</v>
      </c>
      <c r="M369" s="10">
        <f t="shared" si="22"/>
        <v>41930.208333333336</v>
      </c>
      <c r="N369">
        <v>1415685600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17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276.80769230769232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>
        <v>1286946000</v>
      </c>
      <c r="M370" s="10">
        <f t="shared" si="22"/>
        <v>40464.208333333336</v>
      </c>
      <c r="N370">
        <v>1288933200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17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273.01851851851853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>
        <v>1359871200</v>
      </c>
      <c r="M371" s="10">
        <f t="shared" si="22"/>
        <v>41308.25</v>
      </c>
      <c r="N371">
        <v>1363237200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17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159.36331255565449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>
        <v>1555304400</v>
      </c>
      <c r="M372" s="10">
        <f t="shared" si="22"/>
        <v>43570.208333333328</v>
      </c>
      <c r="N372">
        <v>1555822800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17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67.869978858350947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>
        <v>1423375200</v>
      </c>
      <c r="M373" s="10">
        <f t="shared" si="22"/>
        <v>42043.25</v>
      </c>
      <c r="N373">
        <v>1427778000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34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1591.5555555555557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>
        <v>1420696800</v>
      </c>
      <c r="M374" s="10">
        <f t="shared" si="22"/>
        <v>42012.25</v>
      </c>
      <c r="N374">
        <v>1422424800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17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730.18222222222221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>
        <v>1502946000</v>
      </c>
      <c r="M375" s="10">
        <f t="shared" si="22"/>
        <v>42964.208333333328</v>
      </c>
      <c r="N375">
        <v>1503637200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34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13.185782556750299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>
        <v>1547186400</v>
      </c>
      <c r="M376" s="10">
        <f t="shared" si="22"/>
        <v>43476.25</v>
      </c>
      <c r="N376">
        <v>1547618400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34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54.777777777777779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>
        <v>1444971600</v>
      </c>
      <c r="M377" s="10">
        <f t="shared" si="22"/>
        <v>42293.208333333328</v>
      </c>
      <c r="N377">
        <v>1449900000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17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361.02941176470586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>
        <v>1404622800</v>
      </c>
      <c r="M378" s="10">
        <f t="shared" si="22"/>
        <v>41826.208333333336</v>
      </c>
      <c r="N378">
        <v>1405141200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17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10.257545271629779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>
        <v>1571720400</v>
      </c>
      <c r="M379" s="10">
        <f t="shared" si="22"/>
        <v>43760.208333333328</v>
      </c>
      <c r="N379">
        <v>1572933600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7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13.962962962962964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>
        <v>1526878800</v>
      </c>
      <c r="M380" s="10">
        <f t="shared" si="22"/>
        <v>43241.208333333328</v>
      </c>
      <c r="N380">
        <v>1530162000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17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40.444444444444443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>
        <v>1319691600</v>
      </c>
      <c r="M381" s="10">
        <f t="shared" si="22"/>
        <v>40843.208333333336</v>
      </c>
      <c r="N381">
        <v>1320904800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34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160.32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>
        <v>1371963600</v>
      </c>
      <c r="M382" s="10">
        <f t="shared" si="22"/>
        <v>41448.208333333336</v>
      </c>
      <c r="N382">
        <v>1372395600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17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183.9433962264151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>
        <v>1433739600</v>
      </c>
      <c r="M383" s="10">
        <f t="shared" si="22"/>
        <v>42163.208333333328</v>
      </c>
      <c r="N383">
        <v>1437714000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34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63.769230769230766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>
        <v>1508130000</v>
      </c>
      <c r="M384" s="10">
        <f t="shared" si="22"/>
        <v>43024.208333333328</v>
      </c>
      <c r="N384">
        <v>1509771600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17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225.38095238095238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>
        <v>1550037600</v>
      </c>
      <c r="M385" s="10">
        <f t="shared" si="22"/>
        <v>43509.25</v>
      </c>
      <c r="N385">
        <v>1550556000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17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ref="F386:F449" si="24">E386/D386%</f>
        <v>172.00961538461539</v>
      </c>
      <c r="G386" t="s">
        <v>20</v>
      </c>
      <c r="H386">
        <v>4799</v>
      </c>
      <c r="I386" s="6">
        <f t="shared" ref="I386:I449" si="25">E386/H386</f>
        <v>41.004167534903104</v>
      </c>
      <c r="J386" t="s">
        <v>21</v>
      </c>
      <c r="K386" t="s">
        <v>22</v>
      </c>
      <c r="L386">
        <v>1486706400</v>
      </c>
      <c r="M386" s="10">
        <f t="shared" ref="M386:M449" si="26">(((L386/60)/60)/24)+DATE(1970,1,1)</f>
        <v>42776.25</v>
      </c>
      <c r="N386">
        <v>1489039200</v>
      </c>
      <c r="O386" s="10">
        <f t="shared" ref="O386:O449" si="27">(((N386/60)/60)/24)+DATE(1970,1,1)</f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34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si="24"/>
        <v>146.16709511568124</v>
      </c>
      <c r="G387" t="s">
        <v>20</v>
      </c>
      <c r="H387">
        <v>1137</v>
      </c>
      <c r="I387" s="6">
        <f t="shared" si="25"/>
        <v>50.007915567282325</v>
      </c>
      <c r="J387" t="s">
        <v>21</v>
      </c>
      <c r="K387" t="s">
        <v>22</v>
      </c>
      <c r="L387">
        <v>1553835600</v>
      </c>
      <c r="M387" s="10">
        <f t="shared" si="26"/>
        <v>43553.208333333328</v>
      </c>
      <c r="N387">
        <v>1556600400</v>
      </c>
      <c r="O387" s="10">
        <f t="shared" si="27"/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34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76.42361623616236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>
        <v>1277528400</v>
      </c>
      <c r="M388" s="10">
        <f t="shared" si="26"/>
        <v>40355.208333333336</v>
      </c>
      <c r="N388">
        <v>1278565200</v>
      </c>
      <c r="O388" s="10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17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39.261467889908253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>
        <v>1339477200</v>
      </c>
      <c r="M389" s="10">
        <f t="shared" si="26"/>
        <v>41072.208333333336</v>
      </c>
      <c r="N389">
        <v>1339909200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17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11.270034843205575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>
        <v>1325656800</v>
      </c>
      <c r="M390" s="10">
        <f t="shared" si="26"/>
        <v>40912.25</v>
      </c>
      <c r="N390">
        <v>1325829600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17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122.11084337349398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>
        <v>1288242000</v>
      </c>
      <c r="M391" s="10">
        <f t="shared" si="26"/>
        <v>40479.208333333336</v>
      </c>
      <c r="N391">
        <v>1290578400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7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186.54166666666666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>
        <v>1379048400</v>
      </c>
      <c r="M392" s="10">
        <f t="shared" si="26"/>
        <v>41530.208333333336</v>
      </c>
      <c r="N392">
        <v>1380344400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17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7.2731788079470201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>
        <v>1389679200</v>
      </c>
      <c r="M393" s="10">
        <f t="shared" si="26"/>
        <v>41653.25</v>
      </c>
      <c r="N393">
        <v>1389852000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34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65.642371234207971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>
        <v>1294293600</v>
      </c>
      <c r="M394" s="10">
        <f t="shared" si="26"/>
        <v>40549.25</v>
      </c>
      <c r="N394">
        <v>1294466400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17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228.96178343949043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>
        <v>1500267600</v>
      </c>
      <c r="M395" s="10">
        <f t="shared" si="26"/>
        <v>42933.208333333328</v>
      </c>
      <c r="N395">
        <v>1500354000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17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469.375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>
        <v>1375074000</v>
      </c>
      <c r="M396" s="10">
        <f t="shared" si="26"/>
        <v>41484.208333333336</v>
      </c>
      <c r="N396">
        <v>1375938000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34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130.11267605633802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>
        <v>1323324000</v>
      </c>
      <c r="M397" s="10">
        <f t="shared" si="26"/>
        <v>40885.25</v>
      </c>
      <c r="N397">
        <v>1323410400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17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167.05422993492408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>
        <v>1538715600</v>
      </c>
      <c r="M398" s="10">
        <f t="shared" si="26"/>
        <v>43378.208333333328</v>
      </c>
      <c r="N398">
        <v>1539406800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17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173.8641975308642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>
        <v>1369285200</v>
      </c>
      <c r="M399" s="10">
        <f t="shared" si="26"/>
        <v>41417.208333333336</v>
      </c>
      <c r="N399">
        <v>1369803600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34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717.76470588235293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>
        <v>1525755600</v>
      </c>
      <c r="M400" s="10">
        <f t="shared" si="26"/>
        <v>43228.208333333328</v>
      </c>
      <c r="N400">
        <v>1525928400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17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63.850976361767728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>
        <v>1296626400</v>
      </c>
      <c r="M401" s="10">
        <f t="shared" si="26"/>
        <v>40576.25</v>
      </c>
      <c r="N401">
        <v>1297231200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34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>
        <v>1376629200</v>
      </c>
      <c r="M402" s="10">
        <f t="shared" si="26"/>
        <v>41502.208333333336</v>
      </c>
      <c r="N402">
        <v>1378530000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17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1530.2222222222222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>
        <v>1572152400</v>
      </c>
      <c r="M403" s="10">
        <f t="shared" si="26"/>
        <v>43765.208333333328</v>
      </c>
      <c r="N403">
        <v>1572152400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17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40.356164383561641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>
        <v>1325829600</v>
      </c>
      <c r="M404" s="10">
        <f t="shared" si="26"/>
        <v>40914.25</v>
      </c>
      <c r="N404">
        <v>1329890400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17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86.220633299284984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>
        <v>1273640400</v>
      </c>
      <c r="M405" s="10">
        <f t="shared" si="26"/>
        <v>40310.208333333336</v>
      </c>
      <c r="N405">
        <v>1276750800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17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315.58486707566465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>
        <v>1510639200</v>
      </c>
      <c r="M406" s="10">
        <f t="shared" si="26"/>
        <v>43053.25</v>
      </c>
      <c r="N406">
        <v>1510898400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17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89.618243243243242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>
        <v>1528088400</v>
      </c>
      <c r="M407" s="10">
        <f t="shared" si="26"/>
        <v>43255.208333333328</v>
      </c>
      <c r="N407">
        <v>1532408400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17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182.14503816793894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>
        <v>1359525600</v>
      </c>
      <c r="M408" s="10">
        <f t="shared" si="26"/>
        <v>41304.25</v>
      </c>
      <c r="N408">
        <v>1360562400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17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355.88235294117646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>
        <v>1570942800</v>
      </c>
      <c r="M409" s="10">
        <f t="shared" si="26"/>
        <v>43751.208333333328</v>
      </c>
      <c r="N409">
        <v>1571547600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7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131.83695652173913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>
        <v>1466398800</v>
      </c>
      <c r="M410" s="10">
        <f t="shared" si="26"/>
        <v>42541.208333333328</v>
      </c>
      <c r="N410">
        <v>1468126800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17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46.315634218289084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>
        <v>1492491600</v>
      </c>
      <c r="M411" s="10">
        <f t="shared" si="26"/>
        <v>42843.208333333328</v>
      </c>
      <c r="N411">
        <v>1492837200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17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>
        <v>1430197200</v>
      </c>
      <c r="M412" s="10">
        <f t="shared" si="26"/>
        <v>42122.208333333328</v>
      </c>
      <c r="N412">
        <v>1430197200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17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104.62820512820512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>
        <v>1496034000</v>
      </c>
      <c r="M413" s="10">
        <f t="shared" si="26"/>
        <v>42884.208333333328</v>
      </c>
      <c r="N413">
        <v>1496206800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17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668.85714285714289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>
        <v>1388728800</v>
      </c>
      <c r="M414" s="10">
        <f t="shared" si="26"/>
        <v>41642.25</v>
      </c>
      <c r="N414">
        <v>1389592800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17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>
        <v>1543298400</v>
      </c>
      <c r="M415" s="10">
        <f t="shared" si="26"/>
        <v>43431.25</v>
      </c>
      <c r="N415">
        <v>1545631200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17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84.699787460148784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>
        <v>1271739600</v>
      </c>
      <c r="M416" s="10">
        <f t="shared" si="26"/>
        <v>40288.208333333336</v>
      </c>
      <c r="N416">
        <v>1272430800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17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11.059030837004405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>
        <v>1326434400</v>
      </c>
      <c r="M417" s="10">
        <f t="shared" si="26"/>
        <v>40921.25</v>
      </c>
      <c r="N417">
        <v>1327903200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34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43.838781575037146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>
        <v>1295244000</v>
      </c>
      <c r="M418" s="10">
        <f t="shared" si="26"/>
        <v>40560.25</v>
      </c>
      <c r="N418">
        <v>1296021600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17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55.470588235294116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>
        <v>1541221200</v>
      </c>
      <c r="M419" s="10">
        <f t="shared" si="26"/>
        <v>43407.208333333328</v>
      </c>
      <c r="N419">
        <v>1543298400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17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57.399511301160658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>
        <v>1336280400</v>
      </c>
      <c r="M420" s="10">
        <f t="shared" si="26"/>
        <v>41035.208333333336</v>
      </c>
      <c r="N420">
        <v>1336366800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17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123.43497363796133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>
        <v>1324533600</v>
      </c>
      <c r="M421" s="10">
        <f t="shared" si="26"/>
        <v>40899.25</v>
      </c>
      <c r="N421">
        <v>1325052000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17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128.46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>
        <v>1498366800</v>
      </c>
      <c r="M422" s="10">
        <f t="shared" si="26"/>
        <v>42911.208333333328</v>
      </c>
      <c r="N422">
        <v>1499576400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17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63.98936170212766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>
        <v>1498712400</v>
      </c>
      <c r="M423" s="10">
        <f t="shared" si="26"/>
        <v>42915.208333333328</v>
      </c>
      <c r="N423">
        <v>1501304400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34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127.29885057471265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>
        <v>1271480400</v>
      </c>
      <c r="M424" s="10">
        <f t="shared" si="26"/>
        <v>40285.208333333336</v>
      </c>
      <c r="N424">
        <v>1273208400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17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10.638024357239512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>
        <v>1316667600</v>
      </c>
      <c r="M425" s="10">
        <f t="shared" si="26"/>
        <v>40808.208333333336</v>
      </c>
      <c r="N425">
        <v>1316840400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17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40.470588235294116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>
        <v>1524027600</v>
      </c>
      <c r="M426" s="10">
        <f t="shared" si="26"/>
        <v>43208.208333333328</v>
      </c>
      <c r="N426">
        <v>1524546000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17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287.66666666666669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>
        <v>1438059600</v>
      </c>
      <c r="M427" s="10">
        <f t="shared" si="26"/>
        <v>42213.208333333328</v>
      </c>
      <c r="N427">
        <v>1438578000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17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572.94444444444446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>
        <v>1361944800</v>
      </c>
      <c r="M428" s="10">
        <f t="shared" si="26"/>
        <v>41332.25</v>
      </c>
      <c r="N428">
        <v>1362549600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17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112.90429799426934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>
        <v>1410584400</v>
      </c>
      <c r="M429" s="10">
        <f t="shared" si="26"/>
        <v>41895.208333333336</v>
      </c>
      <c r="N429">
        <v>1413349200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17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46.387573964497044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>
        <v>1297404000</v>
      </c>
      <c r="M430" s="10">
        <f t="shared" si="26"/>
        <v>40585.25</v>
      </c>
      <c r="N430">
        <v>1298008800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17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>
        <v>1392012000</v>
      </c>
      <c r="M431" s="10">
        <f t="shared" si="26"/>
        <v>41680.25</v>
      </c>
      <c r="N431">
        <v>1394427600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34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67.740740740740748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>
        <v>1569733200</v>
      </c>
      <c r="M432" s="10">
        <f t="shared" si="26"/>
        <v>43737.208333333328</v>
      </c>
      <c r="N432">
        <v>1572670800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17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192.49019607843138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>
        <v>1529643600</v>
      </c>
      <c r="M433" s="10">
        <f t="shared" si="26"/>
        <v>43273.208333333328</v>
      </c>
      <c r="N433">
        <v>1531112400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17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82.714285714285708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>
        <v>1399006800</v>
      </c>
      <c r="M434" s="10">
        <f t="shared" si="26"/>
        <v>41761.208333333336</v>
      </c>
      <c r="N434">
        <v>1400734800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17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54.163920922570014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>
        <v>1385359200</v>
      </c>
      <c r="M435" s="10">
        <f t="shared" si="26"/>
        <v>41603.25</v>
      </c>
      <c r="N435">
        <v>1386741600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17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>
        <v>1480572000</v>
      </c>
      <c r="M436" s="10">
        <f t="shared" si="26"/>
        <v>42705.25</v>
      </c>
      <c r="N436">
        <v>1481781600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7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116.87664041994751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>
        <v>1418623200</v>
      </c>
      <c r="M437" s="10">
        <f t="shared" si="26"/>
        <v>41988.25</v>
      </c>
      <c r="N437">
        <v>1419660000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17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1052.1538461538462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>
        <v>1555736400</v>
      </c>
      <c r="M438" s="10">
        <f t="shared" si="26"/>
        <v>43575.208333333328</v>
      </c>
      <c r="N438">
        <v>1555822800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17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123.07407407407408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>
        <v>1442120400</v>
      </c>
      <c r="M439" s="10">
        <f t="shared" si="26"/>
        <v>42260.208333333328</v>
      </c>
      <c r="N439">
        <v>1442379600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34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178.63855421686748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>
        <v>1362376800</v>
      </c>
      <c r="M440" s="10">
        <f t="shared" si="26"/>
        <v>41337.25</v>
      </c>
      <c r="N440">
        <v>1364965200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17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355.28169014084506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>
        <v>1478408400</v>
      </c>
      <c r="M441" s="10">
        <f t="shared" si="26"/>
        <v>42680.208333333328</v>
      </c>
      <c r="N441">
        <v>1479016800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17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161.90634146341463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>
        <v>1498798800</v>
      </c>
      <c r="M442" s="10">
        <f t="shared" si="26"/>
        <v>42916.208333333328</v>
      </c>
      <c r="N442">
        <v>1499662800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17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24.914285714285715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>
        <v>1335416400</v>
      </c>
      <c r="M443" s="10">
        <f t="shared" si="26"/>
        <v>41025.208333333336</v>
      </c>
      <c r="N443">
        <v>1337835600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17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198.72222222222223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>
        <v>1504328400</v>
      </c>
      <c r="M444" s="10">
        <f t="shared" si="26"/>
        <v>42980.208333333328</v>
      </c>
      <c r="N444">
        <v>1505710800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17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>
        <v>1285822800</v>
      </c>
      <c r="M445" s="10">
        <f t="shared" si="26"/>
        <v>40451.208333333336</v>
      </c>
      <c r="N445">
        <v>1287464400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17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176.41935483870967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>
        <v>1311483600</v>
      </c>
      <c r="M446" s="10">
        <f t="shared" si="26"/>
        <v>40748.208333333336</v>
      </c>
      <c r="N446">
        <v>1311656400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34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511.38095238095241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>
        <v>1291356000</v>
      </c>
      <c r="M447" s="10">
        <f t="shared" si="26"/>
        <v>40515.25</v>
      </c>
      <c r="N447">
        <v>1293170400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17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82.044117647058826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>
        <v>1355810400</v>
      </c>
      <c r="M448" s="10">
        <f t="shared" si="26"/>
        <v>41261.25</v>
      </c>
      <c r="N448">
        <v>1355983200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34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>
        <v>1513663200</v>
      </c>
      <c r="M449" s="10">
        <f t="shared" si="26"/>
        <v>43088.25</v>
      </c>
      <c r="N449">
        <v>1515045600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17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ref="F450:F513" si="28">E450/D450%</f>
        <v>50.482758620689658</v>
      </c>
      <c r="G450" t="s">
        <v>14</v>
      </c>
      <c r="H450">
        <v>605</v>
      </c>
      <c r="I450" s="6">
        <f t="shared" ref="I450:I513" si="29">E450/H450</f>
        <v>75.014876033057845</v>
      </c>
      <c r="J450" t="s">
        <v>21</v>
      </c>
      <c r="K450" t="s">
        <v>22</v>
      </c>
      <c r="L450">
        <v>1365915600</v>
      </c>
      <c r="M450" s="10">
        <f t="shared" ref="M450:M513" si="30">(((L450/60)/60)/24)+DATE(1970,1,1)</f>
        <v>41378.208333333336</v>
      </c>
      <c r="N450">
        <v>1366088400</v>
      </c>
      <c r="O450" s="10">
        <f t="shared" ref="O450:O513" si="31"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17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si="28"/>
        <v>967</v>
      </c>
      <c r="G451" t="s">
        <v>20</v>
      </c>
      <c r="H451">
        <v>86</v>
      </c>
      <c r="I451" s="6">
        <f t="shared" si="29"/>
        <v>101.19767441860465</v>
      </c>
      <c r="J451" t="s">
        <v>36</v>
      </c>
      <c r="K451" t="s">
        <v>37</v>
      </c>
      <c r="L451">
        <v>1551852000</v>
      </c>
      <c r="M451" s="10">
        <f t="shared" si="30"/>
        <v>43530.25</v>
      </c>
      <c r="N451">
        <v>1553317200</v>
      </c>
      <c r="O451" s="10">
        <f t="shared" si="31"/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17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>
        <v>1540098000</v>
      </c>
      <c r="M452" s="10">
        <f t="shared" si="30"/>
        <v>43394.208333333328</v>
      </c>
      <c r="N452">
        <v>1542088800</v>
      </c>
      <c r="O452" s="10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17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122.84501347708895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>
        <v>1500440400</v>
      </c>
      <c r="M453" s="10">
        <f t="shared" si="30"/>
        <v>42935.208333333328</v>
      </c>
      <c r="N453">
        <v>1503118800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4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63.4375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>
        <v>1278392400</v>
      </c>
      <c r="M454" s="10">
        <f t="shared" si="30"/>
        <v>40365.208333333336</v>
      </c>
      <c r="N454">
        <v>1278478800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34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56.331688596491226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>
        <v>1480572000</v>
      </c>
      <c r="M455" s="10">
        <f t="shared" si="30"/>
        <v>42705.25</v>
      </c>
      <c r="N455">
        <v>1484114400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17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44.075000000000003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>
        <v>1382331600</v>
      </c>
      <c r="M456" s="10">
        <f t="shared" si="30"/>
        <v>41568.208333333336</v>
      </c>
      <c r="N456">
        <v>1385445600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17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118.37253218884121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>
        <v>1316754000</v>
      </c>
      <c r="M457" s="10">
        <f t="shared" si="30"/>
        <v>40809.208333333336</v>
      </c>
      <c r="N457">
        <v>1318741200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34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104.1243169398907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>
        <v>1518242400</v>
      </c>
      <c r="M458" s="10">
        <f t="shared" si="30"/>
        <v>43141.25</v>
      </c>
      <c r="N458">
        <v>1518242400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17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26.64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>
        <v>1476421200</v>
      </c>
      <c r="M459" s="10">
        <f t="shared" si="30"/>
        <v>42657.208333333328</v>
      </c>
      <c r="N459">
        <v>1476594000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17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351.20118343195264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>
        <v>1269752400</v>
      </c>
      <c r="M460" s="10">
        <f t="shared" si="30"/>
        <v>40265.208333333336</v>
      </c>
      <c r="N460">
        <v>1273554000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17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90.063492063492063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>
        <v>1419746400</v>
      </c>
      <c r="M461" s="10">
        <f t="shared" si="30"/>
        <v>42001.25</v>
      </c>
      <c r="N461">
        <v>1421906400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17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171.625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>
        <v>1281330000</v>
      </c>
      <c r="M462" s="10">
        <f t="shared" si="30"/>
        <v>40399.208333333336</v>
      </c>
      <c r="N462">
        <v>1281589200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17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141.04655870445345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>
        <v>1398661200</v>
      </c>
      <c r="M463" s="10">
        <f t="shared" si="30"/>
        <v>41757.208333333336</v>
      </c>
      <c r="N463">
        <v>1400389200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17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30.579449152542374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>
        <v>1359525600</v>
      </c>
      <c r="M464" s="10">
        <f t="shared" si="30"/>
        <v>41304.25</v>
      </c>
      <c r="N464">
        <v>1362808800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34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108.16455696202532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>
        <v>1388469600</v>
      </c>
      <c r="M465" s="10">
        <f t="shared" si="30"/>
        <v>41639.25</v>
      </c>
      <c r="N465">
        <v>1388815200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17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133.45505617977528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>
        <v>1518328800</v>
      </c>
      <c r="M466" s="10">
        <f t="shared" si="30"/>
        <v>43142.25</v>
      </c>
      <c r="N466">
        <v>1519538400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17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187.85106382978722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>
        <v>1517032800</v>
      </c>
      <c r="M467" s="10">
        <f t="shared" si="30"/>
        <v>43127.25</v>
      </c>
      <c r="N467">
        <v>1517810400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17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>
        <v>1368594000</v>
      </c>
      <c r="M468" s="10">
        <f t="shared" si="30"/>
        <v>41409.208333333336</v>
      </c>
      <c r="N468">
        <v>1370581200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34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575.21428571428567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>
        <v>1448258400</v>
      </c>
      <c r="M469" s="10">
        <f t="shared" si="30"/>
        <v>42331.25</v>
      </c>
      <c r="N469">
        <v>1448863200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17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40.5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>
        <v>1555218000</v>
      </c>
      <c r="M470" s="10">
        <f t="shared" si="30"/>
        <v>43569.208333333328</v>
      </c>
      <c r="N470">
        <v>1556600400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17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184.42857142857142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>
        <v>1431925200</v>
      </c>
      <c r="M471" s="10">
        <f t="shared" si="30"/>
        <v>42142.208333333328</v>
      </c>
      <c r="N471">
        <v>1432098000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17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285.80555555555554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>
        <v>1481522400</v>
      </c>
      <c r="M472" s="10">
        <f t="shared" si="30"/>
        <v>42716.25</v>
      </c>
      <c r="N472">
        <v>1482127200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17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>
        <v>1335934800</v>
      </c>
      <c r="M473" s="10">
        <f t="shared" si="30"/>
        <v>41031.208333333336</v>
      </c>
      <c r="N473">
        <v>1335934800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34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39.234070221066318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>
        <v>1552280400</v>
      </c>
      <c r="M474" s="10">
        <f t="shared" si="30"/>
        <v>43535.208333333328</v>
      </c>
      <c r="N474">
        <v>1556946000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17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178.14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>
        <v>1529989200</v>
      </c>
      <c r="M475" s="10">
        <f t="shared" si="30"/>
        <v>43277.208333333328</v>
      </c>
      <c r="N475">
        <v>1530075600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17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365.15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>
        <v>1418709600</v>
      </c>
      <c r="M476" s="10">
        <f t="shared" si="30"/>
        <v>41989.25</v>
      </c>
      <c r="N476">
        <v>1418796000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34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113.94594594594595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>
        <v>1372136400</v>
      </c>
      <c r="M477" s="10">
        <f t="shared" si="30"/>
        <v>41450.208333333336</v>
      </c>
      <c r="N477">
        <v>1372482000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34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29.828720626631853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>
        <v>1533877200</v>
      </c>
      <c r="M478" s="10">
        <f t="shared" si="30"/>
        <v>43322.208333333328</v>
      </c>
      <c r="N478">
        <v>1534395600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17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54.27058823529412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>
        <v>1309064400</v>
      </c>
      <c r="M479" s="10">
        <f t="shared" si="30"/>
        <v>40720.208333333336</v>
      </c>
      <c r="N479">
        <v>1311397200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17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236.34156976744185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>
        <v>1425877200</v>
      </c>
      <c r="M480" s="10">
        <f t="shared" si="30"/>
        <v>42072.208333333328</v>
      </c>
      <c r="N480">
        <v>1426914000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17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512.91666666666663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>
        <v>1501304400</v>
      </c>
      <c r="M481" s="10">
        <f t="shared" si="30"/>
        <v>42945.208333333328</v>
      </c>
      <c r="N481">
        <v>1501477200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17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100.65116279069767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>
        <v>1268287200</v>
      </c>
      <c r="M482" s="10">
        <f t="shared" si="30"/>
        <v>40248.25</v>
      </c>
      <c r="N482">
        <v>1269061200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34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81.348423194303152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>
        <v>1412139600</v>
      </c>
      <c r="M483" s="10">
        <f t="shared" si="30"/>
        <v>41913.208333333336</v>
      </c>
      <c r="N483">
        <v>1415772000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34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16.404761904761905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>
        <v>1330063200</v>
      </c>
      <c r="M484" s="10">
        <f t="shared" si="30"/>
        <v>40963.25</v>
      </c>
      <c r="N484">
        <v>1331013600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17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52.774617067833695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>
        <v>1576130400</v>
      </c>
      <c r="M485" s="10">
        <f t="shared" si="30"/>
        <v>43811.25</v>
      </c>
      <c r="N485">
        <v>1576735200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17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260.20608108108109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>
        <v>1407128400</v>
      </c>
      <c r="M486" s="10">
        <f t="shared" si="30"/>
        <v>41855.208333333336</v>
      </c>
      <c r="N486">
        <v>1411362000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34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30.73289183222958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>
        <v>1560142800</v>
      </c>
      <c r="M487" s="10">
        <f t="shared" si="30"/>
        <v>43626.208333333328</v>
      </c>
      <c r="N487">
        <v>1563685200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34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13.5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>
        <v>1520575200</v>
      </c>
      <c r="M488" s="10">
        <f t="shared" si="30"/>
        <v>43168.25</v>
      </c>
      <c r="N488">
        <v>1521867600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17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178.62556663644605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>
        <v>1492664400</v>
      </c>
      <c r="M489" s="10">
        <f t="shared" si="30"/>
        <v>42845.208333333328</v>
      </c>
      <c r="N489">
        <v>1495515600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17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220.0566037735849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>
        <v>1454479200</v>
      </c>
      <c r="M490" s="10">
        <f t="shared" si="30"/>
        <v>42403.25</v>
      </c>
      <c r="N490">
        <v>1455948000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17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101.51086956521739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>
        <v>1281934800</v>
      </c>
      <c r="M491" s="10">
        <f t="shared" si="30"/>
        <v>40406.208333333336</v>
      </c>
      <c r="N491">
        <v>1282366800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17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191.5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>
        <v>1573970400</v>
      </c>
      <c r="M492" s="10">
        <f t="shared" si="30"/>
        <v>43786.25</v>
      </c>
      <c r="N492">
        <v>1574575200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34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305.34683098591552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>
        <v>1372654800</v>
      </c>
      <c r="M493" s="10">
        <f t="shared" si="30"/>
        <v>41456.208333333336</v>
      </c>
      <c r="N493">
        <v>1374901200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17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23.995287958115185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>
        <v>1275886800</v>
      </c>
      <c r="M494" s="10">
        <f t="shared" si="30"/>
        <v>40336.208333333336</v>
      </c>
      <c r="N494">
        <v>1278910800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17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723.77777777777783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>
        <v>1561784400</v>
      </c>
      <c r="M495" s="10">
        <f t="shared" si="30"/>
        <v>43645.208333333328</v>
      </c>
      <c r="N495">
        <v>1562907600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17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547.36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>
        <v>1332392400</v>
      </c>
      <c r="M496" s="10">
        <f t="shared" si="30"/>
        <v>40990.208333333336</v>
      </c>
      <c r="N496">
        <v>1332478800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17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414.5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>
        <v>1402376400</v>
      </c>
      <c r="M497" s="10">
        <f t="shared" si="30"/>
        <v>41800.208333333336</v>
      </c>
      <c r="N497">
        <v>1402722000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17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0.90696409140369971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>
        <v>1495342800</v>
      </c>
      <c r="M498" s="10">
        <f t="shared" si="30"/>
        <v>42876.208333333328</v>
      </c>
      <c r="N498">
        <v>1496811600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17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34.173469387755105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>
        <v>1482213600</v>
      </c>
      <c r="M499" s="10">
        <f t="shared" si="30"/>
        <v>42724.25</v>
      </c>
      <c r="N499">
        <v>1482213600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17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23.948810754912099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>
        <v>1420092000</v>
      </c>
      <c r="M500" s="10">
        <f t="shared" si="30"/>
        <v>42005.25</v>
      </c>
      <c r="N500">
        <v>1420264800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34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48.072649572649574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>
        <v>1458018000</v>
      </c>
      <c r="M501" s="10">
        <f t="shared" si="30"/>
        <v>42444.208333333328</v>
      </c>
      <c r="N501">
        <v>1458450000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17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>
        <v>1367384400</v>
      </c>
      <c r="M502" s="10">
        <f t="shared" si="30"/>
        <v>41395.208333333336</v>
      </c>
      <c r="N502">
        <v>1369803600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17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70.145182291666671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>
        <v>1363064400</v>
      </c>
      <c r="M503" s="10">
        <f t="shared" si="30"/>
        <v>41345.208333333336</v>
      </c>
      <c r="N503">
        <v>1363237200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17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529.92307692307691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>
        <v>1343365200</v>
      </c>
      <c r="M504" s="10">
        <f t="shared" si="30"/>
        <v>41117.208333333336</v>
      </c>
      <c r="N504">
        <v>1345870800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34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180.32549019607842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>
        <v>1435726800</v>
      </c>
      <c r="M505" s="10">
        <f t="shared" si="30"/>
        <v>42186.208333333328</v>
      </c>
      <c r="N505">
        <v>1437454800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17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92.32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>
        <v>1431925200</v>
      </c>
      <c r="M506" s="10">
        <f t="shared" si="30"/>
        <v>42142.208333333328</v>
      </c>
      <c r="N506">
        <v>1432011600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17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13.901001112347052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>
        <v>1362722400</v>
      </c>
      <c r="M507" s="10">
        <f t="shared" si="30"/>
        <v>41341.25</v>
      </c>
      <c r="N507">
        <v>1366347600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17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927.07777777777778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>
        <v>1511416800</v>
      </c>
      <c r="M508" s="10">
        <f t="shared" si="30"/>
        <v>43062.25</v>
      </c>
      <c r="N508">
        <v>1512885600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34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39.857142857142854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>
        <v>1365483600</v>
      </c>
      <c r="M509" s="10">
        <f t="shared" si="30"/>
        <v>41373.208333333336</v>
      </c>
      <c r="N509">
        <v>1369717200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17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112.22929936305732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>
        <v>1532840400</v>
      </c>
      <c r="M510" s="10">
        <f t="shared" si="30"/>
        <v>43310.208333333328</v>
      </c>
      <c r="N510">
        <v>1534654800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17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70.925816023738875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>
        <v>1336194000</v>
      </c>
      <c r="M511" s="10">
        <f t="shared" si="30"/>
        <v>41034.208333333336</v>
      </c>
      <c r="N511">
        <v>1337058000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17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119.08974358974359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>
        <v>1527742800</v>
      </c>
      <c r="M512" s="10">
        <f t="shared" si="30"/>
        <v>43251.208333333328</v>
      </c>
      <c r="N512">
        <v>1529816400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17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24.017591339648174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>
        <v>1564030800</v>
      </c>
      <c r="M513" s="10">
        <f t="shared" si="30"/>
        <v>43671.208333333328</v>
      </c>
      <c r="N513">
        <v>1564894800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7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ref="F514:F577" si="32">E514/D514%</f>
        <v>139.31868131868131</v>
      </c>
      <c r="G514" t="s">
        <v>20</v>
      </c>
      <c r="H514">
        <v>239</v>
      </c>
      <c r="I514" s="6">
        <f t="shared" ref="I514:I577" si="33">E514/H514</f>
        <v>53.046025104602514</v>
      </c>
      <c r="J514" t="s">
        <v>21</v>
      </c>
      <c r="K514" t="s">
        <v>22</v>
      </c>
      <c r="L514">
        <v>1404536400</v>
      </c>
      <c r="M514" s="10">
        <f t="shared" ref="M514:M577" si="34">(((L514/60)/60)/24)+DATE(1970,1,1)</f>
        <v>41825.208333333336</v>
      </c>
      <c r="N514">
        <v>1404622800</v>
      </c>
      <c r="O514" s="10">
        <f t="shared" ref="O514:O577" si="35">(((N514/60)/60)/24)+DATE(1970,1,1)</f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17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39.277108433734938</v>
      </c>
      <c r="G515" t="s">
        <v>74</v>
      </c>
      <c r="H515">
        <v>35</v>
      </c>
      <c r="I515" s="6">
        <f t="shared" si="33"/>
        <v>93.142857142857139</v>
      </c>
      <c r="J515" t="s">
        <v>21</v>
      </c>
      <c r="K515" t="s">
        <v>22</v>
      </c>
      <c r="L515">
        <v>1284008400</v>
      </c>
      <c r="M515" s="10">
        <f t="shared" si="34"/>
        <v>40430.208333333336</v>
      </c>
      <c r="N515">
        <v>1284181200</v>
      </c>
      <c r="O515" s="10">
        <f t="shared" si="35"/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17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22.439077144917086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>
        <v>1386309600</v>
      </c>
      <c r="M516" s="10">
        <f t="shared" si="34"/>
        <v>41614.25</v>
      </c>
      <c r="N516">
        <v>1386741600</v>
      </c>
      <c r="O516" s="10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17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55.779069767441861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>
        <v>1324620000</v>
      </c>
      <c r="M517" s="10">
        <f t="shared" si="34"/>
        <v>40900.25</v>
      </c>
      <c r="N517">
        <v>1324792800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17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42.523125996810208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>
        <v>1281070800</v>
      </c>
      <c r="M518" s="10">
        <f t="shared" si="34"/>
        <v>40396.208333333336</v>
      </c>
      <c r="N518">
        <v>1284354000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17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112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>
        <v>1493960400</v>
      </c>
      <c r="M519" s="10">
        <f t="shared" si="34"/>
        <v>42860.208333333328</v>
      </c>
      <c r="N519">
        <v>1494392400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34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7.0681818181818183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>
        <v>1519365600</v>
      </c>
      <c r="M520" s="10">
        <f t="shared" si="34"/>
        <v>43154.25</v>
      </c>
      <c r="N520">
        <v>1519538400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17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101.74563871693866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>
        <v>1420696800</v>
      </c>
      <c r="M521" s="10">
        <f t="shared" si="34"/>
        <v>42012.25</v>
      </c>
      <c r="N521">
        <v>1421906400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17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425.75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>
        <v>1555650000</v>
      </c>
      <c r="M522" s="10">
        <f t="shared" si="34"/>
        <v>43574.208333333328</v>
      </c>
      <c r="N522">
        <v>1555909200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17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145.53947368421052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>
        <v>1471928400</v>
      </c>
      <c r="M523" s="10">
        <f t="shared" si="34"/>
        <v>42605.208333333328</v>
      </c>
      <c r="N523">
        <v>1472446800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34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32.453465346534657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>
        <v>1341291600</v>
      </c>
      <c r="M524" s="10">
        <f t="shared" si="34"/>
        <v>41093.208333333336</v>
      </c>
      <c r="N524">
        <v>1342328400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17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700.33333333333337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>
        <v>1267682400</v>
      </c>
      <c r="M525" s="10">
        <f t="shared" si="34"/>
        <v>40241.25</v>
      </c>
      <c r="N525">
        <v>1268114400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17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83.904860392967947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>
        <v>1272258000</v>
      </c>
      <c r="M526" s="10">
        <f t="shared" si="34"/>
        <v>40294.208333333336</v>
      </c>
      <c r="N526">
        <v>1273381200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34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84.19047619047619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>
        <v>1290492000</v>
      </c>
      <c r="M527" s="10">
        <f t="shared" si="34"/>
        <v>40505.25</v>
      </c>
      <c r="N527">
        <v>1290837600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34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155.95180722891567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>
        <v>1451109600</v>
      </c>
      <c r="M528" s="10">
        <f t="shared" si="34"/>
        <v>42364.25</v>
      </c>
      <c r="N528">
        <v>1454306400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7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99.619450317124731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>
        <v>1454652000</v>
      </c>
      <c r="M529" s="10">
        <f t="shared" si="34"/>
        <v>42405.25</v>
      </c>
      <c r="N529">
        <v>1457762400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17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80.3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>
        <v>1385186400</v>
      </c>
      <c r="M530" s="10">
        <f t="shared" si="34"/>
        <v>41601.25</v>
      </c>
      <c r="N530">
        <v>1389074400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17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11.254901960784315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>
        <v>1399698000</v>
      </c>
      <c r="M531" s="10">
        <f t="shared" si="34"/>
        <v>41769.208333333336</v>
      </c>
      <c r="N531">
        <v>1402117200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34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91.740952380952379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>
        <v>1283230800</v>
      </c>
      <c r="M532" s="10">
        <f t="shared" si="34"/>
        <v>40421.208333333336</v>
      </c>
      <c r="N532">
        <v>1284440400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34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95.521156936261377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>
        <v>1384149600</v>
      </c>
      <c r="M533" s="10">
        <f t="shared" si="34"/>
        <v>41589.25</v>
      </c>
      <c r="N533">
        <v>1388988000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17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502.875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>
        <v>1516860000</v>
      </c>
      <c r="M534" s="10">
        <f t="shared" si="34"/>
        <v>43125.25</v>
      </c>
      <c r="N534">
        <v>1516946400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17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159.24394463667821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>
        <v>1374642000</v>
      </c>
      <c r="M535" s="10">
        <f t="shared" si="34"/>
        <v>41479.208333333336</v>
      </c>
      <c r="N535">
        <v>1377752400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17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15.022446689113355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>
        <v>1534482000</v>
      </c>
      <c r="M536" s="10">
        <f t="shared" si="34"/>
        <v>43329.208333333328</v>
      </c>
      <c r="N536">
        <v>1534568400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17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482.03846153846155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>
        <v>1528434000</v>
      </c>
      <c r="M537" s="10">
        <f t="shared" si="34"/>
        <v>43259.208333333328</v>
      </c>
      <c r="N537">
        <v>1528606800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17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149.96938775510205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>
        <v>1282626000</v>
      </c>
      <c r="M538" s="10">
        <f t="shared" si="34"/>
        <v>40414.208333333336</v>
      </c>
      <c r="N538">
        <v>1284872400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17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117.22156398104265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>
        <v>1535605200</v>
      </c>
      <c r="M539" s="10">
        <f t="shared" si="34"/>
        <v>43342.208333333328</v>
      </c>
      <c r="N539">
        <v>1537592400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17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37.695968274950431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>
        <v>1379826000</v>
      </c>
      <c r="M540" s="10">
        <f t="shared" si="34"/>
        <v>41539.208333333336</v>
      </c>
      <c r="N540">
        <v>1381208400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17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72.65306122448979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>
        <v>1561957200</v>
      </c>
      <c r="M541" s="10">
        <f t="shared" si="34"/>
        <v>43647.208333333328</v>
      </c>
      <c r="N541">
        <v>1562475600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17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265.98113207547169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>
        <v>1525496400</v>
      </c>
      <c r="M542" s="10">
        <f t="shared" si="34"/>
        <v>43225.208333333328</v>
      </c>
      <c r="N542">
        <v>1527397200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17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24.205617977528089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>
        <v>1433912400</v>
      </c>
      <c r="M543" s="10">
        <f t="shared" si="34"/>
        <v>42165.208333333328</v>
      </c>
      <c r="N543">
        <v>1436158800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17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2.5064935064935066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>
        <v>1453442400</v>
      </c>
      <c r="M544" s="10">
        <f t="shared" si="34"/>
        <v>42391.25</v>
      </c>
      <c r="N544">
        <v>1456034400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17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16.329799764428738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>
        <v>1378875600</v>
      </c>
      <c r="M545" s="10">
        <f t="shared" si="34"/>
        <v>41528.208333333336</v>
      </c>
      <c r="N545">
        <v>1380171600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34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276.5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>
        <v>1452232800</v>
      </c>
      <c r="M546" s="10">
        <f t="shared" si="34"/>
        <v>42377.25</v>
      </c>
      <c r="N546">
        <v>1453356000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17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88.803571428571431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>
        <v>1577253600</v>
      </c>
      <c r="M547" s="10">
        <f t="shared" si="34"/>
        <v>43824.25</v>
      </c>
      <c r="N547">
        <v>1578981600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7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163.57142857142858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>
        <v>1537160400</v>
      </c>
      <c r="M548" s="10">
        <f t="shared" si="34"/>
        <v>43360.208333333328</v>
      </c>
      <c r="N548">
        <v>1537419600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17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>
        <v>1422165600</v>
      </c>
      <c r="M549" s="10">
        <f t="shared" si="34"/>
        <v>42029.25</v>
      </c>
      <c r="N549">
        <v>1423202400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17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270.91376701966715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>
        <v>1459486800</v>
      </c>
      <c r="M550" s="10">
        <f t="shared" si="34"/>
        <v>42461.208333333328</v>
      </c>
      <c r="N550">
        <v>1460610000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34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284.21355932203392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>
        <v>1369717200</v>
      </c>
      <c r="M551" s="10">
        <f t="shared" si="34"/>
        <v>41422.208333333336</v>
      </c>
      <c r="N551">
        <v>1370494800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34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>
        <v>1330495200</v>
      </c>
      <c r="M552" s="10">
        <f t="shared" si="34"/>
        <v>40968.25</v>
      </c>
      <c r="N552">
        <v>1332306000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17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58.6329816768462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>
        <v>1419055200</v>
      </c>
      <c r="M553" s="10">
        <f t="shared" si="34"/>
        <v>41993.25</v>
      </c>
      <c r="N553">
        <v>1422511200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17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98.511111111111106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>
        <v>1480140000</v>
      </c>
      <c r="M554" s="10">
        <f t="shared" si="34"/>
        <v>42700.25</v>
      </c>
      <c r="N554">
        <v>1480312800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34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43.975381008206334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>
        <v>1293948000</v>
      </c>
      <c r="M555" s="10">
        <f t="shared" si="34"/>
        <v>40545.25</v>
      </c>
      <c r="N555">
        <v>1294034400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4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151.66315789473686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>
        <v>1482127200</v>
      </c>
      <c r="M556" s="10">
        <f t="shared" si="34"/>
        <v>42723.25</v>
      </c>
      <c r="N556">
        <v>1482645600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17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223.63492063492063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>
        <v>1396414800</v>
      </c>
      <c r="M557" s="10">
        <f t="shared" si="34"/>
        <v>41731.208333333336</v>
      </c>
      <c r="N557">
        <v>1399093200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17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239.75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>
        <v>1315285200</v>
      </c>
      <c r="M558" s="10">
        <f t="shared" si="34"/>
        <v>40792.208333333336</v>
      </c>
      <c r="N558">
        <v>1315890000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17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199.33333333333334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>
        <v>1443762000</v>
      </c>
      <c r="M559" s="10">
        <f t="shared" si="34"/>
        <v>42279.208333333328</v>
      </c>
      <c r="N559">
        <v>1444021200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17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137.34482758620689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>
        <v>1456293600</v>
      </c>
      <c r="M560" s="10">
        <f t="shared" si="34"/>
        <v>42424.25</v>
      </c>
      <c r="N560">
        <v>1460005200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7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100.96961063627731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>
        <v>1470114000</v>
      </c>
      <c r="M561" s="10">
        <f t="shared" si="34"/>
        <v>42584.208333333328</v>
      </c>
      <c r="N561">
        <v>1470718800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17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794.16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>
        <v>1321596000</v>
      </c>
      <c r="M562" s="10">
        <f t="shared" si="34"/>
        <v>40865.25</v>
      </c>
      <c r="N562">
        <v>1325052000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17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369.7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>
        <v>1318827600</v>
      </c>
      <c r="M563" s="10">
        <f t="shared" si="34"/>
        <v>40833.208333333336</v>
      </c>
      <c r="N563">
        <v>1319000400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34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12.818181818181818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>
        <v>1552366800</v>
      </c>
      <c r="M564" s="10">
        <f t="shared" si="34"/>
        <v>43536.208333333328</v>
      </c>
      <c r="N564">
        <v>1552539600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17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138.02702702702703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>
        <v>1542088800</v>
      </c>
      <c r="M565" s="10">
        <f t="shared" si="34"/>
        <v>43417.25</v>
      </c>
      <c r="N565">
        <v>1543816800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17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83.813278008298752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>
        <v>1426395600</v>
      </c>
      <c r="M566" s="10">
        <f t="shared" si="34"/>
        <v>42078.208333333328</v>
      </c>
      <c r="N566">
        <v>1427086800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7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204.60063224446787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>
        <v>1321336800</v>
      </c>
      <c r="M567" s="10">
        <f t="shared" si="34"/>
        <v>40862.25</v>
      </c>
      <c r="N567">
        <v>1323064800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17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44.344086021505376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>
        <v>1456293600</v>
      </c>
      <c r="M568" s="10">
        <f t="shared" si="34"/>
        <v>42424.25</v>
      </c>
      <c r="N568">
        <v>1458277200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34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218.60294117647058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>
        <v>1404968400</v>
      </c>
      <c r="M569" s="10">
        <f t="shared" si="34"/>
        <v>41830.208333333336</v>
      </c>
      <c r="N569">
        <v>1405141200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17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186.03314917127071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>
        <v>1279170000</v>
      </c>
      <c r="M570" s="10">
        <f t="shared" si="34"/>
        <v>40374.208333333336</v>
      </c>
      <c r="N570">
        <v>1283058000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17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237.33830845771143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>
        <v>1294725600</v>
      </c>
      <c r="M571" s="10">
        <f t="shared" si="34"/>
        <v>40554.25</v>
      </c>
      <c r="N571">
        <v>1295762400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17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305.65384615384613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>
        <v>1419055200</v>
      </c>
      <c r="M572" s="10">
        <f t="shared" si="34"/>
        <v>41993.25</v>
      </c>
      <c r="N572">
        <v>1419573600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17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94.142857142857139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>
        <v>1434690000</v>
      </c>
      <c r="M573" s="10">
        <f t="shared" si="34"/>
        <v>42174.208333333328</v>
      </c>
      <c r="N573">
        <v>1438750800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17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54.4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>
        <v>1443416400</v>
      </c>
      <c r="M574" s="10">
        <f t="shared" si="34"/>
        <v>42275.208333333328</v>
      </c>
      <c r="N574">
        <v>1444798800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17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111.88059701492537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>
        <v>1399006800</v>
      </c>
      <c r="M575" s="10">
        <f t="shared" si="34"/>
        <v>41761.208333333336</v>
      </c>
      <c r="N575">
        <v>1399179600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17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369.14814814814815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>
        <v>1575698400</v>
      </c>
      <c r="M576" s="10">
        <f t="shared" si="34"/>
        <v>43806.25</v>
      </c>
      <c r="N576">
        <v>1576562400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17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62.930372148859547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>
        <v>1400562000</v>
      </c>
      <c r="M577" s="10">
        <f t="shared" si="34"/>
        <v>41779.208333333336</v>
      </c>
      <c r="N577">
        <v>1400821200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34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ref="F578:F641" si="36">E578/D578%</f>
        <v>64.927835051546396</v>
      </c>
      <c r="G578" t="s">
        <v>14</v>
      </c>
      <c r="H578">
        <v>64</v>
      </c>
      <c r="I578" s="6">
        <f t="shared" ref="I578:I641" si="37">E578/H578</f>
        <v>98.40625</v>
      </c>
      <c r="J578" t="s">
        <v>21</v>
      </c>
      <c r="K578" t="s">
        <v>22</v>
      </c>
      <c r="L578">
        <v>1509512400</v>
      </c>
      <c r="M578" s="10">
        <f t="shared" ref="M578:M641" si="38">(((L578/60)/60)/24)+DATE(1970,1,1)</f>
        <v>43040.208333333328</v>
      </c>
      <c r="N578">
        <v>1510984800</v>
      </c>
      <c r="O578" s="10">
        <f t="shared" ref="O578:O641" si="39">(((N578/60)/60)/24)+DATE(1970,1,1)</f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17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6">
        <f t="shared" si="37"/>
        <v>41.783783783783782</v>
      </c>
      <c r="J579" t="s">
        <v>21</v>
      </c>
      <c r="K579" t="s">
        <v>22</v>
      </c>
      <c r="L579">
        <v>1299823200</v>
      </c>
      <c r="M579" s="10">
        <f t="shared" si="38"/>
        <v>40613.25</v>
      </c>
      <c r="N579">
        <v>1302066000</v>
      </c>
      <c r="O579" s="10">
        <f t="shared" si="39"/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17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16.754404145077721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>
        <v>1322719200</v>
      </c>
      <c r="M580" s="10">
        <f t="shared" si="38"/>
        <v>40878.25</v>
      </c>
      <c r="N580">
        <v>1322978400</v>
      </c>
      <c r="O580" s="10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17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101.11290322580645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>
        <v>1312693200</v>
      </c>
      <c r="M581" s="10">
        <f t="shared" si="38"/>
        <v>40762.208333333336</v>
      </c>
      <c r="N581">
        <v>1313730000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17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341.50228310502285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>
        <v>1393394400</v>
      </c>
      <c r="M582" s="10">
        <f t="shared" si="38"/>
        <v>41696.25</v>
      </c>
      <c r="N582">
        <v>1394085600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17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64.016666666666666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>
        <v>1304053200</v>
      </c>
      <c r="M583" s="10">
        <f t="shared" si="38"/>
        <v>40662.208333333336</v>
      </c>
      <c r="N583">
        <v>1305349200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17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52.080459770114942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>
        <v>1433912400</v>
      </c>
      <c r="M584" s="10">
        <f t="shared" si="38"/>
        <v>42165.208333333328</v>
      </c>
      <c r="N584">
        <v>1434344400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34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322.40211640211641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>
        <v>1329717600</v>
      </c>
      <c r="M585" s="10">
        <f t="shared" si="38"/>
        <v>40959.25</v>
      </c>
      <c r="N585">
        <v>1331186400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34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119.50810185185185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>
        <v>1335330000</v>
      </c>
      <c r="M586" s="10">
        <f t="shared" si="38"/>
        <v>41024.208333333336</v>
      </c>
      <c r="N586">
        <v>1336539600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17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146.79775280898878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>
        <v>1268888400</v>
      </c>
      <c r="M587" s="10">
        <f t="shared" si="38"/>
        <v>40255.208333333336</v>
      </c>
      <c r="N587">
        <v>1269752400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17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950.57142857142856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>
        <v>1289973600</v>
      </c>
      <c r="M588" s="10">
        <f t="shared" si="38"/>
        <v>40499.25</v>
      </c>
      <c r="N588">
        <v>1291615200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17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72.893617021276597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>
        <v>1547877600</v>
      </c>
      <c r="M589" s="10">
        <f t="shared" si="38"/>
        <v>43484.25</v>
      </c>
      <c r="N589">
        <v>1552366800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17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79.008248730964468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>
        <v>1269493200</v>
      </c>
      <c r="M590" s="10">
        <f t="shared" si="38"/>
        <v>40262.208333333336</v>
      </c>
      <c r="N590">
        <v>1272171600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7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64.721518987341767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>
        <v>1436072400</v>
      </c>
      <c r="M591" s="10">
        <f t="shared" si="38"/>
        <v>42190.208333333328</v>
      </c>
      <c r="N591">
        <v>1436677200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34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82.028169014084511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>
        <v>1419141600</v>
      </c>
      <c r="M592" s="10">
        <f t="shared" si="38"/>
        <v>41994.25</v>
      </c>
      <c r="N592">
        <v>1420092000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17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1037.6666666666667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>
        <v>1279083600</v>
      </c>
      <c r="M593" s="10">
        <f t="shared" si="38"/>
        <v>40373.208333333336</v>
      </c>
      <c r="N593">
        <v>1279947600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34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12.910076530612244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>
        <v>1401426000</v>
      </c>
      <c r="M594" s="10">
        <f t="shared" si="38"/>
        <v>41789.208333333336</v>
      </c>
      <c r="N594">
        <v>1402203600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17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154.84210526315789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>
        <v>1395810000</v>
      </c>
      <c r="M595" s="10">
        <f t="shared" si="38"/>
        <v>41724.208333333336</v>
      </c>
      <c r="N595">
        <v>1396933200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34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7.0991735537190079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>
        <v>1467003600</v>
      </c>
      <c r="M596" s="10">
        <f t="shared" si="38"/>
        <v>42548.208333333328</v>
      </c>
      <c r="N596">
        <v>1467262800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34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208.52773826458036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>
        <v>1268715600</v>
      </c>
      <c r="M597" s="10">
        <f t="shared" si="38"/>
        <v>40253.208333333336</v>
      </c>
      <c r="N597">
        <v>1270530000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17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99.683544303797461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>
        <v>1457157600</v>
      </c>
      <c r="M598" s="10">
        <f t="shared" si="38"/>
        <v>42434.25</v>
      </c>
      <c r="N598">
        <v>1457762400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17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201.59756097560975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>
        <v>1573970400</v>
      </c>
      <c r="M599" s="10">
        <f t="shared" si="38"/>
        <v>43786.25</v>
      </c>
      <c r="N599">
        <v>1575525600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17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162.09032258064516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>
        <v>1276578000</v>
      </c>
      <c r="M600" s="10">
        <f t="shared" si="38"/>
        <v>40344.208333333336</v>
      </c>
      <c r="N600">
        <v>1279083600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4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3.6436208125445475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>
        <v>1423720800</v>
      </c>
      <c r="M601" s="10">
        <f t="shared" si="38"/>
        <v>42047.25</v>
      </c>
      <c r="N601">
        <v>1424412000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17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>
        <v>1375160400</v>
      </c>
      <c r="M602" s="10">
        <f t="shared" si="38"/>
        <v>41485.208333333336</v>
      </c>
      <c r="N602">
        <v>1376197200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17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206.63492063492063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>
        <v>1401426000</v>
      </c>
      <c r="M603" s="10">
        <f t="shared" si="38"/>
        <v>41789.208333333336</v>
      </c>
      <c r="N603">
        <v>1402894800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34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128.23628691983123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>
        <v>1433480400</v>
      </c>
      <c r="M604" s="10">
        <f t="shared" si="38"/>
        <v>42160.208333333328</v>
      </c>
      <c r="N604">
        <v>1434430800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17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119.66037735849056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>
        <v>1555563600</v>
      </c>
      <c r="M605" s="10">
        <f t="shared" si="38"/>
        <v>43573.208333333328</v>
      </c>
      <c r="N605">
        <v>1557896400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17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170.73055242390078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>
        <v>1295676000</v>
      </c>
      <c r="M606" s="10">
        <f t="shared" si="38"/>
        <v>40565.25</v>
      </c>
      <c r="N606">
        <v>1297490400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7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187.21212121212122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>
        <v>1443848400</v>
      </c>
      <c r="M607" s="10">
        <f t="shared" si="38"/>
        <v>42280.208333333328</v>
      </c>
      <c r="N607">
        <v>1447394400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17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188.38235294117646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>
        <v>1457330400</v>
      </c>
      <c r="M608" s="10">
        <f t="shared" si="38"/>
        <v>42436.25</v>
      </c>
      <c r="N608">
        <v>1458277200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17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131.29869186046511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>
        <v>1395550800</v>
      </c>
      <c r="M609" s="10">
        <f t="shared" si="38"/>
        <v>41721.208333333336</v>
      </c>
      <c r="N609">
        <v>1395723600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17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283.97435897435895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>
        <v>1551852000</v>
      </c>
      <c r="M610" s="10">
        <f t="shared" si="38"/>
        <v>43530.25</v>
      </c>
      <c r="N610">
        <v>1552197600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17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120.42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>
        <v>1547618400</v>
      </c>
      <c r="M611" s="10">
        <f t="shared" si="38"/>
        <v>43481.25</v>
      </c>
      <c r="N611">
        <v>1549087200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34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419.05607476635515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>
        <v>1355637600</v>
      </c>
      <c r="M612" s="10">
        <f t="shared" si="38"/>
        <v>41259.25</v>
      </c>
      <c r="N612">
        <v>1356847200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17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13.853658536585366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>
        <v>1374728400</v>
      </c>
      <c r="M613" s="10">
        <f t="shared" si="38"/>
        <v>41480.208333333336</v>
      </c>
      <c r="N613">
        <v>1375765200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17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139.43548387096774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>
        <v>1287810000</v>
      </c>
      <c r="M614" s="10">
        <f t="shared" si="38"/>
        <v>40474.208333333336</v>
      </c>
      <c r="N614">
        <v>1289800800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34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>
        <v>1503723600</v>
      </c>
      <c r="M615" s="10">
        <f t="shared" si="38"/>
        <v>42973.208333333328</v>
      </c>
      <c r="N615">
        <v>1504501200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34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155.49056603773585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>
        <v>1484114400</v>
      </c>
      <c r="M616" s="10">
        <f t="shared" si="38"/>
        <v>42746.25</v>
      </c>
      <c r="N616">
        <v>1485669600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17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170.4470588235294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>
        <v>1461906000</v>
      </c>
      <c r="M617" s="10">
        <f t="shared" si="38"/>
        <v>42489.208333333328</v>
      </c>
      <c r="N617">
        <v>1462770000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17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189.515625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>
        <v>1379653200</v>
      </c>
      <c r="M618" s="10">
        <f t="shared" si="38"/>
        <v>41537.208333333336</v>
      </c>
      <c r="N618">
        <v>1379739600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17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249.71428571428572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>
        <v>1401858000</v>
      </c>
      <c r="M619" s="10">
        <f t="shared" si="38"/>
        <v>41794.208333333336</v>
      </c>
      <c r="N619">
        <v>1402722000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17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48.86052366565962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>
        <v>1367470800</v>
      </c>
      <c r="M620" s="10">
        <f t="shared" si="38"/>
        <v>41396.208333333336</v>
      </c>
      <c r="N620">
        <v>1369285200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17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28.461970393057683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>
        <v>1304658000</v>
      </c>
      <c r="M621" s="10">
        <f t="shared" si="38"/>
        <v>40669.208333333336</v>
      </c>
      <c r="N621">
        <v>1304744400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17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268.02325581395348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>
        <v>1467954000</v>
      </c>
      <c r="M622" s="10">
        <f t="shared" si="38"/>
        <v>42559.208333333328</v>
      </c>
      <c r="N622">
        <v>1468299600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17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619.80078125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>
        <v>1473742800</v>
      </c>
      <c r="M623" s="10">
        <f t="shared" si="38"/>
        <v>42626.208333333328</v>
      </c>
      <c r="N623">
        <v>1474174800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17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3.1301587301587301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>
        <v>1523768400</v>
      </c>
      <c r="M624" s="10">
        <f t="shared" si="38"/>
        <v>43205.208333333328</v>
      </c>
      <c r="N624">
        <v>1526014800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17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159.92152704135736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>
        <v>1437022800</v>
      </c>
      <c r="M625" s="10">
        <f t="shared" si="38"/>
        <v>42201.208333333328</v>
      </c>
      <c r="N625">
        <v>1437454800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17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279.39215686274508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>
        <v>1422165600</v>
      </c>
      <c r="M626" s="10">
        <f t="shared" si="38"/>
        <v>42029.25</v>
      </c>
      <c r="N626">
        <v>1422684000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34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77.373333333333335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>
        <v>1580104800</v>
      </c>
      <c r="M627" s="10">
        <f t="shared" si="38"/>
        <v>43857.25</v>
      </c>
      <c r="N627">
        <v>1581314400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34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206.328125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>
        <v>1285650000</v>
      </c>
      <c r="M628" s="10">
        <f t="shared" si="38"/>
        <v>40449.208333333336</v>
      </c>
      <c r="N628">
        <v>1286427600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17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694.25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>
        <v>1276664400</v>
      </c>
      <c r="M629" s="10">
        <f t="shared" si="38"/>
        <v>40345.208333333336</v>
      </c>
      <c r="N629">
        <v>1278738000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17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151.78947368421052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>
        <v>1286168400</v>
      </c>
      <c r="M630" s="10">
        <f t="shared" si="38"/>
        <v>40455.208333333336</v>
      </c>
      <c r="N630">
        <v>1286427600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17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64.582072176949936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>
        <v>1467781200</v>
      </c>
      <c r="M631" s="10">
        <f t="shared" si="38"/>
        <v>42557.208333333328</v>
      </c>
      <c r="N631">
        <v>1467954000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17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>
        <v>1556686800</v>
      </c>
      <c r="M632" s="10">
        <f t="shared" si="38"/>
        <v>43586.208333333328</v>
      </c>
      <c r="N632">
        <v>1557637200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17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310.39864864864865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>
        <v>1553576400</v>
      </c>
      <c r="M633" s="10">
        <f t="shared" si="38"/>
        <v>43550.208333333328</v>
      </c>
      <c r="N633">
        <v>1553922000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17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42.859916782246877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>
        <v>1414904400</v>
      </c>
      <c r="M634" s="10">
        <f t="shared" si="38"/>
        <v>41945.208333333336</v>
      </c>
      <c r="N634">
        <v>1416463200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34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83.119402985074629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>
        <v>1446876000</v>
      </c>
      <c r="M635" s="10">
        <f t="shared" si="38"/>
        <v>42315.25</v>
      </c>
      <c r="N635">
        <v>1447221600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17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78.531302876480538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>
        <v>1490418000</v>
      </c>
      <c r="M636" s="10">
        <f t="shared" si="38"/>
        <v>42819.208333333328</v>
      </c>
      <c r="N636">
        <v>1491627600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17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114.09352517985612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>
        <v>1360389600</v>
      </c>
      <c r="M637" s="10">
        <f t="shared" si="38"/>
        <v>41314.25</v>
      </c>
      <c r="N637">
        <v>1363150800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17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64.537683358624179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>
        <v>1326866400</v>
      </c>
      <c r="M638" s="10">
        <f t="shared" si="38"/>
        <v>40926.25</v>
      </c>
      <c r="N638">
        <v>1330754400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17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79.411764705882348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>
        <v>1479103200</v>
      </c>
      <c r="M639" s="10">
        <f t="shared" si="38"/>
        <v>42688.25</v>
      </c>
      <c r="N639">
        <v>1479794400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17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11.419117647058824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>
        <v>1280206800</v>
      </c>
      <c r="M640" s="10">
        <f t="shared" si="38"/>
        <v>40386.208333333336</v>
      </c>
      <c r="N640">
        <v>1281243600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17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>
        <v>1532754000</v>
      </c>
      <c r="M641" s="10">
        <f t="shared" si="38"/>
        <v>43309.208333333328</v>
      </c>
      <c r="N641">
        <v>1532754000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17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ref="F642:F705" si="40">E642/D642%</f>
        <v>16.501669449081803</v>
      </c>
      <c r="G642" t="s">
        <v>14</v>
      </c>
      <c r="H642">
        <v>257</v>
      </c>
      <c r="I642" s="6">
        <f t="shared" ref="I642:I705" si="41">E642/H642</f>
        <v>76.922178988326849</v>
      </c>
      <c r="J642" t="s">
        <v>21</v>
      </c>
      <c r="K642" t="s">
        <v>22</v>
      </c>
      <c r="L642">
        <v>1453096800</v>
      </c>
      <c r="M642" s="10">
        <f t="shared" ref="M642:M705" si="42">(((L642/60)/60)/24)+DATE(1970,1,1)</f>
        <v>42387.25</v>
      </c>
      <c r="N642">
        <v>1453356000</v>
      </c>
      <c r="O642" s="10">
        <f t="shared" ref="O642:O705" si="43">(((N642/60)/60)/24)+DATE(1970,1,1)</f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34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si="40"/>
        <v>119.96808510638297</v>
      </c>
      <c r="G643" t="s">
        <v>20</v>
      </c>
      <c r="H643">
        <v>194</v>
      </c>
      <c r="I643" s="6">
        <f t="shared" si="41"/>
        <v>58.128865979381445</v>
      </c>
      <c r="J643" t="s">
        <v>98</v>
      </c>
      <c r="K643" t="s">
        <v>99</v>
      </c>
      <c r="L643">
        <v>1487570400</v>
      </c>
      <c r="M643" s="10">
        <f t="shared" si="42"/>
        <v>42786.25</v>
      </c>
      <c r="N643">
        <v>1489986000</v>
      </c>
      <c r="O643" s="10">
        <f t="shared" si="43"/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17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145.45652173913044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>
        <v>1545026400</v>
      </c>
      <c r="M644" s="10">
        <f t="shared" si="42"/>
        <v>43451.25</v>
      </c>
      <c r="N644">
        <v>1545804000</v>
      </c>
      <c r="O644" s="10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17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221.38255033557047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>
        <v>1488348000</v>
      </c>
      <c r="M645" s="10">
        <f t="shared" si="42"/>
        <v>42795.25</v>
      </c>
      <c r="N645">
        <v>1489899600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7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48.396694214876035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>
        <v>1545112800</v>
      </c>
      <c r="M646" s="10">
        <f t="shared" si="42"/>
        <v>43452.25</v>
      </c>
      <c r="N646">
        <v>1546495200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17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92.911504424778755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>
        <v>1537938000</v>
      </c>
      <c r="M647" s="10">
        <f t="shared" si="42"/>
        <v>43369.208333333328</v>
      </c>
      <c r="N647">
        <v>1539752400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17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88.59979736575481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>
        <v>1363150800</v>
      </c>
      <c r="M648" s="10">
        <f t="shared" si="42"/>
        <v>41346.208333333336</v>
      </c>
      <c r="N648">
        <v>1364101200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17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41.4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>
        <v>1523250000</v>
      </c>
      <c r="M649" s="10">
        <f t="shared" si="42"/>
        <v>43199.208333333328</v>
      </c>
      <c r="N649">
        <v>1525323600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17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63.056795131845838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>
        <v>1499317200</v>
      </c>
      <c r="M650" s="10">
        <f t="shared" si="42"/>
        <v>42922.208333333328</v>
      </c>
      <c r="N650">
        <v>1500872400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17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48.482333607230899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>
        <v>1287550800</v>
      </c>
      <c r="M651" s="10">
        <f t="shared" si="42"/>
        <v>40471.208333333336</v>
      </c>
      <c r="N651">
        <v>1288501200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17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>
        <v>1404795600</v>
      </c>
      <c r="M652" s="10">
        <f t="shared" si="42"/>
        <v>41828.208333333336</v>
      </c>
      <c r="N652">
        <v>1407128400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17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88.47941026944585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>
        <v>1393048800</v>
      </c>
      <c r="M653" s="10">
        <f t="shared" si="42"/>
        <v>41692.25</v>
      </c>
      <c r="N653">
        <v>1394344800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17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126.84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>
        <v>1470373200</v>
      </c>
      <c r="M654" s="10">
        <f t="shared" si="42"/>
        <v>42587.208333333328</v>
      </c>
      <c r="N654">
        <v>1474088400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17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2338.8333333333335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>
        <v>1460091600</v>
      </c>
      <c r="M655" s="10">
        <f t="shared" si="42"/>
        <v>42468.208333333328</v>
      </c>
      <c r="N655">
        <v>1460264400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17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508.38857142857142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>
        <v>1440392400</v>
      </c>
      <c r="M656" s="10">
        <f t="shared" si="42"/>
        <v>42240.208333333328</v>
      </c>
      <c r="N656">
        <v>1440824400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17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191.47826086956522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>
        <v>1488434400</v>
      </c>
      <c r="M657" s="10">
        <f t="shared" si="42"/>
        <v>42796.25</v>
      </c>
      <c r="N657">
        <v>1489554000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34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42.127533783783782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>
        <v>1514440800</v>
      </c>
      <c r="M658" s="10">
        <f t="shared" si="42"/>
        <v>43097.25</v>
      </c>
      <c r="N658">
        <v>1514872800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17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>
        <v>1514354400</v>
      </c>
      <c r="M659" s="10">
        <f t="shared" si="42"/>
        <v>43096.25</v>
      </c>
      <c r="N659">
        <v>1515736800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17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>
        <v>1440910800</v>
      </c>
      <c r="M660" s="10">
        <f t="shared" si="42"/>
        <v>42246.208333333328</v>
      </c>
      <c r="N660">
        <v>1442898000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17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47.232808616404306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>
        <v>1296108000</v>
      </c>
      <c r="M661" s="10">
        <f t="shared" si="42"/>
        <v>40570.25</v>
      </c>
      <c r="N661">
        <v>1296194400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17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81.736263736263737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>
        <v>1440133200</v>
      </c>
      <c r="M662" s="10">
        <f t="shared" si="42"/>
        <v>42237.208333333328</v>
      </c>
      <c r="N662">
        <v>1440910800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7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54.187265917602993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>
        <v>1332910800</v>
      </c>
      <c r="M663" s="10">
        <f t="shared" si="42"/>
        <v>40996.208333333336</v>
      </c>
      <c r="N663">
        <v>1335502800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17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97.868131868131869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>
        <v>1544335200</v>
      </c>
      <c r="M664" s="10">
        <f t="shared" si="42"/>
        <v>43443.25</v>
      </c>
      <c r="N664">
        <v>1544680800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17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77.239999999999995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>
        <v>1286427600</v>
      </c>
      <c r="M665" s="10">
        <f t="shared" si="42"/>
        <v>40458.208333333336</v>
      </c>
      <c r="N665">
        <v>1288414800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7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33.464735516372798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>
        <v>1329717600</v>
      </c>
      <c r="M666" s="10">
        <f t="shared" si="42"/>
        <v>40959.25</v>
      </c>
      <c r="N666">
        <v>1330581600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17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239.58823529411765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>
        <v>1310187600</v>
      </c>
      <c r="M667" s="10">
        <f t="shared" si="42"/>
        <v>40733.208333333336</v>
      </c>
      <c r="N667">
        <v>1311397200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17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>
        <v>1377838800</v>
      </c>
      <c r="M668" s="10">
        <f t="shared" si="42"/>
        <v>41516.208333333336</v>
      </c>
      <c r="N668">
        <v>1378357200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34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176.15942028985506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>
        <v>1410325200</v>
      </c>
      <c r="M669" s="10">
        <f t="shared" si="42"/>
        <v>41892.208333333336</v>
      </c>
      <c r="N669">
        <v>1411102800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34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20.33818181818182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>
        <v>1343797200</v>
      </c>
      <c r="M670" s="10">
        <f t="shared" si="42"/>
        <v>41122.208333333336</v>
      </c>
      <c r="N670">
        <v>1344834000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7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358.64754098360658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>
        <v>1498453200</v>
      </c>
      <c r="M671" s="10">
        <f t="shared" si="42"/>
        <v>42912.208333333328</v>
      </c>
      <c r="N671">
        <v>1499230800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34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468.85802469135803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>
        <v>1456380000</v>
      </c>
      <c r="M672" s="10">
        <f t="shared" si="42"/>
        <v>42425.25</v>
      </c>
      <c r="N672">
        <v>1457416800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34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122.0563524590164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>
        <v>1280552400</v>
      </c>
      <c r="M673" s="10">
        <f t="shared" si="42"/>
        <v>40390.208333333336</v>
      </c>
      <c r="N673">
        <v>1280898000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17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55.931783729156137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>
        <v>1521608400</v>
      </c>
      <c r="M674" s="10">
        <f t="shared" si="42"/>
        <v>43180.208333333328</v>
      </c>
      <c r="N674">
        <v>1522472400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17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43.660714285714285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>
        <v>1460696400</v>
      </c>
      <c r="M675" s="10">
        <f t="shared" si="42"/>
        <v>42475.208333333328</v>
      </c>
      <c r="N675">
        <v>1462510800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17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33.538371411833623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>
        <v>1313730000</v>
      </c>
      <c r="M676" s="10">
        <f t="shared" si="42"/>
        <v>40774.208333333336</v>
      </c>
      <c r="N676">
        <v>1317790800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17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122.97938144329896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>
        <v>1568178000</v>
      </c>
      <c r="M677" s="10">
        <f t="shared" si="42"/>
        <v>43719.208333333328</v>
      </c>
      <c r="N677">
        <v>1568782800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17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189.74959871589084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>
        <v>1348635600</v>
      </c>
      <c r="M678" s="10">
        <f t="shared" si="42"/>
        <v>41178.208333333336</v>
      </c>
      <c r="N678">
        <v>1349413200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17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83.622641509433961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>
        <v>1468126800</v>
      </c>
      <c r="M679" s="10">
        <f t="shared" si="42"/>
        <v>42561.208333333328</v>
      </c>
      <c r="N679">
        <v>1472446800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17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>
        <v>1547877600</v>
      </c>
      <c r="M680" s="10">
        <f t="shared" si="42"/>
        <v>43484.25</v>
      </c>
      <c r="N680">
        <v>1548050400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17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1036.5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>
        <v>1571374800</v>
      </c>
      <c r="M681" s="10">
        <f t="shared" si="42"/>
        <v>43756.208333333328</v>
      </c>
      <c r="N681">
        <v>1571806800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34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97.405219780219781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>
        <v>1576303200</v>
      </c>
      <c r="M682" s="10">
        <f t="shared" si="42"/>
        <v>43813.25</v>
      </c>
      <c r="N682">
        <v>1576476000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34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86.386203150461711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>
        <v>1324447200</v>
      </c>
      <c r="M683" s="10">
        <f t="shared" si="42"/>
        <v>40898.25</v>
      </c>
      <c r="N683">
        <v>1324965600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7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150.16666666666666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>
        <v>1386741600</v>
      </c>
      <c r="M684" s="10">
        <f t="shared" si="42"/>
        <v>41619.25</v>
      </c>
      <c r="N684">
        <v>1387519200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17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358.43478260869563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>
        <v>1537074000</v>
      </c>
      <c r="M685" s="10">
        <f t="shared" si="42"/>
        <v>43359.208333333328</v>
      </c>
      <c r="N685">
        <v>1537246800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7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542.85714285714289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>
        <v>1277787600</v>
      </c>
      <c r="M686" s="10">
        <f t="shared" si="42"/>
        <v>40358.208333333336</v>
      </c>
      <c r="N686">
        <v>1279515600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17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67.500714285714281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>
        <v>1440306000</v>
      </c>
      <c r="M687" s="10">
        <f t="shared" si="42"/>
        <v>42239.208333333328</v>
      </c>
      <c r="N687">
        <v>1442379600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17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191.74666666666667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>
        <v>1522126800</v>
      </c>
      <c r="M688" s="10">
        <f t="shared" si="42"/>
        <v>43186.208333333328</v>
      </c>
      <c r="N688">
        <v>1523077200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17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>
        <v>1489298400</v>
      </c>
      <c r="M689" s="10">
        <f t="shared" si="42"/>
        <v>42806.25</v>
      </c>
      <c r="N689">
        <v>1489554000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17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429.27586206896552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>
        <v>1547100000</v>
      </c>
      <c r="M690" s="10">
        <f t="shared" si="42"/>
        <v>43475.25</v>
      </c>
      <c r="N690">
        <v>1548482400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17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100.65753424657534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>
        <v>1383022800</v>
      </c>
      <c r="M691" s="10">
        <f t="shared" si="42"/>
        <v>41576.208333333336</v>
      </c>
      <c r="N691">
        <v>1384063200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17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226.61111111111111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>
        <v>1322373600</v>
      </c>
      <c r="M692" s="10">
        <f t="shared" si="42"/>
        <v>40874.25</v>
      </c>
      <c r="N692">
        <v>1322892000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17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142.38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>
        <v>1349240400</v>
      </c>
      <c r="M693" s="10">
        <f t="shared" si="42"/>
        <v>41185.208333333336</v>
      </c>
      <c r="N693">
        <v>1350709200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17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90.63333333333334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>
        <v>1562648400</v>
      </c>
      <c r="M694" s="10">
        <f t="shared" si="42"/>
        <v>43655.208333333328</v>
      </c>
      <c r="N694">
        <v>1564203600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4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63.966740576496676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>
        <v>1508216400</v>
      </c>
      <c r="M695" s="10">
        <f t="shared" si="42"/>
        <v>43025.208333333328</v>
      </c>
      <c r="N695">
        <v>1509685200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17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84.131868131868131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>
        <v>1511762400</v>
      </c>
      <c r="M696" s="10">
        <f t="shared" si="42"/>
        <v>43066.25</v>
      </c>
      <c r="N696">
        <v>1514959200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7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133.93478260869566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>
        <v>1447480800</v>
      </c>
      <c r="M697" s="10">
        <f t="shared" si="42"/>
        <v>42322.25</v>
      </c>
      <c r="N697">
        <v>1448863200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17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59.042047531992687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>
        <v>1429506000</v>
      </c>
      <c r="M698" s="10">
        <f t="shared" si="42"/>
        <v>42114.208333333328</v>
      </c>
      <c r="N698">
        <v>1429592400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34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152.80062063615205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>
        <v>1522472400</v>
      </c>
      <c r="M699" s="10">
        <f t="shared" si="42"/>
        <v>43190.208333333328</v>
      </c>
      <c r="N699">
        <v>1522645200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17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446.69121140142516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>
        <v>1322114400</v>
      </c>
      <c r="M700" s="10">
        <f t="shared" si="42"/>
        <v>40871.25</v>
      </c>
      <c r="N700">
        <v>1323324000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17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84.391891891891888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>
        <v>1561438800</v>
      </c>
      <c r="M701" s="10">
        <f t="shared" si="42"/>
        <v>43641.208333333328</v>
      </c>
      <c r="N701">
        <v>1561525200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34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>
        <v>1264399200</v>
      </c>
      <c r="M702" s="10">
        <f t="shared" si="42"/>
        <v>40203.25</v>
      </c>
      <c r="N702">
        <v>1265695200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34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175.02692307692308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>
        <v>1301202000</v>
      </c>
      <c r="M703" s="10">
        <f t="shared" si="42"/>
        <v>40629.208333333336</v>
      </c>
      <c r="N703">
        <v>1301806800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34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54.137931034482762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>
        <v>1374469200</v>
      </c>
      <c r="M704" s="10">
        <f t="shared" si="42"/>
        <v>41477.208333333336</v>
      </c>
      <c r="N704">
        <v>1374901200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17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311.87381703470032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>
        <v>1334984400</v>
      </c>
      <c r="M705" s="10">
        <f t="shared" si="42"/>
        <v>41020.208333333336</v>
      </c>
      <c r="N705">
        <v>1336453200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34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ref="F706:F769" si="44">E706/D706%</f>
        <v>122.7816091954023</v>
      </c>
      <c r="G706" t="s">
        <v>20</v>
      </c>
      <c r="H706">
        <v>116</v>
      </c>
      <c r="I706" s="6">
        <f t="shared" ref="I706:I769" si="45">E706/H706</f>
        <v>92.08620689655173</v>
      </c>
      <c r="J706" t="s">
        <v>21</v>
      </c>
      <c r="K706" t="s">
        <v>22</v>
      </c>
      <c r="L706">
        <v>1467608400</v>
      </c>
      <c r="M706" s="10">
        <f t="shared" ref="M706:M769" si="46">(((L706/60)/60)/24)+DATE(1970,1,1)</f>
        <v>42555.208333333328</v>
      </c>
      <c r="N706">
        <v>1468904400</v>
      </c>
      <c r="O706" s="10">
        <f t="shared" ref="O706:O769" si="47">(((N706/60)/60)/24)+DATE(1970,1,1)</f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17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si="44"/>
        <v>99.026517383618156</v>
      </c>
      <c r="G707" t="s">
        <v>14</v>
      </c>
      <c r="H707">
        <v>2025</v>
      </c>
      <c r="I707" s="6">
        <f t="shared" si="45"/>
        <v>82.986666666666665</v>
      </c>
      <c r="J707" t="s">
        <v>40</v>
      </c>
      <c r="K707" t="s">
        <v>41</v>
      </c>
      <c r="L707">
        <v>1386741600</v>
      </c>
      <c r="M707" s="10">
        <f t="shared" si="46"/>
        <v>41619.25</v>
      </c>
      <c r="N707">
        <v>1387087200</v>
      </c>
      <c r="O707" s="10">
        <f t="shared" si="47"/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34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127.84686346863468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>
        <v>1546754400</v>
      </c>
      <c r="M708" s="10">
        <f t="shared" si="46"/>
        <v>43471.25</v>
      </c>
      <c r="N708">
        <v>1547445600</v>
      </c>
      <c r="O708" s="10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34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158.61643835616439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>
        <v>1544248800</v>
      </c>
      <c r="M709" s="10">
        <f t="shared" si="46"/>
        <v>43442.25</v>
      </c>
      <c r="N709">
        <v>1547359200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17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707.05882352941171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>
        <v>1495429200</v>
      </c>
      <c r="M710" s="10">
        <f t="shared" si="46"/>
        <v>42877.208333333328</v>
      </c>
      <c r="N710">
        <v>1496293200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17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142.38775510204081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>
        <v>1334811600</v>
      </c>
      <c r="M711" s="10">
        <f t="shared" si="46"/>
        <v>41018.208333333336</v>
      </c>
      <c r="N711">
        <v>1335416400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34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147.86046511627907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>
        <v>1531544400</v>
      </c>
      <c r="M712" s="10">
        <f t="shared" si="46"/>
        <v>43295.208333333328</v>
      </c>
      <c r="N712">
        <v>1532149200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34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20.322580645161292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>
        <v>1453615200</v>
      </c>
      <c r="M713" s="10">
        <f t="shared" si="46"/>
        <v>42393.25</v>
      </c>
      <c r="N713">
        <v>1453788000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34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1840.625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>
        <v>1467954000</v>
      </c>
      <c r="M714" s="10">
        <f t="shared" si="46"/>
        <v>42559.208333333328</v>
      </c>
      <c r="N714">
        <v>1471496400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7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161.94202898550725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>
        <v>1471842000</v>
      </c>
      <c r="M715" s="10">
        <f t="shared" si="46"/>
        <v>42604.208333333328</v>
      </c>
      <c r="N715">
        <v>1472878800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17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472.82077922077923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>
        <v>1408424400</v>
      </c>
      <c r="M716" s="10">
        <f t="shared" si="46"/>
        <v>41870.208333333336</v>
      </c>
      <c r="N716">
        <v>1408510800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17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24.466101694915253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>
        <v>1281157200</v>
      </c>
      <c r="M717" s="10">
        <f t="shared" si="46"/>
        <v>40397.208333333336</v>
      </c>
      <c r="N717">
        <v>1281589200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17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517.65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>
        <v>1373432400</v>
      </c>
      <c r="M718" s="10">
        <f t="shared" si="46"/>
        <v>41465.208333333336</v>
      </c>
      <c r="N718">
        <v>1375851600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34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247.64285714285714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>
        <v>1313989200</v>
      </c>
      <c r="M719" s="10">
        <f t="shared" si="46"/>
        <v>40777.208333333336</v>
      </c>
      <c r="N719">
        <v>1315803600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17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100.20481927710843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>
        <v>1371445200</v>
      </c>
      <c r="M720" s="10">
        <f t="shared" si="46"/>
        <v>41442.208333333336</v>
      </c>
      <c r="N720">
        <v>1373691600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17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>
        <v>1338267600</v>
      </c>
      <c r="M721" s="10">
        <f t="shared" si="46"/>
        <v>41058.208333333336</v>
      </c>
      <c r="N721">
        <v>1339218000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34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>
        <v>1519192800</v>
      </c>
      <c r="M722" s="10">
        <f t="shared" si="46"/>
        <v>43152.25</v>
      </c>
      <c r="N722">
        <v>1520402400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17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4.3923948220064721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>
        <v>1522818000</v>
      </c>
      <c r="M723" s="10">
        <f t="shared" si="46"/>
        <v>43194.208333333328</v>
      </c>
      <c r="N723">
        <v>1523336400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17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156.50721649484535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>
        <v>1509948000</v>
      </c>
      <c r="M724" s="10">
        <f t="shared" si="46"/>
        <v>43045.25</v>
      </c>
      <c r="N724">
        <v>1512280800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17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270.40816326530614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>
        <v>1456898400</v>
      </c>
      <c r="M725" s="10">
        <f t="shared" si="46"/>
        <v>42431.25</v>
      </c>
      <c r="N725">
        <v>1458709200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34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134.0595238095238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>
        <v>1413954000</v>
      </c>
      <c r="M726" s="10">
        <f t="shared" si="46"/>
        <v>41934.208333333336</v>
      </c>
      <c r="N726">
        <v>1414126800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17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50.398033126293996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>
        <v>1416031200</v>
      </c>
      <c r="M727" s="10">
        <f t="shared" si="46"/>
        <v>41958.25</v>
      </c>
      <c r="N727">
        <v>1416204000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17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>
        <v>1287982800</v>
      </c>
      <c r="M728" s="10">
        <f t="shared" si="46"/>
        <v>40476.208333333336</v>
      </c>
      <c r="N728">
        <v>1288501200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17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>
        <v>1547964000</v>
      </c>
      <c r="M729" s="10">
        <f t="shared" si="46"/>
        <v>43485.25</v>
      </c>
      <c r="N729">
        <v>1552971600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34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17.5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>
        <v>1464152400</v>
      </c>
      <c r="M730" s="10">
        <f t="shared" si="46"/>
        <v>42515.208333333328</v>
      </c>
      <c r="N730">
        <v>1465102800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34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185.66071428571428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>
        <v>1359957600</v>
      </c>
      <c r="M731" s="10">
        <f t="shared" si="46"/>
        <v>41309.25</v>
      </c>
      <c r="N731">
        <v>1360130400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17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412.66319444444446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>
        <v>1432357200</v>
      </c>
      <c r="M732" s="10">
        <f t="shared" si="46"/>
        <v>42147.208333333328</v>
      </c>
      <c r="N732">
        <v>1432875600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17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>
        <v>1500786000</v>
      </c>
      <c r="M733" s="10">
        <f t="shared" si="46"/>
        <v>42939.208333333328</v>
      </c>
      <c r="N733">
        <v>1500872400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17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91.984615384615381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>
        <v>1490158800</v>
      </c>
      <c r="M734" s="10">
        <f t="shared" si="46"/>
        <v>42816.208333333328</v>
      </c>
      <c r="N734">
        <v>1492146000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17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527.00632911392404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>
        <v>1406178000</v>
      </c>
      <c r="M735" s="10">
        <f t="shared" si="46"/>
        <v>41844.208333333336</v>
      </c>
      <c r="N735">
        <v>1407301200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17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319.14285714285717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>
        <v>1485583200</v>
      </c>
      <c r="M736" s="10">
        <f t="shared" si="46"/>
        <v>42763.25</v>
      </c>
      <c r="N736">
        <v>1486620000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34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354.18867924528303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>
        <v>1459314000</v>
      </c>
      <c r="M737" s="10">
        <f t="shared" si="46"/>
        <v>42459.208333333328</v>
      </c>
      <c r="N737">
        <v>1459918800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17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>
        <v>1424412000</v>
      </c>
      <c r="M738" s="10">
        <f t="shared" si="46"/>
        <v>42055.25</v>
      </c>
      <c r="N738">
        <v>1424757600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34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135.8918918918919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>
        <v>1478844000</v>
      </c>
      <c r="M739" s="10">
        <f t="shared" si="46"/>
        <v>42685.25</v>
      </c>
      <c r="N739">
        <v>1479880800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34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2.0843373493975905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>
        <v>1416117600</v>
      </c>
      <c r="M740" s="10">
        <f t="shared" si="46"/>
        <v>41959.25</v>
      </c>
      <c r="N740">
        <v>1418018400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7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>
        <v>1340946000</v>
      </c>
      <c r="M741" s="10">
        <f t="shared" si="46"/>
        <v>41089.208333333336</v>
      </c>
      <c r="N741">
        <v>1341032400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34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30.037735849056602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>
        <v>1486101600</v>
      </c>
      <c r="M742" s="10">
        <f t="shared" si="46"/>
        <v>42769.25</v>
      </c>
      <c r="N742">
        <v>1486360800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17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1179.1666666666667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>
        <v>1274590800</v>
      </c>
      <c r="M743" s="10">
        <f t="shared" si="46"/>
        <v>40321.208333333336</v>
      </c>
      <c r="N743">
        <v>1274677200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7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1126.0833333333333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>
        <v>1263880800</v>
      </c>
      <c r="M744" s="10">
        <f t="shared" si="46"/>
        <v>40197.25</v>
      </c>
      <c r="N744">
        <v>1267509600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34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12.923076923076923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>
        <v>1445403600</v>
      </c>
      <c r="M745" s="10">
        <f t="shared" si="46"/>
        <v>42298.208333333328</v>
      </c>
      <c r="N745">
        <v>1445922000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17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>
        <v>1533877200</v>
      </c>
      <c r="M746" s="10">
        <f t="shared" si="46"/>
        <v>43322.208333333328</v>
      </c>
      <c r="N746">
        <v>1534050000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34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30.304347826086957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>
        <v>1275195600</v>
      </c>
      <c r="M747" s="10">
        <f t="shared" si="46"/>
        <v>40328.208333333336</v>
      </c>
      <c r="N747">
        <v>1277528400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17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212.50896057347671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>
        <v>1318136400</v>
      </c>
      <c r="M748" s="10">
        <f t="shared" si="46"/>
        <v>40825.208333333336</v>
      </c>
      <c r="N748">
        <v>1318568400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17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228.85714285714286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>
        <v>1283403600</v>
      </c>
      <c r="M749" s="10">
        <f t="shared" si="46"/>
        <v>40423.208333333336</v>
      </c>
      <c r="N749">
        <v>1284354000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17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>
        <v>1267423200</v>
      </c>
      <c r="M750" s="10">
        <f t="shared" si="46"/>
        <v>40238.25</v>
      </c>
      <c r="N750">
        <v>1269579600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17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157.2906976744186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>
        <v>1412744400</v>
      </c>
      <c r="M751" s="10">
        <f t="shared" si="46"/>
        <v>41920.208333333336</v>
      </c>
      <c r="N751">
        <v>1413781200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17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>
        <v>1277960400</v>
      </c>
      <c r="M752" s="10">
        <f t="shared" si="46"/>
        <v>40360.208333333336</v>
      </c>
      <c r="N752">
        <v>1280120400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17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232.30555555555554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>
        <v>1458190800</v>
      </c>
      <c r="M753" s="10">
        <f t="shared" si="46"/>
        <v>42446.208333333328</v>
      </c>
      <c r="N753">
        <v>1459486800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17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>
        <v>1280984400</v>
      </c>
      <c r="M754" s="10">
        <f t="shared" si="46"/>
        <v>40395.208333333336</v>
      </c>
      <c r="N754">
        <v>1282539600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17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256.70212765957444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>
        <v>1274590800</v>
      </c>
      <c r="M755" s="10">
        <f t="shared" si="46"/>
        <v>40321.208333333336</v>
      </c>
      <c r="N755">
        <v>1275886800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17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168.47017045454547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>
        <v>1351400400</v>
      </c>
      <c r="M756" s="10">
        <f t="shared" si="46"/>
        <v>41210.208333333336</v>
      </c>
      <c r="N756">
        <v>1355983200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17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166.57777777777778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>
        <v>1514354400</v>
      </c>
      <c r="M757" s="10">
        <f t="shared" si="46"/>
        <v>43096.25</v>
      </c>
      <c r="N757">
        <v>1515391200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34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772.07692307692309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>
        <v>1421733600</v>
      </c>
      <c r="M758" s="10">
        <f t="shared" si="46"/>
        <v>42024.25</v>
      </c>
      <c r="N758">
        <v>1422252000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17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406.85714285714283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>
        <v>1305176400</v>
      </c>
      <c r="M759" s="10">
        <f t="shared" si="46"/>
        <v>40675.208333333336</v>
      </c>
      <c r="N759">
        <v>1305522000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17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564.20608108108104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>
        <v>1414126800</v>
      </c>
      <c r="M760" s="10">
        <f t="shared" si="46"/>
        <v>41936.208333333336</v>
      </c>
      <c r="N760">
        <v>1414904400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4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68.426865671641792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>
        <v>1517810400</v>
      </c>
      <c r="M761" s="10">
        <f t="shared" si="46"/>
        <v>43136.25</v>
      </c>
      <c r="N761">
        <v>1520402400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17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34.351966873706004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>
        <v>1564635600</v>
      </c>
      <c r="M762" s="10">
        <f t="shared" si="46"/>
        <v>43678.208333333328</v>
      </c>
      <c r="N762">
        <v>1567141200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17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655.4545454545455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>
        <v>1500699600</v>
      </c>
      <c r="M763" s="10">
        <f t="shared" si="46"/>
        <v>42938.208333333328</v>
      </c>
      <c r="N763">
        <v>1501131600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17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177.25714285714287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>
        <v>1354082400</v>
      </c>
      <c r="M764" s="10">
        <f t="shared" si="46"/>
        <v>41241.25</v>
      </c>
      <c r="N764">
        <v>1355032800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17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113.17857142857143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>
        <v>1336453200</v>
      </c>
      <c r="M765" s="10">
        <f t="shared" si="46"/>
        <v>41037.208333333336</v>
      </c>
      <c r="N765">
        <v>1339477200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34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728.18181818181813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>
        <v>1305262800</v>
      </c>
      <c r="M766" s="10">
        <f t="shared" si="46"/>
        <v>40676.208333333336</v>
      </c>
      <c r="N766">
        <v>1305954000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17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208.33333333333334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>
        <v>1492232400</v>
      </c>
      <c r="M767" s="10">
        <f t="shared" si="46"/>
        <v>42840.208333333328</v>
      </c>
      <c r="N767">
        <v>1494392400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34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31.171232876712327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>
        <v>1537333200</v>
      </c>
      <c r="M768" s="10">
        <f t="shared" si="46"/>
        <v>43362.208333333328</v>
      </c>
      <c r="N768">
        <v>1537419600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17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56.967078189300409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>
        <v>1444107600</v>
      </c>
      <c r="M769" s="10">
        <f t="shared" si="46"/>
        <v>42283.208333333328</v>
      </c>
      <c r="N769">
        <v>1447999200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17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ref="F770:F833" si="48">E770/D770%</f>
        <v>231</v>
      </c>
      <c r="G770" t="s">
        <v>20</v>
      </c>
      <c r="H770">
        <v>150</v>
      </c>
      <c r="I770" s="6">
        <f t="shared" ref="I770:I833" si="49">E770/H770</f>
        <v>73.92</v>
      </c>
      <c r="J770" t="s">
        <v>21</v>
      </c>
      <c r="K770" t="s">
        <v>22</v>
      </c>
      <c r="L770">
        <v>1386741600</v>
      </c>
      <c r="M770" s="10">
        <f t="shared" ref="M770:M833" si="50">(((L770/60)/60)/24)+DATE(1970,1,1)</f>
        <v>41619.25</v>
      </c>
      <c r="N770">
        <v>1388037600</v>
      </c>
      <c r="O770" s="10">
        <f t="shared" ref="O770:O833" si="51">(((N770/60)/60)/24)+DATE(1970,1,1)</f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17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si="48"/>
        <v>86.867834394904463</v>
      </c>
      <c r="G771" t="s">
        <v>14</v>
      </c>
      <c r="H771">
        <v>3410</v>
      </c>
      <c r="I771" s="6">
        <f t="shared" si="49"/>
        <v>31.995894428152493</v>
      </c>
      <c r="J771" t="s">
        <v>21</v>
      </c>
      <c r="K771" t="s">
        <v>22</v>
      </c>
      <c r="L771">
        <v>1376542800</v>
      </c>
      <c r="M771" s="10">
        <f t="shared" si="50"/>
        <v>41501.208333333336</v>
      </c>
      <c r="N771">
        <v>1378789200</v>
      </c>
      <c r="O771" s="10">
        <f t="shared" si="51"/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17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270.74418604651163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>
        <v>1397451600</v>
      </c>
      <c r="M772" s="10">
        <f t="shared" si="50"/>
        <v>41743.208333333336</v>
      </c>
      <c r="N772">
        <v>1398056400</v>
      </c>
      <c r="O772" s="10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17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>
        <v>1548482400</v>
      </c>
      <c r="M773" s="10">
        <f t="shared" si="50"/>
        <v>43491.25</v>
      </c>
      <c r="N773">
        <v>1550815200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7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113.3596256684492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>
        <v>1549692000</v>
      </c>
      <c r="M774" s="10">
        <f t="shared" si="50"/>
        <v>43505.25</v>
      </c>
      <c r="N774">
        <v>1550037600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17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190.55555555555554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>
        <v>1492059600</v>
      </c>
      <c r="M775" s="10">
        <f t="shared" si="50"/>
        <v>42838.208333333328</v>
      </c>
      <c r="N775">
        <v>1492923600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7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135.5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>
        <v>1463979600</v>
      </c>
      <c r="M776" s="10">
        <f t="shared" si="50"/>
        <v>42513.208333333328</v>
      </c>
      <c r="N776">
        <v>1467522000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34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10.297872340425531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>
        <v>1415253600</v>
      </c>
      <c r="M777" s="10">
        <f t="shared" si="50"/>
        <v>41949.25</v>
      </c>
      <c r="N777">
        <v>1416117600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17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65.544223826714799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>
        <v>1562216400</v>
      </c>
      <c r="M778" s="10">
        <f t="shared" si="50"/>
        <v>43650.208333333328</v>
      </c>
      <c r="N778">
        <v>1563771600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7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49.026652452025587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>
        <v>1316754000</v>
      </c>
      <c r="M779" s="10">
        <f t="shared" si="50"/>
        <v>40809.208333333336</v>
      </c>
      <c r="N779">
        <v>1319259600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7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787.92307692307691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>
        <v>1313211600</v>
      </c>
      <c r="M780" s="10">
        <f t="shared" si="50"/>
        <v>40768.208333333336</v>
      </c>
      <c r="N780">
        <v>1313643600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17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80.306347746090154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>
        <v>1439528400</v>
      </c>
      <c r="M781" s="10">
        <f t="shared" si="50"/>
        <v>42230.208333333328</v>
      </c>
      <c r="N781">
        <v>1440306000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34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106.29411764705883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>
        <v>1469163600</v>
      </c>
      <c r="M782" s="10">
        <f t="shared" si="50"/>
        <v>42573.208333333328</v>
      </c>
      <c r="N782">
        <v>1470805200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17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50.735632183908045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>
        <v>1288501200</v>
      </c>
      <c r="M783" s="10">
        <f t="shared" si="50"/>
        <v>40482.208333333336</v>
      </c>
      <c r="N783">
        <v>1292911200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17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215.31372549019608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>
        <v>1298959200</v>
      </c>
      <c r="M784" s="10">
        <f t="shared" si="50"/>
        <v>40603.25</v>
      </c>
      <c r="N784">
        <v>1301374800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17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141.22972972972974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>
        <v>1387260000</v>
      </c>
      <c r="M785" s="10">
        <f t="shared" si="50"/>
        <v>41625.25</v>
      </c>
      <c r="N785">
        <v>1387864800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17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115.33745781777277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>
        <v>1457244000</v>
      </c>
      <c r="M786" s="10">
        <f t="shared" si="50"/>
        <v>42435.25</v>
      </c>
      <c r="N786">
        <v>1458190800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34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193.11940298507463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>
        <v>1556341200</v>
      </c>
      <c r="M787" s="10">
        <f t="shared" si="50"/>
        <v>43582.208333333328</v>
      </c>
      <c r="N787">
        <v>1559278800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17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729.73333333333335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>
        <v>1522126800</v>
      </c>
      <c r="M788" s="10">
        <f t="shared" si="50"/>
        <v>43186.208333333328</v>
      </c>
      <c r="N788">
        <v>1522731600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17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99.66339869281046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>
        <v>1305954000</v>
      </c>
      <c r="M789" s="10">
        <f t="shared" si="50"/>
        <v>40684.208333333336</v>
      </c>
      <c r="N789">
        <v>1306731600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17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>
        <v>1350709200</v>
      </c>
      <c r="M790" s="10">
        <f t="shared" si="50"/>
        <v>41202.208333333336</v>
      </c>
      <c r="N790">
        <v>1352527200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17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37.233333333333334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>
        <v>1401166800</v>
      </c>
      <c r="M791" s="10">
        <f t="shared" si="50"/>
        <v>41786.208333333336</v>
      </c>
      <c r="N791">
        <v>1404363600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17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>
        <v>1266127200</v>
      </c>
      <c r="M792" s="10">
        <f t="shared" si="50"/>
        <v>40223.25</v>
      </c>
      <c r="N792">
        <v>1266645600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7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25.714285714285715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>
        <v>1481436000</v>
      </c>
      <c r="M793" s="10">
        <f t="shared" si="50"/>
        <v>42715.25</v>
      </c>
      <c r="N793">
        <v>1482818400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17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>
        <v>1372222800</v>
      </c>
      <c r="M794" s="10">
        <f t="shared" si="50"/>
        <v>41451.208333333336</v>
      </c>
      <c r="N794">
        <v>1374642000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7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1185.909090909091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>
        <v>1372136400</v>
      </c>
      <c r="M795" s="10">
        <f t="shared" si="50"/>
        <v>41450.208333333336</v>
      </c>
      <c r="N795">
        <v>1372482000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17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125.39393939393939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>
        <v>1513922400</v>
      </c>
      <c r="M796" s="10">
        <f t="shared" si="50"/>
        <v>43091.25</v>
      </c>
      <c r="N796">
        <v>1514959200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4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14.394366197183098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>
        <v>1477976400</v>
      </c>
      <c r="M797" s="10">
        <f t="shared" si="50"/>
        <v>42675.208333333328</v>
      </c>
      <c r="N797">
        <v>1478235600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17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54.807692307692307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>
        <v>1407474000</v>
      </c>
      <c r="M798" s="10">
        <f t="shared" si="50"/>
        <v>41859.208333333336</v>
      </c>
      <c r="N798">
        <v>1408078800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17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109.63157894736842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>
        <v>1546149600</v>
      </c>
      <c r="M799" s="10">
        <f t="shared" si="50"/>
        <v>43464.25</v>
      </c>
      <c r="N799">
        <v>1548136800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17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188.47058823529412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>
        <v>1338440400</v>
      </c>
      <c r="M800" s="10">
        <f t="shared" si="50"/>
        <v>41060.208333333336</v>
      </c>
      <c r="N800">
        <v>1340859600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17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87.008284023668637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>
        <v>1454133600</v>
      </c>
      <c r="M801" s="10">
        <f t="shared" si="50"/>
        <v>42399.25</v>
      </c>
      <c r="N801">
        <v>1454479200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17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>
        <v>1434085200</v>
      </c>
      <c r="M802" s="10">
        <f t="shared" si="50"/>
        <v>42167.208333333328</v>
      </c>
      <c r="N802">
        <v>1434430800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17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202.91304347826087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>
        <v>1577772000</v>
      </c>
      <c r="M803" s="10">
        <f t="shared" si="50"/>
        <v>43830.25</v>
      </c>
      <c r="N803">
        <v>1579672800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34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197.03225806451613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>
        <v>1562216400</v>
      </c>
      <c r="M804" s="10">
        <f t="shared" si="50"/>
        <v>43650.208333333328</v>
      </c>
      <c r="N804">
        <v>1562389200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34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>
        <v>1548568800</v>
      </c>
      <c r="M805" s="10">
        <f t="shared" si="50"/>
        <v>43492.25</v>
      </c>
      <c r="N805">
        <v>1551506400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17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268.73076923076923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>
        <v>1514872800</v>
      </c>
      <c r="M806" s="10">
        <f t="shared" si="50"/>
        <v>43102.25</v>
      </c>
      <c r="N806">
        <v>1516600800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4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50.845360824742265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>
        <v>1416031200</v>
      </c>
      <c r="M807" s="10">
        <f t="shared" si="50"/>
        <v>41958.25</v>
      </c>
      <c r="N807">
        <v>1420437600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17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1180.2857142857142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>
        <v>1330927200</v>
      </c>
      <c r="M808" s="10">
        <f t="shared" si="50"/>
        <v>40973.25</v>
      </c>
      <c r="N808">
        <v>1332997200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17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>
        <v>1571115600</v>
      </c>
      <c r="M809" s="10">
        <f t="shared" si="50"/>
        <v>43753.208333333328</v>
      </c>
      <c r="N809">
        <v>1574920800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17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30.442307692307693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>
        <v>1463461200</v>
      </c>
      <c r="M810" s="10">
        <f t="shared" si="50"/>
        <v>42507.208333333328</v>
      </c>
      <c r="N810">
        <v>1464930000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17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62.88068181818182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>
        <v>1344920400</v>
      </c>
      <c r="M811" s="10">
        <f t="shared" si="50"/>
        <v>41135.208333333336</v>
      </c>
      <c r="N811">
        <v>1345006800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34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193.125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>
        <v>1511848800</v>
      </c>
      <c r="M812" s="10">
        <f t="shared" si="50"/>
        <v>43067.25</v>
      </c>
      <c r="N812">
        <v>1512712800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17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77.1027027027027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>
        <v>1452319200</v>
      </c>
      <c r="M813" s="10">
        <f t="shared" si="50"/>
        <v>42378.25</v>
      </c>
      <c r="N813">
        <v>1452492000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17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225.52763819095478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>
        <v>1523854800</v>
      </c>
      <c r="M814" s="10">
        <f t="shared" si="50"/>
        <v>43206.208333333328</v>
      </c>
      <c r="N814">
        <v>1524286800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7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239.40625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>
        <v>1346043600</v>
      </c>
      <c r="M815" s="10">
        <f t="shared" si="50"/>
        <v>41148.208333333336</v>
      </c>
      <c r="N815">
        <v>1346907600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17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92.1875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>
        <v>1464325200</v>
      </c>
      <c r="M816" s="10">
        <f t="shared" si="50"/>
        <v>42517.208333333328</v>
      </c>
      <c r="N816">
        <v>1464498000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4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130.23333333333332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>
        <v>1511935200</v>
      </c>
      <c r="M817" s="10">
        <f t="shared" si="50"/>
        <v>43068.25</v>
      </c>
      <c r="N817">
        <v>1514181600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34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615.21739130434787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>
        <v>1392012000</v>
      </c>
      <c r="M818" s="10">
        <f t="shared" si="50"/>
        <v>41680.25</v>
      </c>
      <c r="N818">
        <v>1392184800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17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368.79532163742692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>
        <v>1556946000</v>
      </c>
      <c r="M819" s="10">
        <f t="shared" si="50"/>
        <v>43589.208333333328</v>
      </c>
      <c r="N819">
        <v>1559365200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17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1094.8571428571429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>
        <v>1548050400</v>
      </c>
      <c r="M820" s="10">
        <f t="shared" si="50"/>
        <v>43486.25</v>
      </c>
      <c r="N820">
        <v>1549173600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34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50.662921348314605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>
        <v>1353736800</v>
      </c>
      <c r="M821" s="10">
        <f t="shared" si="50"/>
        <v>41237.25</v>
      </c>
      <c r="N821">
        <v>1355032800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17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800.6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>
        <v>1532840400</v>
      </c>
      <c r="M822" s="10">
        <f t="shared" si="50"/>
        <v>43310.208333333328</v>
      </c>
      <c r="N822">
        <v>1533963600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17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291.28571428571428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>
        <v>1488261600</v>
      </c>
      <c r="M823" s="10">
        <f t="shared" si="50"/>
        <v>42794.25</v>
      </c>
      <c r="N823">
        <v>1489381200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17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349.96666666666664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>
        <v>1393567200</v>
      </c>
      <c r="M824" s="10">
        <f t="shared" si="50"/>
        <v>41698.25</v>
      </c>
      <c r="N824">
        <v>1395032400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34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357.07317073170731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>
        <v>1410325200</v>
      </c>
      <c r="M825" s="10">
        <f t="shared" si="50"/>
        <v>41892.208333333336</v>
      </c>
      <c r="N825">
        <v>1412485200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17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126.48941176470588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>
        <v>1276923600</v>
      </c>
      <c r="M826" s="10">
        <f t="shared" si="50"/>
        <v>40348.208333333336</v>
      </c>
      <c r="N826">
        <v>1279688400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17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387.5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>
        <v>1500958800</v>
      </c>
      <c r="M827" s="10">
        <f t="shared" si="50"/>
        <v>42941.208333333328</v>
      </c>
      <c r="N827">
        <v>1501995600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34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457.03571428571428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>
        <v>1292220000</v>
      </c>
      <c r="M828" s="10">
        <f t="shared" si="50"/>
        <v>40525.25</v>
      </c>
      <c r="N828">
        <v>1294639200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34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266.69565217391306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>
        <v>1304398800</v>
      </c>
      <c r="M829" s="10">
        <f t="shared" si="50"/>
        <v>40666.208333333336</v>
      </c>
      <c r="N829">
        <v>1305435600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34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>
        <v>1535432400</v>
      </c>
      <c r="M830" s="10">
        <f t="shared" si="50"/>
        <v>43340.208333333328</v>
      </c>
      <c r="N830">
        <v>1537592400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17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51.34375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>
        <v>1433826000</v>
      </c>
      <c r="M831" s="10">
        <f t="shared" si="50"/>
        <v>42164.208333333328</v>
      </c>
      <c r="N831">
        <v>1435122000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34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>
        <v>1514959200</v>
      </c>
      <c r="M832" s="10">
        <f t="shared" si="50"/>
        <v>43103.25</v>
      </c>
      <c r="N832">
        <v>1520056800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34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108.97734294541709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>
        <v>1332738000</v>
      </c>
      <c r="M833" s="10">
        <f t="shared" si="50"/>
        <v>40994.208333333336</v>
      </c>
      <c r="N833">
        <v>1335675600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17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ref="F834:F897" si="52">E834/D834%</f>
        <v>315.17592592592592</v>
      </c>
      <c r="G834" t="s">
        <v>20</v>
      </c>
      <c r="H834">
        <v>1297</v>
      </c>
      <c r="I834" s="6">
        <f t="shared" ref="I834:I897" si="53">E834/H834</f>
        <v>104.97764070932922</v>
      </c>
      <c r="J834" t="s">
        <v>36</v>
      </c>
      <c r="K834" t="s">
        <v>37</v>
      </c>
      <c r="L834">
        <v>1445490000</v>
      </c>
      <c r="M834" s="10">
        <f t="shared" ref="M834:M897" si="54">(((L834/60)/60)/24)+DATE(1970,1,1)</f>
        <v>42299.208333333328</v>
      </c>
      <c r="N834">
        <v>1448431200</v>
      </c>
      <c r="O834" s="10">
        <f t="shared" ref="O834:O897" si="55">(((N834/60)/60)/24)+DATE(1970,1,1)</f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17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si="52"/>
        <v>157.69117647058823</v>
      </c>
      <c r="G835" t="s">
        <v>20</v>
      </c>
      <c r="H835">
        <v>165</v>
      </c>
      <c r="I835" s="6">
        <f t="shared" si="53"/>
        <v>64.987878787878785</v>
      </c>
      <c r="J835" t="s">
        <v>36</v>
      </c>
      <c r="K835" t="s">
        <v>37</v>
      </c>
      <c r="L835">
        <v>1297663200</v>
      </c>
      <c r="M835" s="10">
        <f t="shared" si="54"/>
        <v>40588.25</v>
      </c>
      <c r="N835">
        <v>1298613600</v>
      </c>
      <c r="O835" s="10">
        <f t="shared" si="55"/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17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153.8082191780822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>
        <v>1371963600</v>
      </c>
      <c r="M836" s="10">
        <f t="shared" si="54"/>
        <v>41448.208333333336</v>
      </c>
      <c r="N836">
        <v>1372482000</v>
      </c>
      <c r="O836" s="10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17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89.738979118329468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>
        <v>1425103200</v>
      </c>
      <c r="M837" s="10">
        <f t="shared" si="54"/>
        <v>42063.25</v>
      </c>
      <c r="N837">
        <v>1425621600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17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75.135802469135797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>
        <v>1265349600</v>
      </c>
      <c r="M838" s="10">
        <f t="shared" si="54"/>
        <v>40214.25</v>
      </c>
      <c r="N838">
        <v>1266300000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17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852.88135593220341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>
        <v>1301202000</v>
      </c>
      <c r="M839" s="10">
        <f t="shared" si="54"/>
        <v>40629.208333333336</v>
      </c>
      <c r="N839">
        <v>1305867600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17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138.90625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>
        <v>1538024400</v>
      </c>
      <c r="M840" s="10">
        <f t="shared" si="54"/>
        <v>43370.208333333328</v>
      </c>
      <c r="N840">
        <v>1538802000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17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190.18181818181819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>
        <v>1395032400</v>
      </c>
      <c r="M841" s="10">
        <f t="shared" si="54"/>
        <v>41715.208333333336</v>
      </c>
      <c r="N841">
        <v>1398920400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17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100.24333619948409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>
        <v>1405486800</v>
      </c>
      <c r="M842" s="10">
        <f t="shared" si="54"/>
        <v>41836.208333333336</v>
      </c>
      <c r="N842">
        <v>1405659600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17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142.75824175824175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>
        <v>1455861600</v>
      </c>
      <c r="M843" s="10">
        <f t="shared" si="54"/>
        <v>42419.25</v>
      </c>
      <c r="N843">
        <v>1457244000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34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563.13333333333333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>
        <v>1529038800</v>
      </c>
      <c r="M844" s="10">
        <f t="shared" si="54"/>
        <v>43266.208333333328</v>
      </c>
      <c r="N844">
        <v>1529298000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34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30.71590909090909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>
        <v>1535259600</v>
      </c>
      <c r="M845" s="10">
        <f t="shared" si="54"/>
        <v>43338.208333333328</v>
      </c>
      <c r="N845">
        <v>1535778000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17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99.397727272727266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>
        <v>1327212000</v>
      </c>
      <c r="M846" s="10">
        <f t="shared" si="54"/>
        <v>40930.25</v>
      </c>
      <c r="N846">
        <v>1327471200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17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197.54935622317598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>
        <v>1526360400</v>
      </c>
      <c r="M847" s="10">
        <f t="shared" si="54"/>
        <v>43235.208333333328</v>
      </c>
      <c r="N847">
        <v>1529557200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17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508.5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>
        <v>1532149200</v>
      </c>
      <c r="M848" s="10">
        <f t="shared" si="54"/>
        <v>43302.208333333328</v>
      </c>
      <c r="N848">
        <v>1535259600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17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237.74468085106383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>
        <v>1515304800</v>
      </c>
      <c r="M849" s="10">
        <f t="shared" si="54"/>
        <v>43107.25</v>
      </c>
      <c r="N849">
        <v>1515564000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17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338.46875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>
        <v>1276318800</v>
      </c>
      <c r="M850" s="10">
        <f t="shared" si="54"/>
        <v>40341.208333333336</v>
      </c>
      <c r="N850">
        <v>1277096400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17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133.08955223880596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>
        <v>1328767200</v>
      </c>
      <c r="M851" s="10">
        <f t="shared" si="54"/>
        <v>40948.25</v>
      </c>
      <c r="N851">
        <v>1329026400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34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>
        <v>1321682400</v>
      </c>
      <c r="M852" s="10">
        <f t="shared" si="54"/>
        <v>40866.25</v>
      </c>
      <c r="N852">
        <v>1322978400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4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207.8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>
        <v>1335934800</v>
      </c>
      <c r="M853" s="10">
        <f t="shared" si="54"/>
        <v>41031.208333333336</v>
      </c>
      <c r="N853">
        <v>1338786000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34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51.122448979591837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>
        <v>1310792400</v>
      </c>
      <c r="M854" s="10">
        <f t="shared" si="54"/>
        <v>40740.208333333336</v>
      </c>
      <c r="N854">
        <v>1311656400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17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652.05847953216369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>
        <v>1308546000</v>
      </c>
      <c r="M855" s="10">
        <f t="shared" si="54"/>
        <v>40714.208333333336</v>
      </c>
      <c r="N855">
        <v>1308978000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34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113.63099415204678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>
        <v>1574056800</v>
      </c>
      <c r="M856" s="10">
        <f t="shared" si="54"/>
        <v>43787.25</v>
      </c>
      <c r="N856">
        <v>1576389600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17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102.37606837606837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>
        <v>1308373200</v>
      </c>
      <c r="M857" s="10">
        <f t="shared" si="54"/>
        <v>40712.208333333336</v>
      </c>
      <c r="N857">
        <v>1311051600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17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356.58333333333331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>
        <v>1335243600</v>
      </c>
      <c r="M858" s="10">
        <f t="shared" si="54"/>
        <v>41023.208333333336</v>
      </c>
      <c r="N858">
        <v>1336712400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34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139.8679245283019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>
        <v>1328421600</v>
      </c>
      <c r="M859" s="10">
        <f t="shared" si="54"/>
        <v>40944.25</v>
      </c>
      <c r="N859">
        <v>1330408800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34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69.45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>
        <v>1524286800</v>
      </c>
      <c r="M860" s="10">
        <f t="shared" si="54"/>
        <v>43211.208333333328</v>
      </c>
      <c r="N860">
        <v>1524891600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34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35.534246575342465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>
        <v>1362117600</v>
      </c>
      <c r="M861" s="10">
        <f t="shared" si="54"/>
        <v>41334.25</v>
      </c>
      <c r="N861">
        <v>1363669200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34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251.65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>
        <v>1550556000</v>
      </c>
      <c r="M862" s="10">
        <f t="shared" si="54"/>
        <v>43515.25</v>
      </c>
      <c r="N862">
        <v>1551420000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17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105.875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>
        <v>1269147600</v>
      </c>
      <c r="M863" s="10">
        <f t="shared" si="54"/>
        <v>40258.208333333336</v>
      </c>
      <c r="N863">
        <v>1269838800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7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187.42857142857142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>
        <v>1312174800</v>
      </c>
      <c r="M864" s="10">
        <f t="shared" si="54"/>
        <v>40756.208333333336</v>
      </c>
      <c r="N864">
        <v>1312520400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7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386.78571428571428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>
        <v>1434517200</v>
      </c>
      <c r="M865" s="10">
        <f t="shared" si="54"/>
        <v>42172.208333333328</v>
      </c>
      <c r="N865">
        <v>1436504400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17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347.07142857142856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>
        <v>1471582800</v>
      </c>
      <c r="M866" s="10">
        <f t="shared" si="54"/>
        <v>42601.208333333328</v>
      </c>
      <c r="N866">
        <v>1472014800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17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185.82098765432099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>
        <v>1410757200</v>
      </c>
      <c r="M867" s="10">
        <f t="shared" si="54"/>
        <v>41897.208333333336</v>
      </c>
      <c r="N867">
        <v>1411534800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17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>
        <v>1304830800</v>
      </c>
      <c r="M868" s="10">
        <f t="shared" si="54"/>
        <v>40671.208333333336</v>
      </c>
      <c r="N868">
        <v>1304917200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34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162.4375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>
        <v>1539061200</v>
      </c>
      <c r="M869" s="10">
        <f t="shared" si="54"/>
        <v>43382.208333333328</v>
      </c>
      <c r="N869">
        <v>1539579600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17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184.84285714285716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>
        <v>1381554000</v>
      </c>
      <c r="M870" s="10">
        <f t="shared" si="54"/>
        <v>41559.208333333336</v>
      </c>
      <c r="N870">
        <v>1382504400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17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23.703520691785052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>
        <v>1277096400</v>
      </c>
      <c r="M871" s="10">
        <f t="shared" si="54"/>
        <v>40350.208333333336</v>
      </c>
      <c r="N871">
        <v>1278306000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17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89.870129870129873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>
        <v>1440392400</v>
      </c>
      <c r="M872" s="10">
        <f t="shared" si="54"/>
        <v>42240.208333333328</v>
      </c>
      <c r="N872">
        <v>1442552400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34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272.6041958041958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>
        <v>1509512400</v>
      </c>
      <c r="M873" s="10">
        <f t="shared" si="54"/>
        <v>43040.208333333328</v>
      </c>
      <c r="N873">
        <v>1511071200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17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170.04255319148936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>
        <v>1535950800</v>
      </c>
      <c r="M874" s="10">
        <f t="shared" si="54"/>
        <v>43346.208333333328</v>
      </c>
      <c r="N874">
        <v>1536382800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17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188.28503562945369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>
        <v>1389160800</v>
      </c>
      <c r="M875" s="10">
        <f t="shared" si="54"/>
        <v>41647.25</v>
      </c>
      <c r="N875">
        <v>1389592800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17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346.93532338308455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>
        <v>1271998800</v>
      </c>
      <c r="M876" s="10">
        <f t="shared" si="54"/>
        <v>40291.208333333336</v>
      </c>
      <c r="N876">
        <v>1275282000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17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69.177215189873422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>
        <v>1294898400</v>
      </c>
      <c r="M877" s="10">
        <f t="shared" si="54"/>
        <v>40556.25</v>
      </c>
      <c r="N877">
        <v>1294984800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34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25.433734939759034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>
        <v>1559970000</v>
      </c>
      <c r="M878" s="10">
        <f t="shared" si="54"/>
        <v>43624.208333333328</v>
      </c>
      <c r="N878">
        <v>1562043600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17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77.400977995110026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>
        <v>1469509200</v>
      </c>
      <c r="M879" s="10">
        <f t="shared" si="54"/>
        <v>42577.208333333328</v>
      </c>
      <c r="N879">
        <v>1469595600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17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37.481481481481481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>
        <v>1579068000</v>
      </c>
      <c r="M880" s="10">
        <f t="shared" si="54"/>
        <v>43845.25</v>
      </c>
      <c r="N880">
        <v>1581141600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17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543.79999999999995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>
        <v>1487743200</v>
      </c>
      <c r="M881" s="10">
        <f t="shared" si="54"/>
        <v>42788.25</v>
      </c>
      <c r="N881">
        <v>1488520800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17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228.52189349112427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>
        <v>1563685200</v>
      </c>
      <c r="M882" s="10">
        <f t="shared" si="54"/>
        <v>43667.208333333328</v>
      </c>
      <c r="N882">
        <v>1563858000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17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38.948339483394832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>
        <v>1436418000</v>
      </c>
      <c r="M883" s="10">
        <f t="shared" si="54"/>
        <v>42194.208333333328</v>
      </c>
      <c r="N883">
        <v>1438923600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17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370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>
        <v>1421820000</v>
      </c>
      <c r="M884" s="10">
        <f t="shared" si="54"/>
        <v>42025.25</v>
      </c>
      <c r="N884">
        <v>1422165600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34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237.91176470588235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>
        <v>1274763600</v>
      </c>
      <c r="M885" s="10">
        <f t="shared" si="54"/>
        <v>40323.208333333336</v>
      </c>
      <c r="N885">
        <v>1277874000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17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64.036299765807968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>
        <v>1399179600</v>
      </c>
      <c r="M886" s="10">
        <f t="shared" si="54"/>
        <v>41763.208333333336</v>
      </c>
      <c r="N886">
        <v>1399352400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17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118.27777777777777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>
        <v>1275800400</v>
      </c>
      <c r="M887" s="10">
        <f t="shared" si="54"/>
        <v>40335.208333333336</v>
      </c>
      <c r="N887">
        <v>1279083600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17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84.824037184594957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>
        <v>1282798800</v>
      </c>
      <c r="M888" s="10">
        <f t="shared" si="54"/>
        <v>40416.208333333336</v>
      </c>
      <c r="N888">
        <v>1284354000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34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29.346153846153847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>
        <v>1437109200</v>
      </c>
      <c r="M889" s="10">
        <f t="shared" si="54"/>
        <v>42202.208333333328</v>
      </c>
      <c r="N889">
        <v>1441170000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34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209.89655172413794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>
        <v>1491886800</v>
      </c>
      <c r="M890" s="10">
        <f t="shared" si="54"/>
        <v>42836.208333333328</v>
      </c>
      <c r="N890">
        <v>1493528400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17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169.78571428571428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>
        <v>1394600400</v>
      </c>
      <c r="M891" s="10">
        <f t="shared" si="54"/>
        <v>41710.208333333336</v>
      </c>
      <c r="N891">
        <v>1395205200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17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115.95907738095238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>
        <v>1561352400</v>
      </c>
      <c r="M892" s="10">
        <f t="shared" si="54"/>
        <v>43640.208333333328</v>
      </c>
      <c r="N892">
        <v>1561438800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34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258.60000000000002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>
        <v>1322892000</v>
      </c>
      <c r="M893" s="10">
        <f t="shared" si="54"/>
        <v>40880.25</v>
      </c>
      <c r="N893">
        <v>1326693600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17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230.58333333333334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>
        <v>1274418000</v>
      </c>
      <c r="M894" s="10">
        <f t="shared" si="54"/>
        <v>40319.208333333336</v>
      </c>
      <c r="N894">
        <v>1277960400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17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128.21428571428572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>
        <v>1434344400</v>
      </c>
      <c r="M895" s="10">
        <f t="shared" si="54"/>
        <v>42170.208333333328</v>
      </c>
      <c r="N895">
        <v>1434690000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17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188.70588235294119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>
        <v>1373518800</v>
      </c>
      <c r="M896" s="10">
        <f t="shared" si="54"/>
        <v>41466.208333333336</v>
      </c>
      <c r="N896">
        <v>1376110800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34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6.9511889862327907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>
        <v>1517637600</v>
      </c>
      <c r="M897" s="10">
        <f t="shared" si="54"/>
        <v>43134.25</v>
      </c>
      <c r="N897">
        <v>1518415200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34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ref="F898:F961" si="56">E898/D898%</f>
        <v>774.43434343434342</v>
      </c>
      <c r="G898" t="s">
        <v>20</v>
      </c>
      <c r="H898">
        <v>1460</v>
      </c>
      <c r="I898" s="6">
        <f t="shared" ref="I898:I961" si="57">E898/H898</f>
        <v>105.02602739726028</v>
      </c>
      <c r="J898" t="s">
        <v>26</v>
      </c>
      <c r="K898" t="s">
        <v>27</v>
      </c>
      <c r="L898">
        <v>1310619600</v>
      </c>
      <c r="M898" s="10">
        <f t="shared" ref="M898:M961" si="58">(((L898/60)/60)/24)+DATE(1970,1,1)</f>
        <v>40738.208333333336</v>
      </c>
      <c r="N898">
        <v>1310878800</v>
      </c>
      <c r="O898" s="10">
        <f t="shared" ref="O898:O961" si="59">(((N898/60)/60)/24)+DATE(1970,1,1)</f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17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si="56"/>
        <v>27.693181818181817</v>
      </c>
      <c r="G899" t="s">
        <v>14</v>
      </c>
      <c r="H899">
        <v>27</v>
      </c>
      <c r="I899" s="6">
        <f t="shared" si="57"/>
        <v>90.259259259259252</v>
      </c>
      <c r="J899" t="s">
        <v>21</v>
      </c>
      <c r="K899" t="s">
        <v>22</v>
      </c>
      <c r="L899">
        <v>1556427600</v>
      </c>
      <c r="M899" s="10">
        <f t="shared" si="58"/>
        <v>43583.208333333328</v>
      </c>
      <c r="N899">
        <v>1556600400</v>
      </c>
      <c r="O899" s="10">
        <f t="shared" si="59"/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17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52.479620323841431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>
        <v>1576476000</v>
      </c>
      <c r="M900" s="10">
        <f t="shared" si="58"/>
        <v>43815.25</v>
      </c>
      <c r="N900">
        <v>1576994400</v>
      </c>
      <c r="O900" s="10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17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407.09677419354841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>
        <v>1381122000</v>
      </c>
      <c r="M901" s="10">
        <f t="shared" si="58"/>
        <v>41554.208333333336</v>
      </c>
      <c r="N901">
        <v>1382677200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17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>
        <v>1411102800</v>
      </c>
      <c r="M902" s="10">
        <f t="shared" si="58"/>
        <v>41901.208333333336</v>
      </c>
      <c r="N902">
        <v>1411189200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17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156.17857142857142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>
        <v>1531803600</v>
      </c>
      <c r="M903" s="10">
        <f t="shared" si="58"/>
        <v>43298.208333333328</v>
      </c>
      <c r="N903">
        <v>1534654800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17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252.42857142857142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>
        <v>1454133600</v>
      </c>
      <c r="M904" s="10">
        <f t="shared" si="58"/>
        <v>42399.25</v>
      </c>
      <c r="N904">
        <v>1457762400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34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1.7292682926829268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>
        <v>1336194000</v>
      </c>
      <c r="M905" s="10">
        <f t="shared" si="58"/>
        <v>41034.208333333336</v>
      </c>
      <c r="N905">
        <v>1337490000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17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12.23076923076923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>
        <v>1349326800</v>
      </c>
      <c r="M906" s="10">
        <f t="shared" si="58"/>
        <v>41186.208333333336</v>
      </c>
      <c r="N906">
        <v>1349672400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17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163.98734177215189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>
        <v>1379566800</v>
      </c>
      <c r="M907" s="10">
        <f t="shared" si="58"/>
        <v>41536.208333333336</v>
      </c>
      <c r="N907">
        <v>1379826000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34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162.98181818181817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>
        <v>1494651600</v>
      </c>
      <c r="M908" s="10">
        <f t="shared" si="58"/>
        <v>42868.208333333328</v>
      </c>
      <c r="N908">
        <v>1497762000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17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20.252747252747252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>
        <v>1303880400</v>
      </c>
      <c r="M909" s="10">
        <f t="shared" si="58"/>
        <v>40660.208333333336</v>
      </c>
      <c r="N909">
        <v>1304485200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17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319.24083769633506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>
        <v>1335934800</v>
      </c>
      <c r="M910" s="10">
        <f t="shared" si="58"/>
        <v>41031.208333333336</v>
      </c>
      <c r="N910">
        <v>1336885200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17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478.94444444444446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>
        <v>1528088400</v>
      </c>
      <c r="M911" s="10">
        <f t="shared" si="58"/>
        <v>43255.208333333328</v>
      </c>
      <c r="N911">
        <v>1530421200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17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19.556634304207119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>
        <v>1421906400</v>
      </c>
      <c r="M912" s="10">
        <f t="shared" si="58"/>
        <v>42026.25</v>
      </c>
      <c r="N912">
        <v>1421992800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7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198.94827586206895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>
        <v>1568005200</v>
      </c>
      <c r="M913" s="10">
        <f t="shared" si="58"/>
        <v>43717.208333333328</v>
      </c>
      <c r="N913">
        <v>1568178000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17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>
        <v>1346821200</v>
      </c>
      <c r="M914" s="10">
        <f t="shared" si="58"/>
        <v>41157.208333333336</v>
      </c>
      <c r="N914">
        <v>1347944400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17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50.621082621082621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>
        <v>1557637200</v>
      </c>
      <c r="M915" s="10">
        <f t="shared" si="58"/>
        <v>43597.208333333328</v>
      </c>
      <c r="N915">
        <v>1558760400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17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57.4375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>
        <v>1375592400</v>
      </c>
      <c r="M916" s="10">
        <f t="shared" si="58"/>
        <v>41490.208333333336</v>
      </c>
      <c r="N916">
        <v>1376629200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17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155.62827640984909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>
        <v>1503982800</v>
      </c>
      <c r="M917" s="10">
        <f t="shared" si="58"/>
        <v>42976.208333333328</v>
      </c>
      <c r="N917">
        <v>1504760400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34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36.297297297297298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>
        <v>1418882400</v>
      </c>
      <c r="M918" s="10">
        <f t="shared" si="58"/>
        <v>41991.25</v>
      </c>
      <c r="N918">
        <v>1419660000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17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>
        <v>1309237200</v>
      </c>
      <c r="M919" s="10">
        <f t="shared" si="58"/>
        <v>40722.208333333336</v>
      </c>
      <c r="N919">
        <v>1311310800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17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237.39473684210526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>
        <v>1343365200</v>
      </c>
      <c r="M920" s="10">
        <f t="shared" si="58"/>
        <v>41117.208333333336</v>
      </c>
      <c r="N920">
        <v>1344315600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17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58.75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>
        <v>1507957200</v>
      </c>
      <c r="M921" s="10">
        <f t="shared" si="58"/>
        <v>43022.208333333328</v>
      </c>
      <c r="N921">
        <v>1510725600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17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182.56603773584905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>
        <v>1549519200</v>
      </c>
      <c r="M922" s="10">
        <f t="shared" si="58"/>
        <v>43503.25</v>
      </c>
      <c r="N922">
        <v>1551247200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17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0.75436408977556113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>
        <v>1329026400</v>
      </c>
      <c r="M923" s="10">
        <f t="shared" si="58"/>
        <v>40951.25</v>
      </c>
      <c r="N923">
        <v>1330236000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17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175.95330739299609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>
        <v>1544335200</v>
      </c>
      <c r="M924" s="10">
        <f t="shared" si="58"/>
        <v>43443.25</v>
      </c>
      <c r="N924">
        <v>1545112800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17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237.88235294117646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>
        <v>1279083600</v>
      </c>
      <c r="M925" s="10">
        <f t="shared" si="58"/>
        <v>40373.208333333336</v>
      </c>
      <c r="N925">
        <v>1279170000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7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488.05076142131981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>
        <v>1572498000</v>
      </c>
      <c r="M926" s="10">
        <f t="shared" si="58"/>
        <v>43769.208333333328</v>
      </c>
      <c r="N926">
        <v>1573452000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34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224.06666666666666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>
        <v>1506056400</v>
      </c>
      <c r="M927" s="10">
        <f t="shared" si="58"/>
        <v>43000.208333333328</v>
      </c>
      <c r="N927">
        <v>1507093200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7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18.126436781609197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>
        <v>1463029200</v>
      </c>
      <c r="M928" s="10">
        <f t="shared" si="58"/>
        <v>42502.208333333328</v>
      </c>
      <c r="N928">
        <v>1463374800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17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45.847222222222221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>
        <v>1342069200</v>
      </c>
      <c r="M929" s="10">
        <f t="shared" si="58"/>
        <v>41102.208333333336</v>
      </c>
      <c r="N929">
        <v>1344574800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17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117.31541218637993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>
        <v>1388296800</v>
      </c>
      <c r="M930" s="10">
        <f t="shared" si="58"/>
        <v>41637.25</v>
      </c>
      <c r="N930">
        <v>1389074400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17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217.30909090909091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>
        <v>1493787600</v>
      </c>
      <c r="M931" s="10">
        <f t="shared" si="58"/>
        <v>42858.208333333328</v>
      </c>
      <c r="N931">
        <v>1494997200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17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112.28571428571429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>
        <v>1424844000</v>
      </c>
      <c r="M932" s="10">
        <f t="shared" si="58"/>
        <v>42060.25</v>
      </c>
      <c r="N932">
        <v>1425448800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17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72.518987341772146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>
        <v>1403931600</v>
      </c>
      <c r="M933" s="10">
        <f t="shared" si="58"/>
        <v>41818.208333333336</v>
      </c>
      <c r="N933">
        <v>1404104400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17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212.30434782608697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>
        <v>1394514000</v>
      </c>
      <c r="M934" s="10">
        <f t="shared" si="58"/>
        <v>41709.208333333336</v>
      </c>
      <c r="N934">
        <v>1394773200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17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239.74657534246575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>
        <v>1365397200</v>
      </c>
      <c r="M935" s="10">
        <f t="shared" si="58"/>
        <v>41372.208333333336</v>
      </c>
      <c r="N935">
        <v>1366520400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17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181.93548387096774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>
        <v>1456120800</v>
      </c>
      <c r="M936" s="10">
        <f t="shared" si="58"/>
        <v>42422.25</v>
      </c>
      <c r="N936">
        <v>1456639200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34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164.13114754098362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>
        <v>1437714000</v>
      </c>
      <c r="M937" s="10">
        <f t="shared" si="58"/>
        <v>42209.208333333328</v>
      </c>
      <c r="N937">
        <v>1438318800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17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>
        <v>1563771600</v>
      </c>
      <c r="M938" s="10">
        <f t="shared" si="58"/>
        <v>43668.208333333328</v>
      </c>
      <c r="N938">
        <v>1564030800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17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>
        <v>1448517600</v>
      </c>
      <c r="M939" s="10">
        <f t="shared" si="58"/>
        <v>42334.25</v>
      </c>
      <c r="N939">
        <v>1449295200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17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109.70652173913044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>
        <v>1528779600</v>
      </c>
      <c r="M940" s="10">
        <f t="shared" si="58"/>
        <v>43263.208333333328</v>
      </c>
      <c r="N940">
        <v>1531890000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34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49.217948717948715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>
        <v>1304744400</v>
      </c>
      <c r="M941" s="10">
        <f t="shared" si="58"/>
        <v>40670.208333333336</v>
      </c>
      <c r="N941">
        <v>1306213200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17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62.232323232323232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>
        <v>1354341600</v>
      </c>
      <c r="M942" s="10">
        <f t="shared" si="58"/>
        <v>41244.25</v>
      </c>
      <c r="N942">
        <v>1356242400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17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13.05813953488372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>
        <v>1294552800</v>
      </c>
      <c r="M943" s="10">
        <f t="shared" si="58"/>
        <v>40552.25</v>
      </c>
      <c r="N943">
        <v>1297576800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17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64.635416666666671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>
        <v>1295935200</v>
      </c>
      <c r="M944" s="10">
        <f t="shared" si="58"/>
        <v>40568.25</v>
      </c>
      <c r="N944">
        <v>1296194400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7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159.58666666666667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>
        <v>1411534800</v>
      </c>
      <c r="M945" s="10">
        <f t="shared" si="58"/>
        <v>41906.208333333336</v>
      </c>
      <c r="N945">
        <v>1414558800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17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81.42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>
        <v>1486706400</v>
      </c>
      <c r="M946" s="10">
        <f t="shared" si="58"/>
        <v>42776.25</v>
      </c>
      <c r="N946">
        <v>1488348000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17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32.444767441860463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>
        <v>1333602000</v>
      </c>
      <c r="M947" s="10">
        <f t="shared" si="58"/>
        <v>41004.208333333336</v>
      </c>
      <c r="N947">
        <v>1334898000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34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>
        <v>1308200400</v>
      </c>
      <c r="M948" s="10">
        <f t="shared" si="58"/>
        <v>40710.208333333336</v>
      </c>
      <c r="N948">
        <v>1308373200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17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26.694444444444443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>
        <v>1411707600</v>
      </c>
      <c r="M949" s="10">
        <f t="shared" si="58"/>
        <v>41908.208333333336</v>
      </c>
      <c r="N949">
        <v>1412312400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7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>
        <v>1418364000</v>
      </c>
      <c r="M950" s="10">
        <f t="shared" si="58"/>
        <v>41985.25</v>
      </c>
      <c r="N950">
        <v>1419228000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34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161.35593220338984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>
        <v>1429333200</v>
      </c>
      <c r="M951" s="10">
        <f t="shared" si="58"/>
        <v>42112.208333333328</v>
      </c>
      <c r="N951">
        <v>1430974800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17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>
        <v>1555390800</v>
      </c>
      <c r="M952" s="10">
        <f t="shared" si="58"/>
        <v>43571.208333333328</v>
      </c>
      <c r="N952">
        <v>1555822800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17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1096.9379310344827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>
        <v>1482732000</v>
      </c>
      <c r="M953" s="10">
        <f t="shared" si="58"/>
        <v>42730.25</v>
      </c>
      <c r="N953">
        <v>1482818400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17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>
        <v>1470718800</v>
      </c>
      <c r="M954" s="10">
        <f t="shared" si="58"/>
        <v>42591.208333333328</v>
      </c>
      <c r="N954">
        <v>1471928400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34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60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>
        <v>1450591200</v>
      </c>
      <c r="M955" s="10">
        <f t="shared" si="58"/>
        <v>42358.25</v>
      </c>
      <c r="N955">
        <v>1453701600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17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367.09859154929575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>
        <v>1348290000</v>
      </c>
      <c r="M956" s="10">
        <f t="shared" si="58"/>
        <v>41174.208333333336</v>
      </c>
      <c r="N956">
        <v>1350363600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34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>
        <v>1353823200</v>
      </c>
      <c r="M957" s="10">
        <f t="shared" si="58"/>
        <v>41238.25</v>
      </c>
      <c r="N957">
        <v>1353996000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17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19.028784648187631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>
        <v>1450764000</v>
      </c>
      <c r="M958" s="10">
        <f t="shared" si="58"/>
        <v>42360.25</v>
      </c>
      <c r="N958">
        <v>1451109600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17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126.87755102040816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>
        <v>1329372000</v>
      </c>
      <c r="M959" s="10">
        <f t="shared" si="58"/>
        <v>40955.25</v>
      </c>
      <c r="N959">
        <v>1329631200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34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734.63636363636363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>
        <v>1277096400</v>
      </c>
      <c r="M960" s="10">
        <f t="shared" si="58"/>
        <v>40350.208333333336</v>
      </c>
      <c r="N960">
        <v>1278997200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17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4.5731034482758623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>
        <v>1277701200</v>
      </c>
      <c r="M961" s="10">
        <f t="shared" si="58"/>
        <v>40357.208333333336</v>
      </c>
      <c r="N961">
        <v>1280120400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17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ref="F962:F1001" si="60">E962/D962%</f>
        <v>85.054545454545448</v>
      </c>
      <c r="G962" t="s">
        <v>14</v>
      </c>
      <c r="H962">
        <v>55</v>
      </c>
      <c r="I962" s="6">
        <f t="shared" ref="I962:I1001" si="61">E962/H962</f>
        <v>85.054545454545448</v>
      </c>
      <c r="J962" t="s">
        <v>21</v>
      </c>
      <c r="K962" t="s">
        <v>22</v>
      </c>
      <c r="L962">
        <v>1454911200</v>
      </c>
      <c r="M962" s="10">
        <f t="shared" ref="M962:M1001" si="62">(((L962/60)/60)/24)+DATE(1970,1,1)</f>
        <v>42408.25</v>
      </c>
      <c r="N962">
        <v>1458104400</v>
      </c>
      <c r="O962" s="10">
        <f t="shared" ref="O962:O1001" si="63"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34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si="60"/>
        <v>119.29824561403508</v>
      </c>
      <c r="G963" t="s">
        <v>20</v>
      </c>
      <c r="H963">
        <v>155</v>
      </c>
      <c r="I963" s="6">
        <f t="shared" si="61"/>
        <v>43.87096774193548</v>
      </c>
      <c r="J963" t="s">
        <v>21</v>
      </c>
      <c r="K963" t="s">
        <v>22</v>
      </c>
      <c r="L963">
        <v>1297922400</v>
      </c>
      <c r="M963" s="10">
        <f t="shared" si="62"/>
        <v>40591.25</v>
      </c>
      <c r="N963">
        <v>1298268000</v>
      </c>
      <c r="O963" s="10">
        <f t="shared" si="63"/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17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296.02777777777777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>
        <v>1384408800</v>
      </c>
      <c r="M964" s="10">
        <f t="shared" si="62"/>
        <v>41592.25</v>
      </c>
      <c r="N964">
        <v>1386223200</v>
      </c>
      <c r="O964" s="10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17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84.694915254237287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>
        <v>1299304800</v>
      </c>
      <c r="M965" s="10">
        <f t="shared" si="62"/>
        <v>40607.25</v>
      </c>
      <c r="N965">
        <v>1299823200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17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355.7837837837838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>
        <v>1431320400</v>
      </c>
      <c r="M966" s="10">
        <f t="shared" si="62"/>
        <v>42135.208333333328</v>
      </c>
      <c r="N966">
        <v>1431752400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17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386.40909090909093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>
        <v>1264399200</v>
      </c>
      <c r="M967" s="10">
        <f t="shared" si="62"/>
        <v>40203.25</v>
      </c>
      <c r="N967">
        <v>1267855200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17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792.23529411764707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>
        <v>1497502800</v>
      </c>
      <c r="M968" s="10">
        <f t="shared" si="62"/>
        <v>42901.208333333328</v>
      </c>
      <c r="N968">
        <v>1497675600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17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137.0339366515837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>
        <v>1333688400</v>
      </c>
      <c r="M969" s="10">
        <f t="shared" si="62"/>
        <v>41005.208333333336</v>
      </c>
      <c r="N969">
        <v>1336885200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34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338.20833333333331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>
        <v>1293861600</v>
      </c>
      <c r="M970" s="10">
        <f t="shared" si="62"/>
        <v>40544.25</v>
      </c>
      <c r="N970">
        <v>1295157600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17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108.22784810126582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>
        <v>1576994400</v>
      </c>
      <c r="M971" s="10">
        <f t="shared" si="62"/>
        <v>43821.25</v>
      </c>
      <c r="N971">
        <v>1577599200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34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60.757639620653322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>
        <v>1304917200</v>
      </c>
      <c r="M972" s="10">
        <f t="shared" si="62"/>
        <v>40672.208333333336</v>
      </c>
      <c r="N972">
        <v>1305003600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17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27.725490196078432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>
        <v>1381208400</v>
      </c>
      <c r="M973" s="10">
        <f t="shared" si="62"/>
        <v>41555.208333333336</v>
      </c>
      <c r="N973">
        <v>1381726800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34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228.39344262295083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>
        <v>1401685200</v>
      </c>
      <c r="M974" s="10">
        <f t="shared" si="62"/>
        <v>41792.208333333336</v>
      </c>
      <c r="N974">
        <v>1402462800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17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21.615194054500414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>
        <v>1291960800</v>
      </c>
      <c r="M975" s="10">
        <f t="shared" si="62"/>
        <v>40522.25</v>
      </c>
      <c r="N975">
        <v>1292133600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17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373.875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>
        <v>1368853200</v>
      </c>
      <c r="M976" s="10">
        <f t="shared" si="62"/>
        <v>41412.208333333336</v>
      </c>
      <c r="N976">
        <v>1368939600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17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154.92592592592592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>
        <v>1448776800</v>
      </c>
      <c r="M977" s="10">
        <f t="shared" si="62"/>
        <v>42337.25</v>
      </c>
      <c r="N977">
        <v>1452146400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34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322.14999999999998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>
        <v>1296194400</v>
      </c>
      <c r="M978" s="10">
        <f t="shared" si="62"/>
        <v>40571.25</v>
      </c>
      <c r="N978">
        <v>1296712800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17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73.957142857142856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>
        <v>1517983200</v>
      </c>
      <c r="M979" s="10">
        <f t="shared" si="62"/>
        <v>43138.25</v>
      </c>
      <c r="N979">
        <v>1520748000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17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864.1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>
        <v>1478930400</v>
      </c>
      <c r="M980" s="10">
        <f t="shared" si="62"/>
        <v>42686.25</v>
      </c>
      <c r="N980">
        <v>1480831200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17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143.26245847176079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>
        <v>1426395600</v>
      </c>
      <c r="M981" s="10">
        <f t="shared" si="62"/>
        <v>42078.208333333328</v>
      </c>
      <c r="N981">
        <v>1426914000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17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40.281762295081968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>
        <v>1446181200</v>
      </c>
      <c r="M982" s="10">
        <f t="shared" si="62"/>
        <v>42307.208333333328</v>
      </c>
      <c r="N982">
        <v>1446616800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17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178.22388059701493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>
        <v>1514181600</v>
      </c>
      <c r="M983" s="10">
        <f t="shared" si="62"/>
        <v>43094.25</v>
      </c>
      <c r="N983">
        <v>1517032800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17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84.930555555555557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>
        <v>1311051600</v>
      </c>
      <c r="M984" s="10">
        <f t="shared" si="62"/>
        <v>40743.208333333336</v>
      </c>
      <c r="N984">
        <v>1311224400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17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145.93648334624322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>
        <v>1564894800</v>
      </c>
      <c r="M985" s="10">
        <f t="shared" si="62"/>
        <v>43681.208333333328</v>
      </c>
      <c r="N985">
        <v>1566190800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34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152.46153846153845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>
        <v>1567918800</v>
      </c>
      <c r="M986" s="10">
        <f t="shared" si="62"/>
        <v>43716.208333333328</v>
      </c>
      <c r="N986">
        <v>1570165200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7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67.129542790152399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>
        <v>1386309600</v>
      </c>
      <c r="M987" s="10">
        <f t="shared" si="62"/>
        <v>41614.25</v>
      </c>
      <c r="N987">
        <v>1388556000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34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40.307692307692307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>
        <v>1301979600</v>
      </c>
      <c r="M988" s="10">
        <f t="shared" si="62"/>
        <v>40638.208333333336</v>
      </c>
      <c r="N988">
        <v>1303189200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17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216.79032258064515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>
        <v>1493269200</v>
      </c>
      <c r="M989" s="10">
        <f t="shared" si="62"/>
        <v>42852.208333333328</v>
      </c>
      <c r="N989">
        <v>1494478800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17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52.117021276595743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>
        <v>1478930400</v>
      </c>
      <c r="M990" s="10">
        <f t="shared" si="62"/>
        <v>42686.25</v>
      </c>
      <c r="N990">
        <v>1480744800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17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499.58333333333331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>
        <v>1555390800</v>
      </c>
      <c r="M991" s="10">
        <f t="shared" si="62"/>
        <v>43571.208333333328</v>
      </c>
      <c r="N991">
        <v>1555822800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17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87.679487179487182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>
        <v>1456984800</v>
      </c>
      <c r="M992" s="10">
        <f t="shared" si="62"/>
        <v>42432.25</v>
      </c>
      <c r="N992">
        <v>1458882000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17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113.17346938775511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>
        <v>1411621200</v>
      </c>
      <c r="M993" s="10">
        <f t="shared" si="62"/>
        <v>41907.208333333336</v>
      </c>
      <c r="N993">
        <v>1411966800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17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426.54838709677421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>
        <v>1525669200</v>
      </c>
      <c r="M994" s="10">
        <f t="shared" si="62"/>
        <v>43227.208333333328</v>
      </c>
      <c r="N994">
        <v>1526878800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17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>
        <v>1450936800</v>
      </c>
      <c r="M995" s="10">
        <f t="shared" si="62"/>
        <v>42362.25</v>
      </c>
      <c r="N995">
        <v>1452405600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17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52.496810772501775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>
        <v>1413522000</v>
      </c>
      <c r="M996" s="10">
        <f t="shared" si="62"/>
        <v>41929.208333333336</v>
      </c>
      <c r="N996">
        <v>1414040400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17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157.46762589928056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>
        <v>1541307600</v>
      </c>
      <c r="M997" s="10">
        <f t="shared" si="62"/>
        <v>43408.208333333328</v>
      </c>
      <c r="N997">
        <v>1543816800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34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72.939393939393938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>
        <v>1357106400</v>
      </c>
      <c r="M998" s="10">
        <f t="shared" si="62"/>
        <v>41276.25</v>
      </c>
      <c r="N998">
        <v>1359698400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17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60.565789473684212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>
        <v>1390197600</v>
      </c>
      <c r="M999" s="10">
        <f t="shared" si="62"/>
        <v>41659.25</v>
      </c>
      <c r="N999">
        <v>1390629600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17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56.791291291291294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>
        <v>1265868000</v>
      </c>
      <c r="M1000" s="10">
        <f t="shared" si="62"/>
        <v>40220.25</v>
      </c>
      <c r="N1000">
        <v>1267077600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17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56.542754275427541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>
        <v>1467176400</v>
      </c>
      <c r="M1001" s="10">
        <f t="shared" si="62"/>
        <v>42550.208333333328</v>
      </c>
      <c r="N1001">
        <v>1467781200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conditionalFormatting sqref="G1:G1048576">
    <cfRule type="containsText" dxfId="26" priority="2" stopIfTrue="1" operator="containsText" text="canceled">
      <formula>NOT(ISERROR(SEARCH("canceled",G1)))</formula>
    </cfRule>
    <cfRule type="containsText" dxfId="25" priority="3" stopIfTrue="1" operator="containsText" text="Live">
      <formula>NOT(ISERROR(SEARCH("Live",G1)))</formula>
    </cfRule>
    <cfRule type="containsText" dxfId="24" priority="4" stopIfTrue="1" operator="containsText" text="successful">
      <formula>NOT(ISERROR(SEARCH("successful",G1)))</formula>
    </cfRule>
    <cfRule type="containsText" dxfId="23" priority="5" stopIfTrue="1" operator="containsText" text="failed">
      <formula>NOT(ISERROR(SEARCH("failed",G1)))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G16" sqref="G16"/>
    </sheetView>
  </sheetViews>
  <sheetFormatPr baseColWidth="10" defaultRowHeight="16"/>
  <cols>
    <col min="1" max="1" width="21.5" bestFit="1" customWidth="1"/>
    <col min="2" max="6" width="10.83203125" bestFit="1" customWidth="1"/>
    <col min="7" max="10" width="11.33203125" bestFit="1" customWidth="1"/>
    <col min="11" max="11" width="10.83203125" bestFit="1" customWidth="1"/>
  </cols>
  <sheetData>
    <row r="1" spans="1:6">
      <c r="A1" s="8" t="s">
        <v>6</v>
      </c>
      <c r="B1" t="s">
        <v>2067</v>
      </c>
    </row>
    <row r="3" spans="1:6">
      <c r="A3" s="8" t="s">
        <v>2068</v>
      </c>
      <c r="B3" s="8" t="s">
        <v>4</v>
      </c>
    </row>
    <row r="4" spans="1:6">
      <c r="A4" s="8" t="s">
        <v>2064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>
      <c r="A5" t="s">
        <v>2039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>
      <c r="A6" t="s">
        <v>2031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>
      <c r="A7" t="s">
        <v>2048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>
      <c r="A8" t="s">
        <v>2062</v>
      </c>
      <c r="B8" s="7"/>
      <c r="C8" s="7"/>
      <c r="D8" s="7"/>
      <c r="E8" s="7">
        <v>4</v>
      </c>
      <c r="F8" s="7">
        <v>4</v>
      </c>
    </row>
    <row r="9" spans="1:6">
      <c r="A9" t="s">
        <v>2033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>
      <c r="A10" t="s">
        <v>2052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>
      <c r="A11" t="s">
        <v>2045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>
      <c r="A12" t="s">
        <v>2035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>
      <c r="A13" t="s">
        <v>2037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>
      <c r="A14" t="s">
        <v>2066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topLeftCell="A3" workbookViewId="0">
      <selection activeCell="H4" sqref="H4"/>
    </sheetView>
  </sheetViews>
  <sheetFormatPr baseColWidth="10" defaultRowHeight="16"/>
  <cols>
    <col min="1" max="1" width="16.6640625" bestFit="1" customWidth="1"/>
    <col min="2" max="2" width="10.83203125" bestFit="1" customWidth="1"/>
  </cols>
  <sheetData>
    <row r="1" spans="1:6">
      <c r="A1" s="8" t="s">
        <v>6</v>
      </c>
      <c r="B1" t="s">
        <v>2067</v>
      </c>
    </row>
    <row r="2" spans="1:6">
      <c r="A2" s="8" t="s">
        <v>2069</v>
      </c>
      <c r="B2" t="s">
        <v>2067</v>
      </c>
    </row>
    <row r="4" spans="1:6">
      <c r="A4" s="8" t="s">
        <v>2070</v>
      </c>
      <c r="B4" s="8" t="s">
        <v>4</v>
      </c>
    </row>
    <row r="5" spans="1:6">
      <c r="A5" s="8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>
      <c r="A6" t="s">
        <v>2047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>
      <c r="A7" t="s">
        <v>2063</v>
      </c>
      <c r="B7" s="7"/>
      <c r="C7" s="7"/>
      <c r="D7" s="7"/>
      <c r="E7" s="7">
        <v>4</v>
      </c>
      <c r="F7" s="7">
        <v>4</v>
      </c>
    </row>
    <row r="8" spans="1:6">
      <c r="A8" t="s">
        <v>2040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>
      <c r="A9" t="s">
        <v>2042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>
      <c r="A10" t="s">
        <v>2041</v>
      </c>
      <c r="B10" s="7"/>
      <c r="C10" s="7">
        <v>8</v>
      </c>
      <c r="D10" s="7"/>
      <c r="E10" s="7">
        <v>10</v>
      </c>
      <c r="F10" s="7">
        <v>18</v>
      </c>
    </row>
    <row r="11" spans="1:6">
      <c r="A11" t="s">
        <v>2051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>
      <c r="A12" t="s">
        <v>2032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>
      <c r="A13" t="s">
        <v>2043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>
      <c r="A14" t="s">
        <v>2056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>
      <c r="A15" t="s">
        <v>2055</v>
      </c>
      <c r="B15" s="7"/>
      <c r="C15" s="7">
        <v>3</v>
      </c>
      <c r="D15" s="7"/>
      <c r="E15" s="7">
        <v>4</v>
      </c>
      <c r="F15" s="7">
        <v>7</v>
      </c>
    </row>
    <row r="16" spans="1:6">
      <c r="A16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>
      <c r="A17" t="s">
        <v>2046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>
      <c r="A18" t="s">
        <v>2053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>
      <c r="A19" t="s">
        <v>2038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>
      <c r="A20" t="s">
        <v>2054</v>
      </c>
      <c r="B20" s="7"/>
      <c r="C20" s="7">
        <v>4</v>
      </c>
      <c r="D20" s="7"/>
      <c r="E20" s="7">
        <v>4</v>
      </c>
      <c r="F20" s="7">
        <v>8</v>
      </c>
    </row>
    <row r="21" spans="1:6">
      <c r="A21" t="s">
        <v>2034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>
      <c r="A22" t="s">
        <v>2061</v>
      </c>
      <c r="B22" s="7"/>
      <c r="C22" s="7">
        <v>9</v>
      </c>
      <c r="D22" s="7"/>
      <c r="E22" s="7">
        <v>5</v>
      </c>
      <c r="F22" s="7">
        <v>14</v>
      </c>
    </row>
    <row r="23" spans="1:6">
      <c r="A23" t="s">
        <v>2050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>
      <c r="A24" t="s">
        <v>2058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>
      <c r="A25" t="s">
        <v>2057</v>
      </c>
      <c r="B25" s="7"/>
      <c r="C25" s="7">
        <v>7</v>
      </c>
      <c r="D25" s="7"/>
      <c r="E25" s="7">
        <v>14</v>
      </c>
      <c r="F25" s="7">
        <v>21</v>
      </c>
    </row>
    <row r="26" spans="1:6">
      <c r="A26" t="s">
        <v>2049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>
      <c r="A27" t="s">
        <v>2044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>
      <c r="A28" t="s">
        <v>2036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>
      <c r="A29" t="s">
        <v>2060</v>
      </c>
      <c r="B29" s="7"/>
      <c r="C29" s="7"/>
      <c r="D29" s="7"/>
      <c r="E29" s="7">
        <v>3</v>
      </c>
      <c r="F29" s="7">
        <v>3</v>
      </c>
    </row>
    <row r="30" spans="1:6">
      <c r="A30" t="s">
        <v>2066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B68BA-501D-A841-BA45-5299BBF737AF}">
  <dimension ref="A2:F19"/>
  <sheetViews>
    <sheetView topLeftCell="A2" zoomScaleNormal="100" workbookViewId="0">
      <selection activeCell="N26" sqref="N26"/>
    </sheetView>
  </sheetViews>
  <sheetFormatPr baseColWidth="10" defaultRowHeight="16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2" spans="1:6">
      <c r="A2" s="8" t="s">
        <v>6</v>
      </c>
      <c r="B2" t="s">
        <v>2067</v>
      </c>
    </row>
    <row r="3" spans="1:6">
      <c r="A3" s="8" t="s">
        <v>2075</v>
      </c>
      <c r="B3" t="s">
        <v>2067</v>
      </c>
    </row>
    <row r="5" spans="1:6">
      <c r="A5" s="8" t="s">
        <v>2070</v>
      </c>
      <c r="B5" s="8" t="s">
        <v>2073</v>
      </c>
    </row>
    <row r="6" spans="1:6">
      <c r="A6" s="8" t="s">
        <v>2074</v>
      </c>
      <c r="B6" t="s">
        <v>74</v>
      </c>
      <c r="C6" t="s">
        <v>14</v>
      </c>
      <c r="D6" t="s">
        <v>47</v>
      </c>
      <c r="E6" t="s">
        <v>20</v>
      </c>
      <c r="F6" t="s">
        <v>2066</v>
      </c>
    </row>
    <row r="7" spans="1:6">
      <c r="A7" s="12" t="s">
        <v>2076</v>
      </c>
      <c r="B7" s="7">
        <v>6</v>
      </c>
      <c r="C7" s="7">
        <v>36</v>
      </c>
      <c r="D7" s="7">
        <v>1</v>
      </c>
      <c r="E7" s="7">
        <v>49</v>
      </c>
      <c r="F7" s="7">
        <v>92</v>
      </c>
    </row>
    <row r="8" spans="1:6">
      <c r="A8" s="12" t="s">
        <v>2077</v>
      </c>
      <c r="B8" s="7">
        <v>7</v>
      </c>
      <c r="C8" s="7">
        <v>28</v>
      </c>
      <c r="D8" s="7"/>
      <c r="E8" s="7">
        <v>44</v>
      </c>
      <c r="F8" s="7">
        <v>79</v>
      </c>
    </row>
    <row r="9" spans="1:6">
      <c r="A9" s="12" t="s">
        <v>2078</v>
      </c>
      <c r="B9" s="7">
        <v>4</v>
      </c>
      <c r="C9" s="7">
        <v>33</v>
      </c>
      <c r="D9" s="7"/>
      <c r="E9" s="7">
        <v>49</v>
      </c>
      <c r="F9" s="7">
        <v>86</v>
      </c>
    </row>
    <row r="10" spans="1:6">
      <c r="A10" s="12" t="s">
        <v>2079</v>
      </c>
      <c r="B10" s="7">
        <v>1</v>
      </c>
      <c r="C10" s="7">
        <v>30</v>
      </c>
      <c r="D10" s="7">
        <v>1</v>
      </c>
      <c r="E10" s="7">
        <v>46</v>
      </c>
      <c r="F10" s="7">
        <v>78</v>
      </c>
    </row>
    <row r="11" spans="1:6">
      <c r="A11" s="12" t="s">
        <v>2080</v>
      </c>
      <c r="B11" s="7">
        <v>3</v>
      </c>
      <c r="C11" s="7">
        <v>35</v>
      </c>
      <c r="D11" s="7">
        <v>2</v>
      </c>
      <c r="E11" s="7">
        <v>46</v>
      </c>
      <c r="F11" s="7">
        <v>86</v>
      </c>
    </row>
    <row r="12" spans="1:6">
      <c r="A12" s="12" t="s">
        <v>2081</v>
      </c>
      <c r="B12" s="7">
        <v>3</v>
      </c>
      <c r="C12" s="7">
        <v>28</v>
      </c>
      <c r="D12" s="7">
        <v>1</v>
      </c>
      <c r="E12" s="7">
        <v>55</v>
      </c>
      <c r="F12" s="7">
        <v>87</v>
      </c>
    </row>
    <row r="13" spans="1:6">
      <c r="A13" s="12" t="s">
        <v>2082</v>
      </c>
      <c r="B13" s="7">
        <v>4</v>
      </c>
      <c r="C13" s="7">
        <v>31</v>
      </c>
      <c r="D13" s="7">
        <v>1</v>
      </c>
      <c r="E13" s="7">
        <v>58</v>
      </c>
      <c r="F13" s="7">
        <v>94</v>
      </c>
    </row>
    <row r="14" spans="1:6">
      <c r="A14" s="12" t="s">
        <v>2083</v>
      </c>
      <c r="B14" s="7">
        <v>8</v>
      </c>
      <c r="C14" s="7">
        <v>35</v>
      </c>
      <c r="D14" s="7">
        <v>1</v>
      </c>
      <c r="E14" s="7">
        <v>41</v>
      </c>
      <c r="F14" s="7">
        <v>85</v>
      </c>
    </row>
    <row r="15" spans="1:6">
      <c r="A15" s="12" t="s">
        <v>2084</v>
      </c>
      <c r="B15" s="7">
        <v>5</v>
      </c>
      <c r="C15" s="7">
        <v>23</v>
      </c>
      <c r="D15" s="7"/>
      <c r="E15" s="7">
        <v>45</v>
      </c>
      <c r="F15" s="7">
        <v>73</v>
      </c>
    </row>
    <row r="16" spans="1:6">
      <c r="A16" s="12" t="s">
        <v>2085</v>
      </c>
      <c r="B16" s="7">
        <v>6</v>
      </c>
      <c r="C16" s="7">
        <v>26</v>
      </c>
      <c r="D16" s="7">
        <v>1</v>
      </c>
      <c r="E16" s="7">
        <v>45</v>
      </c>
      <c r="F16" s="7">
        <v>78</v>
      </c>
    </row>
    <row r="17" spans="1:6">
      <c r="A17" s="12" t="s">
        <v>2086</v>
      </c>
      <c r="B17" s="7">
        <v>3</v>
      </c>
      <c r="C17" s="7">
        <v>27</v>
      </c>
      <c r="D17" s="7">
        <v>3</v>
      </c>
      <c r="E17" s="7">
        <v>45</v>
      </c>
      <c r="F17" s="7">
        <v>78</v>
      </c>
    </row>
    <row r="18" spans="1:6">
      <c r="A18" s="12" t="s">
        <v>2087</v>
      </c>
      <c r="B18" s="7">
        <v>7</v>
      </c>
      <c r="C18" s="7">
        <v>32</v>
      </c>
      <c r="D18" s="7">
        <v>3</v>
      </c>
      <c r="E18" s="7">
        <v>42</v>
      </c>
      <c r="F18" s="7">
        <v>84</v>
      </c>
    </row>
    <row r="19" spans="1:6">
      <c r="A19" s="12" t="s">
        <v>2066</v>
      </c>
      <c r="B19" s="7">
        <v>57</v>
      </c>
      <c r="C19" s="7">
        <v>364</v>
      </c>
      <c r="D19" s="7">
        <v>14</v>
      </c>
      <c r="E19" s="7">
        <v>565</v>
      </c>
      <c r="F19" s="7">
        <v>1000</v>
      </c>
    </row>
  </sheetData>
  <sortState xmlns:xlrd2="http://schemas.microsoft.com/office/spreadsheetml/2017/richdata2" ref="A5:G19">
    <sortCondition ref="A11" customList="Jan,Feb,Mar,Apr,May,Jun,Jul,Aug,Sep,Oct,Nov,Dec"/>
  </sortState>
  <pageMargins left="0.7" right="0.7" top="0.75" bottom="0.75" header="0.3" footer="0.3"/>
  <pageSetup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8DD17-E527-5C4B-B625-34382B92599F}">
  <dimension ref="A1:H13"/>
  <sheetViews>
    <sheetView workbookViewId="0">
      <selection activeCell="K13" sqref="K13"/>
    </sheetView>
  </sheetViews>
  <sheetFormatPr baseColWidth="10" defaultRowHeight="16"/>
  <cols>
    <col min="1" max="1" width="27" bestFit="1" customWidth="1"/>
    <col min="2" max="2" width="15.1640625" bestFit="1" customWidth="1"/>
    <col min="3" max="3" width="12.33203125" bestFit="1" customWidth="1"/>
    <col min="4" max="4" width="15.6640625" bestFit="1" customWidth="1"/>
    <col min="5" max="5" width="12.33203125" bestFit="1" customWidth="1"/>
    <col min="6" max="6" width="18.6640625" bestFit="1" customWidth="1"/>
    <col min="7" max="7" width="15.83203125" bestFit="1" customWidth="1"/>
    <col min="8" max="8" width="17.83203125" bestFit="1" customWidth="1"/>
  </cols>
  <sheetData>
    <row r="1" spans="1:8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>
      <c r="A2" s="13" t="s">
        <v>2096</v>
      </c>
      <c r="B2">
        <v>30</v>
      </c>
      <c r="C2">
        <v>20</v>
      </c>
      <c r="D2">
        <v>1</v>
      </c>
      <c r="E2">
        <f>SUM(B2:D2)</f>
        <v>51</v>
      </c>
      <c r="F2" s="14">
        <f>B2/E2</f>
        <v>0.58823529411764708</v>
      </c>
      <c r="G2" s="14">
        <f>C2/E2</f>
        <v>0.39215686274509803</v>
      </c>
      <c r="H2" s="14">
        <f>D2/E2</f>
        <v>1.9607843137254902E-2</v>
      </c>
    </row>
    <row r="3" spans="1:8">
      <c r="A3" s="13" t="s">
        <v>2097</v>
      </c>
      <c r="B3">
        <v>191</v>
      </c>
      <c r="C3">
        <v>38</v>
      </c>
      <c r="D3">
        <v>2</v>
      </c>
      <c r="E3">
        <f t="shared" ref="E3:E13" si="0">SUM(B3:D3)</f>
        <v>231</v>
      </c>
      <c r="F3" s="14">
        <f t="shared" ref="F3:F13" si="1">B3/E3</f>
        <v>0.82683982683982682</v>
      </c>
      <c r="G3" s="14">
        <f t="shared" ref="G3:G13" si="2">C3/E3</f>
        <v>0.16450216450216451</v>
      </c>
      <c r="H3" s="14">
        <f t="shared" ref="H3:H13" si="3">D3/E3</f>
        <v>8.658008658008658E-3</v>
      </c>
    </row>
    <row r="4" spans="1:8">
      <c r="A4" s="13" t="s">
        <v>2098</v>
      </c>
      <c r="B4">
        <v>164</v>
      </c>
      <c r="C4">
        <v>126</v>
      </c>
      <c r="D4">
        <v>25</v>
      </c>
      <c r="E4">
        <f t="shared" si="0"/>
        <v>315</v>
      </c>
      <c r="F4" s="14">
        <f t="shared" si="1"/>
        <v>0.52063492063492067</v>
      </c>
      <c r="G4" s="14">
        <f t="shared" si="2"/>
        <v>0.4</v>
      </c>
      <c r="H4" s="14">
        <f t="shared" si="3"/>
        <v>7.9365079365079361E-2</v>
      </c>
    </row>
    <row r="5" spans="1:8">
      <c r="A5" s="13" t="s">
        <v>2099</v>
      </c>
      <c r="B5">
        <v>4</v>
      </c>
      <c r="C5">
        <v>5</v>
      </c>
      <c r="D5">
        <v>0</v>
      </c>
      <c r="E5">
        <f t="shared" si="0"/>
        <v>9</v>
      </c>
      <c r="F5" s="14">
        <f t="shared" si="1"/>
        <v>0.44444444444444442</v>
      </c>
      <c r="G5" s="14">
        <f t="shared" si="2"/>
        <v>0.55555555555555558</v>
      </c>
      <c r="H5" s="14">
        <f t="shared" si="3"/>
        <v>0</v>
      </c>
    </row>
    <row r="6" spans="1:8">
      <c r="A6" s="13" t="s">
        <v>2100</v>
      </c>
      <c r="B6">
        <v>10</v>
      </c>
      <c r="C6">
        <v>0</v>
      </c>
      <c r="D6">
        <v>0</v>
      </c>
      <c r="E6">
        <f t="shared" si="0"/>
        <v>10</v>
      </c>
      <c r="F6" s="14">
        <f t="shared" si="1"/>
        <v>1</v>
      </c>
      <c r="G6" s="14">
        <f t="shared" si="2"/>
        <v>0</v>
      </c>
      <c r="H6" s="14">
        <f t="shared" si="3"/>
        <v>0</v>
      </c>
    </row>
    <row r="7" spans="1:8">
      <c r="A7" s="13" t="s">
        <v>2101</v>
      </c>
      <c r="B7">
        <v>7</v>
      </c>
      <c r="C7">
        <v>0</v>
      </c>
      <c r="D7">
        <v>0</v>
      </c>
      <c r="E7">
        <f t="shared" si="0"/>
        <v>7</v>
      </c>
      <c r="F7" s="14">
        <f t="shared" si="1"/>
        <v>1</v>
      </c>
      <c r="G7" s="14">
        <f t="shared" si="2"/>
        <v>0</v>
      </c>
      <c r="H7" s="14">
        <f t="shared" si="3"/>
        <v>0</v>
      </c>
    </row>
    <row r="8" spans="1:8">
      <c r="A8" s="13" t="s">
        <v>2102</v>
      </c>
      <c r="B8">
        <v>11</v>
      </c>
      <c r="C8">
        <v>3</v>
      </c>
      <c r="D8">
        <v>0</v>
      </c>
      <c r="E8">
        <f t="shared" si="0"/>
        <v>14</v>
      </c>
      <c r="F8" s="14">
        <f t="shared" si="1"/>
        <v>0.7857142857142857</v>
      </c>
      <c r="G8" s="14">
        <f t="shared" si="2"/>
        <v>0.21428571428571427</v>
      </c>
      <c r="H8" s="14">
        <f t="shared" si="3"/>
        <v>0</v>
      </c>
    </row>
    <row r="9" spans="1:8">
      <c r="A9" s="13" t="s">
        <v>2103</v>
      </c>
      <c r="B9">
        <v>7</v>
      </c>
      <c r="C9">
        <v>0</v>
      </c>
      <c r="D9">
        <v>0</v>
      </c>
      <c r="E9">
        <f t="shared" si="0"/>
        <v>7</v>
      </c>
      <c r="F9" s="14">
        <f t="shared" si="1"/>
        <v>1</v>
      </c>
      <c r="G9" s="14">
        <f t="shared" si="2"/>
        <v>0</v>
      </c>
      <c r="H9" s="14">
        <f t="shared" si="3"/>
        <v>0</v>
      </c>
    </row>
    <row r="10" spans="1:8">
      <c r="A10" s="13" t="s">
        <v>2104</v>
      </c>
      <c r="B10">
        <v>8</v>
      </c>
      <c r="C10">
        <v>3</v>
      </c>
      <c r="D10">
        <v>1</v>
      </c>
      <c r="E10">
        <f t="shared" si="0"/>
        <v>12</v>
      </c>
      <c r="F10" s="14">
        <f t="shared" si="1"/>
        <v>0.66666666666666663</v>
      </c>
      <c r="G10" s="14">
        <f t="shared" si="2"/>
        <v>0.25</v>
      </c>
      <c r="H10" s="14">
        <f t="shared" si="3"/>
        <v>8.3333333333333329E-2</v>
      </c>
    </row>
    <row r="11" spans="1:8">
      <c r="A11" s="13" t="s">
        <v>2105</v>
      </c>
      <c r="B11">
        <v>11</v>
      </c>
      <c r="C11">
        <v>3</v>
      </c>
      <c r="D11">
        <v>0</v>
      </c>
      <c r="E11">
        <f t="shared" si="0"/>
        <v>14</v>
      </c>
      <c r="F11" s="14">
        <f t="shared" si="1"/>
        <v>0.7857142857142857</v>
      </c>
      <c r="G11" s="14">
        <f t="shared" si="2"/>
        <v>0.21428571428571427</v>
      </c>
      <c r="H11" s="14">
        <f t="shared" si="3"/>
        <v>0</v>
      </c>
    </row>
    <row r="12" spans="1:8">
      <c r="A12" s="13" t="s">
        <v>2106</v>
      </c>
      <c r="B12">
        <v>8</v>
      </c>
      <c r="C12">
        <v>3</v>
      </c>
      <c r="D12">
        <v>0</v>
      </c>
      <c r="E12">
        <f t="shared" si="0"/>
        <v>11</v>
      </c>
      <c r="F12" s="14">
        <f t="shared" si="1"/>
        <v>0.72727272727272729</v>
      </c>
      <c r="G12" s="14">
        <f t="shared" si="2"/>
        <v>0.27272727272727271</v>
      </c>
      <c r="H12" s="14">
        <f t="shared" si="3"/>
        <v>0</v>
      </c>
    </row>
    <row r="13" spans="1:8">
      <c r="A13" s="13" t="s">
        <v>2107</v>
      </c>
      <c r="B13">
        <v>114</v>
      </c>
      <c r="C13">
        <v>163</v>
      </c>
      <c r="D13">
        <v>28</v>
      </c>
      <c r="E13">
        <f t="shared" si="0"/>
        <v>305</v>
      </c>
      <c r="F13" s="14">
        <f t="shared" si="1"/>
        <v>0.3737704918032787</v>
      </c>
      <c r="G13" s="14">
        <f t="shared" si="2"/>
        <v>0.53442622950819674</v>
      </c>
      <c r="H13" s="1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AEDD-463E-2D40-A1F5-F499FCAE2480}">
  <dimension ref="A1:M566"/>
  <sheetViews>
    <sheetView tabSelected="1" topLeftCell="B1" workbookViewId="0">
      <selection activeCell="L11" sqref="L11"/>
    </sheetView>
  </sheetViews>
  <sheetFormatPr baseColWidth="10" defaultRowHeight="16"/>
  <cols>
    <col min="1" max="1" width="11" customWidth="1"/>
    <col min="2" max="2" width="14.6640625" customWidth="1"/>
    <col min="4" max="4" width="11" customWidth="1"/>
    <col min="5" max="5" width="14.6640625" customWidth="1"/>
    <col min="7" max="7" width="11" customWidth="1"/>
    <col min="12" max="12" width="13.33203125" customWidth="1"/>
    <col min="13" max="13" width="26" customWidth="1"/>
  </cols>
  <sheetData>
    <row r="1" spans="1:13" ht="18">
      <c r="A1" t="s">
        <v>2108</v>
      </c>
      <c r="B1" t="s">
        <v>2109</v>
      </c>
      <c r="D1" t="s">
        <v>2108</v>
      </c>
      <c r="E1" t="s">
        <v>2109</v>
      </c>
      <c r="G1" s="20" t="s">
        <v>2108</v>
      </c>
      <c r="H1" s="20" t="s">
        <v>2110</v>
      </c>
      <c r="I1" s="20" t="s">
        <v>2111</v>
      </c>
      <c r="J1" s="20" t="s">
        <v>2112</v>
      </c>
      <c r="K1" s="20" t="s">
        <v>2113</v>
      </c>
      <c r="L1" s="21" t="s">
        <v>2114</v>
      </c>
      <c r="M1" s="21" t="s">
        <v>2115</v>
      </c>
    </row>
    <row r="2" spans="1:13">
      <c r="A2" s="16" t="s">
        <v>20</v>
      </c>
      <c r="B2" s="16">
        <v>158</v>
      </c>
      <c r="D2" s="16" t="s">
        <v>14</v>
      </c>
      <c r="E2" s="16">
        <v>0</v>
      </c>
      <c r="G2" s="15" t="s">
        <v>20</v>
      </c>
      <c r="H2" s="6">
        <f>AVERAGE(Table4[])</f>
        <v>851.14690265486729</v>
      </c>
      <c r="I2" s="6">
        <f>MEDIAN(Table4[Bakers_count])</f>
        <v>201</v>
      </c>
      <c r="J2" s="6">
        <f>MIN(Table4[])</f>
        <v>16</v>
      </c>
      <c r="K2" s="6">
        <f>MAX(Table4[])</f>
        <v>7295</v>
      </c>
      <c r="L2" s="6">
        <f>_xlfn.VAR.P(Table4[])</f>
        <v>1603373.7324019109</v>
      </c>
      <c r="M2" s="6">
        <f>_xlfn.STDEV.P(Table4[])</f>
        <v>1266.2439466397898</v>
      </c>
    </row>
    <row r="3" spans="1:13">
      <c r="A3" s="17" t="s">
        <v>20</v>
      </c>
      <c r="B3" s="17">
        <v>1425</v>
      </c>
      <c r="D3" s="17" t="s">
        <v>14</v>
      </c>
      <c r="E3" s="17">
        <v>24</v>
      </c>
      <c r="G3" s="15" t="s">
        <v>14</v>
      </c>
      <c r="H3" s="6">
        <f>AVERAGE(Table5[])</f>
        <v>585.61538461538464</v>
      </c>
      <c r="I3" s="6">
        <f>MEDIAN(Table5[Bakers_count])</f>
        <v>114.5</v>
      </c>
      <c r="J3" s="6">
        <f>MIN(Table5[])</f>
        <v>0</v>
      </c>
      <c r="K3" s="6">
        <f>MAX(Table5[])</f>
        <v>6080</v>
      </c>
      <c r="L3" s="6">
        <f>_xlfn.VAR.P(Table5[])</f>
        <v>921574.68174133555</v>
      </c>
      <c r="M3" s="6">
        <f>_xlfn.STDEV.P(Table5[])</f>
        <v>959.98681331637863</v>
      </c>
    </row>
    <row r="4" spans="1:13">
      <c r="A4" s="16" t="s">
        <v>20</v>
      </c>
      <c r="B4" s="16">
        <v>174</v>
      </c>
      <c r="D4" s="16" t="s">
        <v>14</v>
      </c>
      <c r="E4" s="16">
        <v>53</v>
      </c>
    </row>
    <row r="5" spans="1:13">
      <c r="A5" s="17" t="s">
        <v>20</v>
      </c>
      <c r="B5" s="17">
        <v>227</v>
      </c>
      <c r="D5" s="17" t="s">
        <v>14</v>
      </c>
      <c r="E5" s="17">
        <v>18</v>
      </c>
    </row>
    <row r="6" spans="1:13">
      <c r="A6" s="16" t="s">
        <v>20</v>
      </c>
      <c r="B6" s="16">
        <v>220</v>
      </c>
      <c r="D6" s="16" t="s">
        <v>14</v>
      </c>
      <c r="E6" s="16">
        <v>44</v>
      </c>
    </row>
    <row r="7" spans="1:13">
      <c r="A7" s="17" t="s">
        <v>20</v>
      </c>
      <c r="B7" s="17">
        <v>98</v>
      </c>
      <c r="D7" s="17" t="s">
        <v>14</v>
      </c>
      <c r="E7" s="17">
        <v>27</v>
      </c>
    </row>
    <row r="8" spans="1:13">
      <c r="A8" s="16" t="s">
        <v>20</v>
      </c>
      <c r="B8" s="16">
        <v>100</v>
      </c>
      <c r="D8" s="16" t="s">
        <v>14</v>
      </c>
      <c r="E8" s="16">
        <v>55</v>
      </c>
    </row>
    <row r="9" spans="1:13">
      <c r="A9" s="17" t="s">
        <v>20</v>
      </c>
      <c r="B9" s="17">
        <v>1249</v>
      </c>
      <c r="D9" s="17" t="s">
        <v>14</v>
      </c>
      <c r="E9" s="17">
        <v>200</v>
      </c>
    </row>
    <row r="10" spans="1:13">
      <c r="A10" s="16" t="s">
        <v>20</v>
      </c>
      <c r="B10" s="16">
        <v>1396</v>
      </c>
      <c r="D10" s="16" t="s">
        <v>14</v>
      </c>
      <c r="E10" s="16">
        <v>452</v>
      </c>
    </row>
    <row r="11" spans="1:13">
      <c r="A11" s="17" t="s">
        <v>20</v>
      </c>
      <c r="B11" s="17">
        <v>890</v>
      </c>
      <c r="D11" s="17" t="s">
        <v>14</v>
      </c>
      <c r="E11" s="17">
        <v>674</v>
      </c>
    </row>
    <row r="12" spans="1:13">
      <c r="A12" s="16" t="s">
        <v>20</v>
      </c>
      <c r="B12" s="16">
        <v>142</v>
      </c>
      <c r="D12" s="16" t="s">
        <v>14</v>
      </c>
      <c r="E12" s="16">
        <v>558</v>
      </c>
    </row>
    <row r="13" spans="1:13">
      <c r="A13" s="17" t="s">
        <v>20</v>
      </c>
      <c r="B13" s="17">
        <v>2673</v>
      </c>
      <c r="D13" s="17" t="s">
        <v>14</v>
      </c>
      <c r="E13" s="17">
        <v>15</v>
      </c>
    </row>
    <row r="14" spans="1:13">
      <c r="A14" s="16" t="s">
        <v>20</v>
      </c>
      <c r="B14" s="16">
        <v>163</v>
      </c>
      <c r="D14" s="16" t="s">
        <v>14</v>
      </c>
      <c r="E14" s="16">
        <v>2307</v>
      </c>
    </row>
    <row r="15" spans="1:13">
      <c r="A15" s="17" t="s">
        <v>20</v>
      </c>
      <c r="B15" s="17">
        <v>2220</v>
      </c>
      <c r="D15" s="17" t="s">
        <v>14</v>
      </c>
      <c r="E15" s="17">
        <v>88</v>
      </c>
    </row>
    <row r="16" spans="1:13">
      <c r="A16" s="16" t="s">
        <v>20</v>
      </c>
      <c r="B16" s="16">
        <v>1606</v>
      </c>
      <c r="D16" s="16" t="s">
        <v>14</v>
      </c>
      <c r="E16" s="16">
        <v>48</v>
      </c>
    </row>
    <row r="17" spans="1:5">
      <c r="A17" s="17" t="s">
        <v>20</v>
      </c>
      <c r="B17" s="17">
        <v>129</v>
      </c>
      <c r="D17" s="17" t="s">
        <v>14</v>
      </c>
      <c r="E17" s="17">
        <v>1</v>
      </c>
    </row>
    <row r="18" spans="1:5">
      <c r="A18" s="16" t="s">
        <v>20</v>
      </c>
      <c r="B18" s="16">
        <v>226</v>
      </c>
      <c r="D18" s="16" t="s">
        <v>14</v>
      </c>
      <c r="E18" s="16">
        <v>1467</v>
      </c>
    </row>
    <row r="19" spans="1:5">
      <c r="A19" s="17" t="s">
        <v>20</v>
      </c>
      <c r="B19" s="17">
        <v>5419</v>
      </c>
      <c r="D19" s="17" t="s">
        <v>14</v>
      </c>
      <c r="E19" s="17">
        <v>75</v>
      </c>
    </row>
    <row r="20" spans="1:5">
      <c r="A20" s="16" t="s">
        <v>20</v>
      </c>
      <c r="B20" s="16">
        <v>165</v>
      </c>
      <c r="D20" s="16" t="s">
        <v>14</v>
      </c>
      <c r="E20" s="16">
        <v>120</v>
      </c>
    </row>
    <row r="21" spans="1:5">
      <c r="A21" s="17" t="s">
        <v>20</v>
      </c>
      <c r="B21" s="17">
        <v>1965</v>
      </c>
      <c r="D21" s="17" t="s">
        <v>14</v>
      </c>
      <c r="E21" s="17">
        <v>2253</v>
      </c>
    </row>
    <row r="22" spans="1:5">
      <c r="A22" s="16" t="s">
        <v>20</v>
      </c>
      <c r="B22" s="16">
        <v>16</v>
      </c>
      <c r="D22" s="16" t="s">
        <v>14</v>
      </c>
      <c r="E22" s="16">
        <v>5</v>
      </c>
    </row>
    <row r="23" spans="1:5">
      <c r="A23" s="17" t="s">
        <v>20</v>
      </c>
      <c r="B23" s="17">
        <v>107</v>
      </c>
      <c r="D23" s="17" t="s">
        <v>14</v>
      </c>
      <c r="E23" s="17">
        <v>38</v>
      </c>
    </row>
    <row r="24" spans="1:5">
      <c r="A24" s="16" t="s">
        <v>20</v>
      </c>
      <c r="B24" s="16">
        <v>134</v>
      </c>
      <c r="D24" s="16" t="s">
        <v>14</v>
      </c>
      <c r="E24" s="16">
        <v>12</v>
      </c>
    </row>
    <row r="25" spans="1:5">
      <c r="A25" s="17" t="s">
        <v>20</v>
      </c>
      <c r="B25" s="17">
        <v>198</v>
      </c>
      <c r="D25" s="17" t="s">
        <v>14</v>
      </c>
      <c r="E25" s="17">
        <v>1684</v>
      </c>
    </row>
    <row r="26" spans="1:5">
      <c r="A26" s="16" t="s">
        <v>20</v>
      </c>
      <c r="B26" s="16">
        <v>111</v>
      </c>
      <c r="D26" s="16" t="s">
        <v>14</v>
      </c>
      <c r="E26" s="16">
        <v>56</v>
      </c>
    </row>
    <row r="27" spans="1:5">
      <c r="A27" s="17" t="s">
        <v>20</v>
      </c>
      <c r="B27" s="17">
        <v>222</v>
      </c>
      <c r="D27" s="17" t="s">
        <v>14</v>
      </c>
      <c r="E27" s="17">
        <v>838</v>
      </c>
    </row>
    <row r="28" spans="1:5">
      <c r="A28" s="16" t="s">
        <v>20</v>
      </c>
      <c r="B28" s="16">
        <v>6212</v>
      </c>
      <c r="D28" s="16" t="s">
        <v>14</v>
      </c>
      <c r="E28" s="16">
        <v>1000</v>
      </c>
    </row>
    <row r="29" spans="1:5">
      <c r="A29" s="17" t="s">
        <v>20</v>
      </c>
      <c r="B29" s="17">
        <v>98</v>
      </c>
      <c r="D29" s="17" t="s">
        <v>14</v>
      </c>
      <c r="E29" s="17">
        <v>1482</v>
      </c>
    </row>
    <row r="30" spans="1:5">
      <c r="A30" s="16" t="s">
        <v>20</v>
      </c>
      <c r="B30" s="16">
        <v>92</v>
      </c>
      <c r="D30" s="16" t="s">
        <v>14</v>
      </c>
      <c r="E30" s="16">
        <v>106</v>
      </c>
    </row>
    <row r="31" spans="1:5">
      <c r="A31" s="17" t="s">
        <v>20</v>
      </c>
      <c r="B31" s="17">
        <v>149</v>
      </c>
      <c r="D31" s="17" t="s">
        <v>14</v>
      </c>
      <c r="E31" s="17">
        <v>679</v>
      </c>
    </row>
    <row r="32" spans="1:5">
      <c r="A32" s="16" t="s">
        <v>20</v>
      </c>
      <c r="B32" s="16">
        <v>2431</v>
      </c>
      <c r="D32" s="16" t="s">
        <v>14</v>
      </c>
      <c r="E32" s="16">
        <v>1220</v>
      </c>
    </row>
    <row r="33" spans="1:5">
      <c r="A33" s="17" t="s">
        <v>20</v>
      </c>
      <c r="B33" s="17">
        <v>303</v>
      </c>
      <c r="D33" s="17" t="s">
        <v>14</v>
      </c>
      <c r="E33" s="17">
        <v>1</v>
      </c>
    </row>
    <row r="34" spans="1:5">
      <c r="A34" s="16" t="s">
        <v>20</v>
      </c>
      <c r="B34" s="16">
        <v>209</v>
      </c>
      <c r="D34" s="16" t="s">
        <v>14</v>
      </c>
      <c r="E34" s="16">
        <v>37</v>
      </c>
    </row>
    <row r="35" spans="1:5">
      <c r="A35" s="17" t="s">
        <v>20</v>
      </c>
      <c r="B35" s="17">
        <v>131</v>
      </c>
      <c r="D35" s="17" t="s">
        <v>14</v>
      </c>
      <c r="E35" s="17">
        <v>60</v>
      </c>
    </row>
    <row r="36" spans="1:5">
      <c r="A36" s="16" t="s">
        <v>20</v>
      </c>
      <c r="B36" s="16">
        <v>164</v>
      </c>
      <c r="D36" s="16" t="s">
        <v>14</v>
      </c>
      <c r="E36" s="16">
        <v>296</v>
      </c>
    </row>
    <row r="37" spans="1:5">
      <c r="A37" s="17" t="s">
        <v>20</v>
      </c>
      <c r="B37" s="17">
        <v>201</v>
      </c>
      <c r="D37" s="17" t="s">
        <v>14</v>
      </c>
      <c r="E37" s="17">
        <v>3304</v>
      </c>
    </row>
    <row r="38" spans="1:5">
      <c r="A38" s="16" t="s">
        <v>20</v>
      </c>
      <c r="B38" s="16">
        <v>211</v>
      </c>
      <c r="D38" s="16" t="s">
        <v>14</v>
      </c>
      <c r="E38" s="16">
        <v>73</v>
      </c>
    </row>
    <row r="39" spans="1:5">
      <c r="A39" s="17" t="s">
        <v>20</v>
      </c>
      <c r="B39" s="17">
        <v>128</v>
      </c>
      <c r="D39" s="17" t="s">
        <v>14</v>
      </c>
      <c r="E39" s="17">
        <v>3387</v>
      </c>
    </row>
    <row r="40" spans="1:5">
      <c r="A40" s="16" t="s">
        <v>20</v>
      </c>
      <c r="B40" s="16">
        <v>1600</v>
      </c>
      <c r="D40" s="16" t="s">
        <v>14</v>
      </c>
      <c r="E40" s="16">
        <v>662</v>
      </c>
    </row>
    <row r="41" spans="1:5">
      <c r="A41" s="17" t="s">
        <v>20</v>
      </c>
      <c r="B41" s="17">
        <v>249</v>
      </c>
      <c r="D41" s="17" t="s">
        <v>14</v>
      </c>
      <c r="E41" s="17">
        <v>774</v>
      </c>
    </row>
    <row r="42" spans="1:5">
      <c r="A42" s="16" t="s">
        <v>20</v>
      </c>
      <c r="B42" s="16">
        <v>236</v>
      </c>
      <c r="D42" s="16" t="s">
        <v>14</v>
      </c>
      <c r="E42" s="16">
        <v>672</v>
      </c>
    </row>
    <row r="43" spans="1:5">
      <c r="A43" s="17" t="s">
        <v>20</v>
      </c>
      <c r="B43" s="17">
        <v>4065</v>
      </c>
      <c r="D43" s="17" t="s">
        <v>14</v>
      </c>
      <c r="E43" s="17">
        <v>940</v>
      </c>
    </row>
    <row r="44" spans="1:5">
      <c r="A44" s="16" t="s">
        <v>20</v>
      </c>
      <c r="B44" s="16">
        <v>246</v>
      </c>
      <c r="D44" s="16" t="s">
        <v>14</v>
      </c>
      <c r="E44" s="16">
        <v>117</v>
      </c>
    </row>
    <row r="45" spans="1:5">
      <c r="A45" s="17" t="s">
        <v>20</v>
      </c>
      <c r="B45" s="17">
        <v>2475</v>
      </c>
      <c r="D45" s="17" t="s">
        <v>14</v>
      </c>
      <c r="E45" s="17">
        <v>115</v>
      </c>
    </row>
    <row r="46" spans="1:5">
      <c r="A46" s="16" t="s">
        <v>20</v>
      </c>
      <c r="B46" s="16">
        <v>76</v>
      </c>
      <c r="D46" s="16" t="s">
        <v>14</v>
      </c>
      <c r="E46" s="16">
        <v>326</v>
      </c>
    </row>
    <row r="47" spans="1:5">
      <c r="A47" s="17" t="s">
        <v>20</v>
      </c>
      <c r="B47" s="17">
        <v>54</v>
      </c>
      <c r="D47" s="17" t="s">
        <v>14</v>
      </c>
      <c r="E47" s="17">
        <v>1</v>
      </c>
    </row>
    <row r="48" spans="1:5">
      <c r="A48" s="16" t="s">
        <v>20</v>
      </c>
      <c r="B48" s="16">
        <v>88</v>
      </c>
      <c r="D48" s="16" t="s">
        <v>14</v>
      </c>
      <c r="E48" s="16">
        <v>1467</v>
      </c>
    </row>
    <row r="49" spans="1:5">
      <c r="A49" s="17" t="s">
        <v>20</v>
      </c>
      <c r="B49" s="17">
        <v>85</v>
      </c>
      <c r="D49" s="17" t="s">
        <v>14</v>
      </c>
      <c r="E49" s="17">
        <v>5681</v>
      </c>
    </row>
    <row r="50" spans="1:5">
      <c r="A50" s="16" t="s">
        <v>20</v>
      </c>
      <c r="B50" s="16">
        <v>170</v>
      </c>
      <c r="D50" s="16" t="s">
        <v>14</v>
      </c>
      <c r="E50" s="16">
        <v>1059</v>
      </c>
    </row>
    <row r="51" spans="1:5">
      <c r="A51" s="17" t="s">
        <v>20</v>
      </c>
      <c r="B51" s="17">
        <v>330</v>
      </c>
      <c r="D51" s="17" t="s">
        <v>14</v>
      </c>
      <c r="E51" s="17">
        <v>1194</v>
      </c>
    </row>
    <row r="52" spans="1:5">
      <c r="A52" s="16" t="s">
        <v>20</v>
      </c>
      <c r="B52" s="16">
        <v>127</v>
      </c>
      <c r="D52" s="16" t="s">
        <v>14</v>
      </c>
      <c r="E52" s="16">
        <v>30</v>
      </c>
    </row>
    <row r="53" spans="1:5">
      <c r="A53" s="17" t="s">
        <v>20</v>
      </c>
      <c r="B53" s="17">
        <v>411</v>
      </c>
      <c r="D53" s="17" t="s">
        <v>14</v>
      </c>
      <c r="E53" s="17">
        <v>75</v>
      </c>
    </row>
    <row r="54" spans="1:5">
      <c r="A54" s="16" t="s">
        <v>20</v>
      </c>
      <c r="B54" s="16">
        <v>180</v>
      </c>
      <c r="D54" s="16" t="s">
        <v>14</v>
      </c>
      <c r="E54" s="16">
        <v>955</v>
      </c>
    </row>
    <row r="55" spans="1:5">
      <c r="A55" s="17" t="s">
        <v>20</v>
      </c>
      <c r="B55" s="17">
        <v>374</v>
      </c>
      <c r="D55" s="17" t="s">
        <v>14</v>
      </c>
      <c r="E55" s="17">
        <v>67</v>
      </c>
    </row>
    <row r="56" spans="1:5">
      <c r="A56" s="16" t="s">
        <v>20</v>
      </c>
      <c r="B56" s="16">
        <v>71</v>
      </c>
      <c r="D56" s="16" t="s">
        <v>14</v>
      </c>
      <c r="E56" s="16">
        <v>5</v>
      </c>
    </row>
    <row r="57" spans="1:5">
      <c r="A57" s="17" t="s">
        <v>20</v>
      </c>
      <c r="B57" s="17">
        <v>203</v>
      </c>
      <c r="D57" s="17" t="s">
        <v>14</v>
      </c>
      <c r="E57" s="17">
        <v>26</v>
      </c>
    </row>
    <row r="58" spans="1:5">
      <c r="A58" s="16" t="s">
        <v>20</v>
      </c>
      <c r="B58" s="16">
        <v>113</v>
      </c>
      <c r="D58" s="16" t="s">
        <v>14</v>
      </c>
      <c r="E58" s="16">
        <v>1130</v>
      </c>
    </row>
    <row r="59" spans="1:5">
      <c r="A59" s="17" t="s">
        <v>20</v>
      </c>
      <c r="B59" s="17">
        <v>96</v>
      </c>
      <c r="D59" s="17" t="s">
        <v>14</v>
      </c>
      <c r="E59" s="17">
        <v>782</v>
      </c>
    </row>
    <row r="60" spans="1:5">
      <c r="A60" s="16" t="s">
        <v>20</v>
      </c>
      <c r="B60" s="16">
        <v>498</v>
      </c>
      <c r="D60" s="16" t="s">
        <v>14</v>
      </c>
      <c r="E60" s="16">
        <v>210</v>
      </c>
    </row>
    <row r="61" spans="1:5">
      <c r="A61" s="17" t="s">
        <v>20</v>
      </c>
      <c r="B61" s="17">
        <v>180</v>
      </c>
      <c r="D61" s="17" t="s">
        <v>14</v>
      </c>
      <c r="E61" s="17">
        <v>136</v>
      </c>
    </row>
    <row r="62" spans="1:5">
      <c r="A62" s="16" t="s">
        <v>20</v>
      </c>
      <c r="B62" s="16">
        <v>27</v>
      </c>
      <c r="D62" s="16" t="s">
        <v>14</v>
      </c>
      <c r="E62" s="16">
        <v>86</v>
      </c>
    </row>
    <row r="63" spans="1:5">
      <c r="A63" s="17" t="s">
        <v>20</v>
      </c>
      <c r="B63" s="17">
        <v>2331</v>
      </c>
      <c r="D63" s="17" t="s">
        <v>14</v>
      </c>
      <c r="E63" s="17">
        <v>19</v>
      </c>
    </row>
    <row r="64" spans="1:5">
      <c r="A64" s="16" t="s">
        <v>20</v>
      </c>
      <c r="B64" s="16">
        <v>113</v>
      </c>
      <c r="D64" s="16" t="s">
        <v>14</v>
      </c>
      <c r="E64" s="16">
        <v>886</v>
      </c>
    </row>
    <row r="65" spans="1:5">
      <c r="A65" s="17" t="s">
        <v>20</v>
      </c>
      <c r="B65" s="17">
        <v>164</v>
      </c>
      <c r="D65" s="17" t="s">
        <v>14</v>
      </c>
      <c r="E65" s="17">
        <v>35</v>
      </c>
    </row>
    <row r="66" spans="1:5">
      <c r="A66" s="16" t="s">
        <v>20</v>
      </c>
      <c r="B66" s="16">
        <v>164</v>
      </c>
      <c r="D66" s="16" t="s">
        <v>14</v>
      </c>
      <c r="E66" s="16">
        <v>24</v>
      </c>
    </row>
    <row r="67" spans="1:5">
      <c r="A67" s="17" t="s">
        <v>20</v>
      </c>
      <c r="B67" s="17">
        <v>336</v>
      </c>
      <c r="D67" s="17" t="s">
        <v>14</v>
      </c>
      <c r="E67" s="17">
        <v>86</v>
      </c>
    </row>
    <row r="68" spans="1:5">
      <c r="A68" s="16" t="s">
        <v>20</v>
      </c>
      <c r="B68" s="16">
        <v>1917</v>
      </c>
      <c r="D68" s="16" t="s">
        <v>14</v>
      </c>
      <c r="E68" s="16">
        <v>243</v>
      </c>
    </row>
    <row r="69" spans="1:5">
      <c r="A69" s="17" t="s">
        <v>20</v>
      </c>
      <c r="B69" s="17">
        <v>95</v>
      </c>
      <c r="D69" s="17" t="s">
        <v>14</v>
      </c>
      <c r="E69" s="17">
        <v>65</v>
      </c>
    </row>
    <row r="70" spans="1:5">
      <c r="A70" s="16" t="s">
        <v>20</v>
      </c>
      <c r="B70" s="16">
        <v>147</v>
      </c>
      <c r="D70" s="16" t="s">
        <v>14</v>
      </c>
      <c r="E70" s="16">
        <v>100</v>
      </c>
    </row>
    <row r="71" spans="1:5">
      <c r="A71" s="17" t="s">
        <v>20</v>
      </c>
      <c r="B71" s="17">
        <v>86</v>
      </c>
      <c r="D71" s="17" t="s">
        <v>14</v>
      </c>
      <c r="E71" s="17">
        <v>168</v>
      </c>
    </row>
    <row r="72" spans="1:5">
      <c r="A72" s="16" t="s">
        <v>20</v>
      </c>
      <c r="B72" s="16">
        <v>83</v>
      </c>
      <c r="D72" s="16" t="s">
        <v>14</v>
      </c>
      <c r="E72" s="16">
        <v>13</v>
      </c>
    </row>
    <row r="73" spans="1:5">
      <c r="A73" s="17" t="s">
        <v>20</v>
      </c>
      <c r="B73" s="17">
        <v>676</v>
      </c>
      <c r="D73" s="17" t="s">
        <v>14</v>
      </c>
      <c r="E73" s="17">
        <v>1</v>
      </c>
    </row>
    <row r="74" spans="1:5">
      <c r="A74" s="16" t="s">
        <v>20</v>
      </c>
      <c r="B74" s="16">
        <v>361</v>
      </c>
      <c r="D74" s="16" t="s">
        <v>14</v>
      </c>
      <c r="E74" s="16">
        <v>40</v>
      </c>
    </row>
    <row r="75" spans="1:5">
      <c r="A75" s="17" t="s">
        <v>20</v>
      </c>
      <c r="B75" s="17">
        <v>131</v>
      </c>
      <c r="D75" s="17" t="s">
        <v>14</v>
      </c>
      <c r="E75" s="17">
        <v>226</v>
      </c>
    </row>
    <row r="76" spans="1:5">
      <c r="A76" s="16" t="s">
        <v>20</v>
      </c>
      <c r="B76" s="16">
        <v>126</v>
      </c>
      <c r="D76" s="16" t="s">
        <v>14</v>
      </c>
      <c r="E76" s="16">
        <v>1625</v>
      </c>
    </row>
    <row r="77" spans="1:5">
      <c r="A77" s="17" t="s">
        <v>20</v>
      </c>
      <c r="B77" s="17">
        <v>275</v>
      </c>
      <c r="D77" s="17" t="s">
        <v>14</v>
      </c>
      <c r="E77" s="17">
        <v>143</v>
      </c>
    </row>
    <row r="78" spans="1:5">
      <c r="A78" s="16" t="s">
        <v>20</v>
      </c>
      <c r="B78" s="16">
        <v>67</v>
      </c>
      <c r="D78" s="16" t="s">
        <v>14</v>
      </c>
      <c r="E78" s="16">
        <v>934</v>
      </c>
    </row>
    <row r="79" spans="1:5">
      <c r="A79" s="17" t="s">
        <v>20</v>
      </c>
      <c r="B79" s="17">
        <v>154</v>
      </c>
      <c r="D79" s="17" t="s">
        <v>14</v>
      </c>
      <c r="E79" s="17">
        <v>17</v>
      </c>
    </row>
    <row r="80" spans="1:5">
      <c r="A80" s="16" t="s">
        <v>20</v>
      </c>
      <c r="B80" s="16">
        <v>1782</v>
      </c>
      <c r="D80" s="16" t="s">
        <v>14</v>
      </c>
      <c r="E80" s="16">
        <v>2179</v>
      </c>
    </row>
    <row r="81" spans="1:5">
      <c r="A81" s="17" t="s">
        <v>20</v>
      </c>
      <c r="B81" s="17">
        <v>903</v>
      </c>
      <c r="D81" s="17" t="s">
        <v>14</v>
      </c>
      <c r="E81" s="17">
        <v>931</v>
      </c>
    </row>
    <row r="82" spans="1:5">
      <c r="A82" s="16" t="s">
        <v>20</v>
      </c>
      <c r="B82" s="16">
        <v>94</v>
      </c>
      <c r="D82" s="16" t="s">
        <v>14</v>
      </c>
      <c r="E82" s="16">
        <v>92</v>
      </c>
    </row>
    <row r="83" spans="1:5">
      <c r="A83" s="17" t="s">
        <v>20</v>
      </c>
      <c r="B83" s="17">
        <v>180</v>
      </c>
      <c r="D83" s="17" t="s">
        <v>14</v>
      </c>
      <c r="E83" s="17">
        <v>57</v>
      </c>
    </row>
    <row r="84" spans="1:5">
      <c r="A84" s="16" t="s">
        <v>20</v>
      </c>
      <c r="B84" s="16">
        <v>533</v>
      </c>
      <c r="D84" s="16" t="s">
        <v>14</v>
      </c>
      <c r="E84" s="16">
        <v>41</v>
      </c>
    </row>
    <row r="85" spans="1:5">
      <c r="A85" s="17" t="s">
        <v>20</v>
      </c>
      <c r="B85" s="17">
        <v>2443</v>
      </c>
      <c r="D85" s="17" t="s">
        <v>14</v>
      </c>
      <c r="E85" s="17">
        <v>1</v>
      </c>
    </row>
    <row r="86" spans="1:5">
      <c r="A86" s="16" t="s">
        <v>20</v>
      </c>
      <c r="B86" s="16">
        <v>89</v>
      </c>
      <c r="D86" s="16" t="s">
        <v>14</v>
      </c>
      <c r="E86" s="16">
        <v>101</v>
      </c>
    </row>
    <row r="87" spans="1:5">
      <c r="A87" s="17" t="s">
        <v>20</v>
      </c>
      <c r="B87" s="17">
        <v>159</v>
      </c>
      <c r="D87" s="17" t="s">
        <v>14</v>
      </c>
      <c r="E87" s="17">
        <v>1335</v>
      </c>
    </row>
    <row r="88" spans="1:5">
      <c r="A88" s="16" t="s">
        <v>20</v>
      </c>
      <c r="B88" s="16">
        <v>50</v>
      </c>
      <c r="D88" s="16" t="s">
        <v>14</v>
      </c>
      <c r="E88" s="16">
        <v>15</v>
      </c>
    </row>
    <row r="89" spans="1:5">
      <c r="A89" s="17" t="s">
        <v>20</v>
      </c>
      <c r="B89" s="17">
        <v>186</v>
      </c>
      <c r="D89" s="17" t="s">
        <v>14</v>
      </c>
      <c r="E89" s="17">
        <v>454</v>
      </c>
    </row>
    <row r="90" spans="1:5">
      <c r="A90" s="16" t="s">
        <v>20</v>
      </c>
      <c r="B90" s="16">
        <v>1071</v>
      </c>
      <c r="D90" s="16" t="s">
        <v>14</v>
      </c>
      <c r="E90" s="16">
        <v>3182</v>
      </c>
    </row>
    <row r="91" spans="1:5">
      <c r="A91" s="17" t="s">
        <v>20</v>
      </c>
      <c r="B91" s="17">
        <v>117</v>
      </c>
      <c r="D91" s="17" t="s">
        <v>14</v>
      </c>
      <c r="E91" s="17">
        <v>15</v>
      </c>
    </row>
    <row r="92" spans="1:5">
      <c r="A92" s="16" t="s">
        <v>20</v>
      </c>
      <c r="B92" s="16">
        <v>70</v>
      </c>
      <c r="D92" s="16" t="s">
        <v>14</v>
      </c>
      <c r="E92" s="16">
        <v>133</v>
      </c>
    </row>
    <row r="93" spans="1:5">
      <c r="A93" s="17" t="s">
        <v>20</v>
      </c>
      <c r="B93" s="17">
        <v>135</v>
      </c>
      <c r="D93" s="17" t="s">
        <v>14</v>
      </c>
      <c r="E93" s="17">
        <v>2062</v>
      </c>
    </row>
    <row r="94" spans="1:5">
      <c r="A94" s="16" t="s">
        <v>20</v>
      </c>
      <c r="B94" s="16">
        <v>768</v>
      </c>
      <c r="D94" s="16" t="s">
        <v>14</v>
      </c>
      <c r="E94" s="16">
        <v>29</v>
      </c>
    </row>
    <row r="95" spans="1:5">
      <c r="A95" s="17" t="s">
        <v>20</v>
      </c>
      <c r="B95" s="17">
        <v>199</v>
      </c>
      <c r="D95" s="17" t="s">
        <v>14</v>
      </c>
      <c r="E95" s="17">
        <v>132</v>
      </c>
    </row>
    <row r="96" spans="1:5">
      <c r="A96" s="16" t="s">
        <v>20</v>
      </c>
      <c r="B96" s="16">
        <v>107</v>
      </c>
      <c r="D96" s="16" t="s">
        <v>14</v>
      </c>
      <c r="E96" s="16">
        <v>137</v>
      </c>
    </row>
    <row r="97" spans="1:5">
      <c r="A97" s="17" t="s">
        <v>20</v>
      </c>
      <c r="B97" s="17">
        <v>195</v>
      </c>
      <c r="D97" s="17" t="s">
        <v>14</v>
      </c>
      <c r="E97" s="17">
        <v>908</v>
      </c>
    </row>
    <row r="98" spans="1:5">
      <c r="A98" s="16" t="s">
        <v>20</v>
      </c>
      <c r="B98" s="16">
        <v>3376</v>
      </c>
      <c r="D98" s="16" t="s">
        <v>14</v>
      </c>
      <c r="E98" s="16">
        <v>10</v>
      </c>
    </row>
    <row r="99" spans="1:5">
      <c r="A99" s="17" t="s">
        <v>20</v>
      </c>
      <c r="B99" s="17">
        <v>41</v>
      </c>
      <c r="D99" s="17" t="s">
        <v>14</v>
      </c>
      <c r="E99" s="17">
        <v>1910</v>
      </c>
    </row>
    <row r="100" spans="1:5">
      <c r="A100" s="16" t="s">
        <v>20</v>
      </c>
      <c r="B100" s="16">
        <v>1821</v>
      </c>
      <c r="D100" s="16" t="s">
        <v>14</v>
      </c>
      <c r="E100" s="16">
        <v>38</v>
      </c>
    </row>
    <row r="101" spans="1:5">
      <c r="A101" s="17" t="s">
        <v>20</v>
      </c>
      <c r="B101" s="17">
        <v>164</v>
      </c>
      <c r="D101" s="17" t="s">
        <v>14</v>
      </c>
      <c r="E101" s="17">
        <v>104</v>
      </c>
    </row>
    <row r="102" spans="1:5">
      <c r="A102" s="16" t="s">
        <v>20</v>
      </c>
      <c r="B102" s="16">
        <v>157</v>
      </c>
      <c r="D102" s="16" t="s">
        <v>14</v>
      </c>
      <c r="E102" s="16">
        <v>49</v>
      </c>
    </row>
    <row r="103" spans="1:5">
      <c r="A103" s="17" t="s">
        <v>20</v>
      </c>
      <c r="B103" s="17">
        <v>246</v>
      </c>
      <c r="D103" s="17" t="s">
        <v>14</v>
      </c>
      <c r="E103" s="17">
        <v>1</v>
      </c>
    </row>
    <row r="104" spans="1:5">
      <c r="A104" s="16" t="s">
        <v>20</v>
      </c>
      <c r="B104" s="16">
        <v>1396</v>
      </c>
      <c r="D104" s="16" t="s">
        <v>14</v>
      </c>
      <c r="E104" s="16">
        <v>245</v>
      </c>
    </row>
    <row r="105" spans="1:5">
      <c r="A105" s="17" t="s">
        <v>20</v>
      </c>
      <c r="B105" s="17">
        <v>2506</v>
      </c>
      <c r="D105" s="17" t="s">
        <v>14</v>
      </c>
      <c r="E105" s="17">
        <v>32</v>
      </c>
    </row>
    <row r="106" spans="1:5">
      <c r="A106" s="16" t="s">
        <v>20</v>
      </c>
      <c r="B106" s="16">
        <v>244</v>
      </c>
      <c r="D106" s="16" t="s">
        <v>14</v>
      </c>
      <c r="E106" s="16">
        <v>7</v>
      </c>
    </row>
    <row r="107" spans="1:5">
      <c r="A107" s="17" t="s">
        <v>20</v>
      </c>
      <c r="B107" s="17">
        <v>146</v>
      </c>
      <c r="D107" s="17" t="s">
        <v>14</v>
      </c>
      <c r="E107" s="17">
        <v>803</v>
      </c>
    </row>
    <row r="108" spans="1:5">
      <c r="A108" s="16" t="s">
        <v>20</v>
      </c>
      <c r="B108" s="16">
        <v>1267</v>
      </c>
      <c r="D108" s="16" t="s">
        <v>14</v>
      </c>
      <c r="E108" s="16">
        <v>16</v>
      </c>
    </row>
    <row r="109" spans="1:5">
      <c r="A109" s="17" t="s">
        <v>20</v>
      </c>
      <c r="B109" s="17">
        <v>1561</v>
      </c>
      <c r="D109" s="17" t="s">
        <v>14</v>
      </c>
      <c r="E109" s="17">
        <v>31</v>
      </c>
    </row>
    <row r="110" spans="1:5">
      <c r="A110" s="16" t="s">
        <v>20</v>
      </c>
      <c r="B110" s="16">
        <v>48</v>
      </c>
      <c r="D110" s="16" t="s">
        <v>14</v>
      </c>
      <c r="E110" s="16">
        <v>108</v>
      </c>
    </row>
    <row r="111" spans="1:5">
      <c r="A111" s="17" t="s">
        <v>20</v>
      </c>
      <c r="B111" s="17">
        <v>2739</v>
      </c>
      <c r="D111" s="17" t="s">
        <v>14</v>
      </c>
      <c r="E111" s="17">
        <v>30</v>
      </c>
    </row>
    <row r="112" spans="1:5">
      <c r="A112" s="16" t="s">
        <v>20</v>
      </c>
      <c r="B112" s="16">
        <v>3537</v>
      </c>
      <c r="D112" s="16" t="s">
        <v>14</v>
      </c>
      <c r="E112" s="16">
        <v>17</v>
      </c>
    </row>
    <row r="113" spans="1:5">
      <c r="A113" s="17" t="s">
        <v>20</v>
      </c>
      <c r="B113" s="17">
        <v>2107</v>
      </c>
      <c r="D113" s="17" t="s">
        <v>14</v>
      </c>
      <c r="E113" s="17">
        <v>80</v>
      </c>
    </row>
    <row r="114" spans="1:5">
      <c r="A114" s="16" t="s">
        <v>20</v>
      </c>
      <c r="B114" s="16">
        <v>3318</v>
      </c>
      <c r="D114" s="16" t="s">
        <v>14</v>
      </c>
      <c r="E114" s="16">
        <v>2468</v>
      </c>
    </row>
    <row r="115" spans="1:5">
      <c r="A115" s="17" t="s">
        <v>20</v>
      </c>
      <c r="B115" s="17">
        <v>340</v>
      </c>
      <c r="D115" s="17" t="s">
        <v>14</v>
      </c>
      <c r="E115" s="17">
        <v>26</v>
      </c>
    </row>
    <row r="116" spans="1:5">
      <c r="A116" s="16" t="s">
        <v>20</v>
      </c>
      <c r="B116" s="16">
        <v>1442</v>
      </c>
      <c r="D116" s="16" t="s">
        <v>14</v>
      </c>
      <c r="E116" s="16">
        <v>73</v>
      </c>
    </row>
    <row r="117" spans="1:5">
      <c r="A117" s="17" t="s">
        <v>20</v>
      </c>
      <c r="B117" s="17">
        <v>126</v>
      </c>
      <c r="D117" s="17" t="s">
        <v>14</v>
      </c>
      <c r="E117" s="17">
        <v>128</v>
      </c>
    </row>
    <row r="118" spans="1:5">
      <c r="A118" s="16" t="s">
        <v>20</v>
      </c>
      <c r="B118" s="16">
        <v>524</v>
      </c>
      <c r="D118" s="16" t="s">
        <v>14</v>
      </c>
      <c r="E118" s="16">
        <v>33</v>
      </c>
    </row>
    <row r="119" spans="1:5">
      <c r="A119" s="17" t="s">
        <v>20</v>
      </c>
      <c r="B119" s="17">
        <v>1989</v>
      </c>
      <c r="D119" s="17" t="s">
        <v>14</v>
      </c>
      <c r="E119" s="17">
        <v>1072</v>
      </c>
    </row>
    <row r="120" spans="1:5">
      <c r="A120" s="16" t="s">
        <v>20</v>
      </c>
      <c r="B120" s="16">
        <v>157</v>
      </c>
      <c r="D120" s="16" t="s">
        <v>14</v>
      </c>
      <c r="E120" s="16">
        <v>393</v>
      </c>
    </row>
    <row r="121" spans="1:5">
      <c r="A121" s="17" t="s">
        <v>20</v>
      </c>
      <c r="B121" s="17">
        <v>4498</v>
      </c>
      <c r="D121" s="17" t="s">
        <v>14</v>
      </c>
      <c r="E121" s="17">
        <v>1257</v>
      </c>
    </row>
    <row r="122" spans="1:5">
      <c r="A122" s="16" t="s">
        <v>20</v>
      </c>
      <c r="B122" s="16">
        <v>80</v>
      </c>
      <c r="D122" s="16" t="s">
        <v>14</v>
      </c>
      <c r="E122" s="16">
        <v>328</v>
      </c>
    </row>
    <row r="123" spans="1:5">
      <c r="A123" s="17" t="s">
        <v>20</v>
      </c>
      <c r="B123" s="17">
        <v>43</v>
      </c>
      <c r="D123" s="17" t="s">
        <v>14</v>
      </c>
      <c r="E123" s="17">
        <v>147</v>
      </c>
    </row>
    <row r="124" spans="1:5">
      <c r="A124" s="16" t="s">
        <v>20</v>
      </c>
      <c r="B124" s="16">
        <v>2053</v>
      </c>
      <c r="D124" s="16" t="s">
        <v>14</v>
      </c>
      <c r="E124" s="16">
        <v>830</v>
      </c>
    </row>
    <row r="125" spans="1:5">
      <c r="A125" s="17" t="s">
        <v>20</v>
      </c>
      <c r="B125" s="17">
        <v>168</v>
      </c>
      <c r="D125" s="17" t="s">
        <v>14</v>
      </c>
      <c r="E125" s="17">
        <v>331</v>
      </c>
    </row>
    <row r="126" spans="1:5">
      <c r="A126" s="16" t="s">
        <v>20</v>
      </c>
      <c r="B126" s="16">
        <v>4289</v>
      </c>
      <c r="D126" s="16" t="s">
        <v>14</v>
      </c>
      <c r="E126" s="16">
        <v>25</v>
      </c>
    </row>
    <row r="127" spans="1:5">
      <c r="A127" s="17" t="s">
        <v>20</v>
      </c>
      <c r="B127" s="17">
        <v>165</v>
      </c>
      <c r="D127" s="17" t="s">
        <v>14</v>
      </c>
      <c r="E127" s="17">
        <v>3483</v>
      </c>
    </row>
    <row r="128" spans="1:5">
      <c r="A128" s="16" t="s">
        <v>20</v>
      </c>
      <c r="B128" s="16">
        <v>1815</v>
      </c>
      <c r="D128" s="16" t="s">
        <v>14</v>
      </c>
      <c r="E128" s="16">
        <v>923</v>
      </c>
    </row>
    <row r="129" spans="1:5">
      <c r="A129" s="17" t="s">
        <v>20</v>
      </c>
      <c r="B129" s="17">
        <v>397</v>
      </c>
      <c r="D129" s="17" t="s">
        <v>14</v>
      </c>
      <c r="E129" s="17">
        <v>1</v>
      </c>
    </row>
    <row r="130" spans="1:5">
      <c r="A130" s="16" t="s">
        <v>20</v>
      </c>
      <c r="B130" s="16">
        <v>1539</v>
      </c>
      <c r="D130" s="16" t="s">
        <v>14</v>
      </c>
      <c r="E130" s="16">
        <v>33</v>
      </c>
    </row>
    <row r="131" spans="1:5">
      <c r="A131" s="17" t="s">
        <v>20</v>
      </c>
      <c r="B131" s="17">
        <v>138</v>
      </c>
      <c r="D131" s="17" t="s">
        <v>14</v>
      </c>
      <c r="E131" s="17">
        <v>40</v>
      </c>
    </row>
    <row r="132" spans="1:5">
      <c r="A132" s="16" t="s">
        <v>20</v>
      </c>
      <c r="B132" s="16">
        <v>3594</v>
      </c>
      <c r="D132" s="16" t="s">
        <v>14</v>
      </c>
      <c r="E132" s="16">
        <v>23</v>
      </c>
    </row>
    <row r="133" spans="1:5">
      <c r="A133" s="17" t="s">
        <v>20</v>
      </c>
      <c r="B133" s="17">
        <v>5880</v>
      </c>
      <c r="D133" s="17" t="s">
        <v>14</v>
      </c>
      <c r="E133" s="17">
        <v>75</v>
      </c>
    </row>
    <row r="134" spans="1:5">
      <c r="A134" s="16" t="s">
        <v>20</v>
      </c>
      <c r="B134" s="16">
        <v>112</v>
      </c>
      <c r="D134" s="16" t="s">
        <v>14</v>
      </c>
      <c r="E134" s="16">
        <v>2176</v>
      </c>
    </row>
    <row r="135" spans="1:5">
      <c r="A135" s="17" t="s">
        <v>20</v>
      </c>
      <c r="B135" s="17">
        <v>943</v>
      </c>
      <c r="D135" s="17" t="s">
        <v>14</v>
      </c>
      <c r="E135" s="17">
        <v>441</v>
      </c>
    </row>
    <row r="136" spans="1:5">
      <c r="A136" s="16" t="s">
        <v>20</v>
      </c>
      <c r="B136" s="16">
        <v>2468</v>
      </c>
      <c r="D136" s="16" t="s">
        <v>14</v>
      </c>
      <c r="E136" s="16">
        <v>25</v>
      </c>
    </row>
    <row r="137" spans="1:5">
      <c r="A137" s="17" t="s">
        <v>20</v>
      </c>
      <c r="B137" s="17">
        <v>2551</v>
      </c>
      <c r="D137" s="17" t="s">
        <v>14</v>
      </c>
      <c r="E137" s="17">
        <v>127</v>
      </c>
    </row>
    <row r="138" spans="1:5">
      <c r="A138" s="16" t="s">
        <v>20</v>
      </c>
      <c r="B138" s="16">
        <v>101</v>
      </c>
      <c r="D138" s="16" t="s">
        <v>14</v>
      </c>
      <c r="E138" s="16">
        <v>355</v>
      </c>
    </row>
    <row r="139" spans="1:5">
      <c r="A139" s="17" t="s">
        <v>20</v>
      </c>
      <c r="B139" s="17">
        <v>92</v>
      </c>
      <c r="D139" s="17" t="s">
        <v>14</v>
      </c>
      <c r="E139" s="17">
        <v>44</v>
      </c>
    </row>
    <row r="140" spans="1:5">
      <c r="A140" s="16" t="s">
        <v>20</v>
      </c>
      <c r="B140" s="16">
        <v>62</v>
      </c>
      <c r="D140" s="16" t="s">
        <v>14</v>
      </c>
      <c r="E140" s="16">
        <v>67</v>
      </c>
    </row>
    <row r="141" spans="1:5">
      <c r="A141" s="17" t="s">
        <v>20</v>
      </c>
      <c r="B141" s="17">
        <v>149</v>
      </c>
      <c r="D141" s="17" t="s">
        <v>14</v>
      </c>
      <c r="E141" s="17">
        <v>1068</v>
      </c>
    </row>
    <row r="142" spans="1:5">
      <c r="A142" s="16" t="s">
        <v>20</v>
      </c>
      <c r="B142" s="16">
        <v>329</v>
      </c>
      <c r="D142" s="16" t="s">
        <v>14</v>
      </c>
      <c r="E142" s="16">
        <v>424</v>
      </c>
    </row>
    <row r="143" spans="1:5">
      <c r="A143" s="17" t="s">
        <v>20</v>
      </c>
      <c r="B143" s="17">
        <v>97</v>
      </c>
      <c r="D143" s="17" t="s">
        <v>14</v>
      </c>
      <c r="E143" s="17">
        <v>151</v>
      </c>
    </row>
    <row r="144" spans="1:5">
      <c r="A144" s="16" t="s">
        <v>20</v>
      </c>
      <c r="B144" s="16">
        <v>1784</v>
      </c>
      <c r="D144" s="16" t="s">
        <v>14</v>
      </c>
      <c r="E144" s="16">
        <v>1608</v>
      </c>
    </row>
    <row r="145" spans="1:5">
      <c r="A145" s="17" t="s">
        <v>20</v>
      </c>
      <c r="B145" s="17">
        <v>1684</v>
      </c>
      <c r="D145" s="17" t="s">
        <v>14</v>
      </c>
      <c r="E145" s="17">
        <v>941</v>
      </c>
    </row>
    <row r="146" spans="1:5">
      <c r="A146" s="16" t="s">
        <v>20</v>
      </c>
      <c r="B146" s="16">
        <v>250</v>
      </c>
      <c r="D146" s="16" t="s">
        <v>14</v>
      </c>
      <c r="E146" s="16">
        <v>1</v>
      </c>
    </row>
    <row r="147" spans="1:5">
      <c r="A147" s="17" t="s">
        <v>20</v>
      </c>
      <c r="B147" s="17">
        <v>238</v>
      </c>
      <c r="D147" s="17" t="s">
        <v>14</v>
      </c>
      <c r="E147" s="17">
        <v>40</v>
      </c>
    </row>
    <row r="148" spans="1:5">
      <c r="A148" s="16" t="s">
        <v>20</v>
      </c>
      <c r="B148" s="16">
        <v>53</v>
      </c>
      <c r="D148" s="16" t="s">
        <v>14</v>
      </c>
      <c r="E148" s="16">
        <v>3015</v>
      </c>
    </row>
    <row r="149" spans="1:5">
      <c r="A149" s="17" t="s">
        <v>20</v>
      </c>
      <c r="B149" s="17">
        <v>214</v>
      </c>
      <c r="D149" s="17" t="s">
        <v>14</v>
      </c>
      <c r="E149" s="17">
        <v>435</v>
      </c>
    </row>
    <row r="150" spans="1:5">
      <c r="A150" s="16" t="s">
        <v>20</v>
      </c>
      <c r="B150" s="16">
        <v>222</v>
      </c>
      <c r="D150" s="16" t="s">
        <v>14</v>
      </c>
      <c r="E150" s="16">
        <v>714</v>
      </c>
    </row>
    <row r="151" spans="1:5">
      <c r="A151" s="17" t="s">
        <v>20</v>
      </c>
      <c r="B151" s="17">
        <v>1884</v>
      </c>
      <c r="D151" s="17" t="s">
        <v>14</v>
      </c>
      <c r="E151" s="17">
        <v>5497</v>
      </c>
    </row>
    <row r="152" spans="1:5">
      <c r="A152" s="16" t="s">
        <v>20</v>
      </c>
      <c r="B152" s="16">
        <v>218</v>
      </c>
      <c r="D152" s="16" t="s">
        <v>14</v>
      </c>
      <c r="E152" s="16">
        <v>418</v>
      </c>
    </row>
    <row r="153" spans="1:5">
      <c r="A153" s="17" t="s">
        <v>20</v>
      </c>
      <c r="B153" s="17">
        <v>6465</v>
      </c>
      <c r="D153" s="17" t="s">
        <v>14</v>
      </c>
      <c r="E153" s="17">
        <v>1439</v>
      </c>
    </row>
    <row r="154" spans="1:5">
      <c r="A154" s="16" t="s">
        <v>20</v>
      </c>
      <c r="B154" s="16">
        <v>59</v>
      </c>
      <c r="D154" s="16" t="s">
        <v>14</v>
      </c>
      <c r="E154" s="16">
        <v>15</v>
      </c>
    </row>
    <row r="155" spans="1:5">
      <c r="A155" s="17" t="s">
        <v>20</v>
      </c>
      <c r="B155" s="17">
        <v>88</v>
      </c>
      <c r="D155" s="17" t="s">
        <v>14</v>
      </c>
      <c r="E155" s="17">
        <v>1999</v>
      </c>
    </row>
    <row r="156" spans="1:5">
      <c r="A156" s="16" t="s">
        <v>20</v>
      </c>
      <c r="B156" s="16">
        <v>1697</v>
      </c>
      <c r="D156" s="16" t="s">
        <v>14</v>
      </c>
      <c r="E156" s="16">
        <v>118</v>
      </c>
    </row>
    <row r="157" spans="1:5">
      <c r="A157" s="17" t="s">
        <v>20</v>
      </c>
      <c r="B157" s="17">
        <v>92</v>
      </c>
      <c r="D157" s="17" t="s">
        <v>14</v>
      </c>
      <c r="E157" s="17">
        <v>162</v>
      </c>
    </row>
    <row r="158" spans="1:5">
      <c r="A158" s="16" t="s">
        <v>20</v>
      </c>
      <c r="B158" s="16">
        <v>186</v>
      </c>
      <c r="D158" s="16" t="s">
        <v>14</v>
      </c>
      <c r="E158" s="16">
        <v>83</v>
      </c>
    </row>
    <row r="159" spans="1:5">
      <c r="A159" s="17" t="s">
        <v>20</v>
      </c>
      <c r="B159" s="17">
        <v>138</v>
      </c>
      <c r="D159" s="17" t="s">
        <v>14</v>
      </c>
      <c r="E159" s="17">
        <v>747</v>
      </c>
    </row>
    <row r="160" spans="1:5">
      <c r="A160" s="16" t="s">
        <v>20</v>
      </c>
      <c r="B160" s="16">
        <v>261</v>
      </c>
      <c r="D160" s="16" t="s">
        <v>14</v>
      </c>
      <c r="E160" s="16">
        <v>84</v>
      </c>
    </row>
    <row r="161" spans="1:5">
      <c r="A161" s="17" t="s">
        <v>20</v>
      </c>
      <c r="B161" s="17">
        <v>107</v>
      </c>
      <c r="D161" s="17" t="s">
        <v>14</v>
      </c>
      <c r="E161" s="17">
        <v>91</v>
      </c>
    </row>
    <row r="162" spans="1:5">
      <c r="A162" s="16" t="s">
        <v>20</v>
      </c>
      <c r="B162" s="16">
        <v>199</v>
      </c>
      <c r="D162" s="16" t="s">
        <v>14</v>
      </c>
      <c r="E162" s="16">
        <v>792</v>
      </c>
    </row>
    <row r="163" spans="1:5">
      <c r="A163" s="17" t="s">
        <v>20</v>
      </c>
      <c r="B163" s="17">
        <v>5512</v>
      </c>
      <c r="D163" s="17" t="s">
        <v>14</v>
      </c>
      <c r="E163" s="17">
        <v>32</v>
      </c>
    </row>
    <row r="164" spans="1:5">
      <c r="A164" s="16" t="s">
        <v>20</v>
      </c>
      <c r="B164" s="16">
        <v>86</v>
      </c>
      <c r="D164" s="16" t="s">
        <v>14</v>
      </c>
      <c r="E164" s="16">
        <v>186</v>
      </c>
    </row>
    <row r="165" spans="1:5">
      <c r="A165" s="17" t="s">
        <v>20</v>
      </c>
      <c r="B165" s="17">
        <v>2768</v>
      </c>
      <c r="D165" s="17" t="s">
        <v>14</v>
      </c>
      <c r="E165" s="17">
        <v>605</v>
      </c>
    </row>
    <row r="166" spans="1:5">
      <c r="A166" s="16" t="s">
        <v>20</v>
      </c>
      <c r="B166" s="16">
        <v>48</v>
      </c>
      <c r="D166" s="16" t="s">
        <v>14</v>
      </c>
      <c r="E166" s="16">
        <v>1</v>
      </c>
    </row>
    <row r="167" spans="1:5">
      <c r="A167" s="17" t="s">
        <v>20</v>
      </c>
      <c r="B167" s="17">
        <v>87</v>
      </c>
      <c r="D167" s="17" t="s">
        <v>14</v>
      </c>
      <c r="E167" s="17">
        <v>31</v>
      </c>
    </row>
    <row r="168" spans="1:5">
      <c r="A168" s="16" t="s">
        <v>20</v>
      </c>
      <c r="B168" s="16">
        <v>1894</v>
      </c>
      <c r="D168" s="16" t="s">
        <v>14</v>
      </c>
      <c r="E168" s="16">
        <v>1181</v>
      </c>
    </row>
    <row r="169" spans="1:5">
      <c r="A169" s="17" t="s">
        <v>20</v>
      </c>
      <c r="B169" s="17">
        <v>282</v>
      </c>
      <c r="D169" s="17" t="s">
        <v>14</v>
      </c>
      <c r="E169" s="17">
        <v>39</v>
      </c>
    </row>
    <row r="170" spans="1:5">
      <c r="A170" s="16" t="s">
        <v>20</v>
      </c>
      <c r="B170" s="16">
        <v>116</v>
      </c>
      <c r="D170" s="16" t="s">
        <v>14</v>
      </c>
      <c r="E170" s="16">
        <v>46</v>
      </c>
    </row>
    <row r="171" spans="1:5">
      <c r="A171" s="17" t="s">
        <v>20</v>
      </c>
      <c r="B171" s="17">
        <v>83</v>
      </c>
      <c r="D171" s="17" t="s">
        <v>14</v>
      </c>
      <c r="E171" s="17">
        <v>105</v>
      </c>
    </row>
    <row r="172" spans="1:5">
      <c r="A172" s="16" t="s">
        <v>20</v>
      </c>
      <c r="B172" s="16">
        <v>91</v>
      </c>
      <c r="D172" s="16" t="s">
        <v>14</v>
      </c>
      <c r="E172" s="16">
        <v>535</v>
      </c>
    </row>
    <row r="173" spans="1:5">
      <c r="A173" s="17" t="s">
        <v>20</v>
      </c>
      <c r="B173" s="17">
        <v>546</v>
      </c>
      <c r="D173" s="17" t="s">
        <v>14</v>
      </c>
      <c r="E173" s="17">
        <v>16</v>
      </c>
    </row>
    <row r="174" spans="1:5">
      <c r="A174" s="16" t="s">
        <v>20</v>
      </c>
      <c r="B174" s="16">
        <v>393</v>
      </c>
      <c r="D174" s="16" t="s">
        <v>14</v>
      </c>
      <c r="E174" s="16">
        <v>575</v>
      </c>
    </row>
    <row r="175" spans="1:5">
      <c r="A175" s="17" t="s">
        <v>20</v>
      </c>
      <c r="B175" s="17">
        <v>133</v>
      </c>
      <c r="D175" s="17" t="s">
        <v>14</v>
      </c>
      <c r="E175" s="17">
        <v>1120</v>
      </c>
    </row>
    <row r="176" spans="1:5">
      <c r="A176" s="16" t="s">
        <v>20</v>
      </c>
      <c r="B176" s="16">
        <v>254</v>
      </c>
      <c r="D176" s="16" t="s">
        <v>14</v>
      </c>
      <c r="E176" s="16">
        <v>113</v>
      </c>
    </row>
    <row r="177" spans="1:5">
      <c r="A177" s="17" t="s">
        <v>20</v>
      </c>
      <c r="B177" s="17">
        <v>176</v>
      </c>
      <c r="D177" s="17" t="s">
        <v>14</v>
      </c>
      <c r="E177" s="17">
        <v>1538</v>
      </c>
    </row>
    <row r="178" spans="1:5">
      <c r="A178" s="16" t="s">
        <v>20</v>
      </c>
      <c r="B178" s="16">
        <v>337</v>
      </c>
      <c r="D178" s="16" t="s">
        <v>14</v>
      </c>
      <c r="E178" s="16">
        <v>9</v>
      </c>
    </row>
    <row r="179" spans="1:5">
      <c r="A179" s="17" t="s">
        <v>20</v>
      </c>
      <c r="B179" s="17">
        <v>107</v>
      </c>
      <c r="D179" s="17" t="s">
        <v>14</v>
      </c>
      <c r="E179" s="17">
        <v>554</v>
      </c>
    </row>
    <row r="180" spans="1:5">
      <c r="A180" s="16" t="s">
        <v>20</v>
      </c>
      <c r="B180" s="16">
        <v>183</v>
      </c>
      <c r="D180" s="16" t="s">
        <v>14</v>
      </c>
      <c r="E180" s="16">
        <v>648</v>
      </c>
    </row>
    <row r="181" spans="1:5">
      <c r="A181" s="17" t="s">
        <v>20</v>
      </c>
      <c r="B181" s="17">
        <v>72</v>
      </c>
      <c r="D181" s="17" t="s">
        <v>14</v>
      </c>
      <c r="E181" s="17">
        <v>21</v>
      </c>
    </row>
    <row r="182" spans="1:5">
      <c r="A182" s="16" t="s">
        <v>20</v>
      </c>
      <c r="B182" s="16">
        <v>295</v>
      </c>
      <c r="D182" s="16" t="s">
        <v>14</v>
      </c>
      <c r="E182" s="16">
        <v>54</v>
      </c>
    </row>
    <row r="183" spans="1:5">
      <c r="A183" s="17" t="s">
        <v>20</v>
      </c>
      <c r="B183" s="17">
        <v>142</v>
      </c>
      <c r="D183" s="17" t="s">
        <v>14</v>
      </c>
      <c r="E183" s="17">
        <v>120</v>
      </c>
    </row>
    <row r="184" spans="1:5">
      <c r="A184" s="16" t="s">
        <v>20</v>
      </c>
      <c r="B184" s="16">
        <v>85</v>
      </c>
      <c r="D184" s="16" t="s">
        <v>14</v>
      </c>
      <c r="E184" s="16">
        <v>579</v>
      </c>
    </row>
    <row r="185" spans="1:5">
      <c r="A185" s="17" t="s">
        <v>20</v>
      </c>
      <c r="B185" s="17">
        <v>659</v>
      </c>
      <c r="D185" s="17" t="s">
        <v>14</v>
      </c>
      <c r="E185" s="17">
        <v>2072</v>
      </c>
    </row>
    <row r="186" spans="1:5">
      <c r="A186" s="16" t="s">
        <v>20</v>
      </c>
      <c r="B186" s="16">
        <v>121</v>
      </c>
      <c r="D186" s="16" t="s">
        <v>14</v>
      </c>
      <c r="E186" s="16">
        <v>0</v>
      </c>
    </row>
    <row r="187" spans="1:5">
      <c r="A187" s="17" t="s">
        <v>20</v>
      </c>
      <c r="B187" s="17">
        <v>3742</v>
      </c>
      <c r="D187" s="17" t="s">
        <v>14</v>
      </c>
      <c r="E187" s="17">
        <v>1796</v>
      </c>
    </row>
    <row r="188" spans="1:5">
      <c r="A188" s="16" t="s">
        <v>20</v>
      </c>
      <c r="B188" s="16">
        <v>223</v>
      </c>
      <c r="D188" s="16" t="s">
        <v>14</v>
      </c>
      <c r="E188" s="16">
        <v>62</v>
      </c>
    </row>
    <row r="189" spans="1:5">
      <c r="A189" s="17" t="s">
        <v>20</v>
      </c>
      <c r="B189" s="17">
        <v>133</v>
      </c>
      <c r="D189" s="17" t="s">
        <v>14</v>
      </c>
      <c r="E189" s="17">
        <v>347</v>
      </c>
    </row>
    <row r="190" spans="1:5">
      <c r="A190" s="16" t="s">
        <v>20</v>
      </c>
      <c r="B190" s="16">
        <v>5168</v>
      </c>
      <c r="D190" s="16" t="s">
        <v>14</v>
      </c>
      <c r="E190" s="16">
        <v>19</v>
      </c>
    </row>
    <row r="191" spans="1:5">
      <c r="A191" s="17" t="s">
        <v>20</v>
      </c>
      <c r="B191" s="17">
        <v>307</v>
      </c>
      <c r="D191" s="17" t="s">
        <v>14</v>
      </c>
      <c r="E191" s="17">
        <v>1258</v>
      </c>
    </row>
    <row r="192" spans="1:5">
      <c r="A192" s="16" t="s">
        <v>20</v>
      </c>
      <c r="B192" s="16">
        <v>2441</v>
      </c>
      <c r="D192" s="16" t="s">
        <v>14</v>
      </c>
      <c r="E192" s="16">
        <v>362</v>
      </c>
    </row>
    <row r="193" spans="1:5">
      <c r="A193" s="17" t="s">
        <v>20</v>
      </c>
      <c r="B193" s="17">
        <v>1385</v>
      </c>
      <c r="D193" s="17" t="s">
        <v>14</v>
      </c>
      <c r="E193" s="17">
        <v>133</v>
      </c>
    </row>
    <row r="194" spans="1:5">
      <c r="A194" s="16" t="s">
        <v>20</v>
      </c>
      <c r="B194" s="16">
        <v>190</v>
      </c>
      <c r="D194" s="16" t="s">
        <v>14</v>
      </c>
      <c r="E194" s="16">
        <v>846</v>
      </c>
    </row>
    <row r="195" spans="1:5">
      <c r="A195" s="17" t="s">
        <v>20</v>
      </c>
      <c r="B195" s="17">
        <v>470</v>
      </c>
      <c r="D195" s="17" t="s">
        <v>14</v>
      </c>
      <c r="E195" s="17">
        <v>10</v>
      </c>
    </row>
    <row r="196" spans="1:5">
      <c r="A196" s="16" t="s">
        <v>20</v>
      </c>
      <c r="B196" s="16">
        <v>253</v>
      </c>
      <c r="D196" s="16" t="s">
        <v>14</v>
      </c>
      <c r="E196" s="16">
        <v>191</v>
      </c>
    </row>
    <row r="197" spans="1:5">
      <c r="A197" s="17" t="s">
        <v>20</v>
      </c>
      <c r="B197" s="17">
        <v>1113</v>
      </c>
      <c r="D197" s="17" t="s">
        <v>14</v>
      </c>
      <c r="E197" s="17">
        <v>1979</v>
      </c>
    </row>
    <row r="198" spans="1:5">
      <c r="A198" s="16" t="s">
        <v>20</v>
      </c>
      <c r="B198" s="16">
        <v>2283</v>
      </c>
      <c r="D198" s="16" t="s">
        <v>14</v>
      </c>
      <c r="E198" s="16">
        <v>63</v>
      </c>
    </row>
    <row r="199" spans="1:5">
      <c r="A199" s="17" t="s">
        <v>20</v>
      </c>
      <c r="B199" s="17">
        <v>1095</v>
      </c>
      <c r="D199" s="17" t="s">
        <v>14</v>
      </c>
      <c r="E199" s="17">
        <v>6080</v>
      </c>
    </row>
    <row r="200" spans="1:5">
      <c r="A200" s="16" t="s">
        <v>20</v>
      </c>
      <c r="B200" s="16">
        <v>1690</v>
      </c>
      <c r="D200" s="16" t="s">
        <v>14</v>
      </c>
      <c r="E200" s="16">
        <v>80</v>
      </c>
    </row>
    <row r="201" spans="1:5">
      <c r="A201" s="17" t="s">
        <v>20</v>
      </c>
      <c r="B201" s="17">
        <v>191</v>
      </c>
      <c r="D201" s="17" t="s">
        <v>14</v>
      </c>
      <c r="E201" s="17">
        <v>9</v>
      </c>
    </row>
    <row r="202" spans="1:5">
      <c r="A202" s="16" t="s">
        <v>20</v>
      </c>
      <c r="B202" s="16">
        <v>2013</v>
      </c>
      <c r="D202" s="16" t="s">
        <v>14</v>
      </c>
      <c r="E202" s="16">
        <v>1784</v>
      </c>
    </row>
    <row r="203" spans="1:5">
      <c r="A203" s="17" t="s">
        <v>20</v>
      </c>
      <c r="B203" s="17">
        <v>1703</v>
      </c>
      <c r="D203" s="17" t="s">
        <v>14</v>
      </c>
      <c r="E203" s="17">
        <v>243</v>
      </c>
    </row>
    <row r="204" spans="1:5">
      <c r="A204" s="16" t="s">
        <v>20</v>
      </c>
      <c r="B204" s="16">
        <v>80</v>
      </c>
      <c r="D204" s="16" t="s">
        <v>14</v>
      </c>
      <c r="E204" s="16">
        <v>1296</v>
      </c>
    </row>
    <row r="205" spans="1:5">
      <c r="A205" s="17" t="s">
        <v>20</v>
      </c>
      <c r="B205" s="17">
        <v>41</v>
      </c>
      <c r="D205" s="17" t="s">
        <v>14</v>
      </c>
      <c r="E205" s="17">
        <v>77</v>
      </c>
    </row>
    <row r="206" spans="1:5">
      <c r="A206" s="16" t="s">
        <v>20</v>
      </c>
      <c r="B206" s="16">
        <v>187</v>
      </c>
      <c r="D206" s="16" t="s">
        <v>14</v>
      </c>
      <c r="E206" s="16">
        <v>395</v>
      </c>
    </row>
    <row r="207" spans="1:5">
      <c r="A207" s="17" t="s">
        <v>20</v>
      </c>
      <c r="B207" s="17">
        <v>2875</v>
      </c>
      <c r="D207" s="17" t="s">
        <v>14</v>
      </c>
      <c r="E207" s="17">
        <v>49</v>
      </c>
    </row>
    <row r="208" spans="1:5">
      <c r="A208" s="16" t="s">
        <v>20</v>
      </c>
      <c r="B208" s="16">
        <v>88</v>
      </c>
      <c r="D208" s="16" t="s">
        <v>14</v>
      </c>
      <c r="E208" s="16">
        <v>180</v>
      </c>
    </row>
    <row r="209" spans="1:5">
      <c r="A209" s="17" t="s">
        <v>20</v>
      </c>
      <c r="B209" s="17">
        <v>191</v>
      </c>
      <c r="D209" s="17" t="s">
        <v>14</v>
      </c>
      <c r="E209" s="17">
        <v>2690</v>
      </c>
    </row>
    <row r="210" spans="1:5">
      <c r="A210" s="16" t="s">
        <v>20</v>
      </c>
      <c r="B210" s="16">
        <v>139</v>
      </c>
      <c r="D210" s="16" t="s">
        <v>14</v>
      </c>
      <c r="E210" s="16">
        <v>2779</v>
      </c>
    </row>
    <row r="211" spans="1:5">
      <c r="A211" s="17" t="s">
        <v>20</v>
      </c>
      <c r="B211" s="17">
        <v>186</v>
      </c>
      <c r="D211" s="17" t="s">
        <v>14</v>
      </c>
      <c r="E211" s="17">
        <v>92</v>
      </c>
    </row>
    <row r="212" spans="1:5">
      <c r="A212" s="16" t="s">
        <v>20</v>
      </c>
      <c r="B212" s="16">
        <v>112</v>
      </c>
      <c r="D212" s="16" t="s">
        <v>14</v>
      </c>
      <c r="E212" s="16">
        <v>1028</v>
      </c>
    </row>
    <row r="213" spans="1:5">
      <c r="A213" s="17" t="s">
        <v>20</v>
      </c>
      <c r="B213" s="17">
        <v>101</v>
      </c>
      <c r="D213" s="17" t="s">
        <v>14</v>
      </c>
      <c r="E213" s="17">
        <v>26</v>
      </c>
    </row>
    <row r="214" spans="1:5">
      <c r="A214" s="16" t="s">
        <v>20</v>
      </c>
      <c r="B214" s="16">
        <v>206</v>
      </c>
      <c r="D214" s="16" t="s">
        <v>14</v>
      </c>
      <c r="E214" s="16">
        <v>1790</v>
      </c>
    </row>
    <row r="215" spans="1:5">
      <c r="A215" s="17" t="s">
        <v>20</v>
      </c>
      <c r="B215" s="17">
        <v>154</v>
      </c>
      <c r="D215" s="17" t="s">
        <v>14</v>
      </c>
      <c r="E215" s="17">
        <v>37</v>
      </c>
    </row>
    <row r="216" spans="1:5">
      <c r="A216" s="16" t="s">
        <v>20</v>
      </c>
      <c r="B216" s="16">
        <v>5966</v>
      </c>
      <c r="D216" s="16" t="s">
        <v>14</v>
      </c>
      <c r="E216" s="16">
        <v>35</v>
      </c>
    </row>
    <row r="217" spans="1:5">
      <c r="A217" s="17" t="s">
        <v>20</v>
      </c>
      <c r="B217" s="17">
        <v>169</v>
      </c>
      <c r="D217" s="17" t="s">
        <v>14</v>
      </c>
      <c r="E217" s="17">
        <v>558</v>
      </c>
    </row>
    <row r="218" spans="1:5">
      <c r="A218" s="16" t="s">
        <v>20</v>
      </c>
      <c r="B218" s="16">
        <v>2106</v>
      </c>
      <c r="D218" s="16" t="s">
        <v>14</v>
      </c>
      <c r="E218" s="16">
        <v>64</v>
      </c>
    </row>
    <row r="219" spans="1:5">
      <c r="A219" s="17" t="s">
        <v>20</v>
      </c>
      <c r="B219" s="17">
        <v>131</v>
      </c>
      <c r="D219" s="17" t="s">
        <v>14</v>
      </c>
      <c r="E219" s="17">
        <v>245</v>
      </c>
    </row>
    <row r="220" spans="1:5">
      <c r="A220" s="16" t="s">
        <v>20</v>
      </c>
      <c r="B220" s="16">
        <v>84</v>
      </c>
      <c r="D220" s="16" t="s">
        <v>14</v>
      </c>
      <c r="E220" s="16">
        <v>71</v>
      </c>
    </row>
    <row r="221" spans="1:5">
      <c r="A221" s="17" t="s">
        <v>20</v>
      </c>
      <c r="B221" s="17">
        <v>155</v>
      </c>
      <c r="D221" s="17" t="s">
        <v>14</v>
      </c>
      <c r="E221" s="17">
        <v>42</v>
      </c>
    </row>
    <row r="222" spans="1:5">
      <c r="A222" s="16" t="s">
        <v>20</v>
      </c>
      <c r="B222" s="16">
        <v>189</v>
      </c>
      <c r="D222" s="16" t="s">
        <v>14</v>
      </c>
      <c r="E222" s="16">
        <v>156</v>
      </c>
    </row>
    <row r="223" spans="1:5">
      <c r="A223" s="17" t="s">
        <v>20</v>
      </c>
      <c r="B223" s="17">
        <v>4799</v>
      </c>
      <c r="D223" s="17" t="s">
        <v>14</v>
      </c>
      <c r="E223" s="17">
        <v>1368</v>
      </c>
    </row>
    <row r="224" spans="1:5">
      <c r="A224" s="16" t="s">
        <v>20</v>
      </c>
      <c r="B224" s="16">
        <v>1137</v>
      </c>
      <c r="D224" s="16" t="s">
        <v>14</v>
      </c>
      <c r="E224" s="16">
        <v>102</v>
      </c>
    </row>
    <row r="225" spans="1:5">
      <c r="A225" s="17" t="s">
        <v>20</v>
      </c>
      <c r="B225" s="17">
        <v>1152</v>
      </c>
      <c r="D225" s="17" t="s">
        <v>14</v>
      </c>
      <c r="E225" s="17">
        <v>86</v>
      </c>
    </row>
    <row r="226" spans="1:5">
      <c r="A226" s="16" t="s">
        <v>20</v>
      </c>
      <c r="B226" s="16">
        <v>50</v>
      </c>
      <c r="D226" s="16" t="s">
        <v>14</v>
      </c>
      <c r="E226" s="16">
        <v>253</v>
      </c>
    </row>
    <row r="227" spans="1:5">
      <c r="A227" s="17" t="s">
        <v>20</v>
      </c>
      <c r="B227" s="17">
        <v>3059</v>
      </c>
      <c r="D227" s="17" t="s">
        <v>14</v>
      </c>
      <c r="E227" s="17">
        <v>157</v>
      </c>
    </row>
    <row r="228" spans="1:5">
      <c r="A228" s="16" t="s">
        <v>20</v>
      </c>
      <c r="B228" s="16">
        <v>34</v>
      </c>
      <c r="D228" s="16" t="s">
        <v>14</v>
      </c>
      <c r="E228" s="16">
        <v>183</v>
      </c>
    </row>
    <row r="229" spans="1:5">
      <c r="A229" s="17" t="s">
        <v>20</v>
      </c>
      <c r="B229" s="17">
        <v>220</v>
      </c>
      <c r="D229" s="17" t="s">
        <v>14</v>
      </c>
      <c r="E229" s="17">
        <v>82</v>
      </c>
    </row>
    <row r="230" spans="1:5">
      <c r="A230" s="16" t="s">
        <v>20</v>
      </c>
      <c r="B230" s="16">
        <v>1604</v>
      </c>
      <c r="D230" s="16" t="s">
        <v>14</v>
      </c>
      <c r="E230" s="16">
        <v>1</v>
      </c>
    </row>
    <row r="231" spans="1:5">
      <c r="A231" s="17" t="s">
        <v>20</v>
      </c>
      <c r="B231" s="17">
        <v>454</v>
      </c>
      <c r="D231" s="17" t="s">
        <v>14</v>
      </c>
      <c r="E231" s="17">
        <v>1198</v>
      </c>
    </row>
    <row r="232" spans="1:5">
      <c r="A232" s="16" t="s">
        <v>20</v>
      </c>
      <c r="B232" s="16">
        <v>123</v>
      </c>
      <c r="D232" s="16" t="s">
        <v>14</v>
      </c>
      <c r="E232" s="16">
        <v>648</v>
      </c>
    </row>
    <row r="233" spans="1:5">
      <c r="A233" s="17" t="s">
        <v>20</v>
      </c>
      <c r="B233" s="17">
        <v>299</v>
      </c>
      <c r="D233" s="17" t="s">
        <v>14</v>
      </c>
      <c r="E233" s="17">
        <v>64</v>
      </c>
    </row>
    <row r="234" spans="1:5">
      <c r="A234" s="16" t="s">
        <v>20</v>
      </c>
      <c r="B234" s="16">
        <v>2237</v>
      </c>
      <c r="D234" s="16" t="s">
        <v>14</v>
      </c>
      <c r="E234" s="16">
        <v>62</v>
      </c>
    </row>
    <row r="235" spans="1:5">
      <c r="A235" s="17" t="s">
        <v>20</v>
      </c>
      <c r="B235" s="17">
        <v>645</v>
      </c>
      <c r="D235" s="17" t="s">
        <v>14</v>
      </c>
      <c r="E235" s="17">
        <v>750</v>
      </c>
    </row>
    <row r="236" spans="1:5">
      <c r="A236" s="16" t="s">
        <v>20</v>
      </c>
      <c r="B236" s="16">
        <v>484</v>
      </c>
      <c r="D236" s="16" t="s">
        <v>14</v>
      </c>
      <c r="E236" s="16">
        <v>105</v>
      </c>
    </row>
    <row r="237" spans="1:5">
      <c r="A237" s="17" t="s">
        <v>20</v>
      </c>
      <c r="B237" s="17">
        <v>154</v>
      </c>
      <c r="D237" s="17" t="s">
        <v>14</v>
      </c>
      <c r="E237" s="17">
        <v>2604</v>
      </c>
    </row>
    <row r="238" spans="1:5">
      <c r="A238" s="16" t="s">
        <v>20</v>
      </c>
      <c r="B238" s="16">
        <v>82</v>
      </c>
      <c r="D238" s="16" t="s">
        <v>14</v>
      </c>
      <c r="E238" s="16">
        <v>65</v>
      </c>
    </row>
    <row r="239" spans="1:5">
      <c r="A239" s="17" t="s">
        <v>20</v>
      </c>
      <c r="B239" s="17">
        <v>134</v>
      </c>
      <c r="D239" s="17" t="s">
        <v>14</v>
      </c>
      <c r="E239" s="17">
        <v>94</v>
      </c>
    </row>
    <row r="240" spans="1:5">
      <c r="A240" s="16" t="s">
        <v>20</v>
      </c>
      <c r="B240" s="16">
        <v>5203</v>
      </c>
      <c r="D240" s="16" t="s">
        <v>14</v>
      </c>
      <c r="E240" s="16">
        <v>257</v>
      </c>
    </row>
    <row r="241" spans="1:5">
      <c r="A241" s="17" t="s">
        <v>20</v>
      </c>
      <c r="B241" s="17">
        <v>94</v>
      </c>
      <c r="D241" s="17" t="s">
        <v>14</v>
      </c>
      <c r="E241" s="17">
        <v>2928</v>
      </c>
    </row>
    <row r="242" spans="1:5">
      <c r="A242" s="16" t="s">
        <v>20</v>
      </c>
      <c r="B242" s="16">
        <v>205</v>
      </c>
      <c r="D242" s="16" t="s">
        <v>14</v>
      </c>
      <c r="E242" s="16">
        <v>4697</v>
      </c>
    </row>
    <row r="243" spans="1:5">
      <c r="A243" s="17" t="s">
        <v>20</v>
      </c>
      <c r="B243" s="17">
        <v>92</v>
      </c>
      <c r="D243" s="17" t="s">
        <v>14</v>
      </c>
      <c r="E243" s="17">
        <v>2915</v>
      </c>
    </row>
    <row r="244" spans="1:5">
      <c r="A244" s="16" t="s">
        <v>20</v>
      </c>
      <c r="B244" s="16">
        <v>219</v>
      </c>
      <c r="D244" s="16" t="s">
        <v>14</v>
      </c>
      <c r="E244" s="16">
        <v>18</v>
      </c>
    </row>
    <row r="245" spans="1:5">
      <c r="A245" s="17" t="s">
        <v>20</v>
      </c>
      <c r="B245" s="17">
        <v>2526</v>
      </c>
      <c r="D245" s="17" t="s">
        <v>14</v>
      </c>
      <c r="E245" s="17">
        <v>602</v>
      </c>
    </row>
    <row r="246" spans="1:5">
      <c r="A246" s="16" t="s">
        <v>20</v>
      </c>
      <c r="B246" s="16">
        <v>94</v>
      </c>
      <c r="D246" s="16" t="s">
        <v>14</v>
      </c>
      <c r="E246" s="16">
        <v>1</v>
      </c>
    </row>
    <row r="247" spans="1:5">
      <c r="A247" s="17" t="s">
        <v>20</v>
      </c>
      <c r="B247" s="17">
        <v>1713</v>
      </c>
      <c r="D247" s="17" t="s">
        <v>14</v>
      </c>
      <c r="E247" s="17">
        <v>3868</v>
      </c>
    </row>
    <row r="248" spans="1:5">
      <c r="A248" s="16" t="s">
        <v>20</v>
      </c>
      <c r="B248" s="16">
        <v>249</v>
      </c>
      <c r="D248" s="16" t="s">
        <v>14</v>
      </c>
      <c r="E248" s="16">
        <v>504</v>
      </c>
    </row>
    <row r="249" spans="1:5">
      <c r="A249" s="17" t="s">
        <v>20</v>
      </c>
      <c r="B249" s="17">
        <v>192</v>
      </c>
      <c r="D249" s="17" t="s">
        <v>14</v>
      </c>
      <c r="E249" s="17">
        <v>14</v>
      </c>
    </row>
    <row r="250" spans="1:5">
      <c r="A250" s="16" t="s">
        <v>20</v>
      </c>
      <c r="B250" s="16">
        <v>247</v>
      </c>
      <c r="D250" s="16" t="s">
        <v>14</v>
      </c>
      <c r="E250" s="16">
        <v>750</v>
      </c>
    </row>
    <row r="251" spans="1:5">
      <c r="A251" s="17" t="s">
        <v>20</v>
      </c>
      <c r="B251" s="17">
        <v>2293</v>
      </c>
      <c r="D251" s="17" t="s">
        <v>14</v>
      </c>
      <c r="E251" s="17">
        <v>77</v>
      </c>
    </row>
    <row r="252" spans="1:5">
      <c r="A252" s="16" t="s">
        <v>20</v>
      </c>
      <c r="B252" s="16">
        <v>3131</v>
      </c>
      <c r="D252" s="16" t="s">
        <v>14</v>
      </c>
      <c r="E252" s="16">
        <v>752</v>
      </c>
    </row>
    <row r="253" spans="1:5">
      <c r="A253" s="17" t="s">
        <v>20</v>
      </c>
      <c r="B253" s="17">
        <v>143</v>
      </c>
      <c r="D253" s="17" t="s">
        <v>14</v>
      </c>
      <c r="E253" s="17">
        <v>131</v>
      </c>
    </row>
    <row r="254" spans="1:5">
      <c r="A254" s="16" t="s">
        <v>20</v>
      </c>
      <c r="B254" s="16">
        <v>296</v>
      </c>
      <c r="D254" s="16" t="s">
        <v>14</v>
      </c>
      <c r="E254" s="16">
        <v>87</v>
      </c>
    </row>
    <row r="255" spans="1:5">
      <c r="A255" s="17" t="s">
        <v>20</v>
      </c>
      <c r="B255" s="17">
        <v>170</v>
      </c>
      <c r="D255" s="17" t="s">
        <v>14</v>
      </c>
      <c r="E255" s="17">
        <v>1063</v>
      </c>
    </row>
    <row r="256" spans="1:5">
      <c r="A256" s="16" t="s">
        <v>20</v>
      </c>
      <c r="B256" s="16">
        <v>86</v>
      </c>
      <c r="D256" s="16" t="s">
        <v>14</v>
      </c>
      <c r="E256" s="16">
        <v>76</v>
      </c>
    </row>
    <row r="257" spans="1:5">
      <c r="A257" s="17" t="s">
        <v>20</v>
      </c>
      <c r="B257" s="17">
        <v>6286</v>
      </c>
      <c r="D257" s="17" t="s">
        <v>14</v>
      </c>
      <c r="E257" s="17">
        <v>4428</v>
      </c>
    </row>
    <row r="258" spans="1:5">
      <c r="A258" s="16" t="s">
        <v>20</v>
      </c>
      <c r="B258" s="16">
        <v>3727</v>
      </c>
      <c r="D258" s="16" t="s">
        <v>14</v>
      </c>
      <c r="E258" s="16">
        <v>58</v>
      </c>
    </row>
    <row r="259" spans="1:5">
      <c r="A259" s="17" t="s">
        <v>20</v>
      </c>
      <c r="B259" s="17">
        <v>1605</v>
      </c>
      <c r="D259" s="17" t="s">
        <v>14</v>
      </c>
      <c r="E259" s="17">
        <v>111</v>
      </c>
    </row>
    <row r="260" spans="1:5">
      <c r="A260" s="16" t="s">
        <v>20</v>
      </c>
      <c r="B260" s="16">
        <v>2120</v>
      </c>
      <c r="D260" s="16" t="s">
        <v>14</v>
      </c>
      <c r="E260" s="16">
        <v>2955</v>
      </c>
    </row>
    <row r="261" spans="1:5">
      <c r="A261" s="17" t="s">
        <v>20</v>
      </c>
      <c r="B261" s="17">
        <v>50</v>
      </c>
      <c r="D261" s="17" t="s">
        <v>14</v>
      </c>
      <c r="E261" s="17">
        <v>1657</v>
      </c>
    </row>
    <row r="262" spans="1:5">
      <c r="A262" s="16" t="s">
        <v>20</v>
      </c>
      <c r="B262" s="16">
        <v>2080</v>
      </c>
      <c r="D262" s="16" t="s">
        <v>14</v>
      </c>
      <c r="E262" s="16">
        <v>926</v>
      </c>
    </row>
    <row r="263" spans="1:5">
      <c r="A263" s="17" t="s">
        <v>20</v>
      </c>
      <c r="B263" s="17">
        <v>2105</v>
      </c>
      <c r="D263" s="17" t="s">
        <v>14</v>
      </c>
      <c r="E263" s="17">
        <v>77</v>
      </c>
    </row>
    <row r="264" spans="1:5">
      <c r="A264" s="16" t="s">
        <v>20</v>
      </c>
      <c r="B264" s="16">
        <v>2436</v>
      </c>
      <c r="D264" s="16" t="s">
        <v>14</v>
      </c>
      <c r="E264" s="16">
        <v>1748</v>
      </c>
    </row>
    <row r="265" spans="1:5">
      <c r="A265" s="17" t="s">
        <v>20</v>
      </c>
      <c r="B265" s="17">
        <v>80</v>
      </c>
      <c r="D265" s="17" t="s">
        <v>14</v>
      </c>
      <c r="E265" s="17">
        <v>79</v>
      </c>
    </row>
    <row r="266" spans="1:5">
      <c r="A266" s="16" t="s">
        <v>20</v>
      </c>
      <c r="B266" s="16">
        <v>42</v>
      </c>
      <c r="D266" s="16" t="s">
        <v>14</v>
      </c>
      <c r="E266" s="16">
        <v>889</v>
      </c>
    </row>
    <row r="267" spans="1:5">
      <c r="A267" s="17" t="s">
        <v>20</v>
      </c>
      <c r="B267" s="17">
        <v>139</v>
      </c>
      <c r="D267" s="17" t="s">
        <v>14</v>
      </c>
      <c r="E267" s="17">
        <v>56</v>
      </c>
    </row>
    <row r="268" spans="1:5">
      <c r="A268" s="16" t="s">
        <v>20</v>
      </c>
      <c r="B268" s="16">
        <v>159</v>
      </c>
      <c r="D268" s="16" t="s">
        <v>14</v>
      </c>
      <c r="E268" s="16">
        <v>1</v>
      </c>
    </row>
    <row r="269" spans="1:5">
      <c r="A269" s="17" t="s">
        <v>20</v>
      </c>
      <c r="B269" s="17">
        <v>381</v>
      </c>
      <c r="D269" s="17" t="s">
        <v>14</v>
      </c>
      <c r="E269" s="17">
        <v>83</v>
      </c>
    </row>
    <row r="270" spans="1:5">
      <c r="A270" s="16" t="s">
        <v>20</v>
      </c>
      <c r="B270" s="16">
        <v>194</v>
      </c>
      <c r="D270" s="16" t="s">
        <v>14</v>
      </c>
      <c r="E270" s="16">
        <v>2025</v>
      </c>
    </row>
    <row r="271" spans="1:5">
      <c r="A271" s="17" t="s">
        <v>20</v>
      </c>
      <c r="B271" s="17">
        <v>106</v>
      </c>
      <c r="D271" s="17" t="s">
        <v>14</v>
      </c>
      <c r="E271" s="17">
        <v>14</v>
      </c>
    </row>
    <row r="272" spans="1:5">
      <c r="A272" s="16" t="s">
        <v>20</v>
      </c>
      <c r="B272" s="16">
        <v>142</v>
      </c>
      <c r="D272" s="16" t="s">
        <v>14</v>
      </c>
      <c r="E272" s="16">
        <v>656</v>
      </c>
    </row>
    <row r="273" spans="1:5">
      <c r="A273" s="17" t="s">
        <v>20</v>
      </c>
      <c r="B273" s="17">
        <v>211</v>
      </c>
      <c r="D273" s="17" t="s">
        <v>14</v>
      </c>
      <c r="E273" s="17">
        <v>1596</v>
      </c>
    </row>
    <row r="274" spans="1:5">
      <c r="A274" s="16" t="s">
        <v>20</v>
      </c>
      <c r="B274" s="16">
        <v>2756</v>
      </c>
      <c r="D274" s="16" t="s">
        <v>14</v>
      </c>
      <c r="E274" s="16">
        <v>10</v>
      </c>
    </row>
    <row r="275" spans="1:5">
      <c r="A275" s="17" t="s">
        <v>20</v>
      </c>
      <c r="B275" s="17">
        <v>173</v>
      </c>
      <c r="D275" s="17" t="s">
        <v>14</v>
      </c>
      <c r="E275" s="17">
        <v>1121</v>
      </c>
    </row>
    <row r="276" spans="1:5">
      <c r="A276" s="16" t="s">
        <v>20</v>
      </c>
      <c r="B276" s="16">
        <v>87</v>
      </c>
      <c r="D276" s="16" t="s">
        <v>14</v>
      </c>
      <c r="E276" s="16">
        <v>15</v>
      </c>
    </row>
    <row r="277" spans="1:5">
      <c r="A277" s="17" t="s">
        <v>20</v>
      </c>
      <c r="B277" s="17">
        <v>1572</v>
      </c>
      <c r="D277" s="17" t="s">
        <v>14</v>
      </c>
      <c r="E277" s="17">
        <v>191</v>
      </c>
    </row>
    <row r="278" spans="1:5">
      <c r="A278" s="16" t="s">
        <v>20</v>
      </c>
      <c r="B278" s="16">
        <v>2346</v>
      </c>
      <c r="D278" s="16" t="s">
        <v>14</v>
      </c>
      <c r="E278" s="16">
        <v>16</v>
      </c>
    </row>
    <row r="279" spans="1:5">
      <c r="A279" s="17" t="s">
        <v>20</v>
      </c>
      <c r="B279" s="17">
        <v>115</v>
      </c>
      <c r="D279" s="17" t="s">
        <v>14</v>
      </c>
      <c r="E279" s="17">
        <v>17</v>
      </c>
    </row>
    <row r="280" spans="1:5">
      <c r="A280" s="16" t="s">
        <v>20</v>
      </c>
      <c r="B280" s="16">
        <v>85</v>
      </c>
      <c r="D280" s="16" t="s">
        <v>14</v>
      </c>
      <c r="E280" s="16">
        <v>34</v>
      </c>
    </row>
    <row r="281" spans="1:5">
      <c r="A281" s="17" t="s">
        <v>20</v>
      </c>
      <c r="B281" s="17">
        <v>144</v>
      </c>
      <c r="D281" s="17" t="s">
        <v>14</v>
      </c>
      <c r="E281" s="17">
        <v>1</v>
      </c>
    </row>
    <row r="282" spans="1:5">
      <c r="A282" s="16" t="s">
        <v>20</v>
      </c>
      <c r="B282" s="16">
        <v>2443</v>
      </c>
      <c r="D282" s="16" t="s">
        <v>14</v>
      </c>
      <c r="E282" s="16">
        <v>1274</v>
      </c>
    </row>
    <row r="283" spans="1:5">
      <c r="A283" s="17" t="s">
        <v>20</v>
      </c>
      <c r="B283" s="17">
        <v>64</v>
      </c>
      <c r="D283" s="17" t="s">
        <v>14</v>
      </c>
      <c r="E283" s="17">
        <v>210</v>
      </c>
    </row>
    <row r="284" spans="1:5">
      <c r="A284" s="16" t="s">
        <v>20</v>
      </c>
      <c r="B284" s="16">
        <v>268</v>
      </c>
      <c r="D284" s="16" t="s">
        <v>14</v>
      </c>
      <c r="E284" s="16">
        <v>248</v>
      </c>
    </row>
    <row r="285" spans="1:5">
      <c r="A285" s="17" t="s">
        <v>20</v>
      </c>
      <c r="B285" s="17">
        <v>195</v>
      </c>
      <c r="D285" s="17" t="s">
        <v>14</v>
      </c>
      <c r="E285" s="17">
        <v>513</v>
      </c>
    </row>
    <row r="286" spans="1:5">
      <c r="A286" s="16" t="s">
        <v>20</v>
      </c>
      <c r="B286" s="16">
        <v>186</v>
      </c>
      <c r="D286" s="16" t="s">
        <v>14</v>
      </c>
      <c r="E286" s="16">
        <v>3410</v>
      </c>
    </row>
    <row r="287" spans="1:5">
      <c r="A287" s="17" t="s">
        <v>20</v>
      </c>
      <c r="B287" s="17">
        <v>460</v>
      </c>
      <c r="D287" s="17" t="s">
        <v>14</v>
      </c>
      <c r="E287" s="17">
        <v>10</v>
      </c>
    </row>
    <row r="288" spans="1:5">
      <c r="A288" s="16" t="s">
        <v>20</v>
      </c>
      <c r="B288" s="16">
        <v>2528</v>
      </c>
      <c r="D288" s="16" t="s">
        <v>14</v>
      </c>
      <c r="E288" s="16">
        <v>2201</v>
      </c>
    </row>
    <row r="289" spans="1:5">
      <c r="A289" s="17" t="s">
        <v>20</v>
      </c>
      <c r="B289" s="17">
        <v>3657</v>
      </c>
      <c r="D289" s="17" t="s">
        <v>14</v>
      </c>
      <c r="E289" s="17">
        <v>676</v>
      </c>
    </row>
    <row r="290" spans="1:5">
      <c r="A290" s="16" t="s">
        <v>20</v>
      </c>
      <c r="B290" s="16">
        <v>131</v>
      </c>
      <c r="D290" s="16" t="s">
        <v>14</v>
      </c>
      <c r="E290" s="16">
        <v>831</v>
      </c>
    </row>
    <row r="291" spans="1:5">
      <c r="A291" s="17" t="s">
        <v>20</v>
      </c>
      <c r="B291" s="17">
        <v>239</v>
      </c>
      <c r="D291" s="17" t="s">
        <v>14</v>
      </c>
      <c r="E291" s="17">
        <v>859</v>
      </c>
    </row>
    <row r="292" spans="1:5">
      <c r="A292" s="16" t="s">
        <v>20</v>
      </c>
      <c r="B292" s="16">
        <v>78</v>
      </c>
      <c r="D292" s="16" t="s">
        <v>14</v>
      </c>
      <c r="E292" s="16">
        <v>45</v>
      </c>
    </row>
    <row r="293" spans="1:5">
      <c r="A293" s="17" t="s">
        <v>20</v>
      </c>
      <c r="B293" s="17">
        <v>1773</v>
      </c>
      <c r="D293" s="17" t="s">
        <v>14</v>
      </c>
      <c r="E293" s="17">
        <v>6</v>
      </c>
    </row>
    <row r="294" spans="1:5">
      <c r="A294" s="16" t="s">
        <v>20</v>
      </c>
      <c r="B294" s="16">
        <v>32</v>
      </c>
      <c r="D294" s="16" t="s">
        <v>14</v>
      </c>
      <c r="E294" s="16">
        <v>7</v>
      </c>
    </row>
    <row r="295" spans="1:5">
      <c r="A295" s="17" t="s">
        <v>20</v>
      </c>
      <c r="B295" s="17">
        <v>369</v>
      </c>
      <c r="D295" s="17" t="s">
        <v>14</v>
      </c>
      <c r="E295" s="17">
        <v>31</v>
      </c>
    </row>
    <row r="296" spans="1:5">
      <c r="A296" s="16" t="s">
        <v>20</v>
      </c>
      <c r="B296" s="16">
        <v>89</v>
      </c>
      <c r="D296" s="16" t="s">
        <v>14</v>
      </c>
      <c r="E296" s="16">
        <v>78</v>
      </c>
    </row>
    <row r="297" spans="1:5">
      <c r="A297" s="17" t="s">
        <v>20</v>
      </c>
      <c r="B297" s="17">
        <v>147</v>
      </c>
      <c r="D297" s="17" t="s">
        <v>14</v>
      </c>
      <c r="E297" s="17">
        <v>1225</v>
      </c>
    </row>
    <row r="298" spans="1:5">
      <c r="A298" s="16" t="s">
        <v>20</v>
      </c>
      <c r="B298" s="16">
        <v>126</v>
      </c>
      <c r="D298" s="16" t="s">
        <v>14</v>
      </c>
      <c r="E298" s="16">
        <v>1</v>
      </c>
    </row>
    <row r="299" spans="1:5">
      <c r="A299" s="17" t="s">
        <v>20</v>
      </c>
      <c r="B299" s="17">
        <v>2218</v>
      </c>
      <c r="D299" s="17" t="s">
        <v>14</v>
      </c>
      <c r="E299" s="17">
        <v>67</v>
      </c>
    </row>
    <row r="300" spans="1:5">
      <c r="A300" s="16" t="s">
        <v>20</v>
      </c>
      <c r="B300" s="16">
        <v>202</v>
      </c>
      <c r="D300" s="16" t="s">
        <v>14</v>
      </c>
      <c r="E300" s="16">
        <v>19</v>
      </c>
    </row>
    <row r="301" spans="1:5">
      <c r="A301" s="17" t="s">
        <v>20</v>
      </c>
      <c r="B301" s="17">
        <v>140</v>
      </c>
      <c r="D301" s="17" t="s">
        <v>14</v>
      </c>
      <c r="E301" s="17">
        <v>2108</v>
      </c>
    </row>
    <row r="302" spans="1:5">
      <c r="A302" s="16" t="s">
        <v>20</v>
      </c>
      <c r="B302" s="16">
        <v>1052</v>
      </c>
      <c r="D302" s="16" t="s">
        <v>14</v>
      </c>
      <c r="E302" s="16">
        <v>679</v>
      </c>
    </row>
    <row r="303" spans="1:5">
      <c r="A303" s="17" t="s">
        <v>20</v>
      </c>
      <c r="B303" s="17">
        <v>247</v>
      </c>
      <c r="D303" s="17" t="s">
        <v>14</v>
      </c>
      <c r="E303" s="17">
        <v>36</v>
      </c>
    </row>
    <row r="304" spans="1:5">
      <c r="A304" s="16" t="s">
        <v>20</v>
      </c>
      <c r="B304" s="16">
        <v>84</v>
      </c>
      <c r="D304" s="16" t="s">
        <v>14</v>
      </c>
      <c r="E304" s="16">
        <v>47</v>
      </c>
    </row>
    <row r="305" spans="1:5">
      <c r="A305" s="17" t="s">
        <v>20</v>
      </c>
      <c r="B305" s="17">
        <v>88</v>
      </c>
      <c r="D305" s="17" t="s">
        <v>14</v>
      </c>
      <c r="E305" s="17">
        <v>70</v>
      </c>
    </row>
    <row r="306" spans="1:5">
      <c r="A306" s="16" t="s">
        <v>20</v>
      </c>
      <c r="B306" s="16">
        <v>156</v>
      </c>
      <c r="D306" s="16" t="s">
        <v>14</v>
      </c>
      <c r="E306" s="16">
        <v>154</v>
      </c>
    </row>
    <row r="307" spans="1:5">
      <c r="A307" s="17" t="s">
        <v>20</v>
      </c>
      <c r="B307" s="17">
        <v>2985</v>
      </c>
      <c r="D307" s="17" t="s">
        <v>14</v>
      </c>
      <c r="E307" s="17">
        <v>22</v>
      </c>
    </row>
    <row r="308" spans="1:5">
      <c r="A308" s="16" t="s">
        <v>20</v>
      </c>
      <c r="B308" s="16">
        <v>762</v>
      </c>
      <c r="D308" s="16" t="s">
        <v>14</v>
      </c>
      <c r="E308" s="16">
        <v>1758</v>
      </c>
    </row>
    <row r="309" spans="1:5">
      <c r="A309" s="17" t="s">
        <v>20</v>
      </c>
      <c r="B309" s="17">
        <v>554</v>
      </c>
      <c r="D309" s="17" t="s">
        <v>14</v>
      </c>
      <c r="E309" s="17">
        <v>94</v>
      </c>
    </row>
    <row r="310" spans="1:5">
      <c r="A310" s="16" t="s">
        <v>20</v>
      </c>
      <c r="B310" s="16">
        <v>135</v>
      </c>
      <c r="D310" s="16" t="s">
        <v>14</v>
      </c>
      <c r="E310" s="16">
        <v>33</v>
      </c>
    </row>
    <row r="311" spans="1:5">
      <c r="A311" s="17" t="s">
        <v>20</v>
      </c>
      <c r="B311" s="17">
        <v>122</v>
      </c>
      <c r="D311" s="17" t="s">
        <v>14</v>
      </c>
      <c r="E311" s="17">
        <v>1</v>
      </c>
    </row>
    <row r="312" spans="1:5">
      <c r="A312" s="16" t="s">
        <v>20</v>
      </c>
      <c r="B312" s="16">
        <v>221</v>
      </c>
      <c r="D312" s="16" t="s">
        <v>14</v>
      </c>
      <c r="E312" s="16">
        <v>31</v>
      </c>
    </row>
    <row r="313" spans="1:5">
      <c r="A313" s="17" t="s">
        <v>20</v>
      </c>
      <c r="B313" s="17">
        <v>126</v>
      </c>
      <c r="D313" s="17" t="s">
        <v>14</v>
      </c>
      <c r="E313" s="17">
        <v>35</v>
      </c>
    </row>
    <row r="314" spans="1:5">
      <c r="A314" s="16" t="s">
        <v>20</v>
      </c>
      <c r="B314" s="16">
        <v>1022</v>
      </c>
      <c r="D314" s="16" t="s">
        <v>14</v>
      </c>
      <c r="E314" s="16">
        <v>63</v>
      </c>
    </row>
    <row r="315" spans="1:5">
      <c r="A315" s="17" t="s">
        <v>20</v>
      </c>
      <c r="B315" s="17">
        <v>3177</v>
      </c>
      <c r="D315" s="17" t="s">
        <v>14</v>
      </c>
      <c r="E315" s="17">
        <v>526</v>
      </c>
    </row>
    <row r="316" spans="1:5">
      <c r="A316" s="16" t="s">
        <v>20</v>
      </c>
      <c r="B316" s="16">
        <v>198</v>
      </c>
      <c r="D316" s="16" t="s">
        <v>14</v>
      </c>
      <c r="E316" s="16">
        <v>121</v>
      </c>
    </row>
    <row r="317" spans="1:5">
      <c r="A317" s="17" t="s">
        <v>20</v>
      </c>
      <c r="B317" s="17">
        <v>85</v>
      </c>
      <c r="D317" s="17" t="s">
        <v>14</v>
      </c>
      <c r="E317" s="17">
        <v>67</v>
      </c>
    </row>
    <row r="318" spans="1:5">
      <c r="A318" s="16" t="s">
        <v>20</v>
      </c>
      <c r="B318" s="16">
        <v>3596</v>
      </c>
      <c r="D318" s="16" t="s">
        <v>14</v>
      </c>
      <c r="E318" s="16">
        <v>57</v>
      </c>
    </row>
    <row r="319" spans="1:5">
      <c r="A319" s="17" t="s">
        <v>20</v>
      </c>
      <c r="B319" s="17">
        <v>244</v>
      </c>
      <c r="D319" s="17" t="s">
        <v>14</v>
      </c>
      <c r="E319" s="17">
        <v>1229</v>
      </c>
    </row>
    <row r="320" spans="1:5">
      <c r="A320" s="16" t="s">
        <v>20</v>
      </c>
      <c r="B320" s="16">
        <v>5180</v>
      </c>
      <c r="D320" s="16" t="s">
        <v>14</v>
      </c>
      <c r="E320" s="16">
        <v>12</v>
      </c>
    </row>
    <row r="321" spans="1:5">
      <c r="A321" s="17" t="s">
        <v>20</v>
      </c>
      <c r="B321" s="17">
        <v>589</v>
      </c>
      <c r="D321" s="17" t="s">
        <v>14</v>
      </c>
      <c r="E321" s="17">
        <v>452</v>
      </c>
    </row>
    <row r="322" spans="1:5">
      <c r="A322" s="16" t="s">
        <v>20</v>
      </c>
      <c r="B322" s="16">
        <v>2725</v>
      </c>
      <c r="D322" s="16" t="s">
        <v>14</v>
      </c>
      <c r="E322" s="16">
        <v>1886</v>
      </c>
    </row>
    <row r="323" spans="1:5">
      <c r="A323" s="17" t="s">
        <v>20</v>
      </c>
      <c r="B323" s="17">
        <v>300</v>
      </c>
      <c r="D323" s="17" t="s">
        <v>14</v>
      </c>
      <c r="E323" s="17">
        <v>1825</v>
      </c>
    </row>
    <row r="324" spans="1:5">
      <c r="A324" s="16" t="s">
        <v>20</v>
      </c>
      <c r="B324" s="16">
        <v>144</v>
      </c>
      <c r="D324" s="16" t="s">
        <v>14</v>
      </c>
      <c r="E324" s="16">
        <v>31</v>
      </c>
    </row>
    <row r="325" spans="1:5">
      <c r="A325" s="17" t="s">
        <v>20</v>
      </c>
      <c r="B325" s="17">
        <v>87</v>
      </c>
      <c r="D325" s="17" t="s">
        <v>14</v>
      </c>
      <c r="E325" s="17">
        <v>107</v>
      </c>
    </row>
    <row r="326" spans="1:5">
      <c r="A326" s="16" t="s">
        <v>20</v>
      </c>
      <c r="B326" s="16">
        <v>3116</v>
      </c>
      <c r="D326" s="16" t="s">
        <v>14</v>
      </c>
      <c r="E326" s="16">
        <v>27</v>
      </c>
    </row>
    <row r="327" spans="1:5">
      <c r="A327" s="17" t="s">
        <v>20</v>
      </c>
      <c r="B327" s="17">
        <v>909</v>
      </c>
      <c r="D327" s="17" t="s">
        <v>14</v>
      </c>
      <c r="E327" s="17">
        <v>1221</v>
      </c>
    </row>
    <row r="328" spans="1:5">
      <c r="A328" s="16" t="s">
        <v>20</v>
      </c>
      <c r="B328" s="16">
        <v>1613</v>
      </c>
      <c r="D328" s="16" t="s">
        <v>14</v>
      </c>
      <c r="E328" s="16">
        <v>1</v>
      </c>
    </row>
    <row r="329" spans="1:5">
      <c r="A329" s="17" t="s">
        <v>20</v>
      </c>
      <c r="B329" s="17">
        <v>136</v>
      </c>
      <c r="D329" s="17" t="s">
        <v>14</v>
      </c>
      <c r="E329" s="17">
        <v>16</v>
      </c>
    </row>
    <row r="330" spans="1:5">
      <c r="A330" s="16" t="s">
        <v>20</v>
      </c>
      <c r="B330" s="16">
        <v>130</v>
      </c>
      <c r="D330" s="16" t="s">
        <v>14</v>
      </c>
      <c r="E330" s="16">
        <v>41</v>
      </c>
    </row>
    <row r="331" spans="1:5">
      <c r="A331" s="17" t="s">
        <v>20</v>
      </c>
      <c r="B331" s="17">
        <v>102</v>
      </c>
      <c r="D331" s="17" t="s">
        <v>14</v>
      </c>
      <c r="E331" s="17">
        <v>523</v>
      </c>
    </row>
    <row r="332" spans="1:5">
      <c r="A332" s="16" t="s">
        <v>20</v>
      </c>
      <c r="B332" s="16">
        <v>4006</v>
      </c>
      <c r="D332" s="16" t="s">
        <v>14</v>
      </c>
      <c r="E332" s="16">
        <v>141</v>
      </c>
    </row>
    <row r="333" spans="1:5">
      <c r="A333" s="17" t="s">
        <v>20</v>
      </c>
      <c r="B333" s="17">
        <v>1629</v>
      </c>
      <c r="D333" s="17" t="s">
        <v>14</v>
      </c>
      <c r="E333" s="17">
        <v>52</v>
      </c>
    </row>
    <row r="334" spans="1:5">
      <c r="A334" s="16" t="s">
        <v>20</v>
      </c>
      <c r="B334" s="16">
        <v>2188</v>
      </c>
      <c r="D334" s="16" t="s">
        <v>14</v>
      </c>
      <c r="E334" s="16">
        <v>225</v>
      </c>
    </row>
    <row r="335" spans="1:5">
      <c r="A335" s="17" t="s">
        <v>20</v>
      </c>
      <c r="B335" s="17">
        <v>2409</v>
      </c>
      <c r="D335" s="17" t="s">
        <v>14</v>
      </c>
      <c r="E335" s="17">
        <v>38</v>
      </c>
    </row>
    <row r="336" spans="1:5">
      <c r="A336" s="16" t="s">
        <v>20</v>
      </c>
      <c r="B336" s="16">
        <v>194</v>
      </c>
      <c r="D336" s="16" t="s">
        <v>14</v>
      </c>
      <c r="E336" s="16">
        <v>15</v>
      </c>
    </row>
    <row r="337" spans="1:5">
      <c r="A337" s="17" t="s">
        <v>20</v>
      </c>
      <c r="B337" s="17">
        <v>1140</v>
      </c>
      <c r="D337" s="17" t="s">
        <v>14</v>
      </c>
      <c r="E337" s="17">
        <v>37</v>
      </c>
    </row>
    <row r="338" spans="1:5">
      <c r="A338" s="16" t="s">
        <v>20</v>
      </c>
      <c r="B338" s="16">
        <v>102</v>
      </c>
      <c r="D338" s="16" t="s">
        <v>14</v>
      </c>
      <c r="E338" s="16">
        <v>112</v>
      </c>
    </row>
    <row r="339" spans="1:5">
      <c r="A339" s="17" t="s">
        <v>20</v>
      </c>
      <c r="B339" s="17">
        <v>2857</v>
      </c>
      <c r="D339" s="17" t="s">
        <v>14</v>
      </c>
      <c r="E339" s="17">
        <v>21</v>
      </c>
    </row>
    <row r="340" spans="1:5">
      <c r="A340" s="16" t="s">
        <v>20</v>
      </c>
      <c r="B340" s="16">
        <v>107</v>
      </c>
      <c r="D340" s="16" t="s">
        <v>14</v>
      </c>
      <c r="E340" s="16">
        <v>67</v>
      </c>
    </row>
    <row r="341" spans="1:5">
      <c r="A341" s="17" t="s">
        <v>20</v>
      </c>
      <c r="B341" s="17">
        <v>160</v>
      </c>
      <c r="D341" s="17" t="s">
        <v>14</v>
      </c>
      <c r="E341" s="17">
        <v>78</v>
      </c>
    </row>
    <row r="342" spans="1:5">
      <c r="A342" s="16" t="s">
        <v>20</v>
      </c>
      <c r="B342" s="16">
        <v>2230</v>
      </c>
      <c r="D342" s="16" t="s">
        <v>14</v>
      </c>
      <c r="E342" s="16">
        <v>67</v>
      </c>
    </row>
    <row r="343" spans="1:5">
      <c r="A343" s="17" t="s">
        <v>20</v>
      </c>
      <c r="B343" s="17">
        <v>316</v>
      </c>
      <c r="D343" s="17" t="s">
        <v>14</v>
      </c>
      <c r="E343" s="17">
        <v>263</v>
      </c>
    </row>
    <row r="344" spans="1:5">
      <c r="A344" s="16" t="s">
        <v>20</v>
      </c>
      <c r="B344" s="16">
        <v>117</v>
      </c>
      <c r="D344" s="16" t="s">
        <v>14</v>
      </c>
      <c r="E344" s="16">
        <v>1691</v>
      </c>
    </row>
    <row r="345" spans="1:5">
      <c r="A345" s="17" t="s">
        <v>20</v>
      </c>
      <c r="B345" s="17">
        <v>6406</v>
      </c>
      <c r="D345" s="17" t="s">
        <v>14</v>
      </c>
      <c r="E345" s="17">
        <v>181</v>
      </c>
    </row>
    <row r="346" spans="1:5">
      <c r="A346" s="16" t="s">
        <v>20</v>
      </c>
      <c r="B346" s="16">
        <v>192</v>
      </c>
      <c r="D346" s="16" t="s">
        <v>14</v>
      </c>
      <c r="E346" s="16">
        <v>13</v>
      </c>
    </row>
    <row r="347" spans="1:5">
      <c r="A347" s="17" t="s">
        <v>20</v>
      </c>
      <c r="B347" s="17">
        <v>26</v>
      </c>
      <c r="D347" s="17" t="s">
        <v>14</v>
      </c>
      <c r="E347" s="17">
        <v>1</v>
      </c>
    </row>
    <row r="348" spans="1:5">
      <c r="A348" s="16" t="s">
        <v>20</v>
      </c>
      <c r="B348" s="16">
        <v>723</v>
      </c>
      <c r="D348" s="16" t="s">
        <v>14</v>
      </c>
      <c r="E348" s="16">
        <v>21</v>
      </c>
    </row>
    <row r="349" spans="1:5">
      <c r="A349" s="17" t="s">
        <v>20</v>
      </c>
      <c r="B349" s="17">
        <v>170</v>
      </c>
      <c r="D349" s="17" t="s">
        <v>14</v>
      </c>
      <c r="E349" s="17">
        <v>830</v>
      </c>
    </row>
    <row r="350" spans="1:5">
      <c r="A350" s="16" t="s">
        <v>20</v>
      </c>
      <c r="B350" s="16">
        <v>238</v>
      </c>
      <c r="D350" s="16" t="s">
        <v>14</v>
      </c>
      <c r="E350" s="16">
        <v>130</v>
      </c>
    </row>
    <row r="351" spans="1:5">
      <c r="A351" s="17" t="s">
        <v>20</v>
      </c>
      <c r="B351" s="17">
        <v>55</v>
      </c>
      <c r="D351" s="17" t="s">
        <v>14</v>
      </c>
      <c r="E351" s="17">
        <v>55</v>
      </c>
    </row>
    <row r="352" spans="1:5">
      <c r="A352" s="16" t="s">
        <v>20</v>
      </c>
      <c r="B352" s="16">
        <v>128</v>
      </c>
      <c r="D352" s="16" t="s">
        <v>14</v>
      </c>
      <c r="E352" s="16">
        <v>114</v>
      </c>
    </row>
    <row r="353" spans="1:5">
      <c r="A353" s="17" t="s">
        <v>20</v>
      </c>
      <c r="B353" s="17">
        <v>2144</v>
      </c>
      <c r="D353" s="17" t="s">
        <v>14</v>
      </c>
      <c r="E353" s="17">
        <v>594</v>
      </c>
    </row>
    <row r="354" spans="1:5">
      <c r="A354" s="16" t="s">
        <v>20</v>
      </c>
      <c r="B354" s="16">
        <v>2693</v>
      </c>
      <c r="D354" s="16" t="s">
        <v>14</v>
      </c>
      <c r="E354" s="16">
        <v>24</v>
      </c>
    </row>
    <row r="355" spans="1:5">
      <c r="A355" s="17" t="s">
        <v>20</v>
      </c>
      <c r="B355" s="17">
        <v>432</v>
      </c>
      <c r="D355" s="17" t="s">
        <v>14</v>
      </c>
      <c r="E355" s="17">
        <v>252</v>
      </c>
    </row>
    <row r="356" spans="1:5">
      <c r="A356" s="16" t="s">
        <v>20</v>
      </c>
      <c r="B356" s="16">
        <v>189</v>
      </c>
      <c r="D356" s="16" t="s">
        <v>14</v>
      </c>
      <c r="E356" s="16">
        <v>67</v>
      </c>
    </row>
    <row r="357" spans="1:5">
      <c r="A357" s="17" t="s">
        <v>20</v>
      </c>
      <c r="B357" s="17">
        <v>154</v>
      </c>
      <c r="D357" s="17" t="s">
        <v>14</v>
      </c>
      <c r="E357" s="17">
        <v>742</v>
      </c>
    </row>
    <row r="358" spans="1:5">
      <c r="A358" s="16" t="s">
        <v>20</v>
      </c>
      <c r="B358" s="16">
        <v>96</v>
      </c>
      <c r="D358" s="16" t="s">
        <v>14</v>
      </c>
      <c r="E358" s="16">
        <v>75</v>
      </c>
    </row>
    <row r="359" spans="1:5">
      <c r="A359" s="17" t="s">
        <v>20</v>
      </c>
      <c r="B359" s="17">
        <v>3063</v>
      </c>
      <c r="D359" s="17" t="s">
        <v>14</v>
      </c>
      <c r="E359" s="17">
        <v>4405</v>
      </c>
    </row>
    <row r="360" spans="1:5">
      <c r="A360" s="16" t="s">
        <v>20</v>
      </c>
      <c r="B360" s="16">
        <v>2266</v>
      </c>
      <c r="D360" s="16" t="s">
        <v>14</v>
      </c>
      <c r="E360" s="16">
        <v>92</v>
      </c>
    </row>
    <row r="361" spans="1:5">
      <c r="A361" s="17" t="s">
        <v>20</v>
      </c>
      <c r="B361" s="17">
        <v>194</v>
      </c>
      <c r="D361" s="17" t="s">
        <v>14</v>
      </c>
      <c r="E361" s="17">
        <v>64</v>
      </c>
    </row>
    <row r="362" spans="1:5">
      <c r="A362" s="16" t="s">
        <v>20</v>
      </c>
      <c r="B362" s="16">
        <v>129</v>
      </c>
      <c r="D362" s="16" t="s">
        <v>14</v>
      </c>
      <c r="E362" s="16">
        <v>64</v>
      </c>
    </row>
    <row r="363" spans="1:5">
      <c r="A363" s="17" t="s">
        <v>20</v>
      </c>
      <c r="B363" s="17">
        <v>375</v>
      </c>
      <c r="D363" s="17" t="s">
        <v>14</v>
      </c>
      <c r="E363" s="17">
        <v>842</v>
      </c>
    </row>
    <row r="364" spans="1:5">
      <c r="A364" s="16" t="s">
        <v>20</v>
      </c>
      <c r="B364" s="16">
        <v>409</v>
      </c>
      <c r="D364" s="16" t="s">
        <v>14</v>
      </c>
      <c r="E364" s="16">
        <v>112</v>
      </c>
    </row>
    <row r="365" spans="1:5">
      <c r="A365" s="17" t="s">
        <v>20</v>
      </c>
      <c r="B365" s="17">
        <v>234</v>
      </c>
      <c r="D365" s="19" t="s">
        <v>14</v>
      </c>
      <c r="E365" s="19">
        <v>374</v>
      </c>
    </row>
    <row r="366" spans="1:5">
      <c r="A366" s="16" t="s">
        <v>20</v>
      </c>
      <c r="B366" s="16">
        <v>3016</v>
      </c>
    </row>
    <row r="367" spans="1:5">
      <c r="A367" s="17" t="s">
        <v>20</v>
      </c>
      <c r="B367" s="17">
        <v>264</v>
      </c>
    </row>
    <row r="368" spans="1:5">
      <c r="A368" s="16" t="s">
        <v>20</v>
      </c>
      <c r="B368" s="16">
        <v>272</v>
      </c>
    </row>
    <row r="369" spans="1:2">
      <c r="A369" s="17" t="s">
        <v>20</v>
      </c>
      <c r="B369" s="17">
        <v>419</v>
      </c>
    </row>
    <row r="370" spans="1:2">
      <c r="A370" s="16" t="s">
        <v>20</v>
      </c>
      <c r="B370" s="16">
        <v>1621</v>
      </c>
    </row>
    <row r="371" spans="1:2">
      <c r="A371" s="17" t="s">
        <v>20</v>
      </c>
      <c r="B371" s="17">
        <v>1101</v>
      </c>
    </row>
    <row r="372" spans="1:2">
      <c r="A372" s="16" t="s">
        <v>20</v>
      </c>
      <c r="B372" s="16">
        <v>1073</v>
      </c>
    </row>
    <row r="373" spans="1:2">
      <c r="A373" s="17" t="s">
        <v>20</v>
      </c>
      <c r="B373" s="17">
        <v>331</v>
      </c>
    </row>
    <row r="374" spans="1:2">
      <c r="A374" s="16" t="s">
        <v>20</v>
      </c>
      <c r="B374" s="16">
        <v>1170</v>
      </c>
    </row>
    <row r="375" spans="1:2">
      <c r="A375" s="17" t="s">
        <v>20</v>
      </c>
      <c r="B375" s="17">
        <v>363</v>
      </c>
    </row>
    <row r="376" spans="1:2">
      <c r="A376" s="16" t="s">
        <v>20</v>
      </c>
      <c r="B376" s="16">
        <v>103</v>
      </c>
    </row>
    <row r="377" spans="1:2">
      <c r="A377" s="17" t="s">
        <v>20</v>
      </c>
      <c r="B377" s="17">
        <v>147</v>
      </c>
    </row>
    <row r="378" spans="1:2">
      <c r="A378" s="16" t="s">
        <v>20</v>
      </c>
      <c r="B378" s="16">
        <v>110</v>
      </c>
    </row>
    <row r="379" spans="1:2">
      <c r="A379" s="17" t="s">
        <v>20</v>
      </c>
      <c r="B379" s="17">
        <v>134</v>
      </c>
    </row>
    <row r="380" spans="1:2">
      <c r="A380" s="16" t="s">
        <v>20</v>
      </c>
      <c r="B380" s="16">
        <v>269</v>
      </c>
    </row>
    <row r="381" spans="1:2">
      <c r="A381" s="17" t="s">
        <v>20</v>
      </c>
      <c r="B381" s="17">
        <v>175</v>
      </c>
    </row>
    <row r="382" spans="1:2">
      <c r="A382" s="16" t="s">
        <v>20</v>
      </c>
      <c r="B382" s="16">
        <v>69</v>
      </c>
    </row>
    <row r="383" spans="1:2">
      <c r="A383" s="17" t="s">
        <v>20</v>
      </c>
      <c r="B383" s="17">
        <v>190</v>
      </c>
    </row>
    <row r="384" spans="1:2">
      <c r="A384" s="16" t="s">
        <v>20</v>
      </c>
      <c r="B384" s="16">
        <v>237</v>
      </c>
    </row>
    <row r="385" spans="1:2">
      <c r="A385" s="17" t="s">
        <v>20</v>
      </c>
      <c r="B385" s="17">
        <v>196</v>
      </c>
    </row>
    <row r="386" spans="1:2">
      <c r="A386" s="16" t="s">
        <v>20</v>
      </c>
      <c r="B386" s="16">
        <v>7295</v>
      </c>
    </row>
    <row r="387" spans="1:2">
      <c r="A387" s="17" t="s">
        <v>20</v>
      </c>
      <c r="B387" s="17">
        <v>2893</v>
      </c>
    </row>
    <row r="388" spans="1:2">
      <c r="A388" s="16" t="s">
        <v>20</v>
      </c>
      <c r="B388" s="16">
        <v>820</v>
      </c>
    </row>
    <row r="389" spans="1:2">
      <c r="A389" s="17" t="s">
        <v>20</v>
      </c>
      <c r="B389" s="17">
        <v>2038</v>
      </c>
    </row>
    <row r="390" spans="1:2">
      <c r="A390" s="16" t="s">
        <v>20</v>
      </c>
      <c r="B390" s="16">
        <v>116</v>
      </c>
    </row>
    <row r="391" spans="1:2">
      <c r="A391" s="17" t="s">
        <v>20</v>
      </c>
      <c r="B391" s="17">
        <v>1345</v>
      </c>
    </row>
    <row r="392" spans="1:2">
      <c r="A392" s="16" t="s">
        <v>20</v>
      </c>
      <c r="B392" s="16">
        <v>168</v>
      </c>
    </row>
    <row r="393" spans="1:2">
      <c r="A393" s="17" t="s">
        <v>20</v>
      </c>
      <c r="B393" s="17">
        <v>137</v>
      </c>
    </row>
    <row r="394" spans="1:2">
      <c r="A394" s="16" t="s">
        <v>20</v>
      </c>
      <c r="B394" s="16">
        <v>186</v>
      </c>
    </row>
    <row r="395" spans="1:2">
      <c r="A395" s="17" t="s">
        <v>20</v>
      </c>
      <c r="B395" s="17">
        <v>125</v>
      </c>
    </row>
    <row r="396" spans="1:2">
      <c r="A396" s="16" t="s">
        <v>20</v>
      </c>
      <c r="B396" s="16">
        <v>202</v>
      </c>
    </row>
    <row r="397" spans="1:2">
      <c r="A397" s="17" t="s">
        <v>20</v>
      </c>
      <c r="B397" s="17">
        <v>103</v>
      </c>
    </row>
    <row r="398" spans="1:2">
      <c r="A398" s="16" t="s">
        <v>20</v>
      </c>
      <c r="B398" s="16">
        <v>1785</v>
      </c>
    </row>
    <row r="399" spans="1:2">
      <c r="A399" s="17" t="s">
        <v>20</v>
      </c>
      <c r="B399" s="17">
        <v>157</v>
      </c>
    </row>
    <row r="400" spans="1:2">
      <c r="A400" s="16" t="s">
        <v>20</v>
      </c>
      <c r="B400" s="16">
        <v>555</v>
      </c>
    </row>
    <row r="401" spans="1:2">
      <c r="A401" s="17" t="s">
        <v>20</v>
      </c>
      <c r="B401" s="17">
        <v>297</v>
      </c>
    </row>
    <row r="402" spans="1:2">
      <c r="A402" s="16" t="s">
        <v>20</v>
      </c>
      <c r="B402" s="16">
        <v>123</v>
      </c>
    </row>
    <row r="403" spans="1:2">
      <c r="A403" s="17" t="s">
        <v>20</v>
      </c>
      <c r="B403" s="17">
        <v>3036</v>
      </c>
    </row>
    <row r="404" spans="1:2">
      <c r="A404" s="16" t="s">
        <v>20</v>
      </c>
      <c r="B404" s="16">
        <v>144</v>
      </c>
    </row>
    <row r="405" spans="1:2">
      <c r="A405" s="17" t="s">
        <v>20</v>
      </c>
      <c r="B405" s="17">
        <v>121</v>
      </c>
    </row>
    <row r="406" spans="1:2">
      <c r="A406" s="16" t="s">
        <v>20</v>
      </c>
      <c r="B406" s="16">
        <v>181</v>
      </c>
    </row>
    <row r="407" spans="1:2">
      <c r="A407" s="17" t="s">
        <v>20</v>
      </c>
      <c r="B407" s="17">
        <v>122</v>
      </c>
    </row>
    <row r="408" spans="1:2">
      <c r="A408" s="16" t="s">
        <v>20</v>
      </c>
      <c r="B408" s="16">
        <v>1071</v>
      </c>
    </row>
    <row r="409" spans="1:2">
      <c r="A409" s="17" t="s">
        <v>20</v>
      </c>
      <c r="B409" s="17">
        <v>980</v>
      </c>
    </row>
    <row r="410" spans="1:2">
      <c r="A410" s="16" t="s">
        <v>20</v>
      </c>
      <c r="B410" s="16">
        <v>536</v>
      </c>
    </row>
    <row r="411" spans="1:2">
      <c r="A411" s="17" t="s">
        <v>20</v>
      </c>
      <c r="B411" s="17">
        <v>1991</v>
      </c>
    </row>
    <row r="412" spans="1:2">
      <c r="A412" s="16" t="s">
        <v>20</v>
      </c>
      <c r="B412" s="16">
        <v>180</v>
      </c>
    </row>
    <row r="413" spans="1:2">
      <c r="A413" s="17" t="s">
        <v>20</v>
      </c>
      <c r="B413" s="17">
        <v>130</v>
      </c>
    </row>
    <row r="414" spans="1:2">
      <c r="A414" s="16" t="s">
        <v>20</v>
      </c>
      <c r="B414" s="16">
        <v>122</v>
      </c>
    </row>
    <row r="415" spans="1:2">
      <c r="A415" s="17" t="s">
        <v>20</v>
      </c>
      <c r="B415" s="17">
        <v>140</v>
      </c>
    </row>
    <row r="416" spans="1:2">
      <c r="A416" s="16" t="s">
        <v>20</v>
      </c>
      <c r="B416" s="16">
        <v>3388</v>
      </c>
    </row>
    <row r="417" spans="1:2">
      <c r="A417" s="17" t="s">
        <v>20</v>
      </c>
      <c r="B417" s="17">
        <v>280</v>
      </c>
    </row>
    <row r="418" spans="1:2">
      <c r="A418" s="16" t="s">
        <v>20</v>
      </c>
      <c r="B418" s="16">
        <v>366</v>
      </c>
    </row>
    <row r="419" spans="1:2">
      <c r="A419" s="17" t="s">
        <v>20</v>
      </c>
      <c r="B419" s="17">
        <v>270</v>
      </c>
    </row>
    <row r="420" spans="1:2">
      <c r="A420" s="16" t="s">
        <v>20</v>
      </c>
      <c r="B420" s="16">
        <v>137</v>
      </c>
    </row>
    <row r="421" spans="1:2">
      <c r="A421" s="17" t="s">
        <v>20</v>
      </c>
      <c r="B421" s="17">
        <v>3205</v>
      </c>
    </row>
    <row r="422" spans="1:2">
      <c r="A422" s="16" t="s">
        <v>20</v>
      </c>
      <c r="B422" s="16">
        <v>288</v>
      </c>
    </row>
    <row r="423" spans="1:2">
      <c r="A423" s="17" t="s">
        <v>20</v>
      </c>
      <c r="B423" s="17">
        <v>148</v>
      </c>
    </row>
    <row r="424" spans="1:2">
      <c r="A424" s="16" t="s">
        <v>20</v>
      </c>
      <c r="B424" s="16">
        <v>114</v>
      </c>
    </row>
    <row r="425" spans="1:2">
      <c r="A425" s="17" t="s">
        <v>20</v>
      </c>
      <c r="B425" s="17">
        <v>1518</v>
      </c>
    </row>
    <row r="426" spans="1:2">
      <c r="A426" s="16" t="s">
        <v>20</v>
      </c>
      <c r="B426" s="16">
        <v>166</v>
      </c>
    </row>
    <row r="427" spans="1:2">
      <c r="A427" s="17" t="s">
        <v>20</v>
      </c>
      <c r="B427" s="17">
        <v>100</v>
      </c>
    </row>
    <row r="428" spans="1:2">
      <c r="A428" s="16" t="s">
        <v>20</v>
      </c>
      <c r="B428" s="16">
        <v>235</v>
      </c>
    </row>
    <row r="429" spans="1:2">
      <c r="A429" s="17" t="s">
        <v>20</v>
      </c>
      <c r="B429" s="17">
        <v>148</v>
      </c>
    </row>
    <row r="430" spans="1:2">
      <c r="A430" s="16" t="s">
        <v>20</v>
      </c>
      <c r="B430" s="16">
        <v>198</v>
      </c>
    </row>
    <row r="431" spans="1:2">
      <c r="A431" s="17" t="s">
        <v>20</v>
      </c>
      <c r="B431" s="17">
        <v>150</v>
      </c>
    </row>
    <row r="432" spans="1:2">
      <c r="A432" s="16" t="s">
        <v>20</v>
      </c>
      <c r="B432" s="16">
        <v>216</v>
      </c>
    </row>
    <row r="433" spans="1:2">
      <c r="A433" s="17" t="s">
        <v>20</v>
      </c>
      <c r="B433" s="17">
        <v>5139</v>
      </c>
    </row>
    <row r="434" spans="1:2">
      <c r="A434" s="16" t="s">
        <v>20</v>
      </c>
      <c r="B434" s="16">
        <v>2353</v>
      </c>
    </row>
    <row r="435" spans="1:2">
      <c r="A435" s="17" t="s">
        <v>20</v>
      </c>
      <c r="B435" s="17">
        <v>78</v>
      </c>
    </row>
    <row r="436" spans="1:2">
      <c r="A436" s="16" t="s">
        <v>20</v>
      </c>
      <c r="B436" s="16">
        <v>174</v>
      </c>
    </row>
    <row r="437" spans="1:2">
      <c r="A437" s="17" t="s">
        <v>20</v>
      </c>
      <c r="B437" s="17">
        <v>164</v>
      </c>
    </row>
    <row r="438" spans="1:2">
      <c r="A438" s="16" t="s">
        <v>20</v>
      </c>
      <c r="B438" s="16">
        <v>161</v>
      </c>
    </row>
    <row r="439" spans="1:2">
      <c r="A439" s="17" t="s">
        <v>20</v>
      </c>
      <c r="B439" s="17">
        <v>138</v>
      </c>
    </row>
    <row r="440" spans="1:2">
      <c r="A440" s="16" t="s">
        <v>20</v>
      </c>
      <c r="B440" s="16">
        <v>3308</v>
      </c>
    </row>
    <row r="441" spans="1:2">
      <c r="A441" s="17" t="s">
        <v>20</v>
      </c>
      <c r="B441" s="17">
        <v>127</v>
      </c>
    </row>
    <row r="442" spans="1:2">
      <c r="A442" s="16" t="s">
        <v>20</v>
      </c>
      <c r="B442" s="16">
        <v>207</v>
      </c>
    </row>
    <row r="443" spans="1:2">
      <c r="A443" s="17" t="s">
        <v>20</v>
      </c>
      <c r="B443" s="17">
        <v>181</v>
      </c>
    </row>
    <row r="444" spans="1:2">
      <c r="A444" s="16" t="s">
        <v>20</v>
      </c>
      <c r="B444" s="16">
        <v>110</v>
      </c>
    </row>
    <row r="445" spans="1:2">
      <c r="A445" s="17" t="s">
        <v>20</v>
      </c>
      <c r="B445" s="17">
        <v>185</v>
      </c>
    </row>
    <row r="446" spans="1:2">
      <c r="A446" s="16" t="s">
        <v>20</v>
      </c>
      <c r="B446" s="16">
        <v>121</v>
      </c>
    </row>
    <row r="447" spans="1:2">
      <c r="A447" s="17" t="s">
        <v>20</v>
      </c>
      <c r="B447" s="17">
        <v>106</v>
      </c>
    </row>
    <row r="448" spans="1:2">
      <c r="A448" s="16" t="s">
        <v>20</v>
      </c>
      <c r="B448" s="16">
        <v>142</v>
      </c>
    </row>
    <row r="449" spans="1:2">
      <c r="A449" s="17" t="s">
        <v>20</v>
      </c>
      <c r="B449" s="17">
        <v>233</v>
      </c>
    </row>
    <row r="450" spans="1:2">
      <c r="A450" s="16" t="s">
        <v>20</v>
      </c>
      <c r="B450" s="16">
        <v>218</v>
      </c>
    </row>
    <row r="451" spans="1:2">
      <c r="A451" s="17" t="s">
        <v>20</v>
      </c>
      <c r="B451" s="17">
        <v>76</v>
      </c>
    </row>
    <row r="452" spans="1:2">
      <c r="A452" s="16" t="s">
        <v>20</v>
      </c>
      <c r="B452" s="16">
        <v>43</v>
      </c>
    </row>
    <row r="453" spans="1:2">
      <c r="A453" s="17" t="s">
        <v>20</v>
      </c>
      <c r="B453" s="17">
        <v>221</v>
      </c>
    </row>
    <row r="454" spans="1:2">
      <c r="A454" s="16" t="s">
        <v>20</v>
      </c>
      <c r="B454" s="16">
        <v>2805</v>
      </c>
    </row>
    <row r="455" spans="1:2">
      <c r="A455" s="17" t="s">
        <v>20</v>
      </c>
      <c r="B455" s="17">
        <v>68</v>
      </c>
    </row>
    <row r="456" spans="1:2">
      <c r="A456" s="16" t="s">
        <v>20</v>
      </c>
      <c r="B456" s="16">
        <v>183</v>
      </c>
    </row>
    <row r="457" spans="1:2">
      <c r="A457" s="17" t="s">
        <v>20</v>
      </c>
      <c r="B457" s="17">
        <v>133</v>
      </c>
    </row>
    <row r="458" spans="1:2">
      <c r="A458" s="16" t="s">
        <v>20</v>
      </c>
      <c r="B458" s="16">
        <v>2489</v>
      </c>
    </row>
    <row r="459" spans="1:2">
      <c r="A459" s="17" t="s">
        <v>20</v>
      </c>
      <c r="B459" s="17">
        <v>69</v>
      </c>
    </row>
    <row r="460" spans="1:2">
      <c r="A460" s="16" t="s">
        <v>20</v>
      </c>
      <c r="B460" s="16">
        <v>279</v>
      </c>
    </row>
    <row r="461" spans="1:2">
      <c r="A461" s="17" t="s">
        <v>20</v>
      </c>
      <c r="B461" s="17">
        <v>210</v>
      </c>
    </row>
    <row r="462" spans="1:2">
      <c r="A462" s="16" t="s">
        <v>20</v>
      </c>
      <c r="B462" s="16">
        <v>2100</v>
      </c>
    </row>
    <row r="463" spans="1:2">
      <c r="A463" s="17" t="s">
        <v>20</v>
      </c>
      <c r="B463" s="17">
        <v>252</v>
      </c>
    </row>
    <row r="464" spans="1:2">
      <c r="A464" s="16" t="s">
        <v>20</v>
      </c>
      <c r="B464" s="16">
        <v>1280</v>
      </c>
    </row>
    <row r="465" spans="1:2">
      <c r="A465" s="17" t="s">
        <v>20</v>
      </c>
      <c r="B465" s="17">
        <v>157</v>
      </c>
    </row>
    <row r="466" spans="1:2">
      <c r="A466" s="16" t="s">
        <v>20</v>
      </c>
      <c r="B466" s="16">
        <v>194</v>
      </c>
    </row>
    <row r="467" spans="1:2">
      <c r="A467" s="17" t="s">
        <v>20</v>
      </c>
      <c r="B467" s="17">
        <v>82</v>
      </c>
    </row>
    <row r="468" spans="1:2">
      <c r="A468" s="16" t="s">
        <v>20</v>
      </c>
      <c r="B468" s="16">
        <v>4233</v>
      </c>
    </row>
    <row r="469" spans="1:2">
      <c r="A469" s="17" t="s">
        <v>20</v>
      </c>
      <c r="B469" s="17">
        <v>1297</v>
      </c>
    </row>
    <row r="470" spans="1:2">
      <c r="A470" s="16" t="s">
        <v>20</v>
      </c>
      <c r="B470" s="16">
        <v>165</v>
      </c>
    </row>
    <row r="471" spans="1:2">
      <c r="A471" s="17" t="s">
        <v>20</v>
      </c>
      <c r="B471" s="17">
        <v>119</v>
      </c>
    </row>
    <row r="472" spans="1:2">
      <c r="A472" s="16" t="s">
        <v>20</v>
      </c>
      <c r="B472" s="16">
        <v>1797</v>
      </c>
    </row>
    <row r="473" spans="1:2">
      <c r="A473" s="17" t="s">
        <v>20</v>
      </c>
      <c r="B473" s="17">
        <v>261</v>
      </c>
    </row>
    <row r="474" spans="1:2">
      <c r="A474" s="16" t="s">
        <v>20</v>
      </c>
      <c r="B474" s="16">
        <v>157</v>
      </c>
    </row>
    <row r="475" spans="1:2">
      <c r="A475" s="17" t="s">
        <v>20</v>
      </c>
      <c r="B475" s="17">
        <v>3533</v>
      </c>
    </row>
    <row r="476" spans="1:2">
      <c r="A476" s="16" t="s">
        <v>20</v>
      </c>
      <c r="B476" s="16">
        <v>155</v>
      </c>
    </row>
    <row r="477" spans="1:2">
      <c r="A477" s="17" t="s">
        <v>20</v>
      </c>
      <c r="B477" s="17">
        <v>132</v>
      </c>
    </row>
    <row r="478" spans="1:2">
      <c r="A478" s="16" t="s">
        <v>20</v>
      </c>
      <c r="B478" s="16">
        <v>1354</v>
      </c>
    </row>
    <row r="479" spans="1:2">
      <c r="A479" s="17" t="s">
        <v>20</v>
      </c>
      <c r="B479" s="17">
        <v>48</v>
      </c>
    </row>
    <row r="480" spans="1:2">
      <c r="A480" s="16" t="s">
        <v>20</v>
      </c>
      <c r="B480" s="16">
        <v>110</v>
      </c>
    </row>
    <row r="481" spans="1:2">
      <c r="A481" s="17" t="s">
        <v>20</v>
      </c>
      <c r="B481" s="17">
        <v>172</v>
      </c>
    </row>
    <row r="482" spans="1:2">
      <c r="A482" s="16" t="s">
        <v>20</v>
      </c>
      <c r="B482" s="16">
        <v>307</v>
      </c>
    </row>
    <row r="483" spans="1:2">
      <c r="A483" s="17" t="s">
        <v>20</v>
      </c>
      <c r="B483" s="17">
        <v>160</v>
      </c>
    </row>
    <row r="484" spans="1:2">
      <c r="A484" s="16" t="s">
        <v>20</v>
      </c>
      <c r="B484" s="16">
        <v>1467</v>
      </c>
    </row>
    <row r="485" spans="1:2">
      <c r="A485" s="17" t="s">
        <v>20</v>
      </c>
      <c r="B485" s="17">
        <v>2662</v>
      </c>
    </row>
    <row r="486" spans="1:2">
      <c r="A486" s="16" t="s">
        <v>20</v>
      </c>
      <c r="B486" s="16">
        <v>452</v>
      </c>
    </row>
    <row r="487" spans="1:2">
      <c r="A487" s="17" t="s">
        <v>20</v>
      </c>
      <c r="B487" s="17">
        <v>158</v>
      </c>
    </row>
    <row r="488" spans="1:2">
      <c r="A488" s="16" t="s">
        <v>20</v>
      </c>
      <c r="B488" s="16">
        <v>225</v>
      </c>
    </row>
    <row r="489" spans="1:2">
      <c r="A489" s="17" t="s">
        <v>20</v>
      </c>
      <c r="B489" s="17">
        <v>65</v>
      </c>
    </row>
    <row r="490" spans="1:2">
      <c r="A490" s="16" t="s">
        <v>20</v>
      </c>
      <c r="B490" s="16">
        <v>163</v>
      </c>
    </row>
    <row r="491" spans="1:2">
      <c r="A491" s="17" t="s">
        <v>20</v>
      </c>
      <c r="B491" s="17">
        <v>85</v>
      </c>
    </row>
    <row r="492" spans="1:2">
      <c r="A492" s="16" t="s">
        <v>20</v>
      </c>
      <c r="B492" s="16">
        <v>217</v>
      </c>
    </row>
    <row r="493" spans="1:2">
      <c r="A493" s="17" t="s">
        <v>20</v>
      </c>
      <c r="B493" s="17">
        <v>150</v>
      </c>
    </row>
    <row r="494" spans="1:2">
      <c r="A494" s="16" t="s">
        <v>20</v>
      </c>
      <c r="B494" s="16">
        <v>3272</v>
      </c>
    </row>
    <row r="495" spans="1:2">
      <c r="A495" s="17" t="s">
        <v>20</v>
      </c>
      <c r="B495" s="17">
        <v>300</v>
      </c>
    </row>
    <row r="496" spans="1:2">
      <c r="A496" s="16" t="s">
        <v>20</v>
      </c>
      <c r="B496" s="16">
        <v>126</v>
      </c>
    </row>
    <row r="497" spans="1:2">
      <c r="A497" s="17" t="s">
        <v>20</v>
      </c>
      <c r="B497" s="17">
        <v>2320</v>
      </c>
    </row>
    <row r="498" spans="1:2">
      <c r="A498" s="16" t="s">
        <v>20</v>
      </c>
      <c r="B498" s="16">
        <v>81</v>
      </c>
    </row>
    <row r="499" spans="1:2">
      <c r="A499" s="17" t="s">
        <v>20</v>
      </c>
      <c r="B499" s="17">
        <v>1887</v>
      </c>
    </row>
    <row r="500" spans="1:2">
      <c r="A500" s="16" t="s">
        <v>20</v>
      </c>
      <c r="B500" s="16">
        <v>4358</v>
      </c>
    </row>
    <row r="501" spans="1:2">
      <c r="A501" s="17" t="s">
        <v>20</v>
      </c>
      <c r="B501" s="17">
        <v>53</v>
      </c>
    </row>
    <row r="502" spans="1:2">
      <c r="A502" s="16" t="s">
        <v>20</v>
      </c>
      <c r="B502" s="16">
        <v>2414</v>
      </c>
    </row>
    <row r="503" spans="1:2">
      <c r="A503" s="17" t="s">
        <v>20</v>
      </c>
      <c r="B503" s="17">
        <v>80</v>
      </c>
    </row>
    <row r="504" spans="1:2">
      <c r="A504" s="16" t="s">
        <v>20</v>
      </c>
      <c r="B504" s="16">
        <v>193</v>
      </c>
    </row>
    <row r="505" spans="1:2">
      <c r="A505" s="17" t="s">
        <v>20</v>
      </c>
      <c r="B505" s="17">
        <v>52</v>
      </c>
    </row>
    <row r="506" spans="1:2">
      <c r="A506" s="16" t="s">
        <v>20</v>
      </c>
      <c r="B506" s="16">
        <v>290</v>
      </c>
    </row>
    <row r="507" spans="1:2">
      <c r="A507" s="17" t="s">
        <v>20</v>
      </c>
      <c r="B507" s="17">
        <v>122</v>
      </c>
    </row>
    <row r="508" spans="1:2">
      <c r="A508" s="16" t="s">
        <v>20</v>
      </c>
      <c r="B508" s="16">
        <v>1470</v>
      </c>
    </row>
    <row r="509" spans="1:2">
      <c r="A509" s="17" t="s">
        <v>20</v>
      </c>
      <c r="B509" s="17">
        <v>165</v>
      </c>
    </row>
    <row r="510" spans="1:2">
      <c r="A510" s="16" t="s">
        <v>20</v>
      </c>
      <c r="B510" s="16">
        <v>182</v>
      </c>
    </row>
    <row r="511" spans="1:2">
      <c r="A511" s="17" t="s">
        <v>20</v>
      </c>
      <c r="B511" s="17">
        <v>199</v>
      </c>
    </row>
    <row r="512" spans="1:2">
      <c r="A512" s="16" t="s">
        <v>20</v>
      </c>
      <c r="B512" s="16">
        <v>56</v>
      </c>
    </row>
    <row r="513" spans="1:2">
      <c r="A513" s="17" t="s">
        <v>20</v>
      </c>
      <c r="B513" s="17">
        <v>1460</v>
      </c>
    </row>
    <row r="514" spans="1:2">
      <c r="A514" s="16" t="s">
        <v>20</v>
      </c>
      <c r="B514" s="16">
        <v>123</v>
      </c>
    </row>
    <row r="515" spans="1:2">
      <c r="A515" s="17" t="s">
        <v>20</v>
      </c>
      <c r="B515" s="17">
        <v>159</v>
      </c>
    </row>
    <row r="516" spans="1:2">
      <c r="A516" s="16" t="s">
        <v>20</v>
      </c>
      <c r="B516" s="16">
        <v>110</v>
      </c>
    </row>
    <row r="517" spans="1:2">
      <c r="A517" s="17" t="s">
        <v>20</v>
      </c>
      <c r="B517" s="17">
        <v>236</v>
      </c>
    </row>
    <row r="518" spans="1:2">
      <c r="A518" s="16" t="s">
        <v>20</v>
      </c>
      <c r="B518" s="16">
        <v>191</v>
      </c>
    </row>
    <row r="519" spans="1:2">
      <c r="A519" s="17" t="s">
        <v>20</v>
      </c>
      <c r="B519" s="17">
        <v>3934</v>
      </c>
    </row>
    <row r="520" spans="1:2">
      <c r="A520" s="16" t="s">
        <v>20</v>
      </c>
      <c r="B520" s="16">
        <v>80</v>
      </c>
    </row>
    <row r="521" spans="1:2">
      <c r="A521" s="17" t="s">
        <v>20</v>
      </c>
      <c r="B521" s="17">
        <v>462</v>
      </c>
    </row>
    <row r="522" spans="1:2">
      <c r="A522" s="16" t="s">
        <v>20</v>
      </c>
      <c r="B522" s="16">
        <v>179</v>
      </c>
    </row>
    <row r="523" spans="1:2">
      <c r="A523" s="17" t="s">
        <v>20</v>
      </c>
      <c r="B523" s="17">
        <v>1866</v>
      </c>
    </row>
    <row r="524" spans="1:2">
      <c r="A524" s="16" t="s">
        <v>20</v>
      </c>
      <c r="B524" s="16">
        <v>156</v>
      </c>
    </row>
    <row r="525" spans="1:2">
      <c r="A525" s="17" t="s">
        <v>20</v>
      </c>
      <c r="B525" s="17">
        <v>255</v>
      </c>
    </row>
    <row r="526" spans="1:2">
      <c r="A526" s="16" t="s">
        <v>20</v>
      </c>
      <c r="B526" s="16">
        <v>2261</v>
      </c>
    </row>
    <row r="527" spans="1:2">
      <c r="A527" s="17" t="s">
        <v>20</v>
      </c>
      <c r="B527" s="17">
        <v>40</v>
      </c>
    </row>
    <row r="528" spans="1:2">
      <c r="A528" s="16" t="s">
        <v>20</v>
      </c>
      <c r="B528" s="16">
        <v>2289</v>
      </c>
    </row>
    <row r="529" spans="1:2">
      <c r="A529" s="17" t="s">
        <v>20</v>
      </c>
      <c r="B529" s="17">
        <v>65</v>
      </c>
    </row>
    <row r="530" spans="1:2">
      <c r="A530" s="16" t="s">
        <v>20</v>
      </c>
      <c r="B530" s="16">
        <v>3777</v>
      </c>
    </row>
    <row r="531" spans="1:2">
      <c r="A531" s="17" t="s">
        <v>20</v>
      </c>
      <c r="B531" s="17">
        <v>184</v>
      </c>
    </row>
    <row r="532" spans="1:2">
      <c r="A532" s="16" t="s">
        <v>20</v>
      </c>
      <c r="B532" s="16">
        <v>85</v>
      </c>
    </row>
    <row r="533" spans="1:2">
      <c r="A533" s="17" t="s">
        <v>20</v>
      </c>
      <c r="B533" s="17">
        <v>144</v>
      </c>
    </row>
    <row r="534" spans="1:2">
      <c r="A534" s="16" t="s">
        <v>20</v>
      </c>
      <c r="B534" s="16">
        <v>1902</v>
      </c>
    </row>
    <row r="535" spans="1:2">
      <c r="A535" s="17" t="s">
        <v>20</v>
      </c>
      <c r="B535" s="17">
        <v>105</v>
      </c>
    </row>
    <row r="536" spans="1:2">
      <c r="A536" s="16" t="s">
        <v>20</v>
      </c>
      <c r="B536" s="16">
        <v>132</v>
      </c>
    </row>
    <row r="537" spans="1:2">
      <c r="A537" s="17" t="s">
        <v>20</v>
      </c>
      <c r="B537" s="17">
        <v>96</v>
      </c>
    </row>
    <row r="538" spans="1:2">
      <c r="A538" s="16" t="s">
        <v>20</v>
      </c>
      <c r="B538" s="16">
        <v>114</v>
      </c>
    </row>
    <row r="539" spans="1:2">
      <c r="A539" s="17" t="s">
        <v>20</v>
      </c>
      <c r="B539" s="17">
        <v>203</v>
      </c>
    </row>
    <row r="540" spans="1:2">
      <c r="A540" s="16" t="s">
        <v>20</v>
      </c>
      <c r="B540" s="16">
        <v>1559</v>
      </c>
    </row>
    <row r="541" spans="1:2">
      <c r="A541" s="17" t="s">
        <v>20</v>
      </c>
      <c r="B541" s="17">
        <v>1548</v>
      </c>
    </row>
    <row r="542" spans="1:2">
      <c r="A542" s="16" t="s">
        <v>20</v>
      </c>
      <c r="B542" s="16">
        <v>80</v>
      </c>
    </row>
    <row r="543" spans="1:2">
      <c r="A543" s="17" t="s">
        <v>20</v>
      </c>
      <c r="B543" s="17">
        <v>131</v>
      </c>
    </row>
    <row r="544" spans="1:2">
      <c r="A544" s="16" t="s">
        <v>20</v>
      </c>
      <c r="B544" s="16">
        <v>112</v>
      </c>
    </row>
    <row r="545" spans="1:2">
      <c r="A545" s="17" t="s">
        <v>20</v>
      </c>
      <c r="B545" s="17">
        <v>155</v>
      </c>
    </row>
    <row r="546" spans="1:2">
      <c r="A546" s="16" t="s">
        <v>20</v>
      </c>
      <c r="B546" s="16">
        <v>266</v>
      </c>
    </row>
    <row r="547" spans="1:2">
      <c r="A547" s="17" t="s">
        <v>20</v>
      </c>
      <c r="B547" s="17">
        <v>155</v>
      </c>
    </row>
    <row r="548" spans="1:2">
      <c r="A548" s="16" t="s">
        <v>20</v>
      </c>
      <c r="B548" s="16">
        <v>207</v>
      </c>
    </row>
    <row r="549" spans="1:2">
      <c r="A549" s="17" t="s">
        <v>20</v>
      </c>
      <c r="B549" s="17">
        <v>245</v>
      </c>
    </row>
    <row r="550" spans="1:2">
      <c r="A550" s="16" t="s">
        <v>20</v>
      </c>
      <c r="B550" s="16">
        <v>1573</v>
      </c>
    </row>
    <row r="551" spans="1:2">
      <c r="A551" s="17" t="s">
        <v>20</v>
      </c>
      <c r="B551" s="17">
        <v>114</v>
      </c>
    </row>
    <row r="552" spans="1:2">
      <c r="A552" s="16" t="s">
        <v>20</v>
      </c>
      <c r="B552" s="16">
        <v>93</v>
      </c>
    </row>
    <row r="553" spans="1:2">
      <c r="A553" s="17" t="s">
        <v>20</v>
      </c>
      <c r="B553" s="17">
        <v>1681</v>
      </c>
    </row>
    <row r="554" spans="1:2">
      <c r="A554" s="16" t="s">
        <v>20</v>
      </c>
      <c r="B554" s="16">
        <v>32</v>
      </c>
    </row>
    <row r="555" spans="1:2">
      <c r="A555" s="17" t="s">
        <v>20</v>
      </c>
      <c r="B555" s="17">
        <v>135</v>
      </c>
    </row>
    <row r="556" spans="1:2">
      <c r="A556" s="16" t="s">
        <v>20</v>
      </c>
      <c r="B556" s="16">
        <v>140</v>
      </c>
    </row>
    <row r="557" spans="1:2">
      <c r="A557" s="17" t="s">
        <v>20</v>
      </c>
      <c r="B557" s="17">
        <v>92</v>
      </c>
    </row>
    <row r="558" spans="1:2">
      <c r="A558" s="16" t="s">
        <v>20</v>
      </c>
      <c r="B558" s="16">
        <v>1015</v>
      </c>
    </row>
    <row r="559" spans="1:2">
      <c r="A559" s="17" t="s">
        <v>20</v>
      </c>
      <c r="B559" s="17">
        <v>323</v>
      </c>
    </row>
    <row r="560" spans="1:2">
      <c r="A560" s="16" t="s">
        <v>20</v>
      </c>
      <c r="B560" s="16">
        <v>2326</v>
      </c>
    </row>
    <row r="561" spans="1:2">
      <c r="A561" s="17" t="s">
        <v>20</v>
      </c>
      <c r="B561" s="17">
        <v>381</v>
      </c>
    </row>
    <row r="562" spans="1:2">
      <c r="A562" s="16" t="s">
        <v>20</v>
      </c>
      <c r="B562" s="16">
        <v>480</v>
      </c>
    </row>
    <row r="563" spans="1:2">
      <c r="A563" s="17" t="s">
        <v>20</v>
      </c>
      <c r="B563" s="17">
        <v>226</v>
      </c>
    </row>
    <row r="564" spans="1:2">
      <c r="A564" s="16" t="s">
        <v>20</v>
      </c>
      <c r="B564" s="16">
        <v>241</v>
      </c>
    </row>
    <row r="565" spans="1:2">
      <c r="A565" s="17" t="s">
        <v>20</v>
      </c>
      <c r="B565" s="17">
        <v>132</v>
      </c>
    </row>
    <row r="566" spans="1:2">
      <c r="A566" s="18" t="s">
        <v>20</v>
      </c>
      <c r="B566" s="18">
        <v>2043</v>
      </c>
    </row>
  </sheetData>
  <conditionalFormatting sqref="A2:A566">
    <cfRule type="containsText" dxfId="22" priority="13" stopIfTrue="1" operator="containsText" text="canceled">
      <formula>NOT(ISERROR(SEARCH("canceled",A2)))</formula>
    </cfRule>
    <cfRule type="containsText" dxfId="21" priority="14" stopIfTrue="1" operator="containsText" text="Live">
      <formula>NOT(ISERROR(SEARCH("Live",A2)))</formula>
    </cfRule>
    <cfRule type="containsText" dxfId="20" priority="15" stopIfTrue="1" operator="containsText" text="successful">
      <formula>NOT(ISERROR(SEARCH("successful",A2)))</formula>
    </cfRule>
    <cfRule type="containsText" dxfId="19" priority="16" stopIfTrue="1" operator="containsText" text="failed">
      <formula>NOT(ISERROR(SEARCH("failed",A2)))</formula>
    </cfRule>
  </conditionalFormatting>
  <conditionalFormatting sqref="D2:D365">
    <cfRule type="containsText" dxfId="18" priority="9" stopIfTrue="1" operator="containsText" text="canceled">
      <formula>NOT(ISERROR(SEARCH("canceled",D2)))</formula>
    </cfRule>
    <cfRule type="containsText" dxfId="17" priority="10" stopIfTrue="1" operator="containsText" text="Live">
      <formula>NOT(ISERROR(SEARCH("Live",D2)))</formula>
    </cfRule>
    <cfRule type="containsText" dxfId="16" priority="11" stopIfTrue="1" operator="containsText" text="successful">
      <formula>NOT(ISERROR(SEARCH("successful",D2)))</formula>
    </cfRule>
    <cfRule type="containsText" dxfId="15" priority="12" stopIfTrue="1" operator="containsText" text="failed">
      <formula>NOT(ISERROR(SEARCH("failed",D2)))</formula>
    </cfRule>
  </conditionalFormatting>
  <conditionalFormatting sqref="G2">
    <cfRule type="containsText" dxfId="14" priority="5" stopIfTrue="1" operator="containsText" text="canceled">
      <formula>NOT(ISERROR(SEARCH("canceled",G2)))</formula>
    </cfRule>
    <cfRule type="containsText" dxfId="13" priority="6" stopIfTrue="1" operator="containsText" text="Live">
      <formula>NOT(ISERROR(SEARCH("Live",G2)))</formula>
    </cfRule>
    <cfRule type="containsText" dxfId="12" priority="7" stopIfTrue="1" operator="containsText" text="successful">
      <formula>NOT(ISERROR(SEARCH("successful",G2)))</formula>
    </cfRule>
    <cfRule type="containsText" dxfId="11" priority="8" stopIfTrue="1" operator="containsText" text="failed">
      <formula>NOT(ISERROR(SEARCH("failed",G2)))</formula>
    </cfRule>
  </conditionalFormatting>
  <conditionalFormatting sqref="G3">
    <cfRule type="containsText" dxfId="10" priority="1" stopIfTrue="1" operator="containsText" text="canceled">
      <formula>NOT(ISERROR(SEARCH("canceled",G3)))</formula>
    </cfRule>
    <cfRule type="containsText" dxfId="9" priority="2" stopIfTrue="1" operator="containsText" text="Live">
      <formula>NOT(ISERROR(SEARCH("Live",G3)))</formula>
    </cfRule>
    <cfRule type="containsText" dxfId="8" priority="3" stopIfTrue="1" operator="containsText" text="successful">
      <formula>NOT(ISERROR(SEARCH("successful",G3)))</formula>
    </cfRule>
    <cfRule type="containsText" dxfId="7" priority="4" stopIfTrue="1" operator="containsText" text="failed">
      <formula>NOT(ISERROR(SEARCH("failed",G3)))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Crowdfunding</vt:lpstr>
      <vt:lpstr>Category Pivot</vt:lpstr>
      <vt:lpstr>Sub_Category Pivot</vt:lpstr>
      <vt:lpstr>Monthly Pivot</vt:lpstr>
      <vt:lpstr>Bonus</vt:lpstr>
      <vt:lpstr>Bonus Statistical Analysis</vt:lpstr>
      <vt:lpstr>Table</vt:lpstr>
      <vt:lpstr>Table2</vt:lpstr>
      <vt:lpstr>Table3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2022-04-13T07:42:53Z</dcterms:modified>
</cp:coreProperties>
</file>