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sar\2016-3\Analisi Estructural Matricial\Matlab\"/>
    </mc:Choice>
  </mc:AlternateContent>
  <bookViews>
    <workbookView xWindow="0" yWindow="0" windowWidth="20490" windowHeight="7530" activeTab="1"/>
  </bookViews>
  <sheets>
    <sheet name="Con Desplaz" sheetId="1" r:id="rId1"/>
    <sheet name="Hoja3" sheetId="3" r:id="rId2"/>
  </sheets>
  <calcPr calcId="171027"/>
</workbook>
</file>

<file path=xl/calcChain.xml><?xml version="1.0" encoding="utf-8"?>
<calcChain xmlns="http://schemas.openxmlformats.org/spreadsheetml/2006/main">
  <c r="B90" i="1" l="1" a="1"/>
  <c r="E90" i="1" s="1"/>
  <c r="G6" i="1"/>
  <c r="B7" i="1"/>
  <c r="D93" i="1" l="1"/>
  <c r="D92" i="1"/>
  <c r="D91" i="1"/>
  <c r="D90" i="1"/>
  <c r="B93" i="1"/>
  <c r="B92" i="1"/>
  <c r="B91" i="1"/>
  <c r="B90" i="1"/>
  <c r="E93" i="1"/>
  <c r="E92" i="1"/>
  <c r="E91" i="1"/>
  <c r="C93" i="1"/>
  <c r="C92" i="1"/>
  <c r="C91" i="1"/>
  <c r="C90" i="1"/>
  <c r="B149" i="1"/>
  <c r="B148" i="1"/>
  <c r="B139" i="1"/>
  <c r="B138" i="1"/>
  <c r="B131" i="1"/>
  <c r="B130" i="1"/>
  <c r="B125" i="1"/>
  <c r="B124" i="1"/>
  <c r="B123" i="1"/>
  <c r="B122" i="1"/>
  <c r="B107" i="1"/>
  <c r="B106" i="1"/>
  <c r="B39" i="1"/>
  <c r="B28" i="1"/>
  <c r="B17" i="1"/>
  <c r="B6" i="1"/>
  <c r="A147" i="1" l="1"/>
  <c r="A148" i="1"/>
  <c r="A149" i="1"/>
  <c r="A146" i="1"/>
  <c r="A139" i="1"/>
  <c r="A140" i="1"/>
  <c r="A141" i="1"/>
  <c r="A138" i="1"/>
  <c r="A131" i="1"/>
  <c r="A132" i="1"/>
  <c r="A133" i="1"/>
  <c r="A130" i="1"/>
  <c r="A123" i="1"/>
  <c r="A124" i="1"/>
  <c r="A125" i="1"/>
  <c r="A122" i="1"/>
  <c r="A115" i="1"/>
  <c r="A116" i="1"/>
  <c r="A117" i="1"/>
  <c r="A114" i="1"/>
  <c r="A106" i="1"/>
  <c r="B62" i="1" l="1"/>
  <c r="B51" i="1"/>
  <c r="B40" i="1"/>
  <c r="B29" i="1"/>
  <c r="B18" i="1"/>
  <c r="B50" i="1"/>
  <c r="B61" i="1"/>
  <c r="D98" i="1" a="1"/>
  <c r="D98" i="1" s="1"/>
  <c r="H90" i="1"/>
  <c r="H91" i="1"/>
  <c r="H92" i="1"/>
  <c r="H93" i="1"/>
  <c r="J90" i="1" a="1"/>
  <c r="J90" i="1" s="1"/>
  <c r="L90" i="1" s="1"/>
  <c r="L69" i="1"/>
  <c r="K69" i="1"/>
  <c r="J69" i="1"/>
  <c r="I69" i="1"/>
  <c r="H69" i="1"/>
  <c r="G69" i="1"/>
  <c r="F69" i="1"/>
  <c r="E69" i="1"/>
  <c r="B60" i="1"/>
  <c r="B64" i="1" s="1"/>
  <c r="L59" i="1" s="1"/>
  <c r="M60" i="1" s="1"/>
  <c r="N61" i="1" s="1"/>
  <c r="O62" i="1" s="1"/>
  <c r="I59" i="1"/>
  <c r="H59" i="1"/>
  <c r="G59" i="1"/>
  <c r="F59" i="1"/>
  <c r="B49" i="1"/>
  <c r="B53" i="1" s="1"/>
  <c r="L48" i="1" s="1"/>
  <c r="M49" i="1" s="1"/>
  <c r="N50" i="1" s="1"/>
  <c r="O51" i="1" s="1"/>
  <c r="I48" i="1"/>
  <c r="H48" i="1"/>
  <c r="G48" i="1"/>
  <c r="F48" i="1"/>
  <c r="B38" i="1"/>
  <c r="B43" i="1" s="1"/>
  <c r="I37" i="1"/>
  <c r="H37" i="1"/>
  <c r="G37" i="1"/>
  <c r="F37" i="1"/>
  <c r="B27" i="1"/>
  <c r="B31" i="1" s="1"/>
  <c r="L26" i="1" s="1"/>
  <c r="M27" i="1" s="1"/>
  <c r="N28" i="1" s="1"/>
  <c r="O29" i="1" s="1"/>
  <c r="I26" i="1"/>
  <c r="H26" i="1"/>
  <c r="G26" i="1"/>
  <c r="F26" i="1"/>
  <c r="B16" i="1"/>
  <c r="B20" i="1" s="1"/>
  <c r="L15" i="1" s="1"/>
  <c r="M16" i="1" s="1"/>
  <c r="N17" i="1" s="1"/>
  <c r="O18" i="1" s="1"/>
  <c r="I15" i="1"/>
  <c r="H15" i="1"/>
  <c r="G15" i="1"/>
  <c r="F15" i="1"/>
  <c r="I4" i="1"/>
  <c r="H4" i="1"/>
  <c r="G4" i="1"/>
  <c r="F4" i="1"/>
  <c r="B5" i="1"/>
  <c r="M37" i="1" l="1"/>
  <c r="O39" i="1" s="1"/>
  <c r="L38" i="1"/>
  <c r="N40" i="1" s="1"/>
  <c r="B10" i="1"/>
  <c r="M4" i="1" s="1"/>
  <c r="O6" i="1" s="1"/>
  <c r="B9" i="1"/>
  <c r="I41" i="1"/>
  <c r="H18" i="1"/>
  <c r="D101" i="1"/>
  <c r="D100" i="1"/>
  <c r="D99" i="1"/>
  <c r="J91" i="1"/>
  <c r="L91" i="1" s="1"/>
  <c r="J93" i="1"/>
  <c r="L93" i="1" s="1"/>
  <c r="J92" i="1"/>
  <c r="L92" i="1" s="1"/>
  <c r="B32" i="1"/>
  <c r="F5" i="1"/>
  <c r="F7" i="1"/>
  <c r="F16" i="1"/>
  <c r="F18" i="1"/>
  <c r="F27" i="1"/>
  <c r="F29" i="1"/>
  <c r="F49" i="1"/>
  <c r="F51" i="1"/>
  <c r="G39" i="1"/>
  <c r="G41" i="1"/>
  <c r="H5" i="1"/>
  <c r="H7" i="1"/>
  <c r="H16" i="1"/>
  <c r="H27" i="1"/>
  <c r="H29" i="1"/>
  <c r="H49" i="1"/>
  <c r="H51" i="1"/>
  <c r="I39" i="1"/>
  <c r="F60" i="1"/>
  <c r="F62" i="1"/>
  <c r="H60" i="1"/>
  <c r="H62" i="1"/>
  <c r="B65" i="1"/>
  <c r="B63" i="1"/>
  <c r="B52" i="1"/>
  <c r="B54" i="1"/>
  <c r="B42" i="1"/>
  <c r="L37" i="1" s="1"/>
  <c r="M38" i="1" s="1"/>
  <c r="N39" i="1" s="1"/>
  <c r="O40" i="1" s="1"/>
  <c r="B30" i="1"/>
  <c r="B21" i="1"/>
  <c r="B19" i="1"/>
  <c r="G7" i="1"/>
  <c r="L27" i="1" l="1"/>
  <c r="N29" i="1" s="1"/>
  <c r="M26" i="1"/>
  <c r="O28" i="1" s="1"/>
  <c r="L16" i="1"/>
  <c r="N18" i="1" s="1"/>
  <c r="M15" i="1"/>
  <c r="O17" i="1" s="1"/>
  <c r="I60" i="1"/>
  <c r="L60" i="1"/>
  <c r="N62" i="1" s="1"/>
  <c r="M59" i="1"/>
  <c r="O61" i="1" s="1"/>
  <c r="I49" i="1"/>
  <c r="L49" i="1"/>
  <c r="N51" i="1" s="1"/>
  <c r="M48" i="1"/>
  <c r="O50" i="1" s="1"/>
  <c r="I16" i="1"/>
  <c r="G27" i="1"/>
  <c r="B8" i="1"/>
  <c r="L4" i="1"/>
  <c r="M5" i="1" s="1"/>
  <c r="N6" i="1" s="1"/>
  <c r="O7" i="1" s="1"/>
  <c r="L5" i="1"/>
  <c r="N7" i="1" s="1"/>
  <c r="H41" i="1"/>
  <c r="O90" i="1" a="1"/>
  <c r="O90" i="1" s="1"/>
  <c r="F28" i="1"/>
  <c r="I40" i="1"/>
  <c r="G51" i="1"/>
  <c r="G29" i="1"/>
  <c r="I19" i="1"/>
  <c r="I18" i="1"/>
  <c r="I17" i="1"/>
  <c r="H19" i="1"/>
  <c r="G19" i="1"/>
  <c r="G17" i="1"/>
  <c r="F19" i="1"/>
  <c r="I8" i="1"/>
  <c r="I7" i="1"/>
  <c r="H8" i="1"/>
  <c r="G8" i="1"/>
  <c r="F8" i="1"/>
  <c r="I6" i="1"/>
  <c r="I38" i="1"/>
  <c r="H40" i="1"/>
  <c r="H39" i="1"/>
  <c r="H38" i="1"/>
  <c r="G40" i="1"/>
  <c r="G38" i="1"/>
  <c r="F40" i="1"/>
  <c r="F39" i="1"/>
  <c r="F38" i="1"/>
  <c r="H50" i="1"/>
  <c r="H28" i="1"/>
  <c r="G49" i="1"/>
  <c r="G5" i="1"/>
  <c r="F41" i="1"/>
  <c r="F6" i="1"/>
  <c r="I52" i="1"/>
  <c r="I51" i="1"/>
  <c r="I50" i="1"/>
  <c r="H52" i="1"/>
  <c r="G52" i="1"/>
  <c r="G50" i="1"/>
  <c r="F52" i="1"/>
  <c r="H6" i="1"/>
  <c r="G18" i="1"/>
  <c r="F17" i="1"/>
  <c r="I5" i="1"/>
  <c r="H17" i="1"/>
  <c r="G16" i="1"/>
  <c r="F50" i="1"/>
  <c r="I30" i="1"/>
  <c r="I29" i="1"/>
  <c r="I28" i="1"/>
  <c r="H30" i="1"/>
  <c r="G30" i="1"/>
  <c r="G28" i="1"/>
  <c r="F30" i="1"/>
  <c r="I27" i="1"/>
  <c r="H61" i="1"/>
  <c r="G62" i="1"/>
  <c r="G60" i="1"/>
  <c r="I63" i="1"/>
  <c r="I62" i="1"/>
  <c r="I61" i="1"/>
  <c r="H63" i="1"/>
  <c r="G63" i="1"/>
  <c r="G61" i="1"/>
  <c r="F63" i="1"/>
  <c r="F61" i="1"/>
  <c r="B41" i="1"/>
  <c r="D122" i="1" l="1" a="1"/>
  <c r="D122" i="1" s="1"/>
  <c r="B108" i="1"/>
  <c r="B146" i="1"/>
  <c r="B114" i="1"/>
  <c r="O91" i="1"/>
  <c r="O92" i="1"/>
  <c r="O93" i="1"/>
  <c r="D125" i="1" l="1"/>
  <c r="D123" i="1"/>
  <c r="D124" i="1"/>
  <c r="B109" i="1"/>
  <c r="D106" i="1" s="1" a="1"/>
  <c r="B115" i="1"/>
  <c r="B147" i="1"/>
  <c r="D146" i="1" s="1" a="1"/>
  <c r="B98" i="1" a="1"/>
  <c r="B100" i="1" s="1"/>
  <c r="F100" i="1" s="1"/>
  <c r="B133" i="1"/>
  <c r="B141" i="1"/>
  <c r="B117" i="1"/>
  <c r="B132" i="1"/>
  <c r="B140" i="1"/>
  <c r="B116" i="1"/>
  <c r="D114" i="1" l="1" a="1"/>
  <c r="D117" i="1" s="1"/>
  <c r="D130" i="1" a="1"/>
  <c r="D131" i="1" s="1"/>
  <c r="F122" i="1" a="1"/>
  <c r="F125" i="1" s="1"/>
  <c r="B98" i="1"/>
  <c r="F98" i="1" s="1"/>
  <c r="D146" i="1"/>
  <c r="D149" i="1"/>
  <c r="D148" i="1"/>
  <c r="D147" i="1"/>
  <c r="B101" i="1"/>
  <c r="F101" i="1" s="1"/>
  <c r="B99" i="1"/>
  <c r="F99" i="1" s="1"/>
  <c r="D138" i="1" a="1"/>
  <c r="D106" i="1"/>
  <c r="D109" i="1"/>
  <c r="D107" i="1"/>
  <c r="D108" i="1"/>
  <c r="D114" i="1" l="1"/>
  <c r="D130" i="1"/>
  <c r="D132" i="1"/>
  <c r="D115" i="1"/>
  <c r="D116" i="1"/>
  <c r="F124" i="1"/>
  <c r="D133" i="1"/>
  <c r="F122" i="1"/>
  <c r="F123" i="1"/>
  <c r="F106" i="1" a="1"/>
  <c r="F109" i="1" s="1"/>
  <c r="F146" i="1" a="1"/>
  <c r="D138" i="1"/>
  <c r="D140" i="1"/>
  <c r="D139" i="1"/>
  <c r="D141" i="1"/>
  <c r="F130" i="1" l="1" a="1"/>
  <c r="F130" i="1" s="1"/>
  <c r="F114" i="1" a="1"/>
  <c r="F115" i="1" s="1"/>
  <c r="F107" i="1"/>
  <c r="F106" i="1"/>
  <c r="F108" i="1"/>
  <c r="F138" i="1" a="1"/>
  <c r="F139" i="1" s="1"/>
  <c r="F146" i="1"/>
  <c r="F147" i="1"/>
  <c r="F149" i="1"/>
  <c r="F148" i="1"/>
  <c r="F132" i="1" l="1"/>
  <c r="F131" i="1"/>
  <c r="F133" i="1"/>
  <c r="F116" i="1"/>
  <c r="F117" i="1"/>
  <c r="F114" i="1"/>
  <c r="F140" i="1"/>
  <c r="F138" i="1"/>
  <c r="F141" i="1"/>
</calcChain>
</file>

<file path=xl/sharedStrings.xml><?xml version="1.0" encoding="utf-8"?>
<sst xmlns="http://schemas.openxmlformats.org/spreadsheetml/2006/main" count="129" uniqueCount="58">
  <si>
    <t>Proy. X (m)</t>
  </si>
  <si>
    <t>Proy. Y (m)</t>
  </si>
  <si>
    <t>Longitud (m)</t>
  </si>
  <si>
    <t>E (Mpa)</t>
  </si>
  <si>
    <t>Elemento 1-2</t>
  </si>
  <si>
    <t>Cos θ</t>
  </si>
  <si>
    <t>Sen θ</t>
  </si>
  <si>
    <t>θ (°)</t>
  </si>
  <si>
    <t>Elemento 2-3</t>
  </si>
  <si>
    <t>Elemento 1-4</t>
  </si>
  <si>
    <t>Elemento 4-3</t>
  </si>
  <si>
    <t>Elemento 1-3</t>
  </si>
  <si>
    <t>Elemento 2-4</t>
  </si>
  <si>
    <t>Ua</t>
  </si>
  <si>
    <t>Fn</t>
  </si>
  <si>
    <t>Un</t>
  </si>
  <si>
    <t>(Knn)^-1</t>
  </si>
  <si>
    <t>-</t>
  </si>
  <si>
    <t>Kna* Ua</t>
  </si>
  <si>
    <t>=</t>
  </si>
  <si>
    <t>Fn-(Kna*Ua)</t>
  </si>
  <si>
    <t>Área (m2)</t>
  </si>
  <si>
    <t>Kan*Un</t>
  </si>
  <si>
    <t>+</t>
  </si>
  <si>
    <t>Kaa*Ua</t>
  </si>
  <si>
    <t>Fa</t>
  </si>
  <si>
    <t>A(m2)</t>
  </si>
  <si>
    <t>U 1-2</t>
  </si>
  <si>
    <t>F 1-2</t>
  </si>
  <si>
    <t>U 2-3</t>
  </si>
  <si>
    <t>F 2-3</t>
  </si>
  <si>
    <t>U 1-4</t>
  </si>
  <si>
    <t>F 1-4</t>
  </si>
  <si>
    <t>U 4-3</t>
  </si>
  <si>
    <t>F 4-3</t>
  </si>
  <si>
    <t>U 1-3</t>
  </si>
  <si>
    <t>F 1-3</t>
  </si>
  <si>
    <t>U 2-4</t>
  </si>
  <si>
    <t>F 2-4</t>
  </si>
  <si>
    <t>Matriz T Trasnpuesta</t>
  </si>
  <si>
    <t>f 1-2</t>
  </si>
  <si>
    <t>val(:,:,1) =</t>
  </si>
  <si>
    <t>val(:,:,2) =</t>
  </si>
  <si>
    <t>val(:,:,3) =</t>
  </si>
  <si>
    <t>val(:,:,4) =</t>
  </si>
  <si>
    <t>val(:,:,5) =</t>
  </si>
  <si>
    <t>val(:,:,6) =</t>
  </si>
  <si>
    <t>Globales</t>
  </si>
  <si>
    <t>Locales</t>
  </si>
  <si>
    <t>Excel</t>
  </si>
  <si>
    <t>Elemento 1</t>
  </si>
  <si>
    <t>Elemento 2</t>
  </si>
  <si>
    <t>Elemento 3</t>
  </si>
  <si>
    <t>Elemento 4</t>
  </si>
  <si>
    <t>Elemento 5</t>
  </si>
  <si>
    <t>Elemento 6</t>
  </si>
  <si>
    <t>Reacciones Programa</t>
  </si>
  <si>
    <t>Reacciones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</si>
</sst>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4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opLeftCell="A85" zoomScale="90" zoomScaleNormal="90" workbookViewId="0">
      <selection activeCell="F98" sqref="F98:F101"/>
    </sheetView>
  </sheetViews>
  <sheetFormatPr baseColWidth="10" defaultRowHeight="15" x14ac:dyDescent="0.25"/>
  <cols>
    <col min="1" max="1" width="12.25" bestFit="1" customWidth="1"/>
    <col min="6" max="6" width="13" bestFit="1" customWidth="1"/>
  </cols>
  <sheetData>
    <row r="1" spans="1:15" x14ac:dyDescent="0.25">
      <c r="A1" s="14" t="s">
        <v>3</v>
      </c>
      <c r="B1" s="14">
        <v>1</v>
      </c>
      <c r="D1" s="14" t="s">
        <v>26</v>
      </c>
      <c r="E1" s="14">
        <v>1</v>
      </c>
    </row>
    <row r="2" spans="1:15" x14ac:dyDescent="0.25">
      <c r="A2" s="19" t="s">
        <v>4</v>
      </c>
      <c r="B2" s="20"/>
    </row>
    <row r="3" spans="1:15" x14ac:dyDescent="0.25">
      <c r="A3" s="2" t="s">
        <v>0</v>
      </c>
      <c r="B3" s="2">
        <v>0</v>
      </c>
      <c r="L3" s="18" t="s">
        <v>39</v>
      </c>
      <c r="M3" s="18"/>
      <c r="N3" s="18"/>
      <c r="O3" s="18"/>
    </row>
    <row r="4" spans="1:15" x14ac:dyDescent="0.25">
      <c r="A4" s="2" t="s">
        <v>1</v>
      </c>
      <c r="B4" s="2">
        <v>3</v>
      </c>
      <c r="E4" s="2"/>
      <c r="F4" s="3">
        <f>E5</f>
        <v>5</v>
      </c>
      <c r="G4" s="3">
        <f>E6</f>
        <v>6</v>
      </c>
      <c r="H4" s="3">
        <f>E7</f>
        <v>1</v>
      </c>
      <c r="I4" s="3">
        <f>E8</f>
        <v>2</v>
      </c>
      <c r="L4" s="12">
        <f>B9</f>
        <v>0</v>
      </c>
      <c r="M4" s="12">
        <f>B10</f>
        <v>1</v>
      </c>
      <c r="N4" s="1">
        <v>0</v>
      </c>
      <c r="O4" s="1">
        <v>0</v>
      </c>
    </row>
    <row r="5" spans="1:15" x14ac:dyDescent="0.25">
      <c r="A5" s="2" t="s">
        <v>2</v>
      </c>
      <c r="B5" s="2">
        <f>((B4^2)+(B3^2))^0.5</f>
        <v>3</v>
      </c>
      <c r="E5" s="3">
        <v>5</v>
      </c>
      <c r="F5" s="2">
        <f>(B9^2)*B6*B7/B5</f>
        <v>0</v>
      </c>
      <c r="G5" s="2">
        <f>B9*B10*(B6*B7/B5)</f>
        <v>0</v>
      </c>
      <c r="H5" s="2">
        <f>-(B9^2)*(B6*B7/B5)</f>
        <v>0</v>
      </c>
      <c r="I5" s="2">
        <f>-(B9*B10)*(B6*B7/B5)</f>
        <v>0</v>
      </c>
      <c r="L5" s="12">
        <f>-B10</f>
        <v>-1</v>
      </c>
      <c r="M5" s="12">
        <f>L4</f>
        <v>0</v>
      </c>
      <c r="N5" s="1">
        <v>0</v>
      </c>
      <c r="O5" s="1">
        <v>0</v>
      </c>
    </row>
    <row r="6" spans="1:15" x14ac:dyDescent="0.25">
      <c r="A6" s="2" t="s">
        <v>3</v>
      </c>
      <c r="B6" s="2">
        <f>1*$B$1</f>
        <v>1</v>
      </c>
      <c r="E6" s="3">
        <v>6</v>
      </c>
      <c r="F6" s="2">
        <f>B9*B10*(B6*B7/B5)</f>
        <v>0</v>
      </c>
      <c r="G6" s="2">
        <f>(B10^2)*(B6*B7/B5)</f>
        <v>0.33333333333333331</v>
      </c>
      <c r="H6" s="2">
        <f>-(B9*B10)*(B6*B7/B5)</f>
        <v>0</v>
      </c>
      <c r="I6" s="2">
        <f>-(B10^2)*(B6*B7/B5)</f>
        <v>-0.33333333333333331</v>
      </c>
      <c r="L6" s="12">
        <v>0</v>
      </c>
      <c r="M6" s="12">
        <v>0</v>
      </c>
      <c r="N6" s="1">
        <f>M5</f>
        <v>0</v>
      </c>
      <c r="O6" s="1">
        <f>M4</f>
        <v>1</v>
      </c>
    </row>
    <row r="7" spans="1:15" x14ac:dyDescent="0.25">
      <c r="A7" s="2" t="s">
        <v>21</v>
      </c>
      <c r="B7" s="2">
        <f>$E$1</f>
        <v>1</v>
      </c>
      <c r="E7" s="3">
        <v>1</v>
      </c>
      <c r="F7" s="2">
        <f>-(B9^2)*(B6*B7/B5)</f>
        <v>0</v>
      </c>
      <c r="G7" s="2">
        <f>-(B9*B10)*(B6*B7/B5)</f>
        <v>0</v>
      </c>
      <c r="H7" s="2">
        <f>(B9^2)*(B6*B7/B5)</f>
        <v>0</v>
      </c>
      <c r="I7" s="2">
        <f>B10*B9*(B6*B7/B5)</f>
        <v>0</v>
      </c>
      <c r="L7" s="12">
        <v>0</v>
      </c>
      <c r="M7" s="12">
        <v>0</v>
      </c>
      <c r="N7" s="1">
        <f>L5</f>
        <v>-1</v>
      </c>
      <c r="O7" s="1">
        <f>N6</f>
        <v>0</v>
      </c>
    </row>
    <row r="8" spans="1:15" x14ac:dyDescent="0.25">
      <c r="A8" s="4" t="s">
        <v>7</v>
      </c>
      <c r="B8" s="2">
        <f>ACOS(B9)*180/PI()</f>
        <v>90</v>
      </c>
      <c r="E8" s="3">
        <v>2</v>
      </c>
      <c r="F8" s="2">
        <f>-(B10*B9)*(B6*B7/B5)</f>
        <v>0</v>
      </c>
      <c r="G8" s="2">
        <f>-(B10^2)*(B6*B7/B5)</f>
        <v>-0.33333333333333331</v>
      </c>
      <c r="H8" s="2">
        <f>B10*B9*(B6*B7/B5)</f>
        <v>0</v>
      </c>
      <c r="I8" s="2">
        <f>(B10^2)*(B6*B7/B5)</f>
        <v>0.33333333333333331</v>
      </c>
    </row>
    <row r="9" spans="1:15" x14ac:dyDescent="0.25">
      <c r="A9" s="4" t="s">
        <v>5</v>
      </c>
      <c r="B9" s="2">
        <f>B3/B5</f>
        <v>0</v>
      </c>
    </row>
    <row r="10" spans="1:15" x14ac:dyDescent="0.25">
      <c r="A10" s="4" t="s">
        <v>6</v>
      </c>
      <c r="B10" s="2">
        <f>B4/B5</f>
        <v>1</v>
      </c>
    </row>
    <row r="13" spans="1:15" x14ac:dyDescent="0.25">
      <c r="A13" s="19" t="s">
        <v>8</v>
      </c>
      <c r="B13" s="20"/>
    </row>
    <row r="14" spans="1:15" x14ac:dyDescent="0.25">
      <c r="A14" s="2" t="s">
        <v>0</v>
      </c>
      <c r="B14" s="2">
        <v>4</v>
      </c>
      <c r="L14" s="18" t="s">
        <v>39</v>
      </c>
      <c r="M14" s="18"/>
      <c r="N14" s="18"/>
      <c r="O14" s="18"/>
    </row>
    <row r="15" spans="1:15" x14ac:dyDescent="0.25">
      <c r="A15" s="2" t="s">
        <v>1</v>
      </c>
      <c r="B15" s="2">
        <v>0</v>
      </c>
      <c r="E15" s="2"/>
      <c r="F15" s="3">
        <f>E16</f>
        <v>1</v>
      </c>
      <c r="G15" s="3">
        <f>E17</f>
        <v>2</v>
      </c>
      <c r="H15" s="3">
        <f>E18</f>
        <v>3</v>
      </c>
      <c r="I15" s="3">
        <f>E19</f>
        <v>4</v>
      </c>
      <c r="L15" s="12">
        <f>B20</f>
        <v>1</v>
      </c>
      <c r="M15" s="12">
        <f>B21</f>
        <v>0</v>
      </c>
      <c r="N15" s="1">
        <v>0</v>
      </c>
      <c r="O15" s="1">
        <v>0</v>
      </c>
    </row>
    <row r="16" spans="1:15" x14ac:dyDescent="0.25">
      <c r="A16" s="2" t="s">
        <v>2</v>
      </c>
      <c r="B16" s="2">
        <f>((B15^2)+(B14^2))^0.5</f>
        <v>4</v>
      </c>
      <c r="E16" s="3">
        <v>1</v>
      </c>
      <c r="F16" s="2">
        <f>(B20^2)*B17*B18/B16</f>
        <v>0.25</v>
      </c>
      <c r="G16" s="2">
        <f>B20*B21*(B17*B18/B16)</f>
        <v>0</v>
      </c>
      <c r="H16" s="2">
        <f>-(B20^2)*(B17*B18/B16)</f>
        <v>-0.25</v>
      </c>
      <c r="I16" s="2">
        <f>-(B20*B21)*(B17*B18/B16)</f>
        <v>0</v>
      </c>
      <c r="L16" s="12">
        <f>-B21</f>
        <v>0</v>
      </c>
      <c r="M16" s="12">
        <f>L15</f>
        <v>1</v>
      </c>
      <c r="N16" s="1">
        <v>0</v>
      </c>
      <c r="O16" s="1">
        <v>0</v>
      </c>
    </row>
    <row r="17" spans="1:15" x14ac:dyDescent="0.25">
      <c r="A17" s="2" t="s">
        <v>3</v>
      </c>
      <c r="B17" s="2">
        <f>1*$B$1</f>
        <v>1</v>
      </c>
      <c r="E17" s="3">
        <v>2</v>
      </c>
      <c r="F17" s="2">
        <f>B20*B21*(B17*B18/B16)</f>
        <v>0</v>
      </c>
      <c r="G17" s="2">
        <f>(B21^2)*(B17*B18/B16)</f>
        <v>0</v>
      </c>
      <c r="H17" s="2">
        <f>-(B20*B21)*(B17*B18/B16)</f>
        <v>0</v>
      </c>
      <c r="I17" s="2">
        <f>-(B21^2)*(B17*B18/B16)</f>
        <v>0</v>
      </c>
      <c r="L17" s="12">
        <v>0</v>
      </c>
      <c r="M17" s="12">
        <v>0</v>
      </c>
      <c r="N17" s="1">
        <f>M16</f>
        <v>1</v>
      </c>
      <c r="O17" s="1">
        <f>M15</f>
        <v>0</v>
      </c>
    </row>
    <row r="18" spans="1:15" x14ac:dyDescent="0.25">
      <c r="A18" s="2" t="s">
        <v>21</v>
      </c>
      <c r="B18" s="2">
        <f>$E$1</f>
        <v>1</v>
      </c>
      <c r="E18" s="3">
        <v>3</v>
      </c>
      <c r="F18" s="2">
        <f>-(B20^2)*(B17*B18/B16)</f>
        <v>-0.25</v>
      </c>
      <c r="G18" s="2">
        <f>-(B20*B21)*(B17*B18/B16)</f>
        <v>0</v>
      </c>
      <c r="H18" s="2">
        <f>(B20^2)*(B17*B18/B16)</f>
        <v>0.25</v>
      </c>
      <c r="I18" s="2">
        <f>B21*B20*(B17*B18/B16)</f>
        <v>0</v>
      </c>
      <c r="L18" s="12">
        <v>0</v>
      </c>
      <c r="M18" s="12">
        <v>0</v>
      </c>
      <c r="N18" s="1">
        <f>L16</f>
        <v>0</v>
      </c>
      <c r="O18" s="1">
        <f>N17</f>
        <v>1</v>
      </c>
    </row>
    <row r="19" spans="1:15" x14ac:dyDescent="0.25">
      <c r="A19" s="4" t="s">
        <v>7</v>
      </c>
      <c r="B19" s="2">
        <f>ACOS(B20)*180/PI()</f>
        <v>0</v>
      </c>
      <c r="E19" s="3">
        <v>4</v>
      </c>
      <c r="F19" s="2">
        <f>-(B21*B20)*(B17*B18/B16)</f>
        <v>0</v>
      </c>
      <c r="G19" s="2">
        <f>-(B21^2)*(B17*B18/B16)</f>
        <v>0</v>
      </c>
      <c r="H19" s="2">
        <f>B21*B20*(B17*B18/B16)</f>
        <v>0</v>
      </c>
      <c r="I19" s="2">
        <f>(B21^2)*(B17*B18/B16)</f>
        <v>0</v>
      </c>
    </row>
    <row r="20" spans="1:15" x14ac:dyDescent="0.25">
      <c r="A20" s="4" t="s">
        <v>5</v>
      </c>
      <c r="B20" s="2">
        <f>B14/B16</f>
        <v>1</v>
      </c>
    </row>
    <row r="21" spans="1:15" x14ac:dyDescent="0.25">
      <c r="A21" s="4" t="s">
        <v>6</v>
      </c>
      <c r="B21" s="2">
        <f>B15/B16</f>
        <v>0</v>
      </c>
    </row>
    <row r="24" spans="1:15" x14ac:dyDescent="0.25">
      <c r="A24" s="19" t="s">
        <v>9</v>
      </c>
      <c r="B24" s="20"/>
    </row>
    <row r="25" spans="1:15" x14ac:dyDescent="0.25">
      <c r="A25" s="2" t="s">
        <v>0</v>
      </c>
      <c r="B25" s="2">
        <v>4</v>
      </c>
      <c r="L25" s="18" t="s">
        <v>39</v>
      </c>
      <c r="M25" s="18"/>
      <c r="N25" s="18"/>
      <c r="O25" s="18"/>
    </row>
    <row r="26" spans="1:15" x14ac:dyDescent="0.25">
      <c r="A26" s="2" t="s">
        <v>1</v>
      </c>
      <c r="B26" s="2">
        <v>0</v>
      </c>
      <c r="E26" s="2"/>
      <c r="F26" s="3">
        <f>E27</f>
        <v>5</v>
      </c>
      <c r="G26" s="3">
        <f>E28</f>
        <v>6</v>
      </c>
      <c r="H26" s="3">
        <f>E29</f>
        <v>7</v>
      </c>
      <c r="I26" s="3">
        <f>E30</f>
        <v>8</v>
      </c>
      <c r="L26" s="12">
        <f>B31</f>
        <v>1</v>
      </c>
      <c r="M26" s="12">
        <f>B32</f>
        <v>0</v>
      </c>
      <c r="N26" s="1">
        <v>0</v>
      </c>
      <c r="O26" s="1">
        <v>0</v>
      </c>
    </row>
    <row r="27" spans="1:15" x14ac:dyDescent="0.25">
      <c r="A27" s="2" t="s">
        <v>2</v>
      </c>
      <c r="B27" s="2">
        <f>((B26^2)+(B25^2))^0.5</f>
        <v>4</v>
      </c>
      <c r="E27" s="3">
        <v>5</v>
      </c>
      <c r="F27" s="2">
        <f>(B31^2)*B28*B29/B27</f>
        <v>0.25</v>
      </c>
      <c r="G27" s="2">
        <f>B31*B32*(B28*B29/B27)</f>
        <v>0</v>
      </c>
      <c r="H27" s="2">
        <f>-(B31^2)*(B28*B29/B27)</f>
        <v>-0.25</v>
      </c>
      <c r="I27" s="2">
        <f>-(B31*B32)*(B28*B29/B27)</f>
        <v>0</v>
      </c>
      <c r="L27" s="12">
        <f>-B32</f>
        <v>0</v>
      </c>
      <c r="M27" s="12">
        <f>L26</f>
        <v>1</v>
      </c>
      <c r="N27" s="1">
        <v>0</v>
      </c>
      <c r="O27" s="1">
        <v>0</v>
      </c>
    </row>
    <row r="28" spans="1:15" x14ac:dyDescent="0.25">
      <c r="A28" s="2" t="s">
        <v>3</v>
      </c>
      <c r="B28" s="2">
        <f>1*$B$1</f>
        <v>1</v>
      </c>
      <c r="E28" s="3">
        <v>6</v>
      </c>
      <c r="F28" s="2">
        <f>B31*B32*(B28*B29/B27)</f>
        <v>0</v>
      </c>
      <c r="G28" s="2">
        <f>(B32^2)*(B28*B29/B27)</f>
        <v>0</v>
      </c>
      <c r="H28" s="2">
        <f>-(B31*B32)*(B28*B29/B27)</f>
        <v>0</v>
      </c>
      <c r="I28" s="2">
        <f>-(B32^2)*(B28*B29/B27)</f>
        <v>0</v>
      </c>
      <c r="L28" s="12">
        <v>0</v>
      </c>
      <c r="M28" s="12">
        <v>0</v>
      </c>
      <c r="N28" s="1">
        <f>M27</f>
        <v>1</v>
      </c>
      <c r="O28" s="1">
        <f>M26</f>
        <v>0</v>
      </c>
    </row>
    <row r="29" spans="1:15" x14ac:dyDescent="0.25">
      <c r="A29" s="2" t="s">
        <v>21</v>
      </c>
      <c r="B29" s="2">
        <f>$E$1</f>
        <v>1</v>
      </c>
      <c r="E29" s="3">
        <v>7</v>
      </c>
      <c r="F29" s="2">
        <f>-(B31^2)*(B28*B29/B27)</f>
        <v>-0.25</v>
      </c>
      <c r="G29" s="2">
        <f>-(B31*B32)*(B28*B29/B27)</f>
        <v>0</v>
      </c>
      <c r="H29" s="2">
        <f>(B31^2)*(B28*B29/B27)</f>
        <v>0.25</v>
      </c>
      <c r="I29" s="2">
        <f>B32*B31*(B28*B29/B27)</f>
        <v>0</v>
      </c>
      <c r="L29" s="12">
        <v>0</v>
      </c>
      <c r="M29" s="12">
        <v>0</v>
      </c>
      <c r="N29" s="1">
        <f>L27</f>
        <v>0</v>
      </c>
      <c r="O29" s="1">
        <f>N28</f>
        <v>1</v>
      </c>
    </row>
    <row r="30" spans="1:15" x14ac:dyDescent="0.25">
      <c r="A30" s="4" t="s">
        <v>7</v>
      </c>
      <c r="B30" s="2">
        <f>ACOS(B31)*180/PI()</f>
        <v>0</v>
      </c>
      <c r="E30" s="3">
        <v>8</v>
      </c>
      <c r="F30" s="2">
        <f>-(B32*B31)*(B28*B29/B27)</f>
        <v>0</v>
      </c>
      <c r="G30" s="2">
        <f>-(B32^2)*(B28*B29/B27)</f>
        <v>0</v>
      </c>
      <c r="H30" s="2">
        <f>B32*B31*(B28*B29/B27)</f>
        <v>0</v>
      </c>
      <c r="I30" s="2">
        <f>(B32^2)*(B28*B29/B27)</f>
        <v>0</v>
      </c>
    </row>
    <row r="31" spans="1:15" x14ac:dyDescent="0.25">
      <c r="A31" s="4" t="s">
        <v>5</v>
      </c>
      <c r="B31" s="2">
        <f>B25/B27</f>
        <v>1</v>
      </c>
    </row>
    <row r="32" spans="1:15" x14ac:dyDescent="0.25">
      <c r="A32" s="4" t="s">
        <v>6</v>
      </c>
      <c r="B32" s="2">
        <f>B26/B27</f>
        <v>0</v>
      </c>
    </row>
    <row r="35" spans="1:15" x14ac:dyDescent="0.25">
      <c r="A35" s="19" t="s">
        <v>10</v>
      </c>
      <c r="B35" s="20"/>
    </row>
    <row r="36" spans="1:15" x14ac:dyDescent="0.25">
      <c r="A36" s="2" t="s">
        <v>0</v>
      </c>
      <c r="B36" s="2">
        <v>0</v>
      </c>
      <c r="L36" s="18" t="s">
        <v>39</v>
      </c>
      <c r="M36" s="18"/>
      <c r="N36" s="18"/>
      <c r="O36" s="18"/>
    </row>
    <row r="37" spans="1:15" x14ac:dyDescent="0.25">
      <c r="A37" s="2" t="s">
        <v>1</v>
      </c>
      <c r="B37" s="2">
        <v>3</v>
      </c>
      <c r="E37" s="2"/>
      <c r="F37" s="3">
        <f>E38</f>
        <v>7</v>
      </c>
      <c r="G37" s="3">
        <f>E39</f>
        <v>8</v>
      </c>
      <c r="H37" s="3">
        <f>E40</f>
        <v>3</v>
      </c>
      <c r="I37" s="3">
        <f>E41</f>
        <v>4</v>
      </c>
      <c r="L37" s="12">
        <f>B42</f>
        <v>0</v>
      </c>
      <c r="M37" s="12">
        <f>B43</f>
        <v>1</v>
      </c>
      <c r="N37" s="1">
        <v>0</v>
      </c>
      <c r="O37" s="1">
        <v>0</v>
      </c>
    </row>
    <row r="38" spans="1:15" x14ac:dyDescent="0.25">
      <c r="A38" s="2" t="s">
        <v>2</v>
      </c>
      <c r="B38" s="2">
        <f>((B37^2)+(B36^2))^0.5</f>
        <v>3</v>
      </c>
      <c r="E38" s="3">
        <v>7</v>
      </c>
      <c r="F38" s="2">
        <f>(B42^2)*B39*B40/B38</f>
        <v>0</v>
      </c>
      <c r="G38" s="2">
        <f>B42*B43*(B39*B40/B38)</f>
        <v>0</v>
      </c>
      <c r="H38" s="2">
        <f>-(B42^2)*(B39*B40/B38)</f>
        <v>0</v>
      </c>
      <c r="I38" s="2">
        <f>-(B42*B43)*(B39*B40/B38)</f>
        <v>0</v>
      </c>
      <c r="L38" s="12">
        <f>-B43</f>
        <v>-1</v>
      </c>
      <c r="M38" s="12">
        <f>L37</f>
        <v>0</v>
      </c>
      <c r="N38" s="1">
        <v>0</v>
      </c>
      <c r="O38" s="1">
        <v>0</v>
      </c>
    </row>
    <row r="39" spans="1:15" x14ac:dyDescent="0.25">
      <c r="A39" s="2" t="s">
        <v>3</v>
      </c>
      <c r="B39" s="2">
        <f>1*$B$1</f>
        <v>1</v>
      </c>
      <c r="E39" s="3">
        <v>8</v>
      </c>
      <c r="F39" s="2">
        <f>B42*B43*(B39*B40/B38)</f>
        <v>0</v>
      </c>
      <c r="G39" s="2">
        <f>(B43^2)*(B39*B40/B38)</f>
        <v>0.33333333333333331</v>
      </c>
      <c r="H39" s="2">
        <f>-(B42*B43)*(B39*B40/B38)</f>
        <v>0</v>
      </c>
      <c r="I39" s="2">
        <f>-(B43^2)*(B39*B40/B38)</f>
        <v>-0.33333333333333331</v>
      </c>
      <c r="L39" s="12">
        <v>0</v>
      </c>
      <c r="M39" s="12">
        <v>0</v>
      </c>
      <c r="N39" s="1">
        <f>M38</f>
        <v>0</v>
      </c>
      <c r="O39" s="1">
        <f>M37</f>
        <v>1</v>
      </c>
    </row>
    <row r="40" spans="1:15" x14ac:dyDescent="0.25">
      <c r="A40" s="2" t="s">
        <v>21</v>
      </c>
      <c r="B40" s="2">
        <f>$E$1</f>
        <v>1</v>
      </c>
      <c r="E40" s="3">
        <v>3</v>
      </c>
      <c r="F40" s="2">
        <f>-(B42^2)*(B39*B40/B38)</f>
        <v>0</v>
      </c>
      <c r="G40" s="2">
        <f>-(B42*B43)*(B39*B40/B38)</f>
        <v>0</v>
      </c>
      <c r="H40" s="2">
        <f>(B42^2)*(B39*B40/B38)</f>
        <v>0</v>
      </c>
      <c r="I40" s="2">
        <f>B43*B42*(B39*B40/B38)</f>
        <v>0</v>
      </c>
      <c r="L40" s="12">
        <v>0</v>
      </c>
      <c r="M40" s="12">
        <v>0</v>
      </c>
      <c r="N40" s="1">
        <f>L38</f>
        <v>-1</v>
      </c>
      <c r="O40" s="1">
        <f>N39</f>
        <v>0</v>
      </c>
    </row>
    <row r="41" spans="1:15" x14ac:dyDescent="0.25">
      <c r="A41" s="4" t="s">
        <v>7</v>
      </c>
      <c r="B41" s="2">
        <f>ACOS(B42)*180/PI()</f>
        <v>90</v>
      </c>
      <c r="E41" s="3">
        <v>4</v>
      </c>
      <c r="F41" s="2">
        <f>-(B43*B42)*(B39*B40/B38)</f>
        <v>0</v>
      </c>
      <c r="G41" s="2">
        <f>-(B43^2)*(B39*B40/B38)</f>
        <v>-0.33333333333333331</v>
      </c>
      <c r="H41" s="2">
        <f>B43*B42*(B39*B40/B38)</f>
        <v>0</v>
      </c>
      <c r="I41" s="2">
        <f>(B43^2)*(B39*B40/B38)</f>
        <v>0.33333333333333331</v>
      </c>
    </row>
    <row r="42" spans="1:15" x14ac:dyDescent="0.25">
      <c r="A42" s="4" t="s">
        <v>5</v>
      </c>
      <c r="B42" s="2">
        <f>B36/B38</f>
        <v>0</v>
      </c>
    </row>
    <row r="43" spans="1:15" x14ac:dyDescent="0.25">
      <c r="A43" s="4" t="s">
        <v>6</v>
      </c>
      <c r="B43" s="2">
        <f>B37/B38</f>
        <v>1</v>
      </c>
    </row>
    <row r="46" spans="1:15" x14ac:dyDescent="0.25">
      <c r="A46" s="19" t="s">
        <v>11</v>
      </c>
      <c r="B46" s="20"/>
    </row>
    <row r="47" spans="1:15" x14ac:dyDescent="0.25">
      <c r="A47" s="2" t="s">
        <v>0</v>
      </c>
      <c r="B47" s="2">
        <v>4</v>
      </c>
      <c r="L47" s="18" t="s">
        <v>39</v>
      </c>
      <c r="M47" s="18"/>
      <c r="N47" s="18"/>
      <c r="O47" s="18"/>
    </row>
    <row r="48" spans="1:15" x14ac:dyDescent="0.25">
      <c r="A48" s="2" t="s">
        <v>1</v>
      </c>
      <c r="B48" s="2">
        <v>3</v>
      </c>
      <c r="E48" s="2"/>
      <c r="F48" s="3">
        <f>E49</f>
        <v>5</v>
      </c>
      <c r="G48" s="3">
        <f>E50</f>
        <v>6</v>
      </c>
      <c r="H48" s="3">
        <f>E51</f>
        <v>3</v>
      </c>
      <c r="I48" s="3">
        <f>E52</f>
        <v>4</v>
      </c>
      <c r="L48" s="12">
        <f>B53</f>
        <v>0.8</v>
      </c>
      <c r="M48" s="12">
        <f>B54</f>
        <v>0.6</v>
      </c>
      <c r="N48" s="1">
        <v>0</v>
      </c>
      <c r="O48" s="1">
        <v>0</v>
      </c>
    </row>
    <row r="49" spans="1:15" x14ac:dyDescent="0.25">
      <c r="A49" s="2" t="s">
        <v>2</v>
      </c>
      <c r="B49" s="2">
        <f>((B48^2)+(B47^2))^0.5</f>
        <v>5</v>
      </c>
      <c r="E49" s="3">
        <v>5</v>
      </c>
      <c r="F49" s="2">
        <f>(B53^2)*B50*B51/B49</f>
        <v>0.25600000000000006</v>
      </c>
      <c r="G49" s="2">
        <f>B53*B54*(B50*B51/B49)</f>
        <v>0.192</v>
      </c>
      <c r="H49" s="2">
        <f>-(B53^2)*(B50*B51/B49)</f>
        <v>-0.25600000000000006</v>
      </c>
      <c r="I49" s="2">
        <f>-(B53*B54)*(B50*B51/B49)</f>
        <v>-0.192</v>
      </c>
      <c r="L49" s="12">
        <f>-B54</f>
        <v>-0.6</v>
      </c>
      <c r="M49" s="12">
        <f>L48</f>
        <v>0.8</v>
      </c>
      <c r="N49" s="1">
        <v>0</v>
      </c>
      <c r="O49" s="1">
        <v>0</v>
      </c>
    </row>
    <row r="50" spans="1:15" x14ac:dyDescent="0.25">
      <c r="A50" s="2" t="s">
        <v>3</v>
      </c>
      <c r="B50" s="2">
        <f>2*$B$1</f>
        <v>2</v>
      </c>
      <c r="E50" s="3">
        <v>6</v>
      </c>
      <c r="F50" s="2">
        <f>B53*B54*(B50*B51/B49)</f>
        <v>0.192</v>
      </c>
      <c r="G50" s="2">
        <f>(B54^2)*(B50*B51/B49)</f>
        <v>0.14399999999999999</v>
      </c>
      <c r="H50" s="2">
        <f>-(B53*B54)*(B50*B51/B49)</f>
        <v>-0.192</v>
      </c>
      <c r="I50" s="2">
        <f>-(B54^2)*(B50*B51/B49)</f>
        <v>-0.14399999999999999</v>
      </c>
      <c r="L50" s="12">
        <v>0</v>
      </c>
      <c r="M50" s="12">
        <v>0</v>
      </c>
      <c r="N50" s="1">
        <f>M49</f>
        <v>0.8</v>
      </c>
      <c r="O50" s="1">
        <f>M48</f>
        <v>0.6</v>
      </c>
    </row>
    <row r="51" spans="1:15" x14ac:dyDescent="0.25">
      <c r="A51" s="2" t="s">
        <v>21</v>
      </c>
      <c r="B51" s="2">
        <f>$E$1</f>
        <v>1</v>
      </c>
      <c r="E51" s="3">
        <v>3</v>
      </c>
      <c r="F51" s="2">
        <f>-(B53^2)*(B50*B51/B49)</f>
        <v>-0.25600000000000006</v>
      </c>
      <c r="G51" s="2">
        <f>-(B53*B54)*(B50*B51/B49)</f>
        <v>-0.192</v>
      </c>
      <c r="H51" s="2">
        <f>(B53^2)*(B50*B51/B49)</f>
        <v>0.25600000000000006</v>
      </c>
      <c r="I51" s="2">
        <f>B54*B53*(B50*B51/B49)</f>
        <v>0.192</v>
      </c>
      <c r="L51" s="12">
        <v>0</v>
      </c>
      <c r="M51" s="12">
        <v>0</v>
      </c>
      <c r="N51" s="1">
        <f>L49</f>
        <v>-0.6</v>
      </c>
      <c r="O51" s="1">
        <f>N50</f>
        <v>0.8</v>
      </c>
    </row>
    <row r="52" spans="1:15" x14ac:dyDescent="0.25">
      <c r="A52" s="4" t="s">
        <v>7</v>
      </c>
      <c r="B52" s="2">
        <f>ACOS(B53)*180/PI()</f>
        <v>36.869897645844013</v>
      </c>
      <c r="E52" s="3">
        <v>4</v>
      </c>
      <c r="F52" s="2">
        <f>-(B54*B53)*(B50*B51/B49)</f>
        <v>-0.192</v>
      </c>
      <c r="G52" s="2">
        <f>-(B54^2)*(B50*B51/B49)</f>
        <v>-0.14399999999999999</v>
      </c>
      <c r="H52" s="2">
        <f>B54*B53*(B50*B51/B49)</f>
        <v>0.192</v>
      </c>
      <c r="I52" s="2">
        <f>(B54^2)*(B50*B51/B49)</f>
        <v>0.14399999999999999</v>
      </c>
    </row>
    <row r="53" spans="1:15" x14ac:dyDescent="0.25">
      <c r="A53" s="4" t="s">
        <v>5</v>
      </c>
      <c r="B53" s="2">
        <f>B47/B49</f>
        <v>0.8</v>
      </c>
    </row>
    <row r="54" spans="1:15" x14ac:dyDescent="0.25">
      <c r="A54" s="4" t="s">
        <v>6</v>
      </c>
      <c r="B54" s="2">
        <f>B48/B49</f>
        <v>0.6</v>
      </c>
    </row>
    <row r="57" spans="1:15" x14ac:dyDescent="0.25">
      <c r="A57" s="19" t="s">
        <v>12</v>
      </c>
      <c r="B57" s="20"/>
    </row>
    <row r="58" spans="1:15" x14ac:dyDescent="0.25">
      <c r="A58" s="2" t="s">
        <v>0</v>
      </c>
      <c r="B58" s="2">
        <v>4</v>
      </c>
      <c r="L58" s="18" t="s">
        <v>39</v>
      </c>
      <c r="M58" s="18"/>
      <c r="N58" s="18"/>
      <c r="O58" s="18"/>
    </row>
    <row r="59" spans="1:15" x14ac:dyDescent="0.25">
      <c r="A59" s="2" t="s">
        <v>1</v>
      </c>
      <c r="B59" s="2">
        <v>-3</v>
      </c>
      <c r="E59" s="2"/>
      <c r="F59" s="3">
        <f>E60</f>
        <v>1</v>
      </c>
      <c r="G59" s="3">
        <f>E61</f>
        <v>2</v>
      </c>
      <c r="H59" s="3">
        <f>E62</f>
        <v>7</v>
      </c>
      <c r="I59" s="3">
        <f>E63</f>
        <v>8</v>
      </c>
      <c r="L59" s="12">
        <f>B64</f>
        <v>0.8</v>
      </c>
      <c r="M59" s="12">
        <f>B65</f>
        <v>-0.6</v>
      </c>
      <c r="N59" s="1">
        <v>0</v>
      </c>
      <c r="O59" s="1">
        <v>0</v>
      </c>
    </row>
    <row r="60" spans="1:15" x14ac:dyDescent="0.25">
      <c r="A60" s="2" t="s">
        <v>2</v>
      </c>
      <c r="B60" s="2">
        <f>((B59^2)+(B58^2))^0.5</f>
        <v>5</v>
      </c>
      <c r="E60" s="3">
        <v>1</v>
      </c>
      <c r="F60" s="2">
        <f>(B64^2)*B61*B62/B60</f>
        <v>0.25600000000000006</v>
      </c>
      <c r="G60" s="2">
        <f>B64*B65*(B61*B62/B60)</f>
        <v>-0.192</v>
      </c>
      <c r="H60" s="2">
        <f>-(B64^2)*(B61*B62/B60)</f>
        <v>-0.25600000000000006</v>
      </c>
      <c r="I60" s="2">
        <f>-(B64*B65)*(B61*B62/B60)</f>
        <v>0.192</v>
      </c>
      <c r="L60" s="12">
        <f>-B65</f>
        <v>0.6</v>
      </c>
      <c r="M60" s="12">
        <f>L59</f>
        <v>0.8</v>
      </c>
      <c r="N60" s="1">
        <v>0</v>
      </c>
      <c r="O60" s="1">
        <v>0</v>
      </c>
    </row>
    <row r="61" spans="1:15" x14ac:dyDescent="0.25">
      <c r="A61" s="2" t="s">
        <v>3</v>
      </c>
      <c r="B61" s="2">
        <f>2*$B$1</f>
        <v>2</v>
      </c>
      <c r="E61" s="3">
        <v>2</v>
      </c>
      <c r="F61" s="2">
        <f>B64*B65*(B61*B62/B60)</f>
        <v>-0.192</v>
      </c>
      <c r="G61" s="2">
        <f>(B65^2)*(B61*B62/B60)</f>
        <v>0.14399999999999999</v>
      </c>
      <c r="H61" s="2">
        <f>-(B64*B65)*(B61*B62/B60)</f>
        <v>0.192</v>
      </c>
      <c r="I61" s="2">
        <f>-(B65^2)*(B61*B62/B60)</f>
        <v>-0.14399999999999999</v>
      </c>
      <c r="L61" s="12">
        <v>0</v>
      </c>
      <c r="M61" s="12">
        <v>0</v>
      </c>
      <c r="N61" s="1">
        <f>M60</f>
        <v>0.8</v>
      </c>
      <c r="O61" s="1">
        <f>M59</f>
        <v>-0.6</v>
      </c>
    </row>
    <row r="62" spans="1:15" x14ac:dyDescent="0.25">
      <c r="A62" s="2" t="s">
        <v>21</v>
      </c>
      <c r="B62" s="2">
        <f>$E$1</f>
        <v>1</v>
      </c>
      <c r="E62" s="3">
        <v>7</v>
      </c>
      <c r="F62" s="2">
        <f>-(B64^2)*(B61*B62/B60)</f>
        <v>-0.25600000000000006</v>
      </c>
      <c r="G62" s="2">
        <f>-(B64*B65)*(B61*B62/B60)</f>
        <v>0.192</v>
      </c>
      <c r="H62" s="2">
        <f>(B64^2)*(B61*B62/B60)</f>
        <v>0.25600000000000006</v>
      </c>
      <c r="I62" s="2">
        <f>B65*B64*(B61*B62/B60)</f>
        <v>-0.192</v>
      </c>
      <c r="L62" s="12">
        <v>0</v>
      </c>
      <c r="M62" s="12">
        <v>0</v>
      </c>
      <c r="N62" s="1">
        <f>L60</f>
        <v>0.6</v>
      </c>
      <c r="O62" s="1">
        <f>N61</f>
        <v>0.8</v>
      </c>
    </row>
    <row r="63" spans="1:15" x14ac:dyDescent="0.25">
      <c r="A63" s="4" t="s">
        <v>7</v>
      </c>
      <c r="B63" s="2">
        <f>ACOS(B64)*180/PI()</f>
        <v>36.869897645844013</v>
      </c>
      <c r="E63" s="3">
        <v>8</v>
      </c>
      <c r="F63" s="2">
        <f>-(B65*B64)*(B61*B62/B60)</f>
        <v>0.192</v>
      </c>
      <c r="G63" s="2">
        <f>-(B65^2)*(B61*B62/B60)</f>
        <v>-0.14399999999999999</v>
      </c>
      <c r="H63" s="2">
        <f>B65*B64*(B61*B62/B60)</f>
        <v>-0.192</v>
      </c>
      <c r="I63" s="2">
        <f>(B65^2)*(B61*B62/B60)</f>
        <v>0.14399999999999999</v>
      </c>
    </row>
    <row r="64" spans="1:15" x14ac:dyDescent="0.25">
      <c r="A64" s="4" t="s">
        <v>5</v>
      </c>
      <c r="B64" s="2">
        <f>B58/B60</f>
        <v>0.8</v>
      </c>
    </row>
    <row r="65" spans="1:12" x14ac:dyDescent="0.25">
      <c r="A65" s="4" t="s">
        <v>6</v>
      </c>
      <c r="B65" s="2">
        <f>B59/B60</f>
        <v>-0.6</v>
      </c>
    </row>
    <row r="69" spans="1:12" x14ac:dyDescent="0.25">
      <c r="D69" s="5"/>
      <c r="E69" s="7">
        <f>D70</f>
        <v>1</v>
      </c>
      <c r="F69" s="7">
        <f>D71</f>
        <v>2</v>
      </c>
      <c r="G69" s="7">
        <f>D72</f>
        <v>3</v>
      </c>
      <c r="H69" s="7">
        <f>D73</f>
        <v>4</v>
      </c>
      <c r="I69" s="7">
        <f>D74</f>
        <v>5</v>
      </c>
      <c r="J69" s="7">
        <f>D75</f>
        <v>6</v>
      </c>
      <c r="K69" s="7">
        <f>D76</f>
        <v>7</v>
      </c>
      <c r="L69" s="7">
        <f>D77</f>
        <v>8</v>
      </c>
    </row>
    <row r="70" spans="1:12" x14ac:dyDescent="0.25">
      <c r="D70" s="7">
        <v>1</v>
      </c>
      <c r="E70" s="6">
        <v>0.50600000000000001</v>
      </c>
      <c r="F70" s="6">
        <v>-0.192</v>
      </c>
      <c r="G70" s="6">
        <v>-0.25</v>
      </c>
      <c r="H70" s="6">
        <v>0</v>
      </c>
      <c r="I70" s="6">
        <v>0</v>
      </c>
      <c r="J70" s="6">
        <v>0</v>
      </c>
      <c r="K70" s="6">
        <v>-0.25600000000000006</v>
      </c>
      <c r="L70" s="6">
        <v>0.192</v>
      </c>
    </row>
    <row r="71" spans="1:12" x14ac:dyDescent="0.25">
      <c r="D71" s="7">
        <v>2</v>
      </c>
      <c r="E71" s="6">
        <v>-0.192</v>
      </c>
      <c r="F71" s="6">
        <v>0.47733333333333328</v>
      </c>
      <c r="G71" s="6">
        <v>0</v>
      </c>
      <c r="H71" s="6">
        <v>0</v>
      </c>
      <c r="I71" s="6">
        <v>0</v>
      </c>
      <c r="J71" s="6">
        <v>-0.33333333333333331</v>
      </c>
      <c r="K71" s="6">
        <v>0.192</v>
      </c>
      <c r="L71" s="6">
        <v>-0.14399999999999999</v>
      </c>
    </row>
    <row r="72" spans="1:12" x14ac:dyDescent="0.25">
      <c r="D72" s="7">
        <v>3</v>
      </c>
      <c r="E72" s="6">
        <v>-0.25</v>
      </c>
      <c r="F72" s="6">
        <v>0</v>
      </c>
      <c r="G72" s="6">
        <v>0.50600000000000001</v>
      </c>
      <c r="H72" s="6">
        <v>0.192</v>
      </c>
      <c r="I72" s="6">
        <v>-0.25600000000000006</v>
      </c>
      <c r="J72" s="6">
        <v>-0.192</v>
      </c>
      <c r="K72" s="6">
        <v>0</v>
      </c>
      <c r="L72" s="6">
        <v>0</v>
      </c>
    </row>
    <row r="73" spans="1:12" x14ac:dyDescent="0.25">
      <c r="D73" s="7">
        <v>4</v>
      </c>
      <c r="E73" s="6">
        <v>0</v>
      </c>
      <c r="F73" s="6">
        <v>0</v>
      </c>
      <c r="G73" s="6">
        <v>0.192</v>
      </c>
      <c r="H73" s="6">
        <v>0.47733333333333328</v>
      </c>
      <c r="I73" s="6">
        <v>-0.192</v>
      </c>
      <c r="J73" s="6">
        <v>-0.14399999999999999</v>
      </c>
      <c r="K73" s="6">
        <v>0</v>
      </c>
      <c r="L73" s="6">
        <v>-0.33333333333333331</v>
      </c>
    </row>
    <row r="74" spans="1:12" x14ac:dyDescent="0.25">
      <c r="D74" s="7">
        <v>5</v>
      </c>
      <c r="E74" s="6">
        <v>0</v>
      </c>
      <c r="F74" s="6">
        <v>0</v>
      </c>
      <c r="G74" s="6">
        <v>-0.25600000000000006</v>
      </c>
      <c r="H74" s="6">
        <v>-0.192</v>
      </c>
      <c r="I74" s="6">
        <v>0.50600000000000001</v>
      </c>
      <c r="J74" s="6">
        <v>0.192</v>
      </c>
      <c r="K74" s="6">
        <v>-0.25</v>
      </c>
      <c r="L74" s="6">
        <v>0</v>
      </c>
    </row>
    <row r="75" spans="1:12" x14ac:dyDescent="0.25">
      <c r="D75" s="7">
        <v>6</v>
      </c>
      <c r="E75" s="6">
        <v>0</v>
      </c>
      <c r="F75" s="6">
        <v>-0.33333333333333331</v>
      </c>
      <c r="G75" s="6">
        <v>-0.192</v>
      </c>
      <c r="H75" s="6">
        <v>-0.14399999999999999</v>
      </c>
      <c r="I75" s="6">
        <v>0.192</v>
      </c>
      <c r="J75" s="6">
        <v>0.47733333333333328</v>
      </c>
      <c r="K75" s="6">
        <v>0</v>
      </c>
      <c r="L75" s="6">
        <v>0</v>
      </c>
    </row>
    <row r="76" spans="1:12" x14ac:dyDescent="0.25">
      <c r="D76" s="7">
        <v>7</v>
      </c>
      <c r="E76" s="6">
        <v>-0.25600000000000006</v>
      </c>
      <c r="F76" s="6">
        <v>0.192</v>
      </c>
      <c r="G76" s="6">
        <v>0</v>
      </c>
      <c r="H76" s="6">
        <v>0</v>
      </c>
      <c r="I76" s="6">
        <v>-0.25</v>
      </c>
      <c r="J76" s="6">
        <v>0</v>
      </c>
      <c r="K76" s="6">
        <v>0.50600000000000001</v>
      </c>
      <c r="L76" s="6">
        <v>-0.192</v>
      </c>
    </row>
    <row r="77" spans="1:12" x14ac:dyDescent="0.25">
      <c r="D77" s="7">
        <v>8</v>
      </c>
      <c r="E77" s="6">
        <v>0.192</v>
      </c>
      <c r="F77" s="6">
        <v>-0.14399999999999999</v>
      </c>
      <c r="G77" s="6">
        <v>0</v>
      </c>
      <c r="H77" s="6">
        <v>-0.33333333333333331</v>
      </c>
      <c r="I77" s="6">
        <v>0</v>
      </c>
      <c r="J77" s="6">
        <v>0</v>
      </c>
      <c r="K77" s="6">
        <v>-0.192</v>
      </c>
      <c r="L77" s="6">
        <v>0.47733333333333328</v>
      </c>
    </row>
    <row r="81" spans="1:15" x14ac:dyDescent="0.25">
      <c r="A81" s="1"/>
      <c r="B81" s="10" t="s">
        <v>13</v>
      </c>
      <c r="E81" s="10" t="s">
        <v>14</v>
      </c>
      <c r="H81" s="1"/>
    </row>
    <row r="82" spans="1:15" x14ac:dyDescent="0.25">
      <c r="A82" s="8">
        <v>5</v>
      </c>
      <c r="B82" s="2">
        <v>0</v>
      </c>
      <c r="D82" s="9">
        <v>1</v>
      </c>
      <c r="E82" s="2">
        <v>0</v>
      </c>
    </row>
    <row r="83" spans="1:15" x14ac:dyDescent="0.25">
      <c r="A83" s="8">
        <v>6</v>
      </c>
      <c r="B83" s="2">
        <v>0</v>
      </c>
      <c r="D83" s="9">
        <v>2</v>
      </c>
      <c r="E83" s="2">
        <v>-20</v>
      </c>
    </row>
    <row r="84" spans="1:15" x14ac:dyDescent="0.25">
      <c r="A84" s="8">
        <v>7</v>
      </c>
      <c r="B84" s="2">
        <v>0</v>
      </c>
      <c r="D84" s="9">
        <v>3</v>
      </c>
      <c r="E84" s="2">
        <v>60</v>
      </c>
    </row>
    <row r="85" spans="1:15" x14ac:dyDescent="0.25">
      <c r="A85" s="8">
        <v>8</v>
      </c>
      <c r="B85" s="2">
        <v>0</v>
      </c>
      <c r="D85" s="9">
        <v>4</v>
      </c>
      <c r="E85" s="2">
        <v>-40</v>
      </c>
    </row>
    <row r="86" spans="1:15" x14ac:dyDescent="0.25">
      <c r="D86" s="8"/>
    </row>
    <row r="87" spans="1:15" x14ac:dyDescent="0.25">
      <c r="D87" s="8"/>
    </row>
    <row r="88" spans="1:15" x14ac:dyDescent="0.25">
      <c r="A88" s="1"/>
      <c r="B88" s="1"/>
      <c r="C88" s="1"/>
      <c r="D88" s="8"/>
      <c r="E88" s="1"/>
    </row>
    <row r="89" spans="1:15" x14ac:dyDescent="0.25">
      <c r="A89" s="1"/>
      <c r="B89" s="18" t="s">
        <v>16</v>
      </c>
      <c r="C89" s="18"/>
      <c r="D89" s="18"/>
      <c r="E89" s="18"/>
      <c r="F89" s="12"/>
      <c r="H89" s="11" t="s">
        <v>14</v>
      </c>
      <c r="I89" s="1"/>
      <c r="J89" s="11" t="s">
        <v>18</v>
      </c>
      <c r="K89" s="1"/>
      <c r="L89" s="11" t="s">
        <v>20</v>
      </c>
      <c r="O89" s="11" t="s">
        <v>15</v>
      </c>
    </row>
    <row r="90" spans="1:15" x14ac:dyDescent="0.25">
      <c r="A90" s="1"/>
      <c r="B90" s="1">
        <f t="array" ref="B90:E93">MINVERSE(E70:H73)</f>
        <v>3.5335005144032925</v>
      </c>
      <c r="C90" s="1">
        <v>1.4212962962962965</v>
      </c>
      <c r="D90" s="1">
        <v>2.060249485596708</v>
      </c>
      <c r="E90" s="1">
        <v>-0.82870370370370405</v>
      </c>
      <c r="H90" s="1">
        <f>E82</f>
        <v>0</v>
      </c>
      <c r="I90" s="1"/>
      <c r="J90" s="1">
        <f t="array" ref="J90:J93">MMULT(I70:L73,B82:B85)</f>
        <v>0</v>
      </c>
      <c r="K90" s="1"/>
      <c r="L90" s="1">
        <f>H90-J90</f>
        <v>0</v>
      </c>
      <c r="N90" s="8">
        <v>1</v>
      </c>
      <c r="O90" s="1">
        <f t="array" ref="O90:O93">MMULT(B90:E93,L90:L93)</f>
        <v>128.33719135802471</v>
      </c>
    </row>
    <row r="91" spans="1:15" x14ac:dyDescent="0.25">
      <c r="A91" s="1"/>
      <c r="B91" s="1">
        <v>1.4212962962962965</v>
      </c>
      <c r="C91" s="1">
        <v>2.666666666666667</v>
      </c>
      <c r="D91" s="1">
        <v>0.82870370370370383</v>
      </c>
      <c r="E91" s="1">
        <v>-0.33333333333333348</v>
      </c>
      <c r="G91" s="1"/>
      <c r="H91" s="1">
        <f t="shared" ref="H91:H93" si="0">E83</f>
        <v>-20</v>
      </c>
      <c r="I91" s="1" t="s">
        <v>17</v>
      </c>
      <c r="J91" s="1">
        <v>0</v>
      </c>
      <c r="K91" s="1" t="s">
        <v>19</v>
      </c>
      <c r="L91" s="1">
        <f t="shared" ref="L91:L93" si="1">H91-J91</f>
        <v>-20</v>
      </c>
      <c r="N91" s="8">
        <v>2</v>
      </c>
      <c r="O91" s="1">
        <v>9.722222222222225</v>
      </c>
    </row>
    <row r="92" spans="1:15" x14ac:dyDescent="0.25">
      <c r="A92" s="1"/>
      <c r="B92" s="1">
        <v>2.0602494855967084</v>
      </c>
      <c r="C92" s="1">
        <v>0.82870370370370383</v>
      </c>
      <c r="D92" s="1">
        <v>3.5335005144032925</v>
      </c>
      <c r="E92" s="1">
        <v>-1.4212962962962967</v>
      </c>
      <c r="H92" s="1">
        <f t="shared" si="0"/>
        <v>60</v>
      </c>
      <c r="I92" s="1"/>
      <c r="J92" s="1">
        <v>0</v>
      </c>
      <c r="K92" s="1"/>
      <c r="L92" s="1">
        <f t="shared" si="1"/>
        <v>60</v>
      </c>
      <c r="N92" s="8">
        <v>3</v>
      </c>
      <c r="O92" s="1">
        <v>252.28780864197535</v>
      </c>
    </row>
    <row r="93" spans="1:15" x14ac:dyDescent="0.25">
      <c r="A93" s="1"/>
      <c r="B93" s="1">
        <v>-0.82870370370370394</v>
      </c>
      <c r="C93" s="1">
        <v>-0.33333333333333348</v>
      </c>
      <c r="D93" s="1">
        <v>-1.4212962962962967</v>
      </c>
      <c r="E93" s="1">
        <v>2.666666666666667</v>
      </c>
      <c r="H93" s="1">
        <f t="shared" si="0"/>
        <v>-40</v>
      </c>
      <c r="I93" s="1"/>
      <c r="J93" s="1">
        <v>0</v>
      </c>
      <c r="K93" s="1"/>
      <c r="L93" s="1">
        <f t="shared" si="1"/>
        <v>-40</v>
      </c>
      <c r="N93" s="8">
        <v>4</v>
      </c>
      <c r="O93" s="1">
        <v>-185.27777777777783</v>
      </c>
    </row>
    <row r="94" spans="1:15" x14ac:dyDescent="0.25">
      <c r="A94" s="1"/>
      <c r="B94" s="1"/>
      <c r="C94" s="1"/>
      <c r="D94" s="1"/>
      <c r="E94" s="1"/>
    </row>
    <row r="95" spans="1:15" x14ac:dyDescent="0.25">
      <c r="A95" s="1"/>
      <c r="B95" s="1"/>
      <c r="C95" s="1"/>
      <c r="D95" s="1"/>
      <c r="E95" s="1"/>
    </row>
    <row r="96" spans="1:15" x14ac:dyDescent="0.25">
      <c r="A96" s="1"/>
      <c r="B96" s="1"/>
      <c r="C96" s="1"/>
      <c r="D96" s="1"/>
      <c r="E96" s="1"/>
    </row>
    <row r="97" spans="1:9" x14ac:dyDescent="0.25">
      <c r="A97" s="1"/>
      <c r="B97" s="15" t="s">
        <v>22</v>
      </c>
      <c r="C97" s="12"/>
      <c r="D97" s="15" t="s">
        <v>24</v>
      </c>
      <c r="E97" s="12"/>
      <c r="F97" s="13" t="s">
        <v>25</v>
      </c>
    </row>
    <row r="98" spans="1:9" x14ac:dyDescent="0.25">
      <c r="A98" s="1"/>
      <c r="B98" s="1">
        <f t="array" ref="B98:B101">MMULT(E74:H77,O90:O93)</f>
        <v>-29.012345679012363</v>
      </c>
      <c r="C98" s="1"/>
      <c r="D98" s="1">
        <f t="array" ref="D98:D101">MMULT(I74:L77,B82:B85)</f>
        <v>0</v>
      </c>
      <c r="E98" s="1"/>
      <c r="F98" s="1">
        <f>B98+D98</f>
        <v>-29.012345679012363</v>
      </c>
    </row>
    <row r="99" spans="1:9" x14ac:dyDescent="0.25">
      <c r="A99" s="1"/>
      <c r="B99" s="1">
        <v>-25</v>
      </c>
      <c r="C99" s="1" t="s">
        <v>23</v>
      </c>
      <c r="D99" s="1">
        <v>0</v>
      </c>
      <c r="E99" s="1" t="s">
        <v>19</v>
      </c>
      <c r="F99" s="1">
        <f t="shared" ref="F99:F101" si="2">B99+D99</f>
        <v>-25</v>
      </c>
    </row>
    <row r="100" spans="1:9" x14ac:dyDescent="0.25">
      <c r="A100" s="1"/>
      <c r="B100" s="1">
        <v>-30.987654320987666</v>
      </c>
      <c r="C100" s="1"/>
      <c r="D100" s="1">
        <v>0</v>
      </c>
      <c r="E100" s="1"/>
      <c r="F100" s="1">
        <f t="shared" si="2"/>
        <v>-30.987654320987666</v>
      </c>
    </row>
    <row r="101" spans="1:9" x14ac:dyDescent="0.25">
      <c r="A101" s="1"/>
      <c r="B101" s="1">
        <v>85.000000000000028</v>
      </c>
      <c r="C101" s="1"/>
      <c r="D101" s="1">
        <v>0</v>
      </c>
      <c r="E101" s="1"/>
      <c r="F101" s="1">
        <f t="shared" si="2"/>
        <v>85.000000000000028</v>
      </c>
    </row>
    <row r="102" spans="1:9" x14ac:dyDescent="0.25">
      <c r="A102" s="1"/>
      <c r="B102" s="1"/>
      <c r="C102" s="1"/>
      <c r="D102" s="1"/>
      <c r="E102" s="1"/>
    </row>
    <row r="103" spans="1:9" x14ac:dyDescent="0.25">
      <c r="A103" s="1" t="s">
        <v>4</v>
      </c>
      <c r="B103" s="1"/>
      <c r="C103" s="1"/>
      <c r="D103" s="1"/>
      <c r="E103" s="1"/>
    </row>
    <row r="104" spans="1:9" x14ac:dyDescent="0.25">
      <c r="A104" s="1"/>
      <c r="B104" s="1"/>
      <c r="C104" s="1"/>
      <c r="D104" s="1"/>
      <c r="E104" s="1"/>
    </row>
    <row r="105" spans="1:9" x14ac:dyDescent="0.25">
      <c r="A105" s="1"/>
      <c r="B105" s="15" t="s">
        <v>27</v>
      </c>
      <c r="C105" s="1"/>
      <c r="D105" s="15" t="s">
        <v>28</v>
      </c>
      <c r="E105" s="12"/>
      <c r="F105" s="15" t="s">
        <v>40</v>
      </c>
      <c r="G105" s="17"/>
      <c r="H105" s="17"/>
      <c r="I105" s="17"/>
    </row>
    <row r="106" spans="1:9" x14ac:dyDescent="0.25">
      <c r="A106" s="8">
        <f>E5</f>
        <v>5</v>
      </c>
      <c r="B106" s="1">
        <f>B82</f>
        <v>0</v>
      </c>
      <c r="C106" s="1"/>
      <c r="D106" s="1">
        <f t="array" ref="D106:D109">MMULT(F5:I8,B106:B109)</f>
        <v>0</v>
      </c>
      <c r="E106" s="12"/>
      <c r="F106" s="12">
        <f t="array" ref="F106:F109">MMULT(L4:O7,D106:D109)</f>
        <v>-3.2407407407407414</v>
      </c>
      <c r="G106" s="12"/>
      <c r="H106" s="12"/>
      <c r="I106" s="12"/>
    </row>
    <row r="107" spans="1:9" x14ac:dyDescent="0.25">
      <c r="A107" s="8">
        <v>6</v>
      </c>
      <c r="B107" s="1">
        <f>B83</f>
        <v>0</v>
      </c>
      <c r="C107" s="1"/>
      <c r="D107" s="1">
        <v>-3.2407407407407414</v>
      </c>
      <c r="E107" s="12"/>
      <c r="F107" s="12">
        <v>0</v>
      </c>
      <c r="G107" s="12"/>
      <c r="H107" s="12"/>
      <c r="I107" s="12"/>
    </row>
    <row r="108" spans="1:9" x14ac:dyDescent="0.25">
      <c r="A108" s="8">
        <v>1</v>
      </c>
      <c r="B108" s="1">
        <f>O90</f>
        <v>128.33719135802471</v>
      </c>
      <c r="C108" s="1"/>
      <c r="D108" s="1">
        <v>0</v>
      </c>
      <c r="E108" s="12"/>
      <c r="F108" s="12">
        <v>3.2407407407407414</v>
      </c>
      <c r="G108" s="12"/>
      <c r="H108" s="12"/>
      <c r="I108" s="12"/>
    </row>
    <row r="109" spans="1:9" x14ac:dyDescent="0.25">
      <c r="A109" s="8">
        <v>2</v>
      </c>
      <c r="B109" s="1">
        <f>O91</f>
        <v>9.722222222222225</v>
      </c>
      <c r="C109" s="1"/>
      <c r="D109" s="1">
        <v>3.2407407407407414</v>
      </c>
      <c r="E109" s="12"/>
      <c r="F109" s="12">
        <v>0</v>
      </c>
      <c r="G109" s="12"/>
      <c r="H109" s="12"/>
      <c r="I109" s="12"/>
    </row>
    <row r="110" spans="1:9" x14ac:dyDescent="0.25">
      <c r="A110" s="1"/>
      <c r="B110" s="1"/>
      <c r="C110" s="1"/>
      <c r="D110" s="1"/>
      <c r="E110" s="12"/>
      <c r="F110" s="12"/>
      <c r="G110" s="16"/>
      <c r="H110" s="16"/>
      <c r="I110" s="16"/>
    </row>
    <row r="111" spans="1:9" x14ac:dyDescent="0.25">
      <c r="A111" s="1" t="s">
        <v>8</v>
      </c>
      <c r="B111" s="1"/>
      <c r="C111" s="1"/>
      <c r="D111" s="1"/>
      <c r="E111" s="12"/>
      <c r="F111" s="12"/>
      <c r="G111" s="16"/>
    </row>
    <row r="112" spans="1:9" x14ac:dyDescent="0.25">
      <c r="A112" s="1"/>
      <c r="B112" s="1"/>
      <c r="C112" s="1"/>
      <c r="D112" s="1"/>
      <c r="E112" s="12"/>
      <c r="F112" s="12"/>
      <c r="G112" s="16"/>
    </row>
    <row r="113" spans="1:7" x14ac:dyDescent="0.25">
      <c r="A113" s="1"/>
      <c r="B113" s="15" t="s">
        <v>29</v>
      </c>
      <c r="C113" s="1"/>
      <c r="D113" s="15" t="s">
        <v>30</v>
      </c>
      <c r="E113" s="12"/>
      <c r="F113" s="15" t="s">
        <v>40</v>
      </c>
      <c r="G113" s="16"/>
    </row>
    <row r="114" spans="1:7" x14ac:dyDescent="0.25">
      <c r="A114" s="8">
        <f>E16</f>
        <v>1</v>
      </c>
      <c r="B114" s="1">
        <f>O90</f>
        <v>128.33719135802471</v>
      </c>
      <c r="C114" s="1"/>
      <c r="D114" s="1">
        <f t="array" ref="D114:D117">MMULT(F16:I19,B114:B117)</f>
        <v>-30.987654320987659</v>
      </c>
      <c r="E114" s="12"/>
      <c r="F114" s="12">
        <f t="array" ref="F114:F117">MMULT(L15:O18,D114:D117)</f>
        <v>-30.987654320987659</v>
      </c>
      <c r="G114" s="16"/>
    </row>
    <row r="115" spans="1:7" x14ac:dyDescent="0.25">
      <c r="A115" s="8">
        <f>E17</f>
        <v>2</v>
      </c>
      <c r="B115" s="1">
        <f>O91</f>
        <v>9.722222222222225</v>
      </c>
      <c r="C115" s="1"/>
      <c r="D115" s="1">
        <v>0</v>
      </c>
      <c r="E115" s="12"/>
      <c r="F115" s="12">
        <v>0</v>
      </c>
      <c r="G115" s="16"/>
    </row>
    <row r="116" spans="1:7" x14ac:dyDescent="0.25">
      <c r="A116" s="8">
        <f>E18</f>
        <v>3</v>
      </c>
      <c r="B116" s="1">
        <f t="shared" ref="B116:B117" si="3">O92</f>
        <v>252.28780864197535</v>
      </c>
      <c r="C116" s="1"/>
      <c r="D116" s="1">
        <v>30.987654320987659</v>
      </c>
      <c r="E116" s="1"/>
      <c r="F116" s="12">
        <v>30.987654320987659</v>
      </c>
    </row>
    <row r="117" spans="1:7" x14ac:dyDescent="0.25">
      <c r="A117" s="8">
        <f>E19</f>
        <v>4</v>
      </c>
      <c r="B117" s="1">
        <f t="shared" si="3"/>
        <v>-185.27777777777783</v>
      </c>
      <c r="C117" s="1"/>
      <c r="D117" s="1">
        <v>0</v>
      </c>
      <c r="E117" s="1"/>
      <c r="F117" s="12">
        <v>0</v>
      </c>
    </row>
    <row r="118" spans="1:7" x14ac:dyDescent="0.25">
      <c r="A118" s="1"/>
      <c r="B118" s="1"/>
      <c r="C118" s="1"/>
      <c r="D118" s="1"/>
      <c r="E118" s="1"/>
    </row>
    <row r="119" spans="1:7" x14ac:dyDescent="0.25">
      <c r="A119" s="1" t="s">
        <v>9</v>
      </c>
      <c r="B119" s="1"/>
      <c r="C119" s="1"/>
      <c r="D119" s="1"/>
      <c r="E119" s="1"/>
    </row>
    <row r="120" spans="1:7" x14ac:dyDescent="0.25">
      <c r="A120" s="1"/>
      <c r="B120" s="1"/>
      <c r="C120" s="1"/>
      <c r="D120" s="1"/>
      <c r="E120" s="1"/>
    </row>
    <row r="121" spans="1:7" x14ac:dyDescent="0.25">
      <c r="A121" s="1"/>
      <c r="B121" s="15" t="s">
        <v>31</v>
      </c>
      <c r="C121" s="1"/>
      <c r="D121" s="15" t="s">
        <v>32</v>
      </c>
      <c r="E121" s="1"/>
      <c r="F121" s="15" t="s">
        <v>40</v>
      </c>
    </row>
    <row r="122" spans="1:7" x14ac:dyDescent="0.25">
      <c r="A122" s="8">
        <f>E27</f>
        <v>5</v>
      </c>
      <c r="B122" s="1">
        <f>B82</f>
        <v>0</v>
      </c>
      <c r="C122" s="1"/>
      <c r="D122" s="1">
        <f t="array" ref="D122:D125">MMULT(F27:I30,B122:B125)</f>
        <v>0</v>
      </c>
      <c r="E122" s="1"/>
      <c r="F122" s="1">
        <f t="array" ref="F122:F125">MMULT(L26:O29,D122:D125)</f>
        <v>0</v>
      </c>
    </row>
    <row r="123" spans="1:7" x14ac:dyDescent="0.25">
      <c r="A123" s="8">
        <f>E28</f>
        <v>6</v>
      </c>
      <c r="B123" s="1">
        <f t="shared" ref="B123:B125" si="4">B83</f>
        <v>0</v>
      </c>
      <c r="C123" s="1"/>
      <c r="D123" s="1">
        <v>0</v>
      </c>
      <c r="E123" s="1"/>
      <c r="F123" s="1">
        <v>0</v>
      </c>
    </row>
    <row r="124" spans="1:7" x14ac:dyDescent="0.25">
      <c r="A124" s="8">
        <f>E29</f>
        <v>7</v>
      </c>
      <c r="B124" s="1">
        <f t="shared" si="4"/>
        <v>0</v>
      </c>
      <c r="C124" s="1"/>
      <c r="D124" s="1">
        <v>0</v>
      </c>
      <c r="E124" s="1"/>
      <c r="F124" s="1">
        <v>0</v>
      </c>
    </row>
    <row r="125" spans="1:7" x14ac:dyDescent="0.25">
      <c r="A125" s="8">
        <f>E30</f>
        <v>8</v>
      </c>
      <c r="B125" s="1">
        <f t="shared" si="4"/>
        <v>0</v>
      </c>
      <c r="C125" s="1"/>
      <c r="D125" s="1">
        <v>0</v>
      </c>
      <c r="E125" s="1"/>
      <c r="F125" s="1">
        <v>0</v>
      </c>
    </row>
    <row r="126" spans="1:7" x14ac:dyDescent="0.25">
      <c r="A126" s="1"/>
      <c r="B126" s="1"/>
      <c r="C126" s="1"/>
      <c r="D126" s="1"/>
      <c r="E126" s="1"/>
    </row>
    <row r="127" spans="1:7" x14ac:dyDescent="0.25">
      <c r="A127" s="1" t="s">
        <v>10</v>
      </c>
      <c r="B127" s="1"/>
      <c r="C127" s="1"/>
      <c r="D127" s="1"/>
      <c r="E127" s="1"/>
    </row>
    <row r="128" spans="1:7" x14ac:dyDescent="0.25">
      <c r="A128" s="1"/>
      <c r="B128" s="1"/>
      <c r="C128" s="1"/>
      <c r="D128" s="1"/>
      <c r="E128" s="1"/>
    </row>
    <row r="129" spans="1:6" x14ac:dyDescent="0.25">
      <c r="A129" s="1"/>
      <c r="B129" s="15" t="s">
        <v>33</v>
      </c>
      <c r="C129" s="1"/>
      <c r="D129" s="15" t="s">
        <v>34</v>
      </c>
      <c r="E129" s="1"/>
      <c r="F129" s="15" t="s">
        <v>40</v>
      </c>
    </row>
    <row r="130" spans="1:6" x14ac:dyDescent="0.25">
      <c r="A130" s="8">
        <f>E38</f>
        <v>7</v>
      </c>
      <c r="B130" s="1">
        <f>B84</f>
        <v>0</v>
      </c>
      <c r="C130" s="1"/>
      <c r="D130" s="1">
        <f t="array" ref="D130:D133">MMULT(F38:I41,B130:B133)</f>
        <v>0</v>
      </c>
      <c r="E130" s="1"/>
      <c r="F130" s="1">
        <f t="array" ref="F130:F133">MMULT(L37:O40,D130:D133)</f>
        <v>61.759259259259274</v>
      </c>
    </row>
    <row r="131" spans="1:6" x14ac:dyDescent="0.25">
      <c r="A131" s="8">
        <f t="shared" ref="A131:A133" si="5">E39</f>
        <v>8</v>
      </c>
      <c r="B131" s="1">
        <f>B85</f>
        <v>0</v>
      </c>
      <c r="C131" s="1"/>
      <c r="D131" s="1">
        <v>61.759259259259274</v>
      </c>
      <c r="E131" s="1"/>
      <c r="F131" s="1">
        <v>0</v>
      </c>
    </row>
    <row r="132" spans="1:6" x14ac:dyDescent="0.25">
      <c r="A132" s="8">
        <f t="shared" si="5"/>
        <v>3</v>
      </c>
      <c r="B132" s="1">
        <f>O92</f>
        <v>252.28780864197535</v>
      </c>
      <c r="C132" s="1"/>
      <c r="D132" s="1">
        <v>0</v>
      </c>
      <c r="E132" s="1"/>
      <c r="F132" s="1">
        <v>-61.759259259259274</v>
      </c>
    </row>
    <row r="133" spans="1:6" x14ac:dyDescent="0.25">
      <c r="A133" s="8">
        <f t="shared" si="5"/>
        <v>4</v>
      </c>
      <c r="B133" s="1">
        <f>O93</f>
        <v>-185.27777777777783</v>
      </c>
      <c r="C133" s="1"/>
      <c r="D133" s="1">
        <v>-61.759259259259274</v>
      </c>
      <c r="E133" s="1"/>
      <c r="F133" s="1">
        <v>0</v>
      </c>
    </row>
    <row r="134" spans="1:6" x14ac:dyDescent="0.25">
      <c r="A134" s="1"/>
      <c r="B134" s="1"/>
      <c r="C134" s="1"/>
      <c r="D134" s="1"/>
      <c r="E134" s="1"/>
    </row>
    <row r="135" spans="1:6" x14ac:dyDescent="0.25">
      <c r="A135" s="1" t="s">
        <v>11</v>
      </c>
      <c r="B135" s="1"/>
      <c r="C135" s="1"/>
      <c r="D135" s="1"/>
      <c r="E135" s="1"/>
    </row>
    <row r="136" spans="1:6" x14ac:dyDescent="0.25">
      <c r="A136" s="1"/>
      <c r="B136" s="1"/>
      <c r="C136" s="1"/>
      <c r="D136" s="1"/>
      <c r="E136" s="1"/>
    </row>
    <row r="137" spans="1:6" x14ac:dyDescent="0.25">
      <c r="A137" s="1"/>
      <c r="B137" s="15" t="s">
        <v>35</v>
      </c>
      <c r="C137" s="1"/>
      <c r="D137" s="15" t="s">
        <v>36</v>
      </c>
      <c r="E137" s="1"/>
      <c r="F137" s="15" t="s">
        <v>40</v>
      </c>
    </row>
    <row r="138" spans="1:6" x14ac:dyDescent="0.25">
      <c r="A138" s="8">
        <f>E49</f>
        <v>5</v>
      </c>
      <c r="B138" s="1">
        <f>B82</f>
        <v>0</v>
      </c>
      <c r="C138" s="1"/>
      <c r="D138" s="1">
        <f t="array" ref="D138:D141">MMULT(F49:I52,B138:B141)</f>
        <v>-29.012345679012363</v>
      </c>
      <c r="E138" s="1"/>
      <c r="F138">
        <f t="array" ref="F138:F141">MMULT(L48:O51,D138:D141)</f>
        <v>-36.265432098765444</v>
      </c>
    </row>
    <row r="139" spans="1:6" x14ac:dyDescent="0.25">
      <c r="A139" s="8">
        <f t="shared" ref="A139:A141" si="6">E50</f>
        <v>6</v>
      </c>
      <c r="B139" s="1">
        <f>B83</f>
        <v>0</v>
      </c>
      <c r="C139" s="1"/>
      <c r="D139" s="1">
        <v>-21.75925925925926</v>
      </c>
      <c r="E139" s="1"/>
      <c r="F139">
        <v>7.1054273576010019E-15</v>
      </c>
    </row>
    <row r="140" spans="1:6" x14ac:dyDescent="0.25">
      <c r="A140" s="8">
        <f t="shared" si="6"/>
        <v>3</v>
      </c>
      <c r="B140" s="1">
        <f>O92</f>
        <v>252.28780864197535</v>
      </c>
      <c r="C140" s="1"/>
      <c r="D140" s="1">
        <v>29.012345679012363</v>
      </c>
      <c r="E140" s="1"/>
      <c r="F140">
        <v>36.265432098765444</v>
      </c>
    </row>
    <row r="141" spans="1:6" x14ac:dyDescent="0.25">
      <c r="A141" s="8">
        <f t="shared" si="6"/>
        <v>4</v>
      </c>
      <c r="B141" s="1">
        <f>O93</f>
        <v>-185.27777777777783</v>
      </c>
      <c r="C141" s="1"/>
      <c r="D141" s="1">
        <v>21.75925925925926</v>
      </c>
      <c r="E141" s="1"/>
      <c r="F141">
        <v>-7.1054273576010019E-15</v>
      </c>
    </row>
    <row r="142" spans="1:6" x14ac:dyDescent="0.25">
      <c r="A142" s="1"/>
      <c r="B142" s="1"/>
      <c r="C142" s="1"/>
      <c r="D142" s="1"/>
      <c r="E142" s="1"/>
    </row>
    <row r="143" spans="1:6" x14ac:dyDescent="0.25">
      <c r="A143" s="1" t="s">
        <v>12</v>
      </c>
      <c r="B143" s="1"/>
      <c r="C143" s="1"/>
      <c r="D143" s="1"/>
      <c r="E143" s="1"/>
    </row>
    <row r="144" spans="1:6" x14ac:dyDescent="0.25">
      <c r="A144" s="1"/>
      <c r="B144" s="1"/>
      <c r="C144" s="1"/>
      <c r="D144" s="1"/>
      <c r="E144" s="1"/>
    </row>
    <row r="145" spans="1:6" x14ac:dyDescent="0.25">
      <c r="A145" s="1"/>
      <c r="B145" s="15" t="s">
        <v>37</v>
      </c>
      <c r="C145" s="1"/>
      <c r="D145" s="15" t="s">
        <v>38</v>
      </c>
      <c r="E145" s="1"/>
      <c r="F145" s="15" t="s">
        <v>40</v>
      </c>
    </row>
    <row r="146" spans="1:6" x14ac:dyDescent="0.25">
      <c r="A146" s="8">
        <f>E60</f>
        <v>1</v>
      </c>
      <c r="B146" s="1">
        <f>O90</f>
        <v>128.33719135802471</v>
      </c>
      <c r="C146" s="1"/>
      <c r="D146" s="1">
        <f t="array" ref="D146:D149">MMULT(F60:I63,B146:B149)</f>
        <v>30.987654320987666</v>
      </c>
      <c r="E146" s="1"/>
      <c r="F146" s="1">
        <f t="array" ref="F146:F149">MMULT(L59:O62,D146:D149)</f>
        <v>38.734567901234584</v>
      </c>
    </row>
    <row r="147" spans="1:6" x14ac:dyDescent="0.25">
      <c r="A147" s="8">
        <f t="shared" ref="A147:A149" si="7">E61</f>
        <v>2</v>
      </c>
      <c r="B147" s="1">
        <f>O91</f>
        <v>9.722222222222225</v>
      </c>
      <c r="C147" s="1"/>
      <c r="D147" s="1">
        <v>-23.240740740740748</v>
      </c>
      <c r="E147" s="1"/>
      <c r="F147" s="1">
        <v>0</v>
      </c>
    </row>
    <row r="148" spans="1:6" x14ac:dyDescent="0.25">
      <c r="A148" s="8">
        <f t="shared" si="7"/>
        <v>7</v>
      </c>
      <c r="B148" s="1">
        <f>B84</f>
        <v>0</v>
      </c>
      <c r="C148" s="1"/>
      <c r="D148" s="1">
        <v>-30.987654320987666</v>
      </c>
      <c r="E148" s="1"/>
      <c r="F148" s="1">
        <v>-38.734567901234584</v>
      </c>
    </row>
    <row r="149" spans="1:6" x14ac:dyDescent="0.25">
      <c r="A149" s="8">
        <f t="shared" si="7"/>
        <v>8</v>
      </c>
      <c r="B149" s="1">
        <f>B85</f>
        <v>0</v>
      </c>
      <c r="C149" s="1"/>
      <c r="D149" s="1">
        <v>23.240740740740748</v>
      </c>
      <c r="E149" s="1"/>
      <c r="F149" s="1">
        <v>0</v>
      </c>
    </row>
  </sheetData>
  <dataConsolidate topLabels="1">
    <dataRefs count="6">
      <dataRef ref="E4:I8" sheet="Con Desplaz"/>
      <dataRef ref="E15:I19" sheet="Con Desplaz"/>
      <dataRef ref="E26:I30" sheet="Con Desplaz"/>
      <dataRef ref="E37:I41" sheet="Con Desplaz"/>
      <dataRef ref="E48:I52" sheet="Con Desplaz"/>
      <dataRef ref="E59:I63" sheet="Con Desplaz"/>
    </dataRefs>
  </dataConsolidate>
  <mergeCells count="13">
    <mergeCell ref="L58:O58"/>
    <mergeCell ref="B89:E89"/>
    <mergeCell ref="A2:B2"/>
    <mergeCell ref="A13:B13"/>
    <mergeCell ref="A24:B24"/>
    <mergeCell ref="A35:B35"/>
    <mergeCell ref="A46:B46"/>
    <mergeCell ref="A57:B57"/>
    <mergeCell ref="L3:O3"/>
    <mergeCell ref="L14:O14"/>
    <mergeCell ref="L25:O25"/>
    <mergeCell ref="L36:O36"/>
    <mergeCell ref="L47:O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1" sqref="B1:C5"/>
    </sheetView>
  </sheetViews>
  <sheetFormatPr baseColWidth="10" defaultRowHeight="15" x14ac:dyDescent="0.25"/>
  <cols>
    <col min="2" max="3" width="20.5" customWidth="1"/>
  </cols>
  <sheetData>
    <row r="1" spans="1:4" x14ac:dyDescent="0.25">
      <c r="B1" s="1" t="s">
        <v>56</v>
      </c>
      <c r="C1" s="1" t="s">
        <v>57</v>
      </c>
    </row>
    <row r="2" spans="1:4" x14ac:dyDescent="0.25">
      <c r="B2" s="1">
        <v>-29.012345679012402</v>
      </c>
      <c r="C2" s="1">
        <v>-29.012345679012363</v>
      </c>
    </row>
    <row r="3" spans="1:4" x14ac:dyDescent="0.25">
      <c r="B3" s="1">
        <v>-25</v>
      </c>
      <c r="C3" s="1">
        <v>-25</v>
      </c>
    </row>
    <row r="4" spans="1:4" x14ac:dyDescent="0.25">
      <c r="B4" s="1">
        <v>-30.987654320987701</v>
      </c>
      <c r="C4" s="1">
        <v>-30.987654320987666</v>
      </c>
    </row>
    <row r="5" spans="1:4" x14ac:dyDescent="0.25">
      <c r="B5" s="1">
        <v>85</v>
      </c>
      <c r="C5" s="1">
        <v>85.000000000000028</v>
      </c>
    </row>
    <row r="8" spans="1:4" x14ac:dyDescent="0.25">
      <c r="C8" s="22"/>
    </row>
    <row r="9" spans="1:4" x14ac:dyDescent="0.25">
      <c r="A9" s="27" t="s">
        <v>50</v>
      </c>
      <c r="B9" s="25" t="s">
        <v>47</v>
      </c>
      <c r="C9" s="25" t="s">
        <v>48</v>
      </c>
      <c r="D9" s="25" t="s">
        <v>49</v>
      </c>
    </row>
    <row r="10" spans="1:4" x14ac:dyDescent="0.25">
      <c r="A10" s="27"/>
      <c r="B10" s="25" t="s">
        <v>41</v>
      </c>
      <c r="C10" s="23" t="s">
        <v>41</v>
      </c>
      <c r="D10" s="25" t="s">
        <v>28</v>
      </c>
    </row>
    <row r="11" spans="1:4" x14ac:dyDescent="0.25">
      <c r="A11" s="27"/>
      <c r="B11" s="26">
        <v>0</v>
      </c>
      <c r="C11" s="23">
        <v>-3.2406999999999999</v>
      </c>
      <c r="D11" s="25">
        <v>0</v>
      </c>
    </row>
    <row r="12" spans="1:4" x14ac:dyDescent="0.25">
      <c r="A12" s="27"/>
      <c r="B12" s="25">
        <v>-3.2406999999999999</v>
      </c>
      <c r="C12" s="24">
        <v>0</v>
      </c>
      <c r="D12" s="25">
        <v>-3.2407407407407414</v>
      </c>
    </row>
    <row r="13" spans="1:4" x14ac:dyDescent="0.25">
      <c r="A13" s="27"/>
      <c r="B13" s="26">
        <v>0</v>
      </c>
      <c r="C13" s="23">
        <v>3.2406999999999999</v>
      </c>
      <c r="D13" s="25">
        <v>0</v>
      </c>
    </row>
    <row r="14" spans="1:4" x14ac:dyDescent="0.25">
      <c r="A14" s="27"/>
      <c r="B14" s="25">
        <v>3.2406999999999999</v>
      </c>
      <c r="C14" s="23">
        <v>0</v>
      </c>
      <c r="D14" s="25">
        <v>3.2407407407407414</v>
      </c>
    </row>
    <row r="15" spans="1:4" x14ac:dyDescent="0.25">
      <c r="B15" s="25"/>
      <c r="C15" s="25"/>
      <c r="D15" s="25"/>
    </row>
    <row r="16" spans="1:4" x14ac:dyDescent="0.25">
      <c r="B16" s="25"/>
      <c r="C16" s="23"/>
      <c r="D16" s="25"/>
    </row>
    <row r="17" spans="1:4" x14ac:dyDescent="0.25">
      <c r="B17" s="25"/>
      <c r="C17" s="25"/>
      <c r="D17" s="25"/>
    </row>
    <row r="18" spans="1:4" x14ac:dyDescent="0.25">
      <c r="A18" s="27" t="s">
        <v>51</v>
      </c>
      <c r="B18" s="25" t="s">
        <v>42</v>
      </c>
      <c r="C18" s="23" t="s">
        <v>42</v>
      </c>
      <c r="D18" s="25" t="s">
        <v>32</v>
      </c>
    </row>
    <row r="19" spans="1:4" x14ac:dyDescent="0.25">
      <c r="A19" s="27"/>
      <c r="B19" s="25">
        <v>0</v>
      </c>
      <c r="C19" s="23">
        <v>0</v>
      </c>
      <c r="D19" s="25">
        <v>0</v>
      </c>
    </row>
    <row r="20" spans="1:4" x14ac:dyDescent="0.25">
      <c r="A20" s="27"/>
      <c r="B20" s="25">
        <v>0</v>
      </c>
      <c r="C20" s="23">
        <v>0</v>
      </c>
      <c r="D20" s="25">
        <v>0</v>
      </c>
    </row>
    <row r="21" spans="1:4" x14ac:dyDescent="0.25">
      <c r="A21" s="27"/>
      <c r="B21" s="25">
        <v>0</v>
      </c>
      <c r="C21" s="23">
        <v>0</v>
      </c>
      <c r="D21" s="25">
        <v>0</v>
      </c>
    </row>
    <row r="22" spans="1:4" x14ac:dyDescent="0.25">
      <c r="A22" s="27"/>
      <c r="B22" s="25">
        <v>0</v>
      </c>
      <c r="C22" s="23">
        <v>0</v>
      </c>
      <c r="D22" s="25">
        <v>0</v>
      </c>
    </row>
    <row r="23" spans="1:4" x14ac:dyDescent="0.25">
      <c r="A23" s="21"/>
      <c r="B23" s="25"/>
      <c r="C23" s="25"/>
      <c r="D23" s="25"/>
    </row>
    <row r="24" spans="1:4" x14ac:dyDescent="0.25">
      <c r="B24" s="25"/>
      <c r="C24" s="23"/>
      <c r="D24" s="25"/>
    </row>
    <row r="25" spans="1:4" x14ac:dyDescent="0.25">
      <c r="B25" s="25"/>
      <c r="C25" s="25"/>
      <c r="D25" s="25"/>
    </row>
    <row r="26" spans="1:4" x14ac:dyDescent="0.25">
      <c r="A26" s="27" t="s">
        <v>52</v>
      </c>
      <c r="B26" s="25" t="s">
        <v>43</v>
      </c>
      <c r="C26" s="23" t="s">
        <v>43</v>
      </c>
      <c r="D26" s="25" t="s">
        <v>34</v>
      </c>
    </row>
    <row r="27" spans="1:4" x14ac:dyDescent="0.25">
      <c r="A27" s="27"/>
      <c r="B27" s="26">
        <v>0</v>
      </c>
      <c r="C27" s="23">
        <v>61.759300000000003</v>
      </c>
      <c r="D27" s="25">
        <v>0</v>
      </c>
    </row>
    <row r="28" spans="1:4" x14ac:dyDescent="0.25">
      <c r="A28" s="27"/>
      <c r="B28" s="25">
        <v>-61.759300000000003</v>
      </c>
      <c r="C28" s="24">
        <v>0</v>
      </c>
      <c r="D28" s="25">
        <v>61.759259259259274</v>
      </c>
    </row>
    <row r="29" spans="1:4" x14ac:dyDescent="0.25">
      <c r="A29" s="27"/>
      <c r="B29" s="26">
        <v>0</v>
      </c>
      <c r="C29" s="23">
        <v>-61.759300000000003</v>
      </c>
      <c r="D29" s="25">
        <v>0</v>
      </c>
    </row>
    <row r="30" spans="1:4" x14ac:dyDescent="0.25">
      <c r="A30" s="27"/>
      <c r="B30" s="25">
        <v>61.759300000000003</v>
      </c>
      <c r="C30" s="23">
        <v>0</v>
      </c>
      <c r="D30" s="25">
        <v>-61.759259259259274</v>
      </c>
    </row>
    <row r="31" spans="1:4" x14ac:dyDescent="0.25">
      <c r="A31" s="21"/>
      <c r="B31" s="25"/>
      <c r="C31" s="25"/>
      <c r="D31" s="25"/>
    </row>
    <row r="32" spans="1:4" x14ac:dyDescent="0.25">
      <c r="B32" s="25"/>
      <c r="C32" s="23"/>
      <c r="D32" s="25"/>
    </row>
    <row r="33" spans="1:4" x14ac:dyDescent="0.25">
      <c r="B33" s="25"/>
      <c r="C33" s="25"/>
      <c r="D33" s="25"/>
    </row>
    <row r="34" spans="1:4" x14ac:dyDescent="0.25">
      <c r="A34" s="27" t="s">
        <v>53</v>
      </c>
      <c r="B34" s="25" t="s">
        <v>44</v>
      </c>
      <c r="C34" s="23" t="s">
        <v>44</v>
      </c>
      <c r="D34" s="25" t="s">
        <v>30</v>
      </c>
    </row>
    <row r="35" spans="1:4" x14ac:dyDescent="0.25">
      <c r="A35" s="27"/>
      <c r="B35" s="25">
        <v>-30.9877</v>
      </c>
      <c r="C35" s="23">
        <v>-30.9877</v>
      </c>
      <c r="D35" s="25">
        <v>-30.987654320987659</v>
      </c>
    </row>
    <row r="36" spans="1:4" x14ac:dyDescent="0.25">
      <c r="A36" s="27"/>
      <c r="B36" s="26">
        <v>0</v>
      </c>
      <c r="C36" s="24">
        <v>0</v>
      </c>
      <c r="D36" s="25">
        <v>0</v>
      </c>
    </row>
    <row r="37" spans="1:4" x14ac:dyDescent="0.25">
      <c r="A37" s="27"/>
      <c r="B37" s="25">
        <v>30.9877</v>
      </c>
      <c r="C37" s="23">
        <v>30.9877</v>
      </c>
      <c r="D37" s="25">
        <v>30.987654320987659</v>
      </c>
    </row>
    <row r="38" spans="1:4" x14ac:dyDescent="0.25">
      <c r="A38" s="27"/>
      <c r="B38" s="25">
        <v>0</v>
      </c>
      <c r="C38" s="23">
        <v>0</v>
      </c>
      <c r="D38" s="25">
        <v>0</v>
      </c>
    </row>
    <row r="39" spans="1:4" x14ac:dyDescent="0.25">
      <c r="A39" s="21"/>
      <c r="B39" s="25"/>
      <c r="C39" s="25"/>
      <c r="D39" s="25"/>
    </row>
    <row r="40" spans="1:4" x14ac:dyDescent="0.25">
      <c r="B40" s="25"/>
      <c r="C40" s="23"/>
      <c r="D40" s="25"/>
    </row>
    <row r="41" spans="1:4" x14ac:dyDescent="0.25">
      <c r="B41" s="25"/>
      <c r="C41" s="25"/>
      <c r="D41" s="25"/>
    </row>
    <row r="42" spans="1:4" x14ac:dyDescent="0.25">
      <c r="A42" s="27" t="s">
        <v>54</v>
      </c>
      <c r="B42" s="25" t="s">
        <v>45</v>
      </c>
      <c r="C42" s="23" t="s">
        <v>45</v>
      </c>
      <c r="D42" s="25" t="s">
        <v>36</v>
      </c>
    </row>
    <row r="43" spans="1:4" x14ac:dyDescent="0.25">
      <c r="A43" s="27"/>
      <c r="B43" s="26">
        <v>-29.0123</v>
      </c>
      <c r="C43" s="23">
        <v>-36.2654</v>
      </c>
      <c r="D43" s="25">
        <v>-29.012345679012363</v>
      </c>
    </row>
    <row r="44" spans="1:4" x14ac:dyDescent="0.25">
      <c r="A44" s="27"/>
      <c r="B44" s="26">
        <v>-21.7593</v>
      </c>
      <c r="C44" s="24">
        <v>0</v>
      </c>
      <c r="D44" s="25">
        <v>-21.75925925925926</v>
      </c>
    </row>
    <row r="45" spans="1:4" x14ac:dyDescent="0.25">
      <c r="A45" s="27"/>
      <c r="B45" s="26">
        <v>29.0123</v>
      </c>
      <c r="C45" s="23">
        <v>36.2654</v>
      </c>
      <c r="D45" s="25">
        <v>29.012345679012363</v>
      </c>
    </row>
    <row r="46" spans="1:4" x14ac:dyDescent="0.25">
      <c r="A46" s="27"/>
      <c r="B46" s="25">
        <v>21.7593</v>
      </c>
      <c r="C46" s="23">
        <v>0</v>
      </c>
      <c r="D46" s="25">
        <v>21.75925925925926</v>
      </c>
    </row>
    <row r="47" spans="1:4" x14ac:dyDescent="0.25">
      <c r="A47" s="21"/>
      <c r="B47" s="25"/>
      <c r="C47" s="25"/>
      <c r="D47" s="25"/>
    </row>
    <row r="48" spans="1:4" x14ac:dyDescent="0.25">
      <c r="B48" s="25"/>
      <c r="C48" s="23"/>
      <c r="D48" s="25"/>
    </row>
    <row r="49" spans="1:4" x14ac:dyDescent="0.25">
      <c r="B49" s="25"/>
      <c r="C49" s="25"/>
      <c r="D49" s="25"/>
    </row>
    <row r="50" spans="1:4" x14ac:dyDescent="0.25">
      <c r="A50" s="27" t="s">
        <v>55</v>
      </c>
      <c r="B50" s="25" t="s">
        <v>46</v>
      </c>
      <c r="C50" s="23" t="s">
        <v>46</v>
      </c>
      <c r="D50" s="25" t="s">
        <v>38</v>
      </c>
    </row>
    <row r="51" spans="1:4" x14ac:dyDescent="0.25">
      <c r="A51" s="27"/>
      <c r="B51" s="26">
        <v>30.9877</v>
      </c>
      <c r="C51" s="23">
        <v>38.7346</v>
      </c>
      <c r="D51" s="25">
        <v>30.987654320987666</v>
      </c>
    </row>
    <row r="52" spans="1:4" x14ac:dyDescent="0.25">
      <c r="A52" s="27"/>
      <c r="B52" s="26">
        <v>-23.2407</v>
      </c>
      <c r="C52" s="24">
        <v>0</v>
      </c>
      <c r="D52" s="25">
        <v>-23.240740740740748</v>
      </c>
    </row>
    <row r="53" spans="1:4" x14ac:dyDescent="0.25">
      <c r="A53" s="27"/>
      <c r="B53" s="26">
        <v>-30.9877</v>
      </c>
      <c r="C53" s="23">
        <v>-38.7346</v>
      </c>
      <c r="D53" s="25">
        <v>-30.987654320987666</v>
      </c>
    </row>
    <row r="54" spans="1:4" x14ac:dyDescent="0.25">
      <c r="A54" s="27"/>
      <c r="B54" s="25">
        <v>23.2407</v>
      </c>
      <c r="C54" s="25">
        <v>0</v>
      </c>
      <c r="D54" s="25">
        <v>23.240740740740748</v>
      </c>
    </row>
    <row r="55" spans="1:4" x14ac:dyDescent="0.25">
      <c r="A55" s="21"/>
    </row>
  </sheetData>
  <mergeCells count="6">
    <mergeCell ref="A18:A22"/>
    <mergeCell ref="A26:A30"/>
    <mergeCell ref="A34:A38"/>
    <mergeCell ref="A42:A46"/>
    <mergeCell ref="A50:A54"/>
    <mergeCell ref="A9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Desplaz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cesar Gamba</cp:lastModifiedBy>
  <dcterms:created xsi:type="dcterms:W3CDTF">2016-08-10T01:04:06Z</dcterms:created>
  <dcterms:modified xsi:type="dcterms:W3CDTF">2016-08-22T13:44:45Z</dcterms:modified>
</cp:coreProperties>
</file>