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ar\2016-3\Analisi Estructural Matricial\Vigas\"/>
    </mc:Choice>
  </mc:AlternateContent>
  <bookViews>
    <workbookView xWindow="0" yWindow="0" windowWidth="15345" windowHeight="4455"/>
  </bookViews>
  <sheets>
    <sheet name="Matriz local" sheetId="1" r:id="rId1"/>
    <sheet name="Hoja de diseñ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7" i="2" l="1" a="1"/>
  <c r="K130" i="2" s="1"/>
  <c r="I138" i="2" s="1"/>
  <c r="H121" i="2"/>
  <c r="H120" i="2"/>
  <c r="H119" i="2"/>
  <c r="H118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C78" i="2" a="1"/>
  <c r="H86" i="2" s="1"/>
  <c r="G50" i="2"/>
  <c r="D50" i="2"/>
  <c r="G49" i="2"/>
  <c r="D49" i="2"/>
  <c r="G48" i="2"/>
  <c r="D48" i="2"/>
  <c r="G47" i="2"/>
  <c r="D47" i="2"/>
  <c r="K46" i="2"/>
  <c r="J46" i="2"/>
  <c r="I46" i="2"/>
  <c r="H46" i="2"/>
  <c r="G41" i="2"/>
  <c r="D41" i="2"/>
  <c r="G40" i="2"/>
  <c r="D40" i="2"/>
  <c r="G39" i="2"/>
  <c r="D39" i="2"/>
  <c r="G38" i="2"/>
  <c r="D38" i="2"/>
  <c r="K37" i="2"/>
  <c r="J37" i="2"/>
  <c r="I37" i="2"/>
  <c r="H37" i="2"/>
  <c r="G32" i="2"/>
  <c r="D32" i="2"/>
  <c r="G31" i="2"/>
  <c r="D31" i="2"/>
  <c r="G30" i="2"/>
  <c r="D30" i="2"/>
  <c r="G29" i="2"/>
  <c r="D29" i="2"/>
  <c r="K28" i="2"/>
  <c r="J28" i="2"/>
  <c r="I28" i="2"/>
  <c r="H28" i="2"/>
  <c r="G22" i="2"/>
  <c r="D22" i="2"/>
  <c r="G21" i="2"/>
  <c r="D21" i="2"/>
  <c r="G20" i="2"/>
  <c r="D20" i="2"/>
  <c r="G19" i="2"/>
  <c r="D19" i="2"/>
  <c r="K18" i="2"/>
  <c r="J18" i="2"/>
  <c r="I18" i="2"/>
  <c r="H18" i="2"/>
  <c r="G12" i="2"/>
  <c r="D12" i="2"/>
  <c r="G11" i="2"/>
  <c r="D11" i="2"/>
  <c r="G10" i="2"/>
  <c r="D10" i="2"/>
  <c r="G9" i="2"/>
  <c r="D9" i="2"/>
  <c r="K8" i="2"/>
  <c r="J8" i="2"/>
  <c r="I8" i="2"/>
  <c r="H8" i="2"/>
  <c r="E78" i="2" l="1"/>
  <c r="H79" i="2"/>
  <c r="K80" i="2"/>
  <c r="E82" i="2"/>
  <c r="H83" i="2"/>
  <c r="K84" i="2"/>
  <c r="E86" i="2"/>
  <c r="I78" i="2"/>
  <c r="D79" i="2"/>
  <c r="C80" i="2"/>
  <c r="G80" i="2"/>
  <c r="F81" i="2"/>
  <c r="J81" i="2"/>
  <c r="I82" i="2"/>
  <c r="D83" i="2"/>
  <c r="C84" i="2"/>
  <c r="G84" i="2"/>
  <c r="F85" i="2"/>
  <c r="J85" i="2"/>
  <c r="I86" i="2"/>
  <c r="C78" i="2"/>
  <c r="B104" i="2" s="1" a="1"/>
  <c r="F78" i="2"/>
  <c r="J78" i="2"/>
  <c r="E79" i="2"/>
  <c r="I79" i="2"/>
  <c r="D80" i="2"/>
  <c r="H80" i="2"/>
  <c r="C81" i="2"/>
  <c r="G81" i="2"/>
  <c r="K81" i="2"/>
  <c r="F82" i="2"/>
  <c r="J82" i="2"/>
  <c r="E83" i="2"/>
  <c r="I83" i="2"/>
  <c r="D84" i="2"/>
  <c r="H84" i="2"/>
  <c r="C85" i="2"/>
  <c r="G85" i="2"/>
  <c r="K85" i="2"/>
  <c r="F86" i="2"/>
  <c r="J86" i="2"/>
  <c r="K128" i="2"/>
  <c r="I136" i="2" s="1"/>
  <c r="G78" i="2"/>
  <c r="K78" i="2"/>
  <c r="F79" i="2"/>
  <c r="J79" i="2"/>
  <c r="E80" i="2"/>
  <c r="I80" i="2"/>
  <c r="D81" i="2"/>
  <c r="H81" i="2"/>
  <c r="C82" i="2"/>
  <c r="G82" i="2"/>
  <c r="K82" i="2"/>
  <c r="F83" i="2"/>
  <c r="J83" i="2"/>
  <c r="E84" i="2"/>
  <c r="I84" i="2"/>
  <c r="D85" i="2"/>
  <c r="H85" i="2"/>
  <c r="C86" i="2"/>
  <c r="G86" i="2"/>
  <c r="K86" i="2"/>
  <c r="K129" i="2"/>
  <c r="I137" i="2" s="1"/>
  <c r="D78" i="2"/>
  <c r="H78" i="2"/>
  <c r="C79" i="2"/>
  <c r="G79" i="2"/>
  <c r="K79" i="2"/>
  <c r="F80" i="2"/>
  <c r="J80" i="2"/>
  <c r="E81" i="2"/>
  <c r="I81" i="2"/>
  <c r="D82" i="2"/>
  <c r="H82" i="2"/>
  <c r="C83" i="2"/>
  <c r="G83" i="2"/>
  <c r="K83" i="2"/>
  <c r="F84" i="2"/>
  <c r="J84" i="2"/>
  <c r="E85" i="2"/>
  <c r="I85" i="2"/>
  <c r="D86" i="2"/>
  <c r="K127" i="2"/>
  <c r="I135" i="2" s="1"/>
  <c r="B6" i="1"/>
  <c r="B109" i="2" l="1"/>
  <c r="B105" i="2"/>
  <c r="B112" i="2"/>
  <c r="B108" i="2"/>
  <c r="B111" i="2"/>
  <c r="B107" i="2"/>
  <c r="B104" i="2"/>
  <c r="B110" i="2"/>
  <c r="B106" i="2"/>
  <c r="B8" i="1"/>
  <c r="F10" i="1" s="1"/>
  <c r="Q4" i="1"/>
  <c r="Q9" i="1" s="1"/>
  <c r="Q11" i="1" l="1"/>
  <c r="K11" i="1" s="1"/>
  <c r="K9" i="1"/>
  <c r="B9" i="1"/>
  <c r="E8" i="1" s="1"/>
  <c r="G8" i="1" s="1"/>
  <c r="B10" i="1"/>
  <c r="H11" i="1" s="1"/>
  <c r="B11" i="1"/>
  <c r="F11" i="1" s="1"/>
  <c r="Q8" i="1"/>
  <c r="F8" i="1"/>
  <c r="E9" i="1"/>
  <c r="G9" i="1" s="1"/>
  <c r="H8" i="1"/>
  <c r="H10" i="1"/>
  <c r="Q10" i="1" l="1"/>
  <c r="K10" i="1" s="1"/>
  <c r="K8" i="1"/>
  <c r="H9" i="1"/>
  <c r="F9" i="1"/>
  <c r="E10" i="1"/>
  <c r="G10" i="1" s="1"/>
  <c r="E11" i="1"/>
  <c r="G11" i="1" s="1"/>
</calcChain>
</file>

<file path=xl/sharedStrings.xml><?xml version="1.0" encoding="utf-8"?>
<sst xmlns="http://schemas.openxmlformats.org/spreadsheetml/2006/main" count="80" uniqueCount="45">
  <si>
    <t>b</t>
  </si>
  <si>
    <t>h</t>
  </si>
  <si>
    <t>L</t>
  </si>
  <si>
    <t>E</t>
  </si>
  <si>
    <t>I</t>
  </si>
  <si>
    <t>6EI/L^2</t>
  </si>
  <si>
    <t>Accion fija</t>
  </si>
  <si>
    <t>Ffija</t>
  </si>
  <si>
    <t>12EI/L^3</t>
  </si>
  <si>
    <t>4EI/L</t>
  </si>
  <si>
    <t>2EI/L</t>
  </si>
  <si>
    <t>Ensamble</t>
  </si>
  <si>
    <t>Elemento</t>
  </si>
  <si>
    <t>1-2.</t>
  </si>
  <si>
    <t>Matriz de rigidez</t>
  </si>
  <si>
    <t>Ri</t>
  </si>
  <si>
    <t>Mi</t>
  </si>
  <si>
    <t>Rd</t>
  </si>
  <si>
    <t>Md</t>
  </si>
  <si>
    <t>2-3.</t>
  </si>
  <si>
    <t>Fuerzas extenas</t>
  </si>
  <si>
    <t>Fuerzas nudos</t>
  </si>
  <si>
    <t>3-4.</t>
  </si>
  <si>
    <t>4-5.</t>
  </si>
  <si>
    <t>5-6.</t>
  </si>
  <si>
    <t>Ensamble matrices</t>
  </si>
  <si>
    <t>Fuerzas perfectas</t>
  </si>
  <si>
    <t>Fuerzas externas</t>
  </si>
  <si>
    <t>Calculo de desplazamientos desconocidos</t>
  </si>
  <si>
    <t>Kinv</t>
  </si>
  <si>
    <t>Desplazamnietos desconocidos</t>
  </si>
  <si>
    <t>Fuerzas desconocidas</t>
  </si>
  <si>
    <t>Multoplicaciom K*Desplaz</t>
  </si>
  <si>
    <t>fuerzas totales</t>
  </si>
  <si>
    <t>Ingreso de datos</t>
  </si>
  <si>
    <t>Vi</t>
  </si>
  <si>
    <t>Oi</t>
  </si>
  <si>
    <t>Vj</t>
  </si>
  <si>
    <t>Oj</t>
  </si>
  <si>
    <t>P (kN)</t>
  </si>
  <si>
    <t>W (kN/m)</t>
  </si>
  <si>
    <t>L(m)</t>
  </si>
  <si>
    <t>Fexternas</t>
  </si>
  <si>
    <t xml:space="preserve">Matriz de rigidez </t>
  </si>
  <si>
    <t>Fuerzas internas en cada 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</si>
</sst>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zoomScale="70" zoomScaleNormal="70" workbookViewId="0">
      <selection activeCell="D6" sqref="D6:H6"/>
    </sheetView>
  </sheetViews>
  <sheetFormatPr baseColWidth="10" defaultRowHeight="15" x14ac:dyDescent="0.25"/>
  <cols>
    <col min="2" max="2" width="35" customWidth="1"/>
    <col min="5" max="5" width="20.25" customWidth="1"/>
    <col min="6" max="6" width="22.25" customWidth="1"/>
  </cols>
  <sheetData>
    <row r="1" spans="1:17" x14ac:dyDescent="0.25">
      <c r="A1" s="8" t="s">
        <v>34</v>
      </c>
      <c r="B1" s="8"/>
    </row>
    <row r="2" spans="1:17" x14ac:dyDescent="0.25">
      <c r="A2" s="6" t="s">
        <v>0</v>
      </c>
      <c r="B2" s="7">
        <v>24</v>
      </c>
      <c r="P2" s="12" t="s">
        <v>6</v>
      </c>
      <c r="Q2" s="12"/>
    </row>
    <row r="3" spans="1:17" x14ac:dyDescent="0.25">
      <c r="A3" s="6" t="s">
        <v>1</v>
      </c>
      <c r="B3" s="7">
        <v>1</v>
      </c>
      <c r="P3" s="12"/>
      <c r="Q3" s="12"/>
    </row>
    <row r="4" spans="1:17" x14ac:dyDescent="0.25">
      <c r="A4" s="6" t="s">
        <v>2</v>
      </c>
      <c r="B4" s="7">
        <v>4</v>
      </c>
      <c r="P4" s="6" t="s">
        <v>41</v>
      </c>
      <c r="Q4" s="7">
        <f>B4</f>
        <v>4</v>
      </c>
    </row>
    <row r="5" spans="1:17" x14ac:dyDescent="0.25">
      <c r="A5" s="6" t="s">
        <v>3</v>
      </c>
      <c r="B5" s="7">
        <v>1</v>
      </c>
      <c r="P5" s="6" t="s">
        <v>39</v>
      </c>
      <c r="Q5" s="7">
        <v>60</v>
      </c>
    </row>
    <row r="6" spans="1:17" x14ac:dyDescent="0.25">
      <c r="A6" s="7" t="s">
        <v>4</v>
      </c>
      <c r="B6" s="7">
        <f>(B2*B3^3)/12</f>
        <v>2</v>
      </c>
      <c r="D6" s="17" t="s">
        <v>43</v>
      </c>
      <c r="E6" s="17"/>
      <c r="F6" s="17"/>
      <c r="G6" s="17"/>
      <c r="H6" s="17"/>
      <c r="J6" s="15" t="s">
        <v>7</v>
      </c>
      <c r="K6" s="16"/>
      <c r="M6" s="17" t="s">
        <v>42</v>
      </c>
      <c r="N6" s="17"/>
      <c r="P6" s="6" t="s">
        <v>40</v>
      </c>
      <c r="Q6" s="7">
        <v>12</v>
      </c>
    </row>
    <row r="7" spans="1:17" x14ac:dyDescent="0.25">
      <c r="D7" s="11"/>
      <c r="E7" s="11" t="s">
        <v>35</v>
      </c>
      <c r="F7" s="11" t="s">
        <v>36</v>
      </c>
      <c r="G7" s="11" t="s">
        <v>37</v>
      </c>
      <c r="H7" s="11" t="s">
        <v>38</v>
      </c>
      <c r="J7" s="11"/>
      <c r="K7" s="11">
        <v>1</v>
      </c>
      <c r="M7" s="14"/>
      <c r="N7" s="14">
        <v>1</v>
      </c>
      <c r="P7" s="13" t="s">
        <v>7</v>
      </c>
      <c r="Q7" s="13"/>
    </row>
    <row r="8" spans="1:17" x14ac:dyDescent="0.25">
      <c r="A8" s="10" t="s">
        <v>5</v>
      </c>
      <c r="B8" s="7">
        <f>6*(B5*B6)/B4^2</f>
        <v>0.75</v>
      </c>
      <c r="D8" s="11" t="s">
        <v>35</v>
      </c>
      <c r="E8" s="7">
        <f>B9</f>
        <v>0.375</v>
      </c>
      <c r="F8" s="7">
        <f>B8</f>
        <v>0.75</v>
      </c>
      <c r="G8" s="7">
        <f>-E8</f>
        <v>-0.375</v>
      </c>
      <c r="H8" s="7">
        <f>B8</f>
        <v>0.75</v>
      </c>
      <c r="J8" s="11" t="s">
        <v>35</v>
      </c>
      <c r="K8" s="7">
        <f>Q8</f>
        <v>54</v>
      </c>
      <c r="M8" s="11" t="s">
        <v>35</v>
      </c>
      <c r="N8" s="5">
        <v>0</v>
      </c>
      <c r="P8" s="7" t="s">
        <v>15</v>
      </c>
      <c r="Q8" s="7">
        <f>Q6*Q4/2+Q5/2</f>
        <v>54</v>
      </c>
    </row>
    <row r="9" spans="1:17" x14ac:dyDescent="0.25">
      <c r="A9" s="10" t="s">
        <v>8</v>
      </c>
      <c r="B9" s="7">
        <f>12*(B5*B6)/(B4^3)</f>
        <v>0.375</v>
      </c>
      <c r="D9" s="11" t="s">
        <v>36</v>
      </c>
      <c r="E9" s="7">
        <f>B8</f>
        <v>0.75</v>
      </c>
      <c r="F9" s="7">
        <f>B10</f>
        <v>2</v>
      </c>
      <c r="G9" s="7">
        <f>-E9</f>
        <v>-0.75</v>
      </c>
      <c r="H9" s="7">
        <f>B11</f>
        <v>1</v>
      </c>
      <c r="J9" s="11" t="s">
        <v>36</v>
      </c>
      <c r="K9" s="7">
        <f>Q9</f>
        <v>46</v>
      </c>
      <c r="M9" s="11" t="s">
        <v>36</v>
      </c>
      <c r="N9" s="5">
        <v>0</v>
      </c>
      <c r="P9" s="7" t="s">
        <v>16</v>
      </c>
      <c r="Q9" s="7">
        <f>(Q6*Q4^2)/12+Q5*Q4/8</f>
        <v>46</v>
      </c>
    </row>
    <row r="10" spans="1:17" x14ac:dyDescent="0.25">
      <c r="A10" s="10" t="s">
        <v>9</v>
      </c>
      <c r="B10" s="7">
        <f>4*(B5*B6)/B4</f>
        <v>2</v>
      </c>
      <c r="D10" s="11" t="s">
        <v>37</v>
      </c>
      <c r="E10" s="7">
        <f>-E8</f>
        <v>-0.375</v>
      </c>
      <c r="F10" s="7">
        <f>-B8</f>
        <v>-0.75</v>
      </c>
      <c r="G10" s="7">
        <f>-E10</f>
        <v>0.375</v>
      </c>
      <c r="H10" s="7">
        <f>-B8</f>
        <v>-0.75</v>
      </c>
      <c r="J10" s="11" t="s">
        <v>37</v>
      </c>
      <c r="K10" s="7">
        <f>Q10</f>
        <v>54</v>
      </c>
      <c r="M10" s="11" t="s">
        <v>37</v>
      </c>
      <c r="N10" s="5">
        <v>0</v>
      </c>
      <c r="P10" s="7" t="s">
        <v>17</v>
      </c>
      <c r="Q10" s="7">
        <f>Q8</f>
        <v>54</v>
      </c>
    </row>
    <row r="11" spans="1:17" x14ac:dyDescent="0.25">
      <c r="A11" s="10" t="s">
        <v>10</v>
      </c>
      <c r="B11" s="7">
        <f>2*(B5*B6)/B4</f>
        <v>1</v>
      </c>
      <c r="D11" s="11" t="s">
        <v>38</v>
      </c>
      <c r="E11" s="7">
        <f>E9</f>
        <v>0.75</v>
      </c>
      <c r="F11" s="7">
        <f>B11</f>
        <v>1</v>
      </c>
      <c r="G11" s="7">
        <f>-E11</f>
        <v>-0.75</v>
      </c>
      <c r="H11" s="7">
        <f>B10</f>
        <v>2</v>
      </c>
      <c r="J11" s="11" t="s">
        <v>38</v>
      </c>
      <c r="K11" s="7">
        <f>Q11</f>
        <v>-46</v>
      </c>
      <c r="M11" s="11" t="s">
        <v>38</v>
      </c>
      <c r="N11" s="5">
        <v>0</v>
      </c>
      <c r="P11" s="7" t="s">
        <v>18</v>
      </c>
      <c r="Q11" s="7">
        <f>-Q9</f>
        <v>-46</v>
      </c>
    </row>
    <row r="17" s="9" customFormat="1" x14ac:dyDescent="0.25"/>
    <row r="130" s="9" customFormat="1" x14ac:dyDescent="0.25"/>
  </sheetData>
  <dataConsolidate topLabels="1">
    <dataRefs count="5">
      <dataRef ref="A23:B27" sheet="Matriz local"/>
      <dataRef ref="A33:B37" sheet="Matriz local"/>
      <dataRef ref="A43:B47" sheet="Matriz local"/>
      <dataRef ref="A52:B56" sheet="Matriz local"/>
      <dataRef ref="A61:B65" sheet="Matriz local"/>
    </dataRefs>
  </dataConsolidate>
  <mergeCells count="6">
    <mergeCell ref="A1:B1"/>
    <mergeCell ref="P7:Q7"/>
    <mergeCell ref="P2:Q3"/>
    <mergeCell ref="J6:K6"/>
    <mergeCell ref="D6:H6"/>
    <mergeCell ref="M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Views>
    <sheetView topLeftCell="A97" workbookViewId="0">
      <selection activeCell="E121" sqref="E121"/>
    </sheetView>
  </sheetViews>
  <sheetFormatPr baseColWidth="10" defaultRowHeight="15" x14ac:dyDescent="0.25"/>
  <sheetData>
    <row r="1" spans="1:11" s="9" customFormat="1" x14ac:dyDescent="0.25"/>
    <row r="3" spans="1:11" s="1" customFormat="1" x14ac:dyDescent="0.25">
      <c r="A3" s="1" t="s">
        <v>11</v>
      </c>
    </row>
    <row r="5" spans="1:11" x14ac:dyDescent="0.25">
      <c r="A5" t="s">
        <v>12</v>
      </c>
      <c r="B5" s="2" t="s">
        <v>13</v>
      </c>
    </row>
    <row r="7" spans="1:11" x14ac:dyDescent="0.25">
      <c r="B7" t="s">
        <v>20</v>
      </c>
      <c r="E7" t="s">
        <v>21</v>
      </c>
      <c r="G7" t="s">
        <v>14</v>
      </c>
    </row>
    <row r="8" spans="1:11" x14ac:dyDescent="0.25">
      <c r="B8">
        <v>1</v>
      </c>
      <c r="E8">
        <v>1</v>
      </c>
      <c r="H8">
        <f>A9</f>
        <v>10</v>
      </c>
      <c r="I8">
        <f>A10</f>
        <v>1</v>
      </c>
      <c r="J8">
        <f>A11</f>
        <v>3</v>
      </c>
      <c r="K8">
        <f>A12</f>
        <v>2</v>
      </c>
    </row>
    <row r="9" spans="1:11" x14ac:dyDescent="0.25">
      <c r="A9">
        <v>10</v>
      </c>
      <c r="B9">
        <v>24</v>
      </c>
      <c r="D9">
        <f>A9</f>
        <v>10</v>
      </c>
      <c r="E9">
        <v>0</v>
      </c>
      <c r="G9">
        <f>A9</f>
        <v>10</v>
      </c>
      <c r="H9">
        <v>0.375</v>
      </c>
      <c r="I9">
        <v>0.75</v>
      </c>
      <c r="J9">
        <v>-0.375</v>
      </c>
      <c r="K9">
        <v>0.75</v>
      </c>
    </row>
    <row r="10" spans="1:11" x14ac:dyDescent="0.25">
      <c r="A10">
        <v>1</v>
      </c>
      <c r="B10">
        <v>16</v>
      </c>
      <c r="D10">
        <f>A10</f>
        <v>1</v>
      </c>
      <c r="E10">
        <v>0</v>
      </c>
      <c r="G10">
        <f>A10</f>
        <v>1</v>
      </c>
      <c r="H10">
        <v>0.75</v>
      </c>
      <c r="I10">
        <v>2</v>
      </c>
      <c r="J10">
        <v>-0.75</v>
      </c>
      <c r="K10">
        <v>1</v>
      </c>
    </row>
    <row r="11" spans="1:11" x14ac:dyDescent="0.25">
      <c r="A11">
        <v>3</v>
      </c>
      <c r="B11">
        <v>24</v>
      </c>
      <c r="D11">
        <f>A11</f>
        <v>3</v>
      </c>
      <c r="E11">
        <v>-60</v>
      </c>
      <c r="G11">
        <f>A11</f>
        <v>3</v>
      </c>
      <c r="H11">
        <v>-0.375</v>
      </c>
      <c r="I11">
        <v>-0.75</v>
      </c>
      <c r="J11">
        <v>0.375</v>
      </c>
      <c r="K11">
        <v>-0.75</v>
      </c>
    </row>
    <row r="12" spans="1:11" x14ac:dyDescent="0.25">
      <c r="A12">
        <v>2</v>
      </c>
      <c r="B12">
        <v>-16</v>
      </c>
      <c r="D12">
        <f>A12</f>
        <v>2</v>
      </c>
      <c r="E12">
        <v>0</v>
      </c>
      <c r="G12">
        <f>A12</f>
        <v>2</v>
      </c>
      <c r="H12">
        <v>0.75</v>
      </c>
      <c r="I12">
        <v>1</v>
      </c>
      <c r="J12">
        <v>-0.75</v>
      </c>
      <c r="K12">
        <v>2</v>
      </c>
    </row>
    <row r="15" spans="1:11" x14ac:dyDescent="0.25">
      <c r="A15" t="s">
        <v>12</v>
      </c>
      <c r="B15" s="2" t="s">
        <v>19</v>
      </c>
    </row>
    <row r="17" spans="1:11" x14ac:dyDescent="0.25">
      <c r="B17" t="s">
        <v>20</v>
      </c>
      <c r="E17" t="s">
        <v>21</v>
      </c>
      <c r="G17" t="s">
        <v>14</v>
      </c>
    </row>
    <row r="18" spans="1:11" x14ac:dyDescent="0.25">
      <c r="B18">
        <v>1</v>
      </c>
      <c r="E18">
        <v>1</v>
      </c>
      <c r="H18">
        <f>A19</f>
        <v>3</v>
      </c>
      <c r="I18">
        <f>A20</f>
        <v>2</v>
      </c>
      <c r="J18">
        <f>A21</f>
        <v>11</v>
      </c>
      <c r="K18">
        <f>A22</f>
        <v>4</v>
      </c>
    </row>
    <row r="19" spans="1:11" x14ac:dyDescent="0.25">
      <c r="A19">
        <v>3</v>
      </c>
      <c r="B19">
        <v>24</v>
      </c>
      <c r="D19">
        <f>A19</f>
        <v>3</v>
      </c>
      <c r="E19">
        <v>0</v>
      </c>
      <c r="G19">
        <f>A19</f>
        <v>3</v>
      </c>
      <c r="H19">
        <v>0.1875</v>
      </c>
      <c r="I19">
        <v>0.375</v>
      </c>
      <c r="J19">
        <v>-0.1875</v>
      </c>
      <c r="K19">
        <v>0.375</v>
      </c>
    </row>
    <row r="20" spans="1:11" x14ac:dyDescent="0.25">
      <c r="A20">
        <v>2</v>
      </c>
      <c r="B20">
        <v>16</v>
      </c>
      <c r="D20">
        <f>A20</f>
        <v>2</v>
      </c>
      <c r="E20">
        <v>0</v>
      </c>
      <c r="G20">
        <f>A20</f>
        <v>2</v>
      </c>
      <c r="H20">
        <v>0.375</v>
      </c>
      <c r="I20">
        <v>1</v>
      </c>
      <c r="J20">
        <v>-0.375</v>
      </c>
      <c r="K20">
        <v>0.5</v>
      </c>
    </row>
    <row r="21" spans="1:11" x14ac:dyDescent="0.25">
      <c r="A21">
        <v>11</v>
      </c>
      <c r="B21">
        <v>24</v>
      </c>
      <c r="D21">
        <f>A21</f>
        <v>11</v>
      </c>
      <c r="E21">
        <v>0</v>
      </c>
      <c r="G21">
        <f>A21</f>
        <v>11</v>
      </c>
      <c r="H21">
        <v>-0.1875</v>
      </c>
      <c r="I21">
        <v>-0.375</v>
      </c>
      <c r="J21">
        <v>0.1875</v>
      </c>
      <c r="K21">
        <v>-0.375</v>
      </c>
    </row>
    <row r="22" spans="1:11" x14ac:dyDescent="0.25">
      <c r="A22">
        <v>4</v>
      </c>
      <c r="B22">
        <v>-16</v>
      </c>
      <c r="D22">
        <f>A22</f>
        <v>4</v>
      </c>
      <c r="E22">
        <v>0</v>
      </c>
      <c r="G22">
        <f>A22</f>
        <v>4</v>
      </c>
      <c r="H22">
        <v>0.375</v>
      </c>
      <c r="I22">
        <v>0.5</v>
      </c>
      <c r="J22">
        <v>-0.375</v>
      </c>
      <c r="K22">
        <v>1</v>
      </c>
    </row>
    <row r="25" spans="1:11" x14ac:dyDescent="0.25">
      <c r="A25" t="s">
        <v>12</v>
      </c>
      <c r="B25" s="2" t="s">
        <v>22</v>
      </c>
    </row>
    <row r="27" spans="1:11" x14ac:dyDescent="0.25">
      <c r="B27" t="s">
        <v>20</v>
      </c>
      <c r="E27" t="s">
        <v>21</v>
      </c>
      <c r="G27" t="s">
        <v>14</v>
      </c>
    </row>
    <row r="28" spans="1:11" x14ac:dyDescent="0.25">
      <c r="B28">
        <v>1</v>
      </c>
      <c r="E28">
        <v>1</v>
      </c>
      <c r="H28">
        <f>A29</f>
        <v>11</v>
      </c>
      <c r="I28">
        <f>A30</f>
        <v>4</v>
      </c>
      <c r="J28">
        <f>A31</f>
        <v>6</v>
      </c>
      <c r="K28">
        <f>A32</f>
        <v>5</v>
      </c>
    </row>
    <row r="29" spans="1:11" x14ac:dyDescent="0.25">
      <c r="A29">
        <v>11</v>
      </c>
      <c r="B29">
        <v>18</v>
      </c>
      <c r="D29">
        <f>A29</f>
        <v>11</v>
      </c>
      <c r="E29">
        <v>0</v>
      </c>
      <c r="G29">
        <f>A29</f>
        <v>11</v>
      </c>
      <c r="H29">
        <v>0.44444444444444442</v>
      </c>
      <c r="I29">
        <v>0.66666666666666663</v>
      </c>
      <c r="J29">
        <v>-0.44444444444444442</v>
      </c>
      <c r="K29">
        <v>0.66666666666666663</v>
      </c>
    </row>
    <row r="30" spans="1:11" x14ac:dyDescent="0.25">
      <c r="A30">
        <v>4</v>
      </c>
      <c r="B30">
        <v>9</v>
      </c>
      <c r="D30">
        <f>A30</f>
        <v>4</v>
      </c>
      <c r="E30">
        <v>0</v>
      </c>
      <c r="G30">
        <f>A30</f>
        <v>4</v>
      </c>
      <c r="H30">
        <v>0.66666666666666663</v>
      </c>
      <c r="I30">
        <v>1.3333333333333333</v>
      </c>
      <c r="J30">
        <v>-0.66666666666666663</v>
      </c>
      <c r="K30">
        <v>0.66666666666666663</v>
      </c>
    </row>
    <row r="31" spans="1:11" x14ac:dyDescent="0.25">
      <c r="A31">
        <v>6</v>
      </c>
      <c r="B31">
        <v>18</v>
      </c>
      <c r="D31">
        <f>A31</f>
        <v>6</v>
      </c>
      <c r="E31">
        <v>0</v>
      </c>
      <c r="G31">
        <f>A31</f>
        <v>6</v>
      </c>
      <c r="H31">
        <v>-0.44444444444444442</v>
      </c>
      <c r="I31">
        <v>-0.66666666666666663</v>
      </c>
      <c r="J31">
        <v>0.44444444444444442</v>
      </c>
      <c r="K31">
        <v>-0.66666666666666663</v>
      </c>
    </row>
    <row r="32" spans="1:11" x14ac:dyDescent="0.25">
      <c r="A32">
        <v>5</v>
      </c>
      <c r="B32">
        <v>-9</v>
      </c>
      <c r="D32">
        <f>A32</f>
        <v>5</v>
      </c>
      <c r="E32">
        <v>0</v>
      </c>
      <c r="G32">
        <f>A32</f>
        <v>5</v>
      </c>
      <c r="H32">
        <v>0.66666666666666663</v>
      </c>
      <c r="I32">
        <v>0.66666666666666663</v>
      </c>
      <c r="J32">
        <v>-0.66666666666666663</v>
      </c>
      <c r="K32">
        <v>1.3333333333333333</v>
      </c>
    </row>
    <row r="34" spans="1:11" x14ac:dyDescent="0.25">
      <c r="A34" t="s">
        <v>12</v>
      </c>
      <c r="B34" s="2" t="s">
        <v>23</v>
      </c>
    </row>
    <row r="36" spans="1:11" x14ac:dyDescent="0.25">
      <c r="B36" t="s">
        <v>20</v>
      </c>
      <c r="E36" t="s">
        <v>21</v>
      </c>
      <c r="G36" t="s">
        <v>14</v>
      </c>
    </row>
    <row r="37" spans="1:11" x14ac:dyDescent="0.25">
      <c r="B37">
        <v>1</v>
      </c>
      <c r="E37">
        <v>1</v>
      </c>
      <c r="H37">
        <f>A38</f>
        <v>6</v>
      </c>
      <c r="I37">
        <f>A39</f>
        <v>7</v>
      </c>
      <c r="J37">
        <f>A40</f>
        <v>12</v>
      </c>
      <c r="K37">
        <f>A41</f>
        <v>8</v>
      </c>
    </row>
    <row r="38" spans="1:11" x14ac:dyDescent="0.25">
      <c r="A38">
        <v>6</v>
      </c>
      <c r="B38">
        <v>18</v>
      </c>
      <c r="D38">
        <f>A38</f>
        <v>6</v>
      </c>
      <c r="E38">
        <v>0</v>
      </c>
      <c r="G38">
        <f>A38</f>
        <v>6</v>
      </c>
      <c r="H38">
        <v>0.44444444444444442</v>
      </c>
      <c r="I38">
        <v>0.66666666666666663</v>
      </c>
      <c r="J38">
        <v>-0.44444444444444442</v>
      </c>
      <c r="K38">
        <v>0.66666666666666663</v>
      </c>
    </row>
    <row r="39" spans="1:11" x14ac:dyDescent="0.25">
      <c r="A39">
        <v>7</v>
      </c>
      <c r="B39">
        <v>9</v>
      </c>
      <c r="D39">
        <f>A39</f>
        <v>7</v>
      </c>
      <c r="E39">
        <v>0</v>
      </c>
      <c r="G39">
        <f>A39</f>
        <v>7</v>
      </c>
      <c r="H39">
        <v>0.66666666666666663</v>
      </c>
      <c r="I39">
        <v>1.3333333333333333</v>
      </c>
      <c r="J39">
        <v>-0.66666666666666663</v>
      </c>
      <c r="K39">
        <v>0.66666666666666663</v>
      </c>
    </row>
    <row r="40" spans="1:11" x14ac:dyDescent="0.25">
      <c r="A40">
        <v>12</v>
      </c>
      <c r="B40">
        <v>18</v>
      </c>
      <c r="D40">
        <f>A40</f>
        <v>12</v>
      </c>
      <c r="E40">
        <v>0</v>
      </c>
      <c r="G40">
        <f>A40</f>
        <v>12</v>
      </c>
      <c r="H40">
        <v>-0.44444444444444442</v>
      </c>
      <c r="I40">
        <v>-0.66666666666666663</v>
      </c>
      <c r="J40">
        <v>0.44444444444444442</v>
      </c>
      <c r="K40">
        <v>-0.66666666666666663</v>
      </c>
    </row>
    <row r="41" spans="1:11" x14ac:dyDescent="0.25">
      <c r="A41">
        <v>8</v>
      </c>
      <c r="B41">
        <v>-9</v>
      </c>
      <c r="D41">
        <f>A41</f>
        <v>8</v>
      </c>
      <c r="E41">
        <v>0</v>
      </c>
      <c r="G41">
        <f>A41</f>
        <v>8</v>
      </c>
      <c r="H41">
        <v>0.66666666666666663</v>
      </c>
      <c r="I41">
        <v>0.66666666666666663</v>
      </c>
      <c r="J41">
        <v>-0.66666666666666663</v>
      </c>
      <c r="K41">
        <v>1.3333333333333333</v>
      </c>
    </row>
    <row r="43" spans="1:11" x14ac:dyDescent="0.25">
      <c r="A43" t="s">
        <v>12</v>
      </c>
      <c r="B43" s="2" t="s">
        <v>24</v>
      </c>
    </row>
    <row r="45" spans="1:11" x14ac:dyDescent="0.25">
      <c r="B45" t="s">
        <v>20</v>
      </c>
      <c r="E45" t="s">
        <v>21</v>
      </c>
      <c r="G45" t="s">
        <v>14</v>
      </c>
    </row>
    <row r="46" spans="1:11" x14ac:dyDescent="0.25">
      <c r="B46">
        <v>1</v>
      </c>
      <c r="E46">
        <v>1</v>
      </c>
      <c r="H46">
        <f>A47</f>
        <v>12</v>
      </c>
      <c r="I46">
        <f>A48</f>
        <v>8</v>
      </c>
      <c r="J46">
        <f>A49</f>
        <v>13</v>
      </c>
      <c r="K46">
        <f>A50</f>
        <v>9</v>
      </c>
    </row>
    <row r="47" spans="1:11" x14ac:dyDescent="0.25">
      <c r="A47">
        <v>12</v>
      </c>
      <c r="B47">
        <v>66</v>
      </c>
      <c r="D47">
        <f>A47</f>
        <v>12</v>
      </c>
      <c r="E47">
        <v>0</v>
      </c>
      <c r="G47">
        <f>A47</f>
        <v>12</v>
      </c>
      <c r="H47">
        <v>5.5555555555555552E-2</v>
      </c>
      <c r="I47">
        <v>0.16666666666666666</v>
      </c>
      <c r="J47">
        <v>-5.5555555555555552E-2</v>
      </c>
      <c r="K47">
        <v>0.16666666666666666</v>
      </c>
    </row>
    <row r="48" spans="1:11" x14ac:dyDescent="0.25">
      <c r="A48">
        <v>8</v>
      </c>
      <c r="B48">
        <v>81</v>
      </c>
      <c r="D48">
        <f>A48</f>
        <v>8</v>
      </c>
      <c r="E48">
        <v>0</v>
      </c>
      <c r="G48">
        <f>A48</f>
        <v>8</v>
      </c>
      <c r="H48">
        <v>0.16666666666666666</v>
      </c>
      <c r="I48">
        <v>0.66666666666666663</v>
      </c>
      <c r="J48">
        <v>-0.16666666666666666</v>
      </c>
      <c r="K48">
        <v>0.33333333333333331</v>
      </c>
    </row>
    <row r="49" spans="1:20" x14ac:dyDescent="0.25">
      <c r="A49">
        <v>13</v>
      </c>
      <c r="B49">
        <v>66</v>
      </c>
      <c r="D49">
        <f>A49</f>
        <v>13</v>
      </c>
      <c r="E49">
        <v>-24</v>
      </c>
      <c r="G49">
        <f>A49</f>
        <v>13</v>
      </c>
      <c r="H49">
        <v>-5.5555555555555552E-2</v>
      </c>
      <c r="I49">
        <v>-0.16666666666666666</v>
      </c>
      <c r="J49">
        <v>5.5555555555555552E-2</v>
      </c>
      <c r="K49">
        <v>-0.16666666666666666</v>
      </c>
    </row>
    <row r="50" spans="1:20" x14ac:dyDescent="0.25">
      <c r="A50">
        <v>9</v>
      </c>
      <c r="B50">
        <v>-81</v>
      </c>
      <c r="D50">
        <f>A50</f>
        <v>9</v>
      </c>
      <c r="E50">
        <v>-24</v>
      </c>
      <c r="G50">
        <f>A50</f>
        <v>9</v>
      </c>
      <c r="H50">
        <v>0.16666666666666666</v>
      </c>
      <c r="I50">
        <v>0.33333333333333331</v>
      </c>
      <c r="J50">
        <v>-0.16666666666666666</v>
      </c>
      <c r="K50">
        <v>0.66666666666666663</v>
      </c>
    </row>
    <row r="53" spans="1:20" s="1" customFormat="1" x14ac:dyDescent="0.25">
      <c r="A53" s="1" t="s">
        <v>25</v>
      </c>
    </row>
    <row r="55" spans="1:20" x14ac:dyDescent="0.25">
      <c r="B55" t="s">
        <v>26</v>
      </c>
      <c r="E55" t="s">
        <v>27</v>
      </c>
      <c r="H55" t="s">
        <v>14</v>
      </c>
    </row>
    <row r="56" spans="1:20" x14ac:dyDescent="0.25">
      <c r="B56">
        <v>1</v>
      </c>
      <c r="E56">
        <v>1</v>
      </c>
      <c r="H56">
        <v>1</v>
      </c>
      <c r="I56">
        <v>2</v>
      </c>
      <c r="J56">
        <v>3</v>
      </c>
      <c r="K56">
        <v>4</v>
      </c>
      <c r="L56">
        <v>5</v>
      </c>
      <c r="M56">
        <v>6</v>
      </c>
      <c r="N56">
        <v>7</v>
      </c>
      <c r="O56">
        <v>8</v>
      </c>
      <c r="P56">
        <v>9</v>
      </c>
      <c r="Q56">
        <v>10</v>
      </c>
      <c r="R56">
        <v>11</v>
      </c>
      <c r="S56">
        <v>12</v>
      </c>
      <c r="T56">
        <v>13</v>
      </c>
    </row>
    <row r="57" spans="1:20" x14ac:dyDescent="0.25">
      <c r="A57">
        <v>1</v>
      </c>
      <c r="B57">
        <v>16</v>
      </c>
      <c r="D57">
        <v>1</v>
      </c>
      <c r="E57">
        <v>0</v>
      </c>
      <c r="G57">
        <v>1</v>
      </c>
      <c r="H57" s="1">
        <v>2</v>
      </c>
      <c r="I57" s="1">
        <v>1</v>
      </c>
      <c r="J57" s="1">
        <v>-0.75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3">
        <v>0.75</v>
      </c>
      <c r="R57" s="3">
        <v>0</v>
      </c>
      <c r="S57" s="3">
        <v>0</v>
      </c>
      <c r="T57" s="3">
        <v>0</v>
      </c>
    </row>
    <row r="58" spans="1:20" x14ac:dyDescent="0.25">
      <c r="A58">
        <v>2</v>
      </c>
      <c r="B58">
        <v>0</v>
      </c>
      <c r="D58">
        <v>2</v>
      </c>
      <c r="E58">
        <v>0</v>
      </c>
      <c r="G58">
        <v>2</v>
      </c>
      <c r="H58" s="1">
        <v>1</v>
      </c>
      <c r="I58" s="1">
        <v>3</v>
      </c>
      <c r="J58" s="1">
        <v>-0.375</v>
      </c>
      <c r="K58" s="1">
        <v>0.5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3">
        <v>0.75</v>
      </c>
      <c r="R58" s="3">
        <v>-0.375</v>
      </c>
      <c r="S58" s="3">
        <v>0</v>
      </c>
      <c r="T58" s="3">
        <v>0</v>
      </c>
    </row>
    <row r="59" spans="1:20" x14ac:dyDescent="0.25">
      <c r="A59">
        <v>3</v>
      </c>
      <c r="B59">
        <v>48</v>
      </c>
      <c r="D59">
        <v>3</v>
      </c>
      <c r="E59">
        <v>-60</v>
      </c>
      <c r="G59">
        <v>3</v>
      </c>
      <c r="H59" s="1">
        <v>-0.75</v>
      </c>
      <c r="I59" s="1">
        <v>-0.375</v>
      </c>
      <c r="J59" s="1">
        <v>0.5625</v>
      </c>
      <c r="K59" s="1">
        <v>0.375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3">
        <v>-0.375</v>
      </c>
      <c r="R59" s="3">
        <v>-0.1875</v>
      </c>
      <c r="S59" s="3">
        <v>0</v>
      </c>
      <c r="T59" s="3">
        <v>0</v>
      </c>
    </row>
    <row r="60" spans="1:20" x14ac:dyDescent="0.25">
      <c r="A60">
        <v>4</v>
      </c>
      <c r="B60">
        <v>-7</v>
      </c>
      <c r="D60">
        <v>4</v>
      </c>
      <c r="E60">
        <v>0</v>
      </c>
      <c r="G60">
        <v>4</v>
      </c>
      <c r="H60" s="1">
        <v>0</v>
      </c>
      <c r="I60" s="1">
        <v>0.5</v>
      </c>
      <c r="J60" s="1">
        <v>0.375</v>
      </c>
      <c r="K60" s="1">
        <v>2.333333333333333</v>
      </c>
      <c r="L60" s="1">
        <v>0.66666666666666663</v>
      </c>
      <c r="M60" s="1">
        <v>-0.66666666666666663</v>
      </c>
      <c r="N60" s="1">
        <v>0</v>
      </c>
      <c r="O60" s="1">
        <v>0</v>
      </c>
      <c r="P60" s="1">
        <v>0</v>
      </c>
      <c r="Q60" s="3">
        <v>0</v>
      </c>
      <c r="R60" s="3">
        <v>0.29166666666666663</v>
      </c>
      <c r="S60" s="3">
        <v>0</v>
      </c>
      <c r="T60" s="3">
        <v>0</v>
      </c>
    </row>
    <row r="61" spans="1:20" x14ac:dyDescent="0.25">
      <c r="A61">
        <v>5</v>
      </c>
      <c r="B61">
        <v>-9</v>
      </c>
      <c r="D61">
        <v>5</v>
      </c>
      <c r="E61">
        <v>0</v>
      </c>
      <c r="G61">
        <v>5</v>
      </c>
      <c r="H61" s="1">
        <v>0</v>
      </c>
      <c r="I61" s="1">
        <v>0</v>
      </c>
      <c r="J61" s="1">
        <v>0</v>
      </c>
      <c r="K61" s="1">
        <v>0.66666666666666663</v>
      </c>
      <c r="L61" s="1">
        <v>1.3333333333333333</v>
      </c>
      <c r="M61" s="1">
        <v>-0.66666666666666663</v>
      </c>
      <c r="N61" s="1">
        <v>0</v>
      </c>
      <c r="O61" s="1">
        <v>0</v>
      </c>
      <c r="P61" s="1">
        <v>0</v>
      </c>
      <c r="Q61" s="3">
        <v>0</v>
      </c>
      <c r="R61" s="3">
        <v>0.66666666666666663</v>
      </c>
      <c r="S61" s="3">
        <v>0</v>
      </c>
      <c r="T61" s="3">
        <v>0</v>
      </c>
    </row>
    <row r="62" spans="1:20" x14ac:dyDescent="0.25">
      <c r="A62">
        <v>6</v>
      </c>
      <c r="B62">
        <v>36</v>
      </c>
      <c r="D62">
        <v>6</v>
      </c>
      <c r="E62">
        <v>0</v>
      </c>
      <c r="G62">
        <v>6</v>
      </c>
      <c r="H62" s="1">
        <v>0</v>
      </c>
      <c r="I62" s="1">
        <v>0</v>
      </c>
      <c r="J62" s="1">
        <v>0</v>
      </c>
      <c r="K62" s="1">
        <v>-0.66666666666666663</v>
      </c>
      <c r="L62" s="1">
        <v>-0.66666666666666663</v>
      </c>
      <c r="M62" s="1">
        <v>0.88888888888888884</v>
      </c>
      <c r="N62" s="1">
        <v>0.66666666666666663</v>
      </c>
      <c r="O62" s="1">
        <v>0.66666666666666663</v>
      </c>
      <c r="P62" s="1">
        <v>0</v>
      </c>
      <c r="Q62" s="3">
        <v>0</v>
      </c>
      <c r="R62" s="3">
        <v>-0.44444444444444442</v>
      </c>
      <c r="S62" s="3">
        <v>-0.44444444444444442</v>
      </c>
      <c r="T62" s="3">
        <v>0</v>
      </c>
    </row>
    <row r="63" spans="1:20" x14ac:dyDescent="0.25">
      <c r="A63">
        <v>7</v>
      </c>
      <c r="B63">
        <v>9</v>
      </c>
      <c r="D63">
        <v>7</v>
      </c>
      <c r="E63">
        <v>0</v>
      </c>
      <c r="G63">
        <v>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0.66666666666666663</v>
      </c>
      <c r="N63" s="1">
        <v>1.3333333333333333</v>
      </c>
      <c r="O63" s="1">
        <v>0.66666666666666663</v>
      </c>
      <c r="P63" s="1">
        <v>0</v>
      </c>
      <c r="Q63" s="3">
        <v>0</v>
      </c>
      <c r="R63" s="3">
        <v>0</v>
      </c>
      <c r="S63" s="3">
        <v>-0.66666666666666663</v>
      </c>
      <c r="T63" s="3">
        <v>0</v>
      </c>
    </row>
    <row r="64" spans="1:20" x14ac:dyDescent="0.25">
      <c r="A64">
        <v>8</v>
      </c>
      <c r="B64">
        <v>72</v>
      </c>
      <c r="D64">
        <v>8</v>
      </c>
      <c r="E64">
        <v>0</v>
      </c>
      <c r="G64">
        <v>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0.66666666666666663</v>
      </c>
      <c r="N64" s="1">
        <v>0.66666666666666663</v>
      </c>
      <c r="O64" s="1">
        <v>2</v>
      </c>
      <c r="P64" s="1">
        <v>0.33333333333333331</v>
      </c>
      <c r="Q64" s="3">
        <v>0</v>
      </c>
      <c r="R64" s="3">
        <v>0</v>
      </c>
      <c r="S64" s="3">
        <v>-0.5</v>
      </c>
      <c r="T64" s="3">
        <v>-0.16666666666666666</v>
      </c>
    </row>
    <row r="65" spans="1:20" x14ac:dyDescent="0.25">
      <c r="A65">
        <v>9</v>
      </c>
      <c r="B65">
        <v>-81</v>
      </c>
      <c r="D65">
        <v>9</v>
      </c>
      <c r="E65">
        <v>-24</v>
      </c>
      <c r="G65">
        <v>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0.33333333333333331</v>
      </c>
      <c r="P65" s="1">
        <v>0.66666666666666663</v>
      </c>
      <c r="Q65" s="3">
        <v>0</v>
      </c>
      <c r="R65" s="3">
        <v>0</v>
      </c>
      <c r="S65" s="3">
        <v>0.16666666666666666</v>
      </c>
      <c r="T65" s="3">
        <v>-0.16666666666666666</v>
      </c>
    </row>
    <row r="66" spans="1:20" x14ac:dyDescent="0.25">
      <c r="A66">
        <v>10</v>
      </c>
      <c r="B66">
        <v>24</v>
      </c>
      <c r="D66">
        <v>10</v>
      </c>
      <c r="E66">
        <v>0</v>
      </c>
      <c r="G66">
        <v>10</v>
      </c>
      <c r="H66" s="3">
        <v>0.75</v>
      </c>
      <c r="I66" s="3">
        <v>0.75</v>
      </c>
      <c r="J66" s="3">
        <v>-0.375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>
        <v>0.375</v>
      </c>
      <c r="R66" s="1">
        <v>0</v>
      </c>
      <c r="S66" s="1">
        <v>0</v>
      </c>
      <c r="T66" s="1">
        <v>0</v>
      </c>
    </row>
    <row r="67" spans="1:20" x14ac:dyDescent="0.25">
      <c r="A67">
        <v>11</v>
      </c>
      <c r="B67">
        <v>42</v>
      </c>
      <c r="D67">
        <v>11</v>
      </c>
      <c r="E67">
        <v>0</v>
      </c>
      <c r="G67">
        <v>11</v>
      </c>
      <c r="H67" s="3">
        <v>0</v>
      </c>
      <c r="I67" s="3">
        <v>-0.375</v>
      </c>
      <c r="J67" s="3">
        <v>-0.1875</v>
      </c>
      <c r="K67" s="3">
        <v>0.29166666666666663</v>
      </c>
      <c r="L67" s="3">
        <v>0.66666666666666663</v>
      </c>
      <c r="M67" s="3">
        <v>-0.44444444444444442</v>
      </c>
      <c r="N67" s="3">
        <v>0</v>
      </c>
      <c r="O67" s="3">
        <v>0</v>
      </c>
      <c r="P67" s="3">
        <v>0</v>
      </c>
      <c r="Q67" s="1">
        <v>0</v>
      </c>
      <c r="R67" s="1">
        <v>0.63194444444444442</v>
      </c>
      <c r="S67" s="1">
        <v>0</v>
      </c>
      <c r="T67" s="1">
        <v>0</v>
      </c>
    </row>
    <row r="68" spans="1:20" x14ac:dyDescent="0.25">
      <c r="A68">
        <v>12</v>
      </c>
      <c r="B68">
        <v>84</v>
      </c>
      <c r="D68">
        <v>12</v>
      </c>
      <c r="E68">
        <v>0</v>
      </c>
      <c r="G68">
        <v>12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-0.44444444444444442</v>
      </c>
      <c r="N68" s="3">
        <v>-0.66666666666666663</v>
      </c>
      <c r="O68" s="3">
        <v>-0.5</v>
      </c>
      <c r="P68" s="3">
        <v>0.16666666666666666</v>
      </c>
      <c r="Q68" s="1">
        <v>0</v>
      </c>
      <c r="R68" s="1">
        <v>0</v>
      </c>
      <c r="S68" s="1">
        <v>0.5</v>
      </c>
      <c r="T68" s="1">
        <v>-5.5555555555555552E-2</v>
      </c>
    </row>
    <row r="69" spans="1:20" x14ac:dyDescent="0.25">
      <c r="A69">
        <v>13</v>
      </c>
      <c r="B69">
        <v>66</v>
      </c>
      <c r="D69">
        <v>13</v>
      </c>
      <c r="E69">
        <v>-24</v>
      </c>
      <c r="G69">
        <v>13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-0.16666666666666666</v>
      </c>
      <c r="P69" s="3">
        <v>-0.16666666666666666</v>
      </c>
      <c r="Q69" s="1">
        <v>0</v>
      </c>
      <c r="R69" s="1">
        <v>0</v>
      </c>
      <c r="S69" s="1">
        <v>-5.5555555555555552E-2</v>
      </c>
      <c r="T69" s="1">
        <v>5.5555555555555552E-2</v>
      </c>
    </row>
    <row r="74" spans="1:20" s="1" customFormat="1" x14ac:dyDescent="0.25">
      <c r="A74" s="1" t="s">
        <v>28</v>
      </c>
    </row>
    <row r="77" spans="1:20" x14ac:dyDescent="0.25">
      <c r="B77" t="s">
        <v>29</v>
      </c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</row>
    <row r="78" spans="1:20" x14ac:dyDescent="0.25">
      <c r="B78">
        <v>1</v>
      </c>
      <c r="C78" s="4">
        <f t="array" ref="C78:K86">MINVERSE(H57:P65)</f>
        <v>1.3461538461538458</v>
      </c>
      <c r="D78" s="4">
        <v>-7.6923076923076705E-2</v>
      </c>
      <c r="E78" s="4">
        <v>2.1538461538461533</v>
      </c>
      <c r="F78" s="4">
        <v>-0.61538461538461575</v>
      </c>
      <c r="G78" s="4">
        <v>-0.3846153846153838</v>
      </c>
      <c r="H78" s="4">
        <v>-1.3846153846153837</v>
      </c>
      <c r="I78" s="4">
        <v>0.53846153846153877</v>
      </c>
      <c r="J78" s="4">
        <v>0.30769230769230771</v>
      </c>
      <c r="K78" s="4">
        <v>-0.1538461538461536</v>
      </c>
    </row>
    <row r="79" spans="1:20" x14ac:dyDescent="0.25">
      <c r="B79">
        <v>2</v>
      </c>
      <c r="C79" s="4">
        <v>-7.6923076923076913E-2</v>
      </c>
      <c r="D79" s="4">
        <v>0.46153846153846156</v>
      </c>
      <c r="E79" s="4">
        <v>0.4102564102564103</v>
      </c>
      <c r="F79" s="4">
        <v>-0.30769230769230776</v>
      </c>
      <c r="G79" s="4">
        <v>-0.19230769230769229</v>
      </c>
      <c r="H79" s="4">
        <v>-0.69230769230769229</v>
      </c>
      <c r="I79" s="4">
        <v>0.26923076923076927</v>
      </c>
      <c r="J79" s="4">
        <v>0.1538461538461538</v>
      </c>
      <c r="K79" s="4">
        <v>-7.6923076923076913E-2</v>
      </c>
      <c r="O79">
        <v>-247</v>
      </c>
    </row>
    <row r="80" spans="1:20" x14ac:dyDescent="0.25">
      <c r="B80">
        <v>3</v>
      </c>
      <c r="C80" s="4">
        <v>2.1538461538461533</v>
      </c>
      <c r="D80" s="4">
        <v>0.41025641025641085</v>
      </c>
      <c r="E80" s="4">
        <v>6.2905982905982896</v>
      </c>
      <c r="F80" s="4">
        <v>-2.0512820512820524</v>
      </c>
      <c r="G80" s="4">
        <v>-1.2820512820512799</v>
      </c>
      <c r="H80" s="4">
        <v>-4.6153846153846132</v>
      </c>
      <c r="I80" s="4">
        <v>1.7948717948717956</v>
      </c>
      <c r="J80" s="4">
        <v>1.0256410256410255</v>
      </c>
      <c r="K80" s="4">
        <v>-0.51282051282051222</v>
      </c>
      <c r="O80">
        <v>-39</v>
      </c>
    </row>
    <row r="81" spans="1:15" x14ac:dyDescent="0.25">
      <c r="B81">
        <v>4</v>
      </c>
      <c r="C81" s="4">
        <v>-0.61538461538461542</v>
      </c>
      <c r="D81" s="4">
        <v>-0.30769230769230782</v>
      </c>
      <c r="E81" s="4">
        <v>-2.0512820512820515</v>
      </c>
      <c r="F81" s="4">
        <v>1.5384615384615388</v>
      </c>
      <c r="G81" s="4">
        <v>0.96153846153846145</v>
      </c>
      <c r="H81" s="4">
        <v>3.4615384615384612</v>
      </c>
      <c r="I81" s="4">
        <v>-1.3461538461538465</v>
      </c>
      <c r="J81" s="4">
        <v>-0.76923076923076905</v>
      </c>
      <c r="K81" s="4">
        <v>0.38461538461538458</v>
      </c>
      <c r="O81">
        <v>-692</v>
      </c>
    </row>
    <row r="82" spans="1:15" x14ac:dyDescent="0.25">
      <c r="B82">
        <v>5</v>
      </c>
      <c r="C82" s="4">
        <v>-0.38461538461538441</v>
      </c>
      <c r="D82" s="4">
        <v>-0.19230769230769232</v>
      </c>
      <c r="E82" s="4">
        <v>-1.2820512820512817</v>
      </c>
      <c r="F82" s="4">
        <v>0.96153846153846134</v>
      </c>
      <c r="G82" s="4">
        <v>3.0384615384615379</v>
      </c>
      <c r="H82" s="4">
        <v>5.5384615384615365</v>
      </c>
      <c r="I82" s="4">
        <v>-2.1538461538461537</v>
      </c>
      <c r="J82" s="4">
        <v>-1.2307692307692302</v>
      </c>
      <c r="K82" s="4">
        <v>0.6153846153846152</v>
      </c>
      <c r="O82">
        <v>215</v>
      </c>
    </row>
    <row r="83" spans="1:15" x14ac:dyDescent="0.25">
      <c r="B83">
        <v>6</v>
      </c>
      <c r="C83" s="4">
        <v>-1.3846153846153844</v>
      </c>
      <c r="D83" s="4">
        <v>-0.6923076923076924</v>
      </c>
      <c r="E83" s="4">
        <v>-4.615384615384615</v>
      </c>
      <c r="F83" s="4">
        <v>3.4615384615384612</v>
      </c>
      <c r="G83" s="4">
        <v>5.5384615384615374</v>
      </c>
      <c r="H83" s="4">
        <v>14.538461538461535</v>
      </c>
      <c r="I83" s="4">
        <v>-5.6538461538461542</v>
      </c>
      <c r="J83" s="4">
        <v>-3.2307692307692295</v>
      </c>
      <c r="K83" s="4">
        <v>1.615384615384615</v>
      </c>
      <c r="O83">
        <v>122</v>
      </c>
    </row>
    <row r="84" spans="1:15" x14ac:dyDescent="0.25">
      <c r="B84">
        <v>7</v>
      </c>
      <c r="C84" s="4">
        <v>0.53846153846153844</v>
      </c>
      <c r="D84" s="4">
        <v>0.26923076923076927</v>
      </c>
      <c r="E84" s="4">
        <v>1.7948717948717949</v>
      </c>
      <c r="F84" s="4">
        <v>-1.346153846153846</v>
      </c>
      <c r="G84" s="4">
        <v>-2.1538461538461537</v>
      </c>
      <c r="H84" s="4">
        <v>-5.6538461538461524</v>
      </c>
      <c r="I84" s="4">
        <v>3.1153846153846159</v>
      </c>
      <c r="J84" s="4">
        <v>0.92307692307692268</v>
      </c>
      <c r="K84" s="4">
        <v>-0.4615384615384614</v>
      </c>
    </row>
    <row r="85" spans="1:15" x14ac:dyDescent="0.25">
      <c r="B85">
        <v>8</v>
      </c>
      <c r="C85" s="4">
        <v>0.3076923076923076</v>
      </c>
      <c r="D85" s="4">
        <v>0.15384615384615385</v>
      </c>
      <c r="E85" s="4">
        <v>1.0256410256410255</v>
      </c>
      <c r="F85" s="4">
        <v>-0.76923076923076905</v>
      </c>
      <c r="G85" s="4">
        <v>-1.2307692307692304</v>
      </c>
      <c r="H85" s="4">
        <v>-3.2307692307692295</v>
      </c>
      <c r="I85" s="4">
        <v>0.92307692307692291</v>
      </c>
      <c r="J85" s="4">
        <v>1.3846153846153841</v>
      </c>
      <c r="K85" s="4">
        <v>-0.69230769230769218</v>
      </c>
    </row>
    <row r="86" spans="1:15" x14ac:dyDescent="0.25">
      <c r="B86">
        <v>9</v>
      </c>
      <c r="C86" s="4">
        <v>-0.15384615384615383</v>
      </c>
      <c r="D86" s="4">
        <v>-7.6923076923076927E-2</v>
      </c>
      <c r="E86" s="4">
        <v>-0.51282051282051277</v>
      </c>
      <c r="F86" s="4">
        <v>0.38461538461538458</v>
      </c>
      <c r="G86" s="4">
        <v>0.6153846153846152</v>
      </c>
      <c r="H86" s="4">
        <v>1.615384615384615</v>
      </c>
      <c r="I86" s="4">
        <v>-0.46153846153846151</v>
      </c>
      <c r="J86" s="4">
        <v>-0.69230769230769218</v>
      </c>
      <c r="K86" s="4">
        <v>1.8461538461538463</v>
      </c>
    </row>
    <row r="91" spans="1:15" x14ac:dyDescent="0.25">
      <c r="B91">
        <v>1</v>
      </c>
      <c r="F91">
        <v>1</v>
      </c>
    </row>
    <row r="92" spans="1:15" x14ac:dyDescent="0.25">
      <c r="A92">
        <v>1</v>
      </c>
      <c r="B92">
        <v>0</v>
      </c>
      <c r="E92">
        <v>1</v>
      </c>
      <c r="F92">
        <v>16</v>
      </c>
      <c r="H92">
        <f>E92</f>
        <v>1</v>
      </c>
      <c r="I92">
        <f>B92-F92</f>
        <v>-16</v>
      </c>
    </row>
    <row r="93" spans="1:15" x14ac:dyDescent="0.25">
      <c r="A93">
        <v>2</v>
      </c>
      <c r="B93">
        <v>0</v>
      </c>
      <c r="E93">
        <v>2</v>
      </c>
      <c r="F93">
        <v>0</v>
      </c>
      <c r="H93">
        <f>E93</f>
        <v>2</v>
      </c>
      <c r="I93">
        <f>B93-F93</f>
        <v>0</v>
      </c>
    </row>
    <row r="94" spans="1:15" x14ac:dyDescent="0.25">
      <c r="A94">
        <v>3</v>
      </c>
      <c r="B94">
        <v>-60</v>
      </c>
      <c r="E94">
        <v>3</v>
      </c>
      <c r="F94">
        <v>48</v>
      </c>
      <c r="H94">
        <f>E94</f>
        <v>3</v>
      </c>
      <c r="I94">
        <f>B94-F94</f>
        <v>-108</v>
      </c>
    </row>
    <row r="95" spans="1:15" x14ac:dyDescent="0.25">
      <c r="A95">
        <v>4</v>
      </c>
      <c r="B95">
        <v>0</v>
      </c>
      <c r="E95">
        <v>4</v>
      </c>
      <c r="F95">
        <v>-7</v>
      </c>
      <c r="H95">
        <f>E95</f>
        <v>4</v>
      </c>
      <c r="I95">
        <f>B95-F95</f>
        <v>7</v>
      </c>
    </row>
    <row r="96" spans="1:15" x14ac:dyDescent="0.25">
      <c r="A96">
        <v>5</v>
      </c>
      <c r="B96">
        <v>0</v>
      </c>
      <c r="E96">
        <v>5</v>
      </c>
      <c r="F96">
        <v>-9</v>
      </c>
      <c r="H96">
        <f>E96</f>
        <v>5</v>
      </c>
      <c r="I96">
        <f>B96-F96</f>
        <v>9</v>
      </c>
    </row>
    <row r="97" spans="1:9" x14ac:dyDescent="0.25">
      <c r="A97">
        <v>6</v>
      </c>
      <c r="B97">
        <v>0</v>
      </c>
      <c r="E97">
        <v>6</v>
      </c>
      <c r="F97">
        <v>36</v>
      </c>
      <c r="H97">
        <f>E97</f>
        <v>6</v>
      </c>
      <c r="I97">
        <f>B97-F97</f>
        <v>-36</v>
      </c>
    </row>
    <row r="98" spans="1:9" x14ac:dyDescent="0.25">
      <c r="A98">
        <v>7</v>
      </c>
      <c r="B98">
        <v>0</v>
      </c>
      <c r="E98">
        <v>7</v>
      </c>
      <c r="F98">
        <v>9</v>
      </c>
      <c r="H98">
        <f>E98</f>
        <v>7</v>
      </c>
      <c r="I98">
        <f>B98-F98</f>
        <v>-9</v>
      </c>
    </row>
    <row r="99" spans="1:9" x14ac:dyDescent="0.25">
      <c r="A99">
        <v>8</v>
      </c>
      <c r="B99">
        <v>0</v>
      </c>
      <c r="E99">
        <v>8</v>
      </c>
      <c r="F99">
        <v>72</v>
      </c>
      <c r="H99">
        <f>E99</f>
        <v>8</v>
      </c>
      <c r="I99">
        <f>B99-F99</f>
        <v>-72</v>
      </c>
    </row>
    <row r="100" spans="1:9" x14ac:dyDescent="0.25">
      <c r="A100">
        <v>9</v>
      </c>
      <c r="B100">
        <v>-24</v>
      </c>
      <c r="E100">
        <v>9</v>
      </c>
      <c r="F100">
        <v>-81</v>
      </c>
      <c r="H100">
        <f>E100</f>
        <v>9</v>
      </c>
      <c r="I100">
        <f>B100-F100</f>
        <v>57</v>
      </c>
    </row>
    <row r="103" spans="1:9" x14ac:dyDescent="0.25">
      <c r="B103" t="s">
        <v>30</v>
      </c>
    </row>
    <row r="104" spans="1:9" x14ac:dyDescent="0.25">
      <c r="A104">
        <v>1</v>
      </c>
      <c r="B104">
        <f t="array" ref="B104:B112">MMULT(C78:K86,I92:I100)</f>
        <v>-247.84615384615378</v>
      </c>
    </row>
    <row r="105" spans="1:9" x14ac:dyDescent="0.25">
      <c r="A105">
        <v>2</v>
      </c>
      <c r="B105">
        <v>-39.923076923076927</v>
      </c>
    </row>
    <row r="106" spans="1:9" x14ac:dyDescent="0.25">
      <c r="A106">
        <v>3</v>
      </c>
      <c r="B106">
        <v>-692.8205128205127</v>
      </c>
    </row>
    <row r="107" spans="1:9" x14ac:dyDescent="0.25">
      <c r="A107">
        <v>4</v>
      </c>
      <c r="B107">
        <v>215.61538461538464</v>
      </c>
    </row>
    <row r="108" spans="1:9" x14ac:dyDescent="0.25">
      <c r="A108">
        <v>5</v>
      </c>
      <c r="B108">
        <v>122.38461538461537</v>
      </c>
    </row>
    <row r="109" spans="1:9" x14ac:dyDescent="0.25">
      <c r="A109">
        <v>6</v>
      </c>
      <c r="B109">
        <v>446.8846153846153</v>
      </c>
    </row>
    <row r="110" spans="1:9" x14ac:dyDescent="0.25">
      <c r="A110">
        <v>7</v>
      </c>
      <c r="B110">
        <v>-148.53846153846158</v>
      </c>
    </row>
    <row r="111" spans="1:9" x14ac:dyDescent="0.25">
      <c r="A111">
        <v>8</v>
      </c>
      <c r="B111">
        <v>-163.30769230769226</v>
      </c>
    </row>
    <row r="112" spans="1:9" x14ac:dyDescent="0.25">
      <c r="A112">
        <v>9</v>
      </c>
      <c r="B112">
        <v>167.15384615384616</v>
      </c>
    </row>
    <row r="114" spans="1:45" x14ac:dyDescent="0.25">
      <c r="A114" s="1" t="s">
        <v>44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B115" t="s">
        <v>31</v>
      </c>
    </row>
    <row r="116" spans="1:45" x14ac:dyDescent="0.25">
      <c r="V116" t="s">
        <v>30</v>
      </c>
    </row>
    <row r="117" spans="1:45" x14ac:dyDescent="0.25">
      <c r="C117" t="s">
        <v>26</v>
      </c>
      <c r="F117" t="s">
        <v>27</v>
      </c>
      <c r="H117" t="s">
        <v>33</v>
      </c>
      <c r="K117">
        <v>1</v>
      </c>
      <c r="L117">
        <v>2</v>
      </c>
      <c r="M117">
        <v>3</v>
      </c>
      <c r="N117">
        <v>4</v>
      </c>
      <c r="O117">
        <v>5</v>
      </c>
      <c r="P117">
        <v>6</v>
      </c>
      <c r="Q117">
        <v>7</v>
      </c>
      <c r="R117">
        <v>8</v>
      </c>
      <c r="S117">
        <v>9</v>
      </c>
      <c r="U117">
        <v>1</v>
      </c>
      <c r="V117">
        <v>-247.84615384615378</v>
      </c>
    </row>
    <row r="118" spans="1:45" x14ac:dyDescent="0.25">
      <c r="B118">
        <v>10</v>
      </c>
      <c r="C118">
        <v>24</v>
      </c>
      <c r="E118">
        <v>10</v>
      </c>
      <c r="F118">
        <v>0</v>
      </c>
      <c r="H118">
        <f>C118-F118</f>
        <v>24</v>
      </c>
      <c r="J118">
        <v>10</v>
      </c>
      <c r="K118">
        <v>0.75</v>
      </c>
      <c r="L118">
        <v>0.75</v>
      </c>
      <c r="M118">
        <v>-0.375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2</v>
      </c>
      <c r="V118">
        <v>-39.923076923076927</v>
      </c>
    </row>
    <row r="119" spans="1:45" x14ac:dyDescent="0.25">
      <c r="B119">
        <v>11</v>
      </c>
      <c r="C119">
        <v>42</v>
      </c>
      <c r="E119">
        <v>11</v>
      </c>
      <c r="F119">
        <v>0</v>
      </c>
      <c r="H119">
        <f>C119-F119</f>
        <v>42</v>
      </c>
      <c r="J119">
        <v>11</v>
      </c>
      <c r="K119">
        <v>0</v>
      </c>
      <c r="L119">
        <v>-0.375</v>
      </c>
      <c r="M119">
        <v>-0.1875</v>
      </c>
      <c r="N119">
        <v>0.29166666666666663</v>
      </c>
      <c r="O119">
        <v>0.66666666666666663</v>
      </c>
      <c r="P119">
        <v>-0.44444444444444442</v>
      </c>
      <c r="Q119">
        <v>0</v>
      </c>
      <c r="R119">
        <v>0</v>
      </c>
      <c r="S119">
        <v>0</v>
      </c>
      <c r="U119">
        <v>3</v>
      </c>
      <c r="V119">
        <v>-692.8205128205127</v>
      </c>
    </row>
    <row r="120" spans="1:45" x14ac:dyDescent="0.25">
      <c r="B120">
        <v>12</v>
      </c>
      <c r="C120">
        <v>84</v>
      </c>
      <c r="E120">
        <v>12</v>
      </c>
      <c r="F120">
        <v>0</v>
      </c>
      <c r="H120">
        <f>C120-F120</f>
        <v>84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-0.44444444444444442</v>
      </c>
      <c r="Q120">
        <v>-0.66666666666666663</v>
      </c>
      <c r="R120">
        <v>-0.5</v>
      </c>
      <c r="S120">
        <v>0.16666666666666666</v>
      </c>
      <c r="U120">
        <v>4</v>
      </c>
      <c r="V120">
        <v>215.61538461538464</v>
      </c>
    </row>
    <row r="121" spans="1:45" x14ac:dyDescent="0.25">
      <c r="B121">
        <v>13</v>
      </c>
      <c r="C121">
        <v>66</v>
      </c>
      <c r="E121">
        <v>13</v>
      </c>
      <c r="F121">
        <v>-24</v>
      </c>
      <c r="H121">
        <f>C121-F121</f>
        <v>90</v>
      </c>
      <c r="J121">
        <v>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-0.16666666666666666</v>
      </c>
      <c r="S121">
        <v>-0.16666666666666666</v>
      </c>
      <c r="U121">
        <v>5</v>
      </c>
      <c r="V121">
        <v>122.38461538461537</v>
      </c>
    </row>
    <row r="122" spans="1:45" x14ac:dyDescent="0.25">
      <c r="U122">
        <v>6</v>
      </c>
      <c r="V122">
        <v>446.8846153846153</v>
      </c>
    </row>
    <row r="123" spans="1:45" x14ac:dyDescent="0.25">
      <c r="U123">
        <v>7</v>
      </c>
      <c r="V123">
        <v>-148.53846153846158</v>
      </c>
    </row>
    <row r="124" spans="1:45" x14ac:dyDescent="0.25">
      <c r="U124">
        <v>8</v>
      </c>
      <c r="V124">
        <v>-163.30769230769226</v>
      </c>
    </row>
    <row r="125" spans="1:45" x14ac:dyDescent="0.25">
      <c r="K125" t="s">
        <v>32</v>
      </c>
      <c r="U125">
        <v>9</v>
      </c>
      <c r="V125">
        <v>167.15384615384616</v>
      </c>
    </row>
    <row r="126" spans="1:45" x14ac:dyDescent="0.25">
      <c r="I126" t="s">
        <v>33</v>
      </c>
    </row>
    <row r="127" spans="1:45" x14ac:dyDescent="0.25">
      <c r="H127">
        <v>10</v>
      </c>
      <c r="I127">
        <v>24</v>
      </c>
      <c r="J127">
        <v>10</v>
      </c>
      <c r="K127">
        <f t="array" ref="K127:K130">MMULT(K118:S121,V117:V125)</f>
        <v>43.980769230769226</v>
      </c>
    </row>
    <row r="128" spans="1:45" x14ac:dyDescent="0.25">
      <c r="H128">
        <v>11</v>
      </c>
      <c r="I128">
        <v>42</v>
      </c>
      <c r="J128">
        <v>11</v>
      </c>
      <c r="K128">
        <v>90.737179487179532</v>
      </c>
    </row>
    <row r="129" spans="8:11" x14ac:dyDescent="0.25">
      <c r="H129">
        <v>12</v>
      </c>
      <c r="I129">
        <v>84</v>
      </c>
      <c r="J129">
        <v>12</v>
      </c>
      <c r="K129">
        <v>9.9230769230769837</v>
      </c>
    </row>
    <row r="130" spans="8:11" x14ac:dyDescent="0.25">
      <c r="H130">
        <v>13</v>
      </c>
      <c r="I130">
        <v>90</v>
      </c>
      <c r="J130">
        <v>13</v>
      </c>
      <c r="K130">
        <v>-0.64102564102564941</v>
      </c>
    </row>
    <row r="133" spans="8:11" x14ac:dyDescent="0.25">
      <c r="H133" t="s">
        <v>31</v>
      </c>
    </row>
    <row r="135" spans="8:11" x14ac:dyDescent="0.25">
      <c r="H135">
        <v>10</v>
      </c>
      <c r="I135">
        <f>I127+K127</f>
        <v>67.980769230769226</v>
      </c>
    </row>
    <row r="136" spans="8:11" x14ac:dyDescent="0.25">
      <c r="H136">
        <v>11</v>
      </c>
      <c r="I136">
        <f>I128+K128</f>
        <v>132.73717948717953</v>
      </c>
    </row>
    <row r="137" spans="8:11" x14ac:dyDescent="0.25">
      <c r="H137">
        <v>12</v>
      </c>
      <c r="I137">
        <f>I129+K129</f>
        <v>93.923076923076991</v>
      </c>
    </row>
    <row r="138" spans="8:11" x14ac:dyDescent="0.25">
      <c r="H138">
        <v>13</v>
      </c>
      <c r="I138">
        <f>I130+K130</f>
        <v>89.358974358974351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local</vt:lpstr>
      <vt:lpstr>Hoja de diseño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Gamba</dc:creator>
  <cp:lastModifiedBy>cesar Gamba</cp:lastModifiedBy>
  <dcterms:created xsi:type="dcterms:W3CDTF">2016-08-26T14:23:45Z</dcterms:created>
  <dcterms:modified xsi:type="dcterms:W3CDTF">2016-09-25T13:21:08Z</dcterms:modified>
</cp:coreProperties>
</file>