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Users\L00614578\OneDrive\ListasAgo2022\"/>
    </mc:Choice>
  </mc:AlternateContent>
  <xr:revisionPtr revIDLastSave="0" documentId="13_ncr:1_{727BCFDA-BE00-4CA5-8466-356999A25D8E}" xr6:coauthVersionLast="47" xr6:coauthVersionMax="47" xr10:uidLastSave="{00000000-0000-0000-0000-000000000000}"/>
  <bookViews>
    <workbookView xWindow="28680" yWindow="-120" windowWidth="29040" windowHeight="15840" xr2:uid="{00000000-000D-0000-FFFF-FFFF00000000}"/>
  </bookViews>
  <sheets>
    <sheet name="Gral." sheetId="1" r:id="rId1"/>
    <sheet name="Equipos" sheetId="32248" r:id="rId2"/>
  </sheets>
  <definedNames>
    <definedName name="_xlnm._FilterDatabase" localSheetId="0" hidden="1">Gral.!$A$8:$HW$21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D20" i="1" l="1"/>
  <c r="E15" i="1"/>
  <c r="E37" i="1"/>
  <c r="E36" i="1"/>
  <c r="E35" i="1"/>
  <c r="E34" i="1"/>
  <c r="E33" i="1"/>
  <c r="E32" i="1"/>
  <c r="E31" i="1"/>
  <c r="E30" i="1"/>
  <c r="E29" i="1"/>
  <c r="E28" i="1"/>
  <c r="E27" i="1"/>
  <c r="E26" i="1"/>
  <c r="E25" i="1"/>
  <c r="E24" i="1"/>
  <c r="E23" i="1"/>
  <c r="E22" i="1"/>
  <c r="E21" i="1"/>
  <c r="E20" i="1"/>
  <c r="E19" i="1"/>
  <c r="E18" i="1"/>
  <c r="E17" i="1"/>
  <c r="E16" i="1"/>
  <c r="E14" i="1"/>
  <c r="E13" i="1"/>
  <c r="E12" i="1"/>
  <c r="E11" i="1"/>
  <c r="E10" i="1"/>
  <c r="E9" i="1"/>
  <c r="A10" i="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IN16" i="1"/>
  <c r="IJ16" i="1"/>
  <c r="IF16" i="1"/>
  <c r="HY16" i="1"/>
  <c r="HQ16" i="1"/>
  <c r="HB16" i="1"/>
  <c r="GZ16" i="1" s="1"/>
  <c r="GQ16" i="1"/>
  <c r="GO16" i="1" s="1"/>
  <c r="GF16" i="1"/>
  <c r="FY16" i="1"/>
  <c r="FW16" i="1" s="1"/>
  <c r="FR16" i="1"/>
  <c r="FL16" i="1"/>
  <c r="FD16" i="1"/>
  <c r="EX16" i="1"/>
  <c r="EN16" i="1"/>
  <c r="ED16" i="1"/>
  <c r="DU16" i="1"/>
  <c r="DL16" i="1"/>
  <c r="DC16" i="1"/>
  <c r="CV16" i="1"/>
  <c r="CR16" i="1"/>
  <c r="CL16" i="1"/>
  <c r="CB16" i="1"/>
  <c r="BR16" i="1"/>
  <c r="BF16" i="1"/>
  <c r="AT16" i="1"/>
  <c r="AK16" i="1"/>
  <c r="AB16" i="1"/>
  <c r="X16" i="1"/>
  <c r="P16" i="1"/>
  <c r="J16" i="1"/>
  <c r="IN14" i="1"/>
  <c r="IJ14" i="1"/>
  <c r="IF14" i="1"/>
  <c r="HY14" i="1"/>
  <c r="HQ14" i="1"/>
  <c r="HB14" i="1"/>
  <c r="GZ14" i="1" s="1"/>
  <c r="GQ14" i="1"/>
  <c r="GO14" i="1" s="1"/>
  <c r="GF14" i="1"/>
  <c r="FY14" i="1"/>
  <c r="FW14" i="1" s="1"/>
  <c r="FR14" i="1"/>
  <c r="FL14" i="1"/>
  <c r="FD14" i="1"/>
  <c r="EX14" i="1"/>
  <c r="EN14" i="1"/>
  <c r="ED14" i="1"/>
  <c r="DU14" i="1"/>
  <c r="DL14" i="1"/>
  <c r="DC14" i="1"/>
  <c r="CV14" i="1"/>
  <c r="CR14" i="1"/>
  <c r="CL14" i="1"/>
  <c r="CB14" i="1"/>
  <c r="BR14" i="1"/>
  <c r="BF14" i="1"/>
  <c r="AT14" i="1"/>
  <c r="AK14" i="1"/>
  <c r="AB14" i="1"/>
  <c r="X14" i="1"/>
  <c r="P14" i="1"/>
  <c r="J14" i="1"/>
  <c r="IN31" i="1"/>
  <c r="IJ31" i="1"/>
  <c r="IF31" i="1"/>
  <c r="HY31" i="1"/>
  <c r="HQ31" i="1"/>
  <c r="HB31" i="1"/>
  <c r="GZ31" i="1" s="1"/>
  <c r="GQ31" i="1"/>
  <c r="GO31" i="1" s="1"/>
  <c r="GF31" i="1"/>
  <c r="FY31" i="1"/>
  <c r="FW31" i="1" s="1"/>
  <c r="FR31" i="1"/>
  <c r="FL31" i="1"/>
  <c r="FD31" i="1"/>
  <c r="EX31" i="1"/>
  <c r="EN31" i="1"/>
  <c r="ED31" i="1"/>
  <c r="DU31" i="1"/>
  <c r="DL31" i="1"/>
  <c r="DC31" i="1"/>
  <c r="CV31" i="1"/>
  <c r="CR31" i="1"/>
  <c r="CL31" i="1"/>
  <c r="CB31" i="1"/>
  <c r="BR31" i="1"/>
  <c r="BF31" i="1"/>
  <c r="AT31" i="1"/>
  <c r="AK31" i="1"/>
  <c r="AB31" i="1"/>
  <c r="X31" i="1"/>
  <c r="P31" i="1"/>
  <c r="J31" i="1"/>
  <c r="IN19" i="1"/>
  <c r="IJ19" i="1"/>
  <c r="IF19" i="1"/>
  <c r="HY19" i="1"/>
  <c r="HQ19" i="1"/>
  <c r="HB19" i="1"/>
  <c r="GZ19" i="1" s="1"/>
  <c r="GQ19" i="1"/>
  <c r="GO19" i="1" s="1"/>
  <c r="GF19" i="1"/>
  <c r="FY19" i="1"/>
  <c r="FW19" i="1" s="1"/>
  <c r="FR19" i="1"/>
  <c r="FL19" i="1"/>
  <c r="FD19" i="1"/>
  <c r="EX19" i="1"/>
  <c r="EN19" i="1"/>
  <c r="ED19" i="1"/>
  <c r="DU19" i="1"/>
  <c r="DL19" i="1"/>
  <c r="DC19" i="1"/>
  <c r="CV19" i="1"/>
  <c r="CR19" i="1"/>
  <c r="CL19" i="1"/>
  <c r="CB19" i="1"/>
  <c r="BR19" i="1"/>
  <c r="BF19" i="1"/>
  <c r="AT19" i="1"/>
  <c r="AK19" i="1"/>
  <c r="AB19" i="1"/>
  <c r="X19" i="1"/>
  <c r="P19" i="1"/>
  <c r="J19" i="1"/>
  <c r="IN18" i="1"/>
  <c r="IJ18" i="1"/>
  <c r="IF18" i="1"/>
  <c r="HY18" i="1"/>
  <c r="HQ18" i="1"/>
  <c r="HB18" i="1"/>
  <c r="GZ18" i="1" s="1"/>
  <c r="GQ18" i="1"/>
  <c r="GO18" i="1" s="1"/>
  <c r="GF18" i="1"/>
  <c r="FY18" i="1"/>
  <c r="FW18" i="1" s="1"/>
  <c r="FR18" i="1"/>
  <c r="FL18" i="1"/>
  <c r="FD18" i="1"/>
  <c r="EX18" i="1"/>
  <c r="EN18" i="1"/>
  <c r="ED18" i="1"/>
  <c r="DU18" i="1"/>
  <c r="DL18" i="1"/>
  <c r="DC18" i="1"/>
  <c r="CV18" i="1"/>
  <c r="CR18" i="1"/>
  <c r="CL18" i="1"/>
  <c r="CB18" i="1"/>
  <c r="BR18" i="1"/>
  <c r="BF18" i="1"/>
  <c r="AT18" i="1"/>
  <c r="AK18" i="1"/>
  <c r="AB18" i="1"/>
  <c r="X18" i="1"/>
  <c r="P18" i="1"/>
  <c r="J18" i="1"/>
  <c r="IN22" i="1"/>
  <c r="IJ22" i="1"/>
  <c r="IF22" i="1"/>
  <c r="HY22" i="1"/>
  <c r="HQ22" i="1"/>
  <c r="HB22" i="1"/>
  <c r="GZ22" i="1" s="1"/>
  <c r="GQ22" i="1"/>
  <c r="GO22" i="1" s="1"/>
  <c r="GF22" i="1"/>
  <c r="FY22" i="1"/>
  <c r="FW22" i="1" s="1"/>
  <c r="FR22" i="1"/>
  <c r="FL22" i="1"/>
  <c r="FD22" i="1"/>
  <c r="EX22" i="1"/>
  <c r="EN22" i="1"/>
  <c r="ED22" i="1"/>
  <c r="DU22" i="1"/>
  <c r="DL22" i="1"/>
  <c r="DC22" i="1"/>
  <c r="CV22" i="1"/>
  <c r="CR22" i="1"/>
  <c r="CL22" i="1"/>
  <c r="CB22" i="1"/>
  <c r="BR22" i="1"/>
  <c r="BF22" i="1"/>
  <c r="AT22" i="1"/>
  <c r="AK22" i="1"/>
  <c r="AB22" i="1"/>
  <c r="X22" i="1"/>
  <c r="P22" i="1"/>
  <c r="J22" i="1"/>
  <c r="ED32" i="1"/>
  <c r="CL10" i="1"/>
  <c r="IN29" i="1"/>
  <c r="IN30" i="1"/>
  <c r="IN33" i="1"/>
  <c r="IN23" i="1"/>
  <c r="IN21" i="1"/>
  <c r="IN15" i="1"/>
  <c r="IN12" i="1"/>
  <c r="IN17" i="1"/>
  <c r="IN11" i="1"/>
  <c r="IN9" i="1"/>
  <c r="IN24" i="1"/>
  <c r="IN36" i="1"/>
  <c r="IN28" i="1"/>
  <c r="IN32" i="1"/>
  <c r="IN10" i="1"/>
  <c r="IN13" i="1"/>
  <c r="IN35" i="1"/>
  <c r="IN34" i="1"/>
  <c r="IN27" i="1"/>
  <c r="IN26" i="1"/>
  <c r="IN25" i="1"/>
  <c r="IN37" i="1"/>
  <c r="IN20" i="1"/>
  <c r="IJ20" i="1"/>
  <c r="IF20" i="1"/>
  <c r="HY29" i="1"/>
  <c r="HY30" i="1"/>
  <c r="HY33" i="1"/>
  <c r="HY23" i="1"/>
  <c r="HY21" i="1"/>
  <c r="HY15" i="1"/>
  <c r="HY12" i="1"/>
  <c r="HY17" i="1"/>
  <c r="HY11" i="1"/>
  <c r="HY9" i="1"/>
  <c r="HY24" i="1"/>
  <c r="HY36" i="1"/>
  <c r="HY28" i="1"/>
  <c r="HY32" i="1"/>
  <c r="HY10" i="1"/>
  <c r="HY13" i="1"/>
  <c r="HY35" i="1"/>
  <c r="HY34" i="1"/>
  <c r="HY27" i="1"/>
  <c r="HY26" i="1"/>
  <c r="HY25" i="1"/>
  <c r="HY37" i="1"/>
  <c r="HY20" i="1"/>
  <c r="IJ29" i="1"/>
  <c r="IJ30" i="1"/>
  <c r="IJ33" i="1"/>
  <c r="IJ23" i="1"/>
  <c r="IJ21" i="1"/>
  <c r="IJ15" i="1"/>
  <c r="IJ12" i="1"/>
  <c r="IJ17" i="1"/>
  <c r="IJ11" i="1"/>
  <c r="IJ9" i="1"/>
  <c r="IJ24" i="1"/>
  <c r="IJ36" i="1"/>
  <c r="IJ28" i="1"/>
  <c r="IJ32" i="1"/>
  <c r="IJ10" i="1"/>
  <c r="IJ13" i="1"/>
  <c r="IJ35" i="1"/>
  <c r="IJ34" i="1"/>
  <c r="IJ27" i="1"/>
  <c r="IJ26" i="1"/>
  <c r="IJ25" i="1"/>
  <c r="IJ37" i="1"/>
  <c r="IF29" i="1"/>
  <c r="IF30" i="1"/>
  <c r="IF33" i="1"/>
  <c r="IF23" i="1"/>
  <c r="IF21" i="1"/>
  <c r="IF15" i="1"/>
  <c r="IF12" i="1"/>
  <c r="IF17" i="1"/>
  <c r="IF11" i="1"/>
  <c r="IF9" i="1"/>
  <c r="IF24" i="1"/>
  <c r="IF36" i="1"/>
  <c r="IF28" i="1"/>
  <c r="IF32" i="1"/>
  <c r="IF10" i="1"/>
  <c r="IF13" i="1"/>
  <c r="IF35" i="1"/>
  <c r="IF34" i="1"/>
  <c r="IF27" i="1"/>
  <c r="IF26" i="1"/>
  <c r="IF25" i="1"/>
  <c r="IF37" i="1"/>
  <c r="IC19" i="1" l="1"/>
  <c r="HX19" i="1" s="1"/>
  <c r="IC22" i="1"/>
  <c r="HX22" i="1" s="1"/>
  <c r="CK22" i="1"/>
  <c r="IC31" i="1"/>
  <c r="HX31" i="1" s="1"/>
  <c r="IC16" i="1"/>
  <c r="HX16" i="1" s="1"/>
  <c r="EW22" i="1"/>
  <c r="CK16" i="1"/>
  <c r="EW16" i="1"/>
  <c r="GW16" i="1"/>
  <c r="GY16" i="1" s="1"/>
  <c r="EW18" i="1"/>
  <c r="CK19" i="1"/>
  <c r="CK18" i="1"/>
  <c r="GW18" i="1"/>
  <c r="GY18" i="1" s="1"/>
  <c r="EW19" i="1"/>
  <c r="GW19" i="1"/>
  <c r="GY19" i="1" s="1"/>
  <c r="CK31" i="1"/>
  <c r="EW31" i="1"/>
  <c r="GW31" i="1"/>
  <c r="GY31" i="1" s="1"/>
  <c r="IC14" i="1"/>
  <c r="HX14" i="1" s="1"/>
  <c r="IC18" i="1"/>
  <c r="HX18" i="1" s="1"/>
  <c r="CK14" i="1"/>
  <c r="EW14" i="1"/>
  <c r="GW14" i="1"/>
  <c r="GY14" i="1" s="1"/>
  <c r="GW22" i="1"/>
  <c r="GY22" i="1" s="1"/>
  <c r="IC13" i="1"/>
  <c r="IC17" i="1"/>
  <c r="IC20" i="1"/>
  <c r="IC10" i="1"/>
  <c r="IC12" i="1"/>
  <c r="IC37" i="1"/>
  <c r="IC32" i="1"/>
  <c r="IC15" i="1"/>
  <c r="IC28" i="1"/>
  <c r="IC26" i="1"/>
  <c r="IC36" i="1"/>
  <c r="IC23" i="1"/>
  <c r="IC27" i="1"/>
  <c r="IC24" i="1"/>
  <c r="IC33" i="1"/>
  <c r="IC25" i="1"/>
  <c r="IC21" i="1"/>
  <c r="IC34" i="1"/>
  <c r="IC9" i="1"/>
  <c r="IC30" i="1"/>
  <c r="IC35" i="1"/>
  <c r="IC11" i="1"/>
  <c r="IC29" i="1"/>
  <c r="CB29" i="1"/>
  <c r="CB30" i="1"/>
  <c r="CB33" i="1"/>
  <c r="CB23" i="1"/>
  <c r="CB21" i="1"/>
  <c r="CB15" i="1"/>
  <c r="CB12" i="1"/>
  <c r="CB17" i="1"/>
  <c r="CB11" i="1"/>
  <c r="CB9" i="1"/>
  <c r="CB24" i="1"/>
  <c r="CB36" i="1"/>
  <c r="CB28" i="1"/>
  <c r="CB32" i="1"/>
  <c r="CB10" i="1"/>
  <c r="CB13" i="1"/>
  <c r="CB35" i="1"/>
  <c r="CB34" i="1"/>
  <c r="CB27" i="1"/>
  <c r="CB26" i="1"/>
  <c r="CB25" i="1"/>
  <c r="CB37" i="1"/>
  <c r="CB20" i="1"/>
  <c r="EN29" i="1"/>
  <c r="EN30" i="1"/>
  <c r="EN33" i="1"/>
  <c r="EN23" i="1"/>
  <c r="EN21" i="1"/>
  <c r="EN15" i="1"/>
  <c r="EN12" i="1"/>
  <c r="EN17" i="1"/>
  <c r="EN11" i="1"/>
  <c r="EN9" i="1"/>
  <c r="EN24" i="1"/>
  <c r="EN36" i="1"/>
  <c r="EN28" i="1"/>
  <c r="EN32" i="1"/>
  <c r="EN10" i="1"/>
  <c r="EN13" i="1"/>
  <c r="EN35" i="1"/>
  <c r="EN34" i="1"/>
  <c r="EN27" i="1"/>
  <c r="EN26" i="1"/>
  <c r="EN25" i="1"/>
  <c r="EN37" i="1"/>
  <c r="EN20" i="1"/>
  <c r="GQ29" i="1"/>
  <c r="GQ30" i="1"/>
  <c r="GQ33" i="1"/>
  <c r="GQ23" i="1"/>
  <c r="GQ21" i="1"/>
  <c r="GQ15" i="1"/>
  <c r="GQ12" i="1"/>
  <c r="GQ17" i="1"/>
  <c r="GQ11" i="1"/>
  <c r="GQ9" i="1"/>
  <c r="GQ24" i="1"/>
  <c r="GQ36" i="1"/>
  <c r="GQ28" i="1"/>
  <c r="GQ32" i="1"/>
  <c r="GQ10" i="1"/>
  <c r="GQ13" i="1"/>
  <c r="GQ35" i="1"/>
  <c r="GQ34" i="1"/>
  <c r="GQ27" i="1"/>
  <c r="GQ26" i="1"/>
  <c r="GQ25" i="1"/>
  <c r="GQ37" i="1"/>
  <c r="GQ20" i="1"/>
  <c r="BR29" i="1"/>
  <c r="BR30" i="1"/>
  <c r="BR33" i="1"/>
  <c r="BR23" i="1"/>
  <c r="BR21" i="1"/>
  <c r="BR15" i="1"/>
  <c r="BR12" i="1"/>
  <c r="BR17" i="1"/>
  <c r="BR11" i="1"/>
  <c r="BR9" i="1"/>
  <c r="BR24" i="1"/>
  <c r="BR36" i="1"/>
  <c r="BR28" i="1"/>
  <c r="BR32" i="1"/>
  <c r="BR10" i="1"/>
  <c r="BR13" i="1"/>
  <c r="BR35" i="1"/>
  <c r="BR34" i="1"/>
  <c r="BR27" i="1"/>
  <c r="BR26" i="1"/>
  <c r="BR25" i="1"/>
  <c r="BR37" i="1"/>
  <c r="BR20" i="1"/>
  <c r="BF29" i="1"/>
  <c r="BF30" i="1"/>
  <c r="BF33" i="1"/>
  <c r="BF23" i="1"/>
  <c r="BF21" i="1"/>
  <c r="BF15" i="1"/>
  <c r="BF12" i="1"/>
  <c r="BF17" i="1"/>
  <c r="BF11" i="1"/>
  <c r="BF9" i="1"/>
  <c r="BF24" i="1"/>
  <c r="BF36" i="1"/>
  <c r="BF28" i="1"/>
  <c r="BF32" i="1"/>
  <c r="BF10" i="1"/>
  <c r="BF13" i="1"/>
  <c r="BF35" i="1"/>
  <c r="BF34" i="1"/>
  <c r="BF27" i="1"/>
  <c r="BF26" i="1"/>
  <c r="BF25" i="1"/>
  <c r="BF37" i="1"/>
  <c r="BF20" i="1"/>
  <c r="IQ19" i="1" l="1"/>
  <c r="IQ18" i="1"/>
  <c r="IQ31" i="1"/>
  <c r="IQ16" i="1"/>
  <c r="IQ14" i="1"/>
  <c r="IQ22" i="1"/>
  <c r="ED29" i="1"/>
  <c r="ED30" i="1"/>
  <c r="ED33" i="1"/>
  <c r="ED23" i="1"/>
  <c r="ED21" i="1"/>
  <c r="ED15" i="1"/>
  <c r="ED12" i="1"/>
  <c r="ED17" i="1"/>
  <c r="ED11" i="1"/>
  <c r="ED9" i="1"/>
  <c r="ED24" i="1"/>
  <c r="ED36" i="1"/>
  <c r="ED28" i="1"/>
  <c r="ED10" i="1"/>
  <c r="ED13" i="1"/>
  <c r="ED35" i="1"/>
  <c r="ED34" i="1"/>
  <c r="ED27" i="1"/>
  <c r="ED26" i="1"/>
  <c r="ED25" i="1"/>
  <c r="ED37" i="1"/>
  <c r="ED20" i="1"/>
  <c r="DU29" i="1"/>
  <c r="DU30" i="1"/>
  <c r="DU33" i="1"/>
  <c r="DU23" i="1"/>
  <c r="DU21" i="1"/>
  <c r="DU15" i="1"/>
  <c r="DU12" i="1"/>
  <c r="DU17" i="1"/>
  <c r="DU11" i="1"/>
  <c r="DU9" i="1"/>
  <c r="DU24" i="1"/>
  <c r="DU36" i="1"/>
  <c r="DU28" i="1"/>
  <c r="DU32" i="1"/>
  <c r="DU10" i="1"/>
  <c r="DU13" i="1"/>
  <c r="DU35" i="1"/>
  <c r="DU34" i="1"/>
  <c r="DU27" i="1"/>
  <c r="DU26" i="1"/>
  <c r="DU25" i="1"/>
  <c r="DU37" i="1"/>
  <c r="AT29" i="1"/>
  <c r="AT30" i="1"/>
  <c r="AT33" i="1"/>
  <c r="AT23" i="1"/>
  <c r="AT21" i="1"/>
  <c r="AT15" i="1"/>
  <c r="AT12" i="1"/>
  <c r="AT17" i="1"/>
  <c r="AT11" i="1"/>
  <c r="AT9" i="1"/>
  <c r="AT24" i="1"/>
  <c r="AT36" i="1"/>
  <c r="AT28" i="1"/>
  <c r="AT32" i="1"/>
  <c r="AT10" i="1"/>
  <c r="AT13" i="1"/>
  <c r="AT35" i="1"/>
  <c r="AT34" i="1"/>
  <c r="AT27" i="1"/>
  <c r="AT26" i="1"/>
  <c r="AT25" i="1"/>
  <c r="AT37" i="1"/>
  <c r="AT20" i="1"/>
  <c r="P29" i="1"/>
  <c r="DL10" i="1" l="1"/>
  <c r="DL29" i="1"/>
  <c r="DL30" i="1"/>
  <c r="DL33" i="1"/>
  <c r="DL23" i="1"/>
  <c r="DL21" i="1"/>
  <c r="DL15" i="1"/>
  <c r="DL12" i="1"/>
  <c r="DL17" i="1"/>
  <c r="DL11" i="1"/>
  <c r="DL9" i="1"/>
  <c r="DL24" i="1"/>
  <c r="DL36" i="1"/>
  <c r="DL28" i="1"/>
  <c r="DL32" i="1"/>
  <c r="DL13" i="1"/>
  <c r="DL35" i="1"/>
  <c r="DL34" i="1"/>
  <c r="DL27" i="1"/>
  <c r="DL26" i="1"/>
  <c r="DL25" i="1"/>
  <c r="FR29" i="1" l="1"/>
  <c r="FR30" i="1"/>
  <c r="FR33" i="1"/>
  <c r="FR23" i="1"/>
  <c r="FR21" i="1"/>
  <c r="FR15" i="1"/>
  <c r="FR12" i="1"/>
  <c r="FR17" i="1"/>
  <c r="FR11" i="1"/>
  <c r="FR9" i="1"/>
  <c r="FR24" i="1"/>
  <c r="FR36" i="1"/>
  <c r="FR28" i="1"/>
  <c r="FR32" i="1"/>
  <c r="FR10" i="1"/>
  <c r="FR13" i="1"/>
  <c r="FR35" i="1"/>
  <c r="FR34" i="1"/>
  <c r="FR27" i="1"/>
  <c r="FR26" i="1"/>
  <c r="FR25" i="1"/>
  <c r="FR37" i="1"/>
  <c r="FR20" i="1"/>
  <c r="AK20" i="1" l="1"/>
  <c r="CL20" i="1"/>
  <c r="CR20" i="1"/>
  <c r="CV20" i="1"/>
  <c r="DC20" i="1"/>
  <c r="DL20" i="1"/>
  <c r="DU20" i="1"/>
  <c r="EX20" i="1"/>
  <c r="FL20" i="1"/>
  <c r="FY20" i="1"/>
  <c r="FW20" i="1" s="1"/>
  <c r="GF20" i="1"/>
  <c r="GO20" i="1"/>
  <c r="HB20" i="1"/>
  <c r="GZ20" i="1" s="1"/>
  <c r="HQ20" i="1"/>
  <c r="HX20" i="1"/>
  <c r="AK37" i="1"/>
  <c r="CL37" i="1"/>
  <c r="CR37" i="1"/>
  <c r="CV37" i="1"/>
  <c r="DC37" i="1"/>
  <c r="DL37" i="1"/>
  <c r="EX37" i="1"/>
  <c r="FD37" i="1"/>
  <c r="FL37" i="1"/>
  <c r="FY37" i="1"/>
  <c r="FW37" i="1" s="1"/>
  <c r="GF37" i="1"/>
  <c r="GO37" i="1"/>
  <c r="HB37" i="1"/>
  <c r="GZ37" i="1" s="1"/>
  <c r="HQ37" i="1"/>
  <c r="HX37" i="1"/>
  <c r="AK25" i="1"/>
  <c r="CL25" i="1"/>
  <c r="CR25" i="1"/>
  <c r="CV25" i="1"/>
  <c r="DC25" i="1"/>
  <c r="EX25" i="1"/>
  <c r="FD25" i="1"/>
  <c r="FL25" i="1"/>
  <c r="FY25" i="1"/>
  <c r="FW25" i="1" s="1"/>
  <c r="GF25" i="1"/>
  <c r="GO25" i="1"/>
  <c r="HB25" i="1"/>
  <c r="GZ25" i="1" s="1"/>
  <c r="HQ25" i="1"/>
  <c r="HX25" i="1"/>
  <c r="AK26" i="1"/>
  <c r="CL26" i="1"/>
  <c r="CR26" i="1"/>
  <c r="CV26" i="1"/>
  <c r="DC26" i="1"/>
  <c r="EX26" i="1"/>
  <c r="FD26" i="1"/>
  <c r="FL26" i="1"/>
  <c r="FY26" i="1"/>
  <c r="FW26" i="1" s="1"/>
  <c r="GF26" i="1"/>
  <c r="GO26" i="1"/>
  <c r="HB26" i="1"/>
  <c r="GZ26" i="1" s="1"/>
  <c r="HQ26" i="1"/>
  <c r="HX26" i="1"/>
  <c r="AK27" i="1"/>
  <c r="CL27" i="1"/>
  <c r="CR27" i="1"/>
  <c r="CV27" i="1"/>
  <c r="DC27" i="1"/>
  <c r="EX27" i="1"/>
  <c r="FD27" i="1"/>
  <c r="FL27" i="1"/>
  <c r="FY27" i="1"/>
  <c r="FW27" i="1" s="1"/>
  <c r="GF27" i="1"/>
  <c r="GO27" i="1"/>
  <c r="HB27" i="1"/>
  <c r="GZ27" i="1" s="1"/>
  <c r="HQ27" i="1"/>
  <c r="HX27" i="1"/>
  <c r="AK34" i="1"/>
  <c r="CL34" i="1"/>
  <c r="CR34" i="1"/>
  <c r="CV34" i="1"/>
  <c r="DC34" i="1"/>
  <c r="EX34" i="1"/>
  <c r="FD34" i="1"/>
  <c r="FL34" i="1"/>
  <c r="FY34" i="1"/>
  <c r="FW34" i="1" s="1"/>
  <c r="GF34" i="1"/>
  <c r="GO34" i="1"/>
  <c r="HB34" i="1"/>
  <c r="GZ34" i="1" s="1"/>
  <c r="HQ34" i="1"/>
  <c r="HX34" i="1"/>
  <c r="AK35" i="1"/>
  <c r="CL35" i="1"/>
  <c r="CR35" i="1"/>
  <c r="CV35" i="1"/>
  <c r="DC35" i="1"/>
  <c r="EX35" i="1"/>
  <c r="FD35" i="1"/>
  <c r="FL35" i="1"/>
  <c r="FY35" i="1"/>
  <c r="FW35" i="1" s="1"/>
  <c r="GF35" i="1"/>
  <c r="GO35" i="1"/>
  <c r="HB35" i="1"/>
  <c r="GZ35" i="1" s="1"/>
  <c r="HQ35" i="1"/>
  <c r="HX35" i="1"/>
  <c r="AK13" i="1"/>
  <c r="CL13" i="1"/>
  <c r="CR13" i="1"/>
  <c r="CV13" i="1"/>
  <c r="DC13" i="1"/>
  <c r="EX13" i="1"/>
  <c r="FD13" i="1"/>
  <c r="FL13" i="1"/>
  <c r="FY13" i="1"/>
  <c r="FW13" i="1" s="1"/>
  <c r="GF13" i="1"/>
  <c r="GO13" i="1"/>
  <c r="HB13" i="1"/>
  <c r="GZ13" i="1" s="1"/>
  <c r="HQ13" i="1"/>
  <c r="HX13" i="1"/>
  <c r="AK10" i="1"/>
  <c r="CR10" i="1"/>
  <c r="CV10" i="1"/>
  <c r="DC10" i="1"/>
  <c r="EX10" i="1"/>
  <c r="FD10" i="1"/>
  <c r="FL10" i="1"/>
  <c r="FY10" i="1"/>
  <c r="FW10" i="1" s="1"/>
  <c r="GF10" i="1"/>
  <c r="GO10" i="1"/>
  <c r="HB10" i="1"/>
  <c r="GZ10" i="1" s="1"/>
  <c r="HQ10" i="1"/>
  <c r="HX10" i="1"/>
  <c r="AK32" i="1"/>
  <c r="CL32" i="1"/>
  <c r="CR32" i="1"/>
  <c r="CV32" i="1"/>
  <c r="DC32" i="1"/>
  <c r="EX32" i="1"/>
  <c r="FD32" i="1"/>
  <c r="FL32" i="1"/>
  <c r="FY32" i="1"/>
  <c r="FW32" i="1" s="1"/>
  <c r="GF32" i="1"/>
  <c r="GO32" i="1"/>
  <c r="HB32" i="1"/>
  <c r="GZ32" i="1" s="1"/>
  <c r="HQ32" i="1"/>
  <c r="HX32" i="1"/>
  <c r="AK28" i="1"/>
  <c r="CL28" i="1"/>
  <c r="CR28" i="1"/>
  <c r="CV28" i="1"/>
  <c r="DC28" i="1"/>
  <c r="EX28" i="1"/>
  <c r="FD28" i="1"/>
  <c r="FL28" i="1"/>
  <c r="FY28" i="1"/>
  <c r="FW28" i="1" s="1"/>
  <c r="GF28" i="1"/>
  <c r="GO28" i="1"/>
  <c r="HB28" i="1"/>
  <c r="GZ28" i="1" s="1"/>
  <c r="HQ28" i="1"/>
  <c r="AK36" i="1"/>
  <c r="CL36" i="1"/>
  <c r="CR36" i="1"/>
  <c r="CV36" i="1"/>
  <c r="DC36" i="1"/>
  <c r="EX36" i="1"/>
  <c r="FD36" i="1"/>
  <c r="FL36" i="1"/>
  <c r="FY36" i="1"/>
  <c r="FW36" i="1" s="1"/>
  <c r="GF36" i="1"/>
  <c r="GO36" i="1"/>
  <c r="HB36" i="1"/>
  <c r="GZ36" i="1" s="1"/>
  <c r="HQ36" i="1"/>
  <c r="AK24" i="1"/>
  <c r="CL24" i="1"/>
  <c r="CR24" i="1"/>
  <c r="CV24" i="1"/>
  <c r="DC24" i="1"/>
  <c r="EX24" i="1"/>
  <c r="FD24" i="1"/>
  <c r="FL24" i="1"/>
  <c r="FY24" i="1"/>
  <c r="FW24" i="1" s="1"/>
  <c r="GF24" i="1"/>
  <c r="GO24" i="1"/>
  <c r="HB24" i="1"/>
  <c r="GZ24" i="1" s="1"/>
  <c r="HQ24" i="1"/>
  <c r="HX24" i="1"/>
  <c r="AK9" i="1"/>
  <c r="CL9" i="1"/>
  <c r="CR9" i="1"/>
  <c r="CV9" i="1"/>
  <c r="DC9" i="1"/>
  <c r="EX9" i="1"/>
  <c r="FD9" i="1"/>
  <c r="FL9" i="1"/>
  <c r="FY9" i="1"/>
  <c r="FW9" i="1" s="1"/>
  <c r="GF9" i="1"/>
  <c r="GO9" i="1"/>
  <c r="HB9" i="1"/>
  <c r="GZ9" i="1" s="1"/>
  <c r="HQ9" i="1"/>
  <c r="HX9" i="1"/>
  <c r="AK11" i="1"/>
  <c r="CL11" i="1"/>
  <c r="CR11" i="1"/>
  <c r="CV11" i="1"/>
  <c r="DC11" i="1"/>
  <c r="EX11" i="1"/>
  <c r="FD11" i="1"/>
  <c r="FL11" i="1"/>
  <c r="FY11" i="1"/>
  <c r="FW11" i="1" s="1"/>
  <c r="GF11" i="1"/>
  <c r="GO11" i="1"/>
  <c r="HB11" i="1"/>
  <c r="GZ11" i="1" s="1"/>
  <c r="HQ11" i="1"/>
  <c r="HX11" i="1"/>
  <c r="AK17" i="1"/>
  <c r="CL17" i="1"/>
  <c r="CR17" i="1"/>
  <c r="CV17" i="1"/>
  <c r="DC17" i="1"/>
  <c r="EX17" i="1"/>
  <c r="FD17" i="1"/>
  <c r="FL17" i="1"/>
  <c r="FY17" i="1"/>
  <c r="FW17" i="1" s="1"/>
  <c r="GF17" i="1"/>
  <c r="GO17" i="1"/>
  <c r="HB17" i="1"/>
  <c r="GZ17" i="1" s="1"/>
  <c r="HQ17" i="1"/>
  <c r="HX17" i="1"/>
  <c r="AK12" i="1"/>
  <c r="CL12" i="1"/>
  <c r="CR12" i="1"/>
  <c r="CV12" i="1"/>
  <c r="DC12" i="1"/>
  <c r="EX12" i="1"/>
  <c r="FD12" i="1"/>
  <c r="FL12" i="1"/>
  <c r="FY12" i="1"/>
  <c r="FW12" i="1" s="1"/>
  <c r="GF12" i="1"/>
  <c r="GO12" i="1"/>
  <c r="HB12" i="1"/>
  <c r="GZ12" i="1" s="1"/>
  <c r="HQ12" i="1"/>
  <c r="HX12" i="1"/>
  <c r="AK15" i="1"/>
  <c r="CL15" i="1"/>
  <c r="CR15" i="1"/>
  <c r="CV15" i="1"/>
  <c r="DC15" i="1"/>
  <c r="EX15" i="1"/>
  <c r="FD15" i="1"/>
  <c r="FL15" i="1"/>
  <c r="FY15" i="1"/>
  <c r="FW15" i="1" s="1"/>
  <c r="GF15" i="1"/>
  <c r="GO15" i="1"/>
  <c r="HB15" i="1"/>
  <c r="GZ15" i="1" s="1"/>
  <c r="HQ15" i="1"/>
  <c r="HX15" i="1"/>
  <c r="AK21" i="1"/>
  <c r="CL21" i="1"/>
  <c r="CR21" i="1"/>
  <c r="CV21" i="1"/>
  <c r="DC21" i="1"/>
  <c r="EX21" i="1"/>
  <c r="FD21" i="1"/>
  <c r="FL21" i="1"/>
  <c r="FY21" i="1"/>
  <c r="FW21" i="1" s="1"/>
  <c r="GF21" i="1"/>
  <c r="GO21" i="1"/>
  <c r="HB21" i="1"/>
  <c r="GZ21" i="1" s="1"/>
  <c r="HQ21" i="1"/>
  <c r="HX21" i="1"/>
  <c r="AK23" i="1"/>
  <c r="CL23" i="1"/>
  <c r="CR23" i="1"/>
  <c r="CV23" i="1"/>
  <c r="DC23" i="1"/>
  <c r="EX23" i="1"/>
  <c r="FD23" i="1"/>
  <c r="FL23" i="1"/>
  <c r="FY23" i="1"/>
  <c r="FW23" i="1" s="1"/>
  <c r="GF23" i="1"/>
  <c r="GO23" i="1"/>
  <c r="HB23" i="1"/>
  <c r="GZ23" i="1" s="1"/>
  <c r="HQ23" i="1"/>
  <c r="HX23" i="1"/>
  <c r="AK33" i="1"/>
  <c r="CL33" i="1"/>
  <c r="CR33" i="1"/>
  <c r="CV33" i="1"/>
  <c r="DC33" i="1"/>
  <c r="EX33" i="1"/>
  <c r="FD33" i="1"/>
  <c r="FL33" i="1"/>
  <c r="FY33" i="1"/>
  <c r="FW33" i="1" s="1"/>
  <c r="GF33" i="1"/>
  <c r="GO33" i="1"/>
  <c r="HB33" i="1"/>
  <c r="GZ33" i="1" s="1"/>
  <c r="HQ33" i="1"/>
  <c r="HX33" i="1"/>
  <c r="AK30" i="1"/>
  <c r="CL30" i="1"/>
  <c r="CR30" i="1"/>
  <c r="CV30" i="1"/>
  <c r="DC30" i="1"/>
  <c r="EX30" i="1"/>
  <c r="FD30" i="1"/>
  <c r="FL30" i="1"/>
  <c r="FY30" i="1"/>
  <c r="FW30" i="1" s="1"/>
  <c r="GF30" i="1"/>
  <c r="GO30" i="1"/>
  <c r="HB30" i="1"/>
  <c r="GZ30" i="1" s="1"/>
  <c r="HQ30" i="1"/>
  <c r="HX30" i="1"/>
  <c r="AK29" i="1"/>
  <c r="CL29" i="1"/>
  <c r="CR29" i="1"/>
  <c r="CV29" i="1"/>
  <c r="DC29" i="1"/>
  <c r="EX29" i="1"/>
  <c r="FD29" i="1"/>
  <c r="FL29" i="1"/>
  <c r="FY29" i="1"/>
  <c r="FW29" i="1" s="1"/>
  <c r="GF29" i="1"/>
  <c r="GO29" i="1"/>
  <c r="HB29" i="1"/>
  <c r="GZ29" i="1" s="1"/>
  <c r="HQ29" i="1"/>
  <c r="HX29" i="1"/>
  <c r="EW36" i="1" l="1"/>
  <c r="EW37" i="1"/>
  <c r="EW15" i="1"/>
  <c r="EW9" i="1"/>
  <c r="EW32" i="1"/>
  <c r="EW30" i="1"/>
  <c r="EW23" i="1"/>
  <c r="EW17" i="1"/>
  <c r="GW20" i="1"/>
  <c r="GY20" i="1" s="1"/>
  <c r="EW35" i="1"/>
  <c r="EW33" i="1"/>
  <c r="EW24" i="1"/>
  <c r="EW29" i="1"/>
  <c r="EW11" i="1"/>
  <c r="EW28" i="1"/>
  <c r="EW10" i="1"/>
  <c r="EW27" i="1"/>
  <c r="EW12" i="1"/>
  <c r="EW20" i="1"/>
  <c r="EW25" i="1"/>
  <c r="EW21" i="1"/>
  <c r="EW13" i="1"/>
  <c r="EW34" i="1"/>
  <c r="EW26" i="1"/>
  <c r="GW11" i="1"/>
  <c r="GY11" i="1" s="1"/>
  <c r="GW13" i="1"/>
  <c r="GY13" i="1" s="1"/>
  <c r="GW15" i="1"/>
  <c r="GY15" i="1" s="1"/>
  <c r="GW28" i="1"/>
  <c r="GY28" i="1" s="1"/>
  <c r="GW25" i="1"/>
  <c r="GY25" i="1" s="1"/>
  <c r="GW10" i="1"/>
  <c r="GY10" i="1" s="1"/>
  <c r="GW34" i="1"/>
  <c r="GY34" i="1" s="1"/>
  <c r="GW33" i="1"/>
  <c r="GY33" i="1" s="1"/>
  <c r="GW36" i="1"/>
  <c r="GY36" i="1" s="1"/>
  <c r="GW26" i="1"/>
  <c r="GY26" i="1" s="1"/>
  <c r="GW21" i="1"/>
  <c r="GY21" i="1" s="1"/>
  <c r="GW17" i="1"/>
  <c r="GY17" i="1" s="1"/>
  <c r="GW24" i="1"/>
  <c r="GY24" i="1" s="1"/>
  <c r="GW30" i="1"/>
  <c r="GY30" i="1" s="1"/>
  <c r="GW27" i="1"/>
  <c r="GY27" i="1" s="1"/>
  <c r="GW37" i="1"/>
  <c r="GY37" i="1" s="1"/>
  <c r="GW29" i="1"/>
  <c r="GY29" i="1" s="1"/>
  <c r="GW23" i="1"/>
  <c r="GY23" i="1" s="1"/>
  <c r="GW32" i="1"/>
  <c r="GY32" i="1" s="1"/>
  <c r="GW35" i="1"/>
  <c r="GY35" i="1" s="1"/>
  <c r="GW12" i="1"/>
  <c r="GY12" i="1" s="1"/>
  <c r="GW9" i="1"/>
  <c r="GY9" i="1" s="1"/>
  <c r="J10" i="1" l="1"/>
  <c r="AB17" i="1" l="1"/>
  <c r="X17" i="1"/>
  <c r="P17" i="1"/>
  <c r="J17" i="1"/>
  <c r="CK17" i="1" l="1"/>
  <c r="AB25" i="1"/>
  <c r="AB11" i="1"/>
  <c r="X11" i="1"/>
  <c r="P11" i="1"/>
  <c r="J11" i="1"/>
  <c r="IQ17" i="1" l="1"/>
  <c r="CK11" i="1"/>
  <c r="IQ11" i="1" s="1"/>
  <c r="P26" i="1"/>
  <c r="P20" i="1"/>
  <c r="P13" i="1"/>
  <c r="P24" i="1"/>
  <c r="P9" i="1"/>
  <c r="P34" i="1"/>
  <c r="P32" i="1"/>
  <c r="P28" i="1"/>
  <c r="P10" i="1"/>
  <c r="P27" i="1"/>
  <c r="P12" i="1"/>
  <c r="P36" i="1"/>
  <c r="P23" i="1"/>
  <c r="P33" i="1"/>
  <c r="P25" i="1"/>
  <c r="P30" i="1"/>
  <c r="P21" i="1"/>
  <c r="P15" i="1"/>
  <c r="P35" i="1"/>
  <c r="P37" i="1"/>
  <c r="AB28" i="1"/>
  <c r="X28" i="1"/>
  <c r="J28" i="1"/>
  <c r="AB26" i="1"/>
  <c r="AB20" i="1"/>
  <c r="AB13" i="1"/>
  <c r="AB24" i="1"/>
  <c r="AB9" i="1"/>
  <c r="AB34" i="1"/>
  <c r="AB32" i="1"/>
  <c r="AB10" i="1"/>
  <c r="AB27" i="1"/>
  <c r="AB12" i="1"/>
  <c r="AB36" i="1"/>
  <c r="AB23" i="1"/>
  <c r="AB33" i="1"/>
  <c r="AB30" i="1"/>
  <c r="AB21" i="1"/>
  <c r="AB29" i="1"/>
  <c r="AB15" i="1"/>
  <c r="AB35" i="1"/>
  <c r="X26" i="1"/>
  <c r="J26" i="1"/>
  <c r="X20" i="1"/>
  <c r="J20" i="1"/>
  <c r="X13" i="1"/>
  <c r="J13" i="1"/>
  <c r="X24" i="1"/>
  <c r="J24" i="1"/>
  <c r="X9" i="1"/>
  <c r="J9" i="1"/>
  <c r="X34" i="1"/>
  <c r="J34" i="1"/>
  <c r="X32" i="1"/>
  <c r="J32" i="1"/>
  <c r="CK26" i="1" l="1"/>
  <c r="IQ26" i="1" s="1"/>
  <c r="CK34" i="1"/>
  <c r="IQ34" i="1" s="1"/>
  <c r="CK20" i="1"/>
  <c r="IQ20" i="1" s="1"/>
  <c r="CK9" i="1"/>
  <c r="IQ9" i="1" s="1"/>
  <c r="CK32" i="1"/>
  <c r="CK13" i="1"/>
  <c r="IQ13" i="1" s="1"/>
  <c r="CK28" i="1"/>
  <c r="IQ28" i="1" s="1"/>
  <c r="CK24" i="1"/>
  <c r="AB37" i="1"/>
  <c r="IQ32" i="1" l="1"/>
  <c r="J12" i="1"/>
  <c r="J23" i="1"/>
  <c r="J30" i="1"/>
  <c r="J27" i="1"/>
  <c r="J21" i="1"/>
  <c r="J35" i="1"/>
  <c r="J33" i="1"/>
  <c r="J29" i="1"/>
  <c r="J37" i="1"/>
  <c r="J36" i="1"/>
  <c r="J25" i="1"/>
  <c r="J15" i="1"/>
  <c r="X12" i="1" l="1"/>
  <c r="CK12" i="1" s="1"/>
  <c r="IQ12" i="1" s="1"/>
  <c r="X23" i="1"/>
  <c r="CK23" i="1" s="1"/>
  <c r="IQ23" i="1" s="1"/>
  <c r="X30" i="1"/>
  <c r="CK30" i="1" s="1"/>
  <c r="IQ30" i="1" s="1"/>
  <c r="X27" i="1"/>
  <c r="CK27" i="1" s="1"/>
  <c r="IQ27" i="1" s="1"/>
  <c r="X21" i="1"/>
  <c r="CK21" i="1" s="1"/>
  <c r="IQ21" i="1" s="1"/>
  <c r="X35" i="1"/>
  <c r="CK35" i="1" s="1"/>
  <c r="IQ35" i="1" s="1"/>
  <c r="X33" i="1"/>
  <c r="CK33" i="1" s="1"/>
  <c r="IQ33" i="1" s="1"/>
  <c r="X29" i="1"/>
  <c r="CK29" i="1" s="1"/>
  <c r="IQ29" i="1" s="1"/>
  <c r="X37" i="1"/>
  <c r="CK37" i="1" s="1"/>
  <c r="IQ37" i="1" s="1"/>
  <c r="X36" i="1"/>
  <c r="CK36" i="1" s="1"/>
  <c r="IQ36" i="1" s="1"/>
  <c r="X25" i="1"/>
  <c r="CK25" i="1" s="1"/>
  <c r="IQ25" i="1" s="1"/>
  <c r="X15" i="1"/>
  <c r="CK15" i="1" s="1"/>
  <c r="IQ15" i="1" s="1"/>
  <c r="X10" i="1"/>
  <c r="CK10" i="1" s="1"/>
  <c r="IQ10" i="1" s="1"/>
  <c r="BY53" i="32248" l="1"/>
  <c r="AR53" i="32248"/>
  <c r="Q53" i="32248"/>
  <c r="N53" i="32248"/>
  <c r="BY52" i="32248"/>
  <c r="AR52" i="32248"/>
  <c r="N52" i="32248"/>
  <c r="Q52" i="32248" s="1"/>
  <c r="BY51" i="32248"/>
  <c r="AR51" i="32248"/>
  <c r="Q51" i="32248"/>
  <c r="N51" i="32248"/>
  <c r="BY47" i="32248"/>
  <c r="AR47" i="32248"/>
  <c r="N47" i="32248"/>
  <c r="Q47" i="32248" s="1"/>
  <c r="BY46" i="32248"/>
  <c r="AR46" i="32248"/>
  <c r="Q46" i="32248"/>
  <c r="N46" i="32248"/>
  <c r="BY45" i="32248"/>
  <c r="AR45" i="32248"/>
  <c r="N45" i="32248"/>
  <c r="Q45" i="32248" s="1"/>
  <c r="BY42" i="32248"/>
  <c r="AR42" i="32248"/>
  <c r="Q42" i="32248"/>
  <c r="BY41" i="32248"/>
  <c r="AR41" i="32248"/>
  <c r="Q41" i="32248"/>
  <c r="N41" i="32248"/>
  <c r="BY40" i="32248"/>
  <c r="AR40" i="32248"/>
  <c r="N40" i="32248"/>
  <c r="Q40" i="32248" s="1"/>
  <c r="BY37" i="32248"/>
  <c r="AR37" i="32248"/>
  <c r="Q37" i="32248"/>
  <c r="BY36" i="32248"/>
  <c r="AR36" i="32248"/>
  <c r="Q36" i="32248"/>
  <c r="N36" i="32248"/>
  <c r="BY35" i="32248"/>
  <c r="AR35" i="32248"/>
  <c r="N35" i="32248"/>
  <c r="Q35" i="32248" s="1"/>
  <c r="BY32" i="32248"/>
  <c r="AR32" i="32248"/>
  <c r="Q32" i="32248"/>
  <c r="N32" i="32248"/>
  <c r="BY31" i="32248"/>
  <c r="AR31" i="32248"/>
  <c r="N31" i="32248"/>
  <c r="Q31" i="32248" s="1"/>
  <c r="BY30" i="32248"/>
  <c r="AR30" i="32248"/>
  <c r="Q30" i="32248"/>
  <c r="N30" i="32248"/>
  <c r="BY27" i="32248"/>
  <c r="AR27" i="32248"/>
  <c r="N27" i="32248"/>
  <c r="Q27" i="32248" s="1"/>
  <c r="BY26" i="32248"/>
  <c r="AR26" i="32248"/>
  <c r="Q26" i="32248"/>
  <c r="N26" i="32248"/>
  <c r="BY25" i="32248"/>
  <c r="AR25" i="32248"/>
  <c r="N25" i="32248"/>
  <c r="Q25" i="32248" s="1"/>
  <c r="BY22" i="32248"/>
  <c r="AR22" i="32248"/>
  <c r="Q22" i="32248"/>
  <c r="N22" i="32248"/>
  <c r="BY21" i="32248"/>
  <c r="AR21" i="32248"/>
  <c r="N21" i="32248"/>
  <c r="Q21" i="32248" s="1"/>
  <c r="BY20" i="32248"/>
  <c r="AR20" i="32248"/>
  <c r="Q20" i="32248"/>
  <c r="N20" i="32248"/>
  <c r="BY17" i="32248"/>
  <c r="AR17" i="32248"/>
  <c r="N17" i="32248"/>
  <c r="Q17" i="32248" s="1"/>
  <c r="BY16" i="32248"/>
  <c r="AR16" i="32248"/>
  <c r="Q16" i="32248"/>
  <c r="N16" i="32248"/>
  <c r="BY15" i="32248"/>
  <c r="AR15" i="32248"/>
  <c r="N15" i="32248"/>
  <c r="Q15" i="32248" s="1"/>
  <c r="BY12" i="32248"/>
  <c r="AR12" i="32248"/>
  <c r="Q12" i="32248"/>
  <c r="N12" i="32248"/>
  <c r="BY11" i="32248"/>
  <c r="AR11" i="32248"/>
  <c r="N11" i="32248"/>
  <c r="Q11" i="32248" s="1"/>
  <c r="BY10" i="32248"/>
  <c r="AR10" i="32248"/>
  <c r="Q10" i="32248"/>
  <c r="N10" i="32248"/>
</calcChain>
</file>

<file path=xl/sharedStrings.xml><?xml version="1.0" encoding="utf-8"?>
<sst xmlns="http://schemas.openxmlformats.org/spreadsheetml/2006/main" count="659" uniqueCount="405">
  <si>
    <t>Profesora: Lizethe Pérez Fuertes</t>
  </si>
  <si>
    <t xml:space="preserve">No. </t>
  </si>
  <si>
    <t>Matrícula</t>
  </si>
  <si>
    <t>Nombre</t>
  </si>
  <si>
    <t>FINAL</t>
  </si>
  <si>
    <t>Resolver función</t>
  </si>
  <si>
    <t>Llena dos diagonales</t>
  </si>
  <si>
    <t>Inicia Matriz 2</t>
  </si>
  <si>
    <t>Suma matrices</t>
  </si>
  <si>
    <t>FOLDER</t>
  </si>
  <si>
    <t>ALGORITMOS (70%)</t>
  </si>
  <si>
    <t>Todos positivos</t>
  </si>
  <si>
    <t>Inicializa Vector</t>
  </si>
  <si>
    <t>Captura vector</t>
  </si>
  <si>
    <t>Llena matriz</t>
  </si>
  <si>
    <t>Imprime matriz</t>
  </si>
  <si>
    <t>Imprime Vector</t>
  </si>
  <si>
    <t>Comentarios Folder</t>
  </si>
  <si>
    <t>Función potencia</t>
  </si>
  <si>
    <t>Factores</t>
  </si>
  <si>
    <t>Función G</t>
  </si>
  <si>
    <t>FOLDER Y HOJAS (30%)</t>
  </si>
  <si>
    <t>Secuencia Descendente</t>
  </si>
  <si>
    <t>Equipo 1</t>
  </si>
  <si>
    <t>Comentarios</t>
  </si>
  <si>
    <t>Función Sumatoria</t>
  </si>
  <si>
    <t>Serie</t>
  </si>
  <si>
    <t>Equipo 3</t>
  </si>
  <si>
    <t>Equipo 4</t>
  </si>
  <si>
    <t>Equipo 5</t>
  </si>
  <si>
    <t>Interes Compuesto</t>
  </si>
  <si>
    <t>Equipo 2</t>
  </si>
  <si>
    <t>Solución de problemas con programación</t>
  </si>
  <si>
    <t>Promedio matriz</t>
  </si>
  <si>
    <t>Escribir en archivo</t>
  </si>
  <si>
    <t>Imprime archivo</t>
  </si>
  <si>
    <t>Cuenta caracteres</t>
  </si>
  <si>
    <t>Copia archivo</t>
  </si>
  <si>
    <t>Suma Matrices</t>
  </si>
  <si>
    <t>Imprime Matriz</t>
  </si>
  <si>
    <t>Ordenar números</t>
  </si>
  <si>
    <t>Cuantas repeticiones</t>
  </si>
  <si>
    <t>Cromosomas x</t>
  </si>
  <si>
    <t>Cromosomas y</t>
  </si>
  <si>
    <t>Determina sexo</t>
  </si>
  <si>
    <t>Imprime limpio</t>
  </si>
  <si>
    <t>Imprime 0 - 8</t>
  </si>
  <si>
    <t>Imprime 10 - 0</t>
  </si>
  <si>
    <t>Escribe cadena</t>
  </si>
  <si>
    <t>Copia invertido</t>
  </si>
  <si>
    <t>Equipo 6</t>
  </si>
  <si>
    <t>Equipo 7</t>
  </si>
  <si>
    <t>Equipo 8</t>
  </si>
  <si>
    <t>Estacionamiento</t>
  </si>
  <si>
    <t>Llena matriz caracteres</t>
  </si>
  <si>
    <t>Llena matriz números</t>
  </si>
  <si>
    <t>mayorVector</t>
  </si>
  <si>
    <t>Suma diagonal</t>
  </si>
  <si>
    <t>Captura Matriz</t>
  </si>
  <si>
    <t>Suma Múltiplo</t>
  </si>
  <si>
    <t>Comentarios integrantes del equipo</t>
  </si>
  <si>
    <t>Vocales</t>
  </si>
  <si>
    <t>Aproximación de PI</t>
  </si>
  <si>
    <t>Dibuja línea</t>
  </si>
  <si>
    <t>Aleatorios 1</t>
  </si>
  <si>
    <t>Aleatorios 2</t>
  </si>
  <si>
    <t>Aleatorios 3</t>
  </si>
  <si>
    <t>Imprime N</t>
  </si>
  <si>
    <t>Suma diagonal inversa</t>
  </si>
  <si>
    <t>TC1017.02</t>
  </si>
  <si>
    <t>A01705019</t>
  </si>
  <si>
    <t>Salvador Monsalvo Paz</t>
  </si>
  <si>
    <t>A01705235</t>
  </si>
  <si>
    <t>José Pablo Magaña Lama</t>
  </si>
  <si>
    <t>Clase: MV 10:00 - 11:30 a.m.</t>
  </si>
  <si>
    <t>Equipo 10</t>
  </si>
  <si>
    <t>Billetes</t>
  </si>
  <si>
    <t>Cono</t>
  </si>
  <si>
    <t>Calificaciones</t>
  </si>
  <si>
    <t>3-EPP</t>
  </si>
  <si>
    <t>Domino</t>
  </si>
  <si>
    <t>Densidad</t>
  </si>
  <si>
    <t>José Pablo no estuvo en el desarrollo de los algoritmos del laboratorio de switch.</t>
  </si>
  <si>
    <t>Leonardo no estuvo en el desarrollo de los algoritmos del laboratorio del ciclo WHILE.</t>
  </si>
  <si>
    <t>sustituyeVector</t>
  </si>
  <si>
    <t>modificaVector</t>
  </si>
  <si>
    <t>Daniel no estuvo en el desarrollo de los algoritmos del laboratorio de funciones y procedimientos. Victor no estuvo en el desarrollo de los algoritmos del laboratorio de los ciclos for y do while y tampoco en el desarrollo de los procedimientos y funciones del laboratorio de arreglos.</t>
  </si>
  <si>
    <t>suma Impares</t>
  </si>
  <si>
    <t>Imprime Arreglo</t>
  </si>
  <si>
    <t>Intercambia columnas</t>
  </si>
  <si>
    <t>Columna Matriz</t>
  </si>
  <si>
    <t>Cuenta Negativos</t>
  </si>
  <si>
    <t>Menor matriz</t>
  </si>
  <si>
    <t>Victor Gabriel no estuvo en el desarrollo de los algoritmos de la tarea de matrices y tampoco en los algoritmos de la tarea de archivos de texto.</t>
  </si>
  <si>
    <t>Giovanni no ha estado en ninguna actividad colaborativa de este periodo. Paola no estuvo en el desarrollo de las actividades colaborativas del tema de Matrices. Emanuel no estuvo en la actividad de repaso 2.</t>
  </si>
  <si>
    <t>Antonio y Fabiola no estuvieron en la actividad de repaso 2.</t>
  </si>
  <si>
    <t>Posición Impares matriz</t>
  </si>
  <si>
    <t>A00344523</t>
  </si>
  <si>
    <t>A00397251</t>
  </si>
  <si>
    <t>A00823627</t>
  </si>
  <si>
    <t>Juan Diego Oliva Heinsen</t>
  </si>
  <si>
    <t>A01016596</t>
  </si>
  <si>
    <t>Alejandro Gomez Paulin</t>
  </si>
  <si>
    <t>A01114649</t>
  </si>
  <si>
    <t>A01209227</t>
  </si>
  <si>
    <t>Pablo De Caso Udave</t>
  </si>
  <si>
    <t>A01369364</t>
  </si>
  <si>
    <t>A01700205</t>
  </si>
  <si>
    <t>A01700905</t>
  </si>
  <si>
    <t>A01701182</t>
  </si>
  <si>
    <t>A01701208</t>
  </si>
  <si>
    <t>A01703257</t>
  </si>
  <si>
    <t>A01703865</t>
  </si>
  <si>
    <t>A01704378</t>
  </si>
  <si>
    <t>Juan Ignacio Vijil Montealegre</t>
  </si>
  <si>
    <t>A01704406</t>
  </si>
  <si>
    <t>Martina Klinsky Del Castillo</t>
  </si>
  <si>
    <t>A01704412</t>
  </si>
  <si>
    <t>A01704672</t>
  </si>
  <si>
    <t>A01705071</t>
  </si>
  <si>
    <t>A01705137</t>
  </si>
  <si>
    <t>Edurne Mariana Ruiz Vega</t>
  </si>
  <si>
    <t>A01705170</t>
  </si>
  <si>
    <t>Rodrigo Rebonato Garza</t>
  </si>
  <si>
    <t>Mariana Enriqueta Guzmán de la Peza</t>
  </si>
  <si>
    <t>Nomar Jotziel Colmenero Núñez</t>
  </si>
  <si>
    <t>Abraham Velázquez Gómez</t>
  </si>
  <si>
    <t>Karla Leyva Rodríguez</t>
  </si>
  <si>
    <t>Miguel Ángel Báez Pantoja</t>
  </si>
  <si>
    <t>Alba Margarita Ramírez Carreto</t>
  </si>
  <si>
    <t>Naomi Sotelo Zámano</t>
  </si>
  <si>
    <t>Mariana García Ortega</t>
  </si>
  <si>
    <t>Rodolfo Rentería Medina</t>
  </si>
  <si>
    <t>María Inés Gómez Gutiérrez</t>
  </si>
  <si>
    <t>Rachel Claire Glova</t>
  </si>
  <si>
    <t>Natalia Frías Reid</t>
  </si>
  <si>
    <t>Correo</t>
  </si>
  <si>
    <t>Programanding</t>
  </si>
  <si>
    <t>bOb</t>
  </si>
  <si>
    <t>El nombre del equipo va en la parte superior del fólder.</t>
  </si>
  <si>
    <t>Progress</t>
  </si>
  <si>
    <t>El fólder debe estar forrado. El nombre del equipo debe ir en la parte superior del fólder. Falta lema en hojas membretadas.</t>
  </si>
  <si>
    <t>Loops</t>
  </si>
  <si>
    <t>El fólder debe estar forrado. El nombre del equipo debe ir en la parte superior del fólder y el lema en la parte inferior. El nombre de los integrantes del equipo debe ir en el fólder no en las hojas membretadas.</t>
  </si>
  <si>
    <t>The efficient</t>
  </si>
  <si>
    <t>Faltó forrar el fólder con plástico.</t>
  </si>
  <si>
    <t>Programatec</t>
  </si>
  <si>
    <t>Prolutions</t>
  </si>
  <si>
    <r>
      <rPr>
        <b/>
        <sz val="11"/>
        <rFont val="Arial"/>
        <family val="2"/>
      </rPr>
      <t>Ángel</t>
    </r>
    <r>
      <rPr>
        <sz val="11"/>
        <rFont val="Arial"/>
        <family val="2"/>
      </rPr>
      <t xml:space="preserve"> Estefano Cedeño Montoya</t>
    </r>
  </si>
  <si>
    <t>Miguel no estuvo en el desarrollo del algoritmo del estacionamiento</t>
  </si>
  <si>
    <t>Mariana no estuvo en el desarrollo del algoritmo del laboratorio del if.</t>
  </si>
  <si>
    <t>Entregó algoritmos del laboratorio del if por correo.</t>
  </si>
  <si>
    <t>Bioprogramadoras</t>
  </si>
  <si>
    <t>Salón: 6101</t>
  </si>
  <si>
    <t>Actividad : Algoritmos</t>
  </si>
  <si>
    <t>Proyecto</t>
  </si>
  <si>
    <t>Cálculos</t>
  </si>
  <si>
    <t>Ciclo While</t>
  </si>
  <si>
    <t>Ciclo For</t>
  </si>
  <si>
    <t>Condicionales</t>
  </si>
  <si>
    <t>Funciones</t>
  </si>
  <si>
    <t>Condicionales y Funciones</t>
  </si>
  <si>
    <r>
      <t xml:space="preserve">Operaciones </t>
    </r>
    <r>
      <rPr>
        <b/>
        <sz val="10"/>
        <rFont val="Arial"/>
        <family val="2"/>
      </rPr>
      <t>(10%)</t>
    </r>
  </si>
  <si>
    <t>Canvas</t>
  </si>
  <si>
    <t>Elementos de un programa</t>
  </si>
  <si>
    <t>Valores booleanos</t>
  </si>
  <si>
    <t>¿Cómo funciona el while?</t>
  </si>
  <si>
    <t>El estatuto for y los rangos</t>
  </si>
  <si>
    <t>Ordenar</t>
  </si>
  <si>
    <t>Función</t>
  </si>
  <si>
    <t>Programas que involucran cálculos</t>
  </si>
  <si>
    <t>Programas con estatutos de decisión</t>
  </si>
  <si>
    <t>Programas que usan módulos</t>
  </si>
  <si>
    <t>Programas con estatutos de repetición</t>
  </si>
  <si>
    <t>Programas con datos estructurados</t>
  </si>
  <si>
    <t>Listas</t>
  </si>
  <si>
    <t>Strings</t>
  </si>
  <si>
    <t>¿Cómo manipular archivos?</t>
  </si>
  <si>
    <t>Unidades longitud</t>
  </si>
  <si>
    <t>Identidades trigonométricas</t>
  </si>
  <si>
    <t>Potenica</t>
  </si>
  <si>
    <t>Sumatoria</t>
  </si>
  <si>
    <t>Aproximacion_PI</t>
  </si>
  <si>
    <t>Division</t>
  </si>
  <si>
    <t>Menu</t>
  </si>
  <si>
    <t>Main</t>
  </si>
  <si>
    <t>Imprime N cada vez</t>
  </si>
  <si>
    <t>Menú</t>
  </si>
  <si>
    <t>Multiplicación</t>
  </si>
  <si>
    <t>Examen teórico (30%)</t>
  </si>
  <si>
    <t>Examen práctico (70%)</t>
  </si>
  <si>
    <r>
      <t>Función for</t>
    </r>
    <r>
      <rPr>
        <b/>
        <sz val="11"/>
        <rFont val="Arial"/>
        <family val="2"/>
      </rPr>
      <t xml:space="preserve"> (20%)</t>
    </r>
  </si>
  <si>
    <r>
      <t xml:space="preserve">Menu </t>
    </r>
    <r>
      <rPr>
        <b/>
        <sz val="11"/>
        <rFont val="Arial"/>
        <family val="2"/>
      </rPr>
      <t>(5%)</t>
    </r>
  </si>
  <si>
    <r>
      <t>Main</t>
    </r>
    <r>
      <rPr>
        <b/>
        <sz val="11"/>
        <rFont val="Arial"/>
        <family val="2"/>
      </rPr>
      <t xml:space="preserve"> (24%)</t>
    </r>
  </si>
  <si>
    <t>Examenes de comprobación de estudio (5%)</t>
  </si>
  <si>
    <r>
      <t xml:space="preserve">main </t>
    </r>
    <r>
      <rPr>
        <b/>
        <sz val="10"/>
        <rFont val="Arial"/>
        <family val="2"/>
      </rPr>
      <t>(44%)</t>
    </r>
  </si>
  <si>
    <r>
      <t>script principal</t>
    </r>
    <r>
      <rPr>
        <b/>
        <sz val="10"/>
        <rFont val="Arial"/>
        <family val="2"/>
      </rPr>
      <t xml:space="preserve"> (1%)</t>
    </r>
  </si>
  <si>
    <t>Función f1</t>
  </si>
  <si>
    <t>Función f2</t>
  </si>
  <si>
    <t>Función f3</t>
  </si>
  <si>
    <t>Exámenes rápidos</t>
  </si>
  <si>
    <t>Examen parcial (15%)</t>
  </si>
  <si>
    <r>
      <t>Función while</t>
    </r>
    <r>
      <rPr>
        <b/>
        <sz val="11"/>
        <rFont val="Arial"/>
        <family val="2"/>
      </rPr>
      <t xml:space="preserve"> (20%)</t>
    </r>
  </si>
  <si>
    <t>Crea lista</t>
  </si>
  <si>
    <t>Inicializa lista</t>
  </si>
  <si>
    <t>Mayor</t>
  </si>
  <si>
    <t>Matrices</t>
  </si>
  <si>
    <t>Crea matriz</t>
  </si>
  <si>
    <r>
      <t xml:space="preserve">Función Evalua  </t>
    </r>
    <r>
      <rPr>
        <b/>
        <sz val="10"/>
        <rFont val="Arial"/>
        <family val="2"/>
      </rPr>
      <t>(35%)</t>
    </r>
  </si>
  <si>
    <r>
      <t xml:space="preserve">menú </t>
    </r>
    <r>
      <rPr>
        <b/>
        <sz val="10"/>
        <rFont val="Arial"/>
        <family val="2"/>
      </rPr>
      <t>(10%)</t>
    </r>
  </si>
  <si>
    <r>
      <t xml:space="preserve">script principal </t>
    </r>
    <r>
      <rPr>
        <b/>
        <sz val="10"/>
        <rFont val="Arial"/>
        <family val="2"/>
      </rPr>
      <t>(1%)</t>
    </r>
  </si>
  <si>
    <t>1. Listas (Evaluación 5%)</t>
  </si>
  <si>
    <t>1. Matrices (Evaluación 5%)</t>
  </si>
  <si>
    <t>2. Matrices (Desarrollo 95%)</t>
  </si>
  <si>
    <r>
      <t xml:space="preserve">main </t>
    </r>
    <r>
      <rPr>
        <b/>
        <sz val="10"/>
        <rFont val="Arial"/>
        <family val="2"/>
      </rPr>
      <t>(29%)</t>
    </r>
  </si>
  <si>
    <r>
      <t xml:space="preserve">función </t>
    </r>
    <r>
      <rPr>
        <b/>
        <sz val="10"/>
        <rFont val="Arial"/>
        <family val="2"/>
      </rPr>
      <t>(65%)</t>
    </r>
  </si>
  <si>
    <t>Formato web</t>
  </si>
  <si>
    <t>Archivos</t>
  </si>
  <si>
    <t>1. Strings (Evaluación 5%)</t>
  </si>
  <si>
    <t>2. Strings (Desarrollo 95%)</t>
  </si>
  <si>
    <r>
      <t>Script principal</t>
    </r>
    <r>
      <rPr>
        <b/>
        <sz val="11"/>
        <rFont val="Arial"/>
        <family val="2"/>
      </rPr>
      <t>(1%)</t>
    </r>
  </si>
  <si>
    <t>Laboratorios (4%)</t>
  </si>
  <si>
    <t>Examenes comprobación (5%)</t>
  </si>
  <si>
    <t>Examen integrador (35%)</t>
  </si>
  <si>
    <t>Proyecto integrador (20%)</t>
  </si>
  <si>
    <t>Reflexiones</t>
  </si>
  <si>
    <t>Estatutos de decisión</t>
  </si>
  <si>
    <t>Estatutos de repetición</t>
  </si>
  <si>
    <t>Pensamiento computacional para ingeniería</t>
  </si>
  <si>
    <t>Algoritmo</t>
  </si>
  <si>
    <t>Triángulo</t>
  </si>
  <si>
    <t>Volumen</t>
  </si>
  <si>
    <t>main</t>
  </si>
  <si>
    <t>Puntos extras</t>
  </si>
  <si>
    <t>Excelente</t>
  </si>
  <si>
    <t xml:space="preserve">Reflexiones del aprendizaje </t>
  </si>
  <si>
    <t>2. Listas (Desarrollo 95%)</t>
  </si>
  <si>
    <r>
      <t xml:space="preserve">main </t>
    </r>
    <r>
      <rPr>
        <b/>
        <sz val="10"/>
        <rFont val="Arial"/>
        <family val="2"/>
      </rPr>
      <t>(20%)</t>
    </r>
  </si>
  <si>
    <t>Cuenta digitos</t>
  </si>
  <si>
    <r>
      <t>for</t>
    </r>
    <r>
      <rPr>
        <b/>
        <sz val="11"/>
        <rFont val="Arial"/>
        <family val="2"/>
      </rPr>
      <t xml:space="preserve"> (14%)</t>
    </r>
  </si>
  <si>
    <t>Puntos extra por reflexiones</t>
  </si>
  <si>
    <t>Deficiente</t>
  </si>
  <si>
    <t>Muy bien</t>
  </si>
  <si>
    <t>Regular</t>
  </si>
  <si>
    <t>f1</t>
  </si>
  <si>
    <t>f2</t>
  </si>
  <si>
    <t>f3</t>
  </si>
  <si>
    <t>f4</t>
  </si>
  <si>
    <r>
      <t xml:space="preserve">función1 </t>
    </r>
    <r>
      <rPr>
        <b/>
        <sz val="10"/>
        <rFont val="Arial"/>
        <family val="2"/>
      </rPr>
      <t>(50%)</t>
    </r>
  </si>
  <si>
    <r>
      <t xml:space="preserve">función2 </t>
    </r>
    <r>
      <rPr>
        <b/>
        <sz val="10"/>
        <rFont val="Arial"/>
        <family val="2"/>
      </rPr>
      <t>(50%)</t>
    </r>
  </si>
  <si>
    <t>Mueve derecha</t>
  </si>
  <si>
    <t>Sustituye</t>
  </si>
  <si>
    <r>
      <t xml:space="preserve">crea_lista </t>
    </r>
    <r>
      <rPr>
        <b/>
        <sz val="10"/>
        <rFont val="Arial"/>
        <family val="2"/>
      </rPr>
      <t>(24%)</t>
    </r>
  </si>
  <si>
    <r>
      <t xml:space="preserve">funcion_listas </t>
    </r>
    <r>
      <rPr>
        <b/>
        <sz val="10"/>
        <rFont val="Arial"/>
        <family val="2"/>
      </rPr>
      <t>(50%)</t>
    </r>
  </si>
  <si>
    <t>Cuenta ocurrencias</t>
  </si>
  <si>
    <t>Deletrea cadena</t>
  </si>
  <si>
    <t>Exámenes rápidos + puntos extra (15%)</t>
  </si>
  <si>
    <r>
      <t xml:space="preserve">Listas </t>
    </r>
    <r>
      <rPr>
        <b/>
        <sz val="11"/>
        <rFont val="Arial"/>
        <family val="2"/>
      </rPr>
      <t>(15%)</t>
    </r>
  </si>
  <si>
    <r>
      <t>Matrices</t>
    </r>
    <r>
      <rPr>
        <b/>
        <sz val="11"/>
        <rFont val="Arial"/>
        <family val="2"/>
      </rPr>
      <t xml:space="preserve"> (15%)</t>
    </r>
  </si>
  <si>
    <r>
      <t xml:space="preserve">Strings </t>
    </r>
    <r>
      <rPr>
        <b/>
        <sz val="11"/>
        <rFont val="Arial"/>
        <family val="2"/>
      </rPr>
      <t>(12%)</t>
    </r>
  </si>
  <si>
    <t>Tareas (6%)</t>
  </si>
  <si>
    <r>
      <t xml:space="preserve">Algoritmo  </t>
    </r>
    <r>
      <rPr>
        <b/>
        <sz val="10"/>
        <rFont val="Arial"/>
        <family val="2"/>
      </rPr>
      <t>(30%)</t>
    </r>
  </si>
  <si>
    <r>
      <t xml:space="preserve">Programa  </t>
    </r>
    <r>
      <rPr>
        <b/>
        <sz val="10"/>
        <rFont val="Arial"/>
        <family val="2"/>
      </rPr>
      <t>(53%)</t>
    </r>
  </si>
  <si>
    <r>
      <t xml:space="preserve">Preguntas  </t>
    </r>
    <r>
      <rPr>
        <b/>
        <sz val="10"/>
        <rFont val="Arial"/>
        <family val="2"/>
      </rPr>
      <t>(17%)</t>
    </r>
  </si>
  <si>
    <t>Laboratorios</t>
  </si>
  <si>
    <t>Tareas</t>
  </si>
  <si>
    <t>Pares</t>
  </si>
  <si>
    <t>Decremento</t>
  </si>
  <si>
    <r>
      <t xml:space="preserve">evaluar código </t>
    </r>
    <r>
      <rPr>
        <b/>
        <sz val="10"/>
        <rFont val="Arial"/>
        <family val="2"/>
      </rPr>
      <t>(30%)</t>
    </r>
  </si>
  <si>
    <r>
      <t xml:space="preserve">función </t>
    </r>
    <r>
      <rPr>
        <b/>
        <sz val="10"/>
        <rFont val="Arial"/>
        <family val="2"/>
      </rPr>
      <t>(70%)</t>
    </r>
  </si>
  <si>
    <t>Lista positiva</t>
  </si>
  <si>
    <t>Media</t>
  </si>
  <si>
    <t>Desviación</t>
  </si>
  <si>
    <t>Suma impares</t>
  </si>
  <si>
    <t>Modifica lista</t>
  </si>
  <si>
    <t>Cuenta múltiplos x</t>
  </si>
  <si>
    <t>Cuenta negativos</t>
  </si>
  <si>
    <t>Multiplica columna</t>
  </si>
  <si>
    <t>Posición impares</t>
  </si>
  <si>
    <t>Modifica casilla</t>
  </si>
  <si>
    <t>Encuentra familia</t>
  </si>
  <si>
    <t xml:space="preserve">Examen parcial </t>
  </si>
  <si>
    <r>
      <t xml:space="preserve">función </t>
    </r>
    <r>
      <rPr>
        <b/>
        <sz val="10"/>
        <rFont val="Arial"/>
        <family val="2"/>
      </rPr>
      <t>(50%)</t>
    </r>
  </si>
  <si>
    <r>
      <t xml:space="preserve">función crea_matriz </t>
    </r>
    <r>
      <rPr>
        <b/>
        <sz val="10"/>
        <rFont val="Arial"/>
        <family val="2"/>
      </rPr>
      <t>(25%)</t>
    </r>
  </si>
  <si>
    <r>
      <t xml:space="preserve">main </t>
    </r>
    <r>
      <rPr>
        <b/>
        <sz val="10"/>
        <rFont val="Arial"/>
        <family val="2"/>
      </rPr>
      <t>(19%)</t>
    </r>
  </si>
  <si>
    <t>Limpia abecedaario</t>
  </si>
  <si>
    <t>Invierte cadena</t>
  </si>
  <si>
    <t>Elimina_espacios</t>
  </si>
  <si>
    <t>Es palíndromo</t>
  </si>
  <si>
    <t>Imprime_sin_caracter</t>
  </si>
  <si>
    <t>Remplaza letra</t>
  </si>
  <si>
    <t>Imprime posición guiones</t>
  </si>
  <si>
    <t>Obten nombre completo</t>
  </si>
  <si>
    <t>Cuenta consonantes</t>
  </si>
  <si>
    <t>Exámenes rápidos (15%)</t>
  </si>
  <si>
    <r>
      <t xml:space="preserve">funcion_listas </t>
    </r>
    <r>
      <rPr>
        <b/>
        <sz val="10"/>
        <rFont val="Arial"/>
        <family val="2"/>
      </rPr>
      <t>(10%)</t>
    </r>
  </si>
  <si>
    <r>
      <t xml:space="preserve">crea_lista </t>
    </r>
    <r>
      <rPr>
        <b/>
        <sz val="10"/>
        <rFont val="Arial"/>
        <family val="2"/>
      </rPr>
      <t>(4%)</t>
    </r>
  </si>
  <si>
    <r>
      <t xml:space="preserve">main y script principal </t>
    </r>
    <r>
      <rPr>
        <b/>
        <sz val="10"/>
        <rFont val="Arial"/>
        <family val="2"/>
      </rPr>
      <t>(1%)</t>
    </r>
  </si>
  <si>
    <r>
      <t xml:space="preserve">crea_matriz </t>
    </r>
    <r>
      <rPr>
        <b/>
        <sz val="10"/>
        <rFont val="Arial"/>
        <family val="2"/>
      </rPr>
      <t>(4%)</t>
    </r>
  </si>
  <si>
    <r>
      <t xml:space="preserve">funcion_matrices </t>
    </r>
    <r>
      <rPr>
        <b/>
        <sz val="10"/>
        <rFont val="Arial"/>
        <family val="2"/>
      </rPr>
      <t>(10%)</t>
    </r>
  </si>
  <si>
    <t>Examen téorico (30%)</t>
  </si>
  <si>
    <t>Examen teórico  y práctico (44%)</t>
  </si>
  <si>
    <t>Examen práctico (56%)</t>
  </si>
  <si>
    <t>while (14%)</t>
  </si>
  <si>
    <t>while</t>
  </si>
  <si>
    <t>for</t>
  </si>
  <si>
    <t>A01705551</t>
  </si>
  <si>
    <t>A01709739</t>
  </si>
  <si>
    <t>A01706386</t>
  </si>
  <si>
    <t>A01710318</t>
  </si>
  <si>
    <t>A01710115</t>
  </si>
  <si>
    <t>A01705886</t>
  </si>
  <si>
    <t>A01709791</t>
  </si>
  <si>
    <t>A01741221</t>
  </si>
  <si>
    <t>A01710995</t>
  </si>
  <si>
    <t>A01711040</t>
  </si>
  <si>
    <t>A01710834</t>
  </si>
  <si>
    <t>A01705366</t>
  </si>
  <si>
    <t>A01710263</t>
  </si>
  <si>
    <t>A01710343</t>
  </si>
  <si>
    <t>A01705627</t>
  </si>
  <si>
    <t>A01705929</t>
  </si>
  <si>
    <t>A01749857</t>
  </si>
  <si>
    <t>A01707594</t>
  </si>
  <si>
    <t>A01710729</t>
  </si>
  <si>
    <t>A01705631</t>
  </si>
  <si>
    <t>A01710881</t>
  </si>
  <si>
    <t>A01705490</t>
  </si>
  <si>
    <t>A01706524</t>
  </si>
  <si>
    <t>A01710449</t>
  </si>
  <si>
    <t>A01705091</t>
  </si>
  <si>
    <t>A01705842</t>
  </si>
  <si>
    <t>A01706275</t>
  </si>
  <si>
    <t>A01027715</t>
  </si>
  <si>
    <t>A01711001</t>
  </si>
  <si>
    <t>Luna Montes Alondra de Jesús</t>
  </si>
  <si>
    <t>Zetina Pérez Ana Paula</t>
  </si>
  <si>
    <t>Moreno Perales Cristopher</t>
  </si>
  <si>
    <t>Ochoa García Daleth</t>
  </si>
  <si>
    <t>Ortega Morales Danna Paola</t>
  </si>
  <si>
    <t>Veloz Briones Diego Antonio</t>
  </si>
  <si>
    <t>Verduzco Mercado Emiliano</t>
  </si>
  <si>
    <t>Carrillo Canizález Emilio</t>
  </si>
  <si>
    <t>Calderón Caballero Fernando</t>
  </si>
  <si>
    <t>Torres Dávila Galindo Gerardo</t>
  </si>
  <si>
    <t>Pérez Bonifant Héctor Esteban</t>
  </si>
  <si>
    <t>Villarreal Torres Jorge</t>
  </si>
  <si>
    <t>Martínez Espinosa José Omar</t>
  </si>
  <si>
    <t>Arias Corona Joshua Jefté</t>
  </si>
  <si>
    <t>Camacho García Josué David</t>
  </si>
  <si>
    <t>Galván Chávez Julieta</t>
  </si>
  <si>
    <t>Canseco Castro Julio César</t>
  </si>
  <si>
    <t>Corona Rodríguez Karen Beatriz</t>
  </si>
  <si>
    <t>Maciel Alemán Karla Andrea</t>
  </si>
  <si>
    <t>Manzur Nader Marcela</t>
  </si>
  <si>
    <t>Torres Rojas Marco</t>
  </si>
  <si>
    <t>Reyes Sotomayor María Jimena</t>
  </si>
  <si>
    <t>Reyes Martínez Regina</t>
  </si>
  <si>
    <t>Manriquez López Rodrigo</t>
  </si>
  <si>
    <t>García Fernández Santiago</t>
  </si>
  <si>
    <t>López Alfaro Sebastián</t>
  </si>
  <si>
    <t>Rodríguez Martínez Trinela María</t>
  </si>
  <si>
    <t>Carrizalez Lerín Ulises Orlando</t>
  </si>
  <si>
    <t>Fernández Garibay Ulises Rainier</t>
  </si>
  <si>
    <t>Puntos algoritmos</t>
  </si>
  <si>
    <t>Fernando Calderón Caballero</t>
  </si>
  <si>
    <t>Josué David Camacho García</t>
  </si>
  <si>
    <t>Julio César Canseco Castro</t>
  </si>
  <si>
    <t>Emilio Carrillo Canizález</t>
  </si>
  <si>
    <t>Ulises Orlando Carrizalez Lerín</t>
  </si>
  <si>
    <t>Karen Beatriz Corona Rodríguez</t>
  </si>
  <si>
    <t>Ulises Rainier Fernández Garibay</t>
  </si>
  <si>
    <t>Julieta Galván Chávez</t>
  </si>
  <si>
    <t>Santiago García Fernández</t>
  </si>
  <si>
    <t>Sebastián López Alfaro</t>
  </si>
  <si>
    <t>Alondra de Jesús Luna Montes</t>
  </si>
  <si>
    <t>Karla Andrea Maciel Alemán</t>
  </si>
  <si>
    <t>Rodrigo Manriquez López</t>
  </si>
  <si>
    <t>Marcela Manzur Nader</t>
  </si>
  <si>
    <t>José Omar Martínez Espinosa</t>
  </si>
  <si>
    <t>Cristopher Moreno Perales</t>
  </si>
  <si>
    <t>Daleth Ochoa García</t>
  </si>
  <si>
    <t>Danna Paola Ortega Morales</t>
  </si>
  <si>
    <t>Regina Reyes Martínez</t>
  </si>
  <si>
    <t>Gerardo Torres Dávila Galindo</t>
  </si>
  <si>
    <t>Marco Torres Rojas</t>
  </si>
  <si>
    <t>Diego Antonio Veloz Briones</t>
  </si>
  <si>
    <t>Emiliano Verduzco Mercado</t>
  </si>
  <si>
    <t>Jorge Villarreal Torres</t>
  </si>
  <si>
    <t>Ana Paula Zetina Pérez</t>
  </si>
  <si>
    <r>
      <rPr>
        <b/>
        <sz val="12"/>
        <rFont val="Arial"/>
        <family val="2"/>
      </rPr>
      <t xml:space="preserve">Héctor </t>
    </r>
    <r>
      <rPr>
        <sz val="12"/>
        <rFont val="Arial"/>
        <family val="2"/>
      </rPr>
      <t>Esteban Pérez Bonifant</t>
    </r>
  </si>
  <si>
    <r>
      <t xml:space="preserve">María </t>
    </r>
    <r>
      <rPr>
        <b/>
        <sz val="12"/>
        <rFont val="Arial"/>
        <family val="2"/>
      </rPr>
      <t>Jimena</t>
    </r>
    <r>
      <rPr>
        <sz val="12"/>
        <rFont val="Arial"/>
        <family val="2"/>
      </rPr>
      <t xml:space="preserve"> Reyes Sotomayor</t>
    </r>
  </si>
  <si>
    <r>
      <rPr>
        <b/>
        <sz val="12"/>
        <rFont val="Arial"/>
        <family val="2"/>
      </rPr>
      <t xml:space="preserve">Joshua </t>
    </r>
    <r>
      <rPr>
        <sz val="12"/>
        <rFont val="Arial"/>
        <family val="2"/>
      </rPr>
      <t>Jefté Arias Corona</t>
    </r>
  </si>
  <si>
    <r>
      <rPr>
        <b/>
        <sz val="12"/>
        <rFont val="Arial"/>
        <family val="2"/>
      </rPr>
      <t>Trinela</t>
    </r>
    <r>
      <rPr>
        <sz val="12"/>
        <rFont val="Arial"/>
        <family val="2"/>
      </rPr>
      <t xml:space="preserve"> María Rodríguez Martínez</t>
    </r>
  </si>
  <si>
    <t>TC1028.411</t>
  </si>
  <si>
    <t>Clase: MV 3:00 - 5:00 p.m.</t>
  </si>
  <si>
    <t>Programas con cálculos</t>
  </si>
  <si>
    <t>Tiempo</t>
  </si>
  <si>
    <t>Cilindro recto</t>
  </si>
  <si>
    <t>Temperatura</t>
  </si>
  <si>
    <t>Saldo en inversión</t>
  </si>
  <si>
    <t>sector</t>
  </si>
  <si>
    <t>eclipse</t>
  </si>
  <si>
    <t>paralelogramo</t>
  </si>
  <si>
    <t>superficies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</si>
</sst>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mic Sans MS"/>
      <family val="4"/>
    </font>
    <font>
      <b/>
      <sz val="10"/>
      <name val="Arial"/>
      <family val="2"/>
    </font>
    <font>
      <b/>
      <sz val="9"/>
      <name val="Arial"/>
      <family val="2"/>
    </font>
    <font>
      <sz val="8"/>
      <name val="Tahoma"/>
      <family val="2"/>
    </font>
    <font>
      <sz val="10"/>
      <name val="Arial"/>
      <family val="2"/>
    </font>
    <font>
      <sz val="9"/>
      <name val="Arial"/>
      <family val="2"/>
    </font>
    <font>
      <b/>
      <sz val="16"/>
      <color indexed="54"/>
      <name val="Tahoma"/>
      <family val="2"/>
    </font>
    <font>
      <b/>
      <sz val="14"/>
      <color indexed="54"/>
      <name val="Arial"/>
      <family val="2"/>
    </font>
    <font>
      <b/>
      <sz val="9"/>
      <color indexed="20"/>
      <name val="Arial"/>
      <family val="2"/>
    </font>
    <font>
      <b/>
      <sz val="9"/>
      <color indexed="9"/>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Arial"/>
      <family val="2"/>
    </font>
    <font>
      <sz val="11"/>
      <name val="Arial"/>
      <family val="2"/>
    </font>
    <font>
      <b/>
      <sz val="12"/>
      <name val="Arial"/>
      <family val="2"/>
    </font>
    <font>
      <b/>
      <sz val="11"/>
      <color indexed="8"/>
      <name val="Arial"/>
      <family val="2"/>
    </font>
    <font>
      <b/>
      <sz val="11"/>
      <color indexed="20"/>
      <name val="Arial"/>
      <family val="2"/>
    </font>
    <font>
      <b/>
      <sz val="11"/>
      <color indexed="21"/>
      <name val="Arial"/>
      <family val="2"/>
    </font>
    <font>
      <b/>
      <sz val="11"/>
      <color indexed="62"/>
      <name val="Arial"/>
      <family val="2"/>
    </font>
    <font>
      <b/>
      <sz val="11"/>
      <color indexed="9"/>
      <name val="Arial"/>
      <family val="2"/>
    </font>
    <font>
      <sz val="12"/>
      <name val="Arial"/>
      <family val="2"/>
    </font>
    <font>
      <b/>
      <sz val="13"/>
      <name val="Arial"/>
      <family val="2"/>
    </font>
    <font>
      <sz val="10"/>
      <color rgb="FFFF0000"/>
      <name val="Arial"/>
      <family val="2"/>
    </font>
    <font>
      <sz val="11"/>
      <color theme="1"/>
      <name val="Arial"/>
      <family val="2"/>
    </font>
    <font>
      <b/>
      <sz val="10"/>
      <color theme="9" tint="-0.499984740745262"/>
      <name val="Arial"/>
      <family val="2"/>
    </font>
    <font>
      <b/>
      <sz val="10"/>
      <color rgb="FFFF0000"/>
      <name val="Arial"/>
      <family val="2"/>
    </font>
    <font>
      <sz val="10"/>
      <color theme="1"/>
      <name val="Arial"/>
      <family val="2"/>
    </font>
    <font>
      <sz val="11"/>
      <color rgb="FFFF0000"/>
      <name val="Arial"/>
      <family val="2"/>
    </font>
    <font>
      <b/>
      <sz val="12"/>
      <color theme="0"/>
      <name val="Arial"/>
      <family val="2"/>
    </font>
    <font>
      <b/>
      <sz val="12"/>
      <color theme="1"/>
      <name val="Arial"/>
      <family val="2"/>
    </font>
    <font>
      <sz val="7"/>
      <color rgb="FF333333"/>
      <name val="Var(--fOyUs-fontFamily)"/>
    </font>
    <font>
      <sz val="7"/>
      <color rgb="FF333333"/>
      <name val="Var(--enRcg-fontFamily)"/>
    </font>
    <font>
      <u/>
      <sz val="10"/>
      <color theme="10"/>
      <name val="Arial"/>
      <family val="2"/>
    </font>
  </fonts>
  <fills count="62">
    <fill>
      <patternFill patternType="none"/>
    </fill>
    <fill>
      <patternFill patternType="gray125"/>
    </fill>
    <fill>
      <patternFill patternType="solid">
        <fgColor indexed="22"/>
        <bgColor indexed="64"/>
      </patternFill>
    </fill>
    <fill>
      <patternFill patternType="solid">
        <fgColor indexed="16"/>
        <bgColor indexed="64"/>
      </patternFill>
    </fill>
    <fill>
      <patternFill patternType="solid">
        <fgColor theme="0"/>
        <bgColor indexed="64"/>
      </patternFill>
    </fill>
    <fill>
      <patternFill patternType="solid">
        <fgColor rgb="FFFFCCFF"/>
        <bgColor indexed="64"/>
      </patternFill>
    </fill>
    <fill>
      <patternFill patternType="solid">
        <fgColor rgb="FFFFFFCC"/>
        <bgColor indexed="64"/>
      </patternFill>
    </fill>
    <fill>
      <patternFill patternType="solid">
        <fgColor theme="9" tint="0.39997558519241921"/>
        <bgColor indexed="22"/>
      </patternFill>
    </fill>
    <fill>
      <patternFill patternType="solid">
        <fgColor theme="0"/>
        <bgColor indexed="22"/>
      </patternFill>
    </fill>
    <fill>
      <patternFill patternType="solid">
        <fgColor theme="7"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99FF66"/>
        <bgColor indexed="64"/>
      </patternFill>
    </fill>
    <fill>
      <patternFill patternType="solid">
        <fgColor theme="2" tint="-0.249977111117893"/>
        <bgColor indexed="64"/>
      </patternFill>
    </fill>
    <fill>
      <patternFill patternType="solid">
        <fgColor rgb="FFFFFFFF"/>
        <bgColor rgb="FFFFFFCC"/>
      </patternFill>
    </fill>
    <fill>
      <patternFill patternType="solid">
        <fgColor theme="6" tint="0.79998168889431442"/>
        <bgColor indexed="64"/>
      </patternFill>
    </fill>
    <fill>
      <patternFill patternType="solid">
        <fgColor theme="5" tint="0.79998168889431442"/>
        <bgColor indexed="22"/>
      </patternFill>
    </fill>
    <fill>
      <patternFill patternType="solid">
        <fgColor theme="5" tint="0.59999389629810485"/>
        <bgColor indexed="22"/>
      </patternFill>
    </fill>
    <fill>
      <patternFill patternType="solid">
        <fgColor theme="5" tint="0.59999389629810485"/>
        <bgColor indexed="64"/>
      </patternFill>
    </fill>
    <fill>
      <patternFill patternType="solid">
        <fgColor rgb="FFFFFF00"/>
        <bgColor indexed="64"/>
      </patternFill>
    </fill>
    <fill>
      <patternFill patternType="solid">
        <fgColor theme="0" tint="-0.14999847407452621"/>
        <bgColor indexed="22"/>
      </patternFill>
    </fill>
    <fill>
      <patternFill patternType="solid">
        <fgColor theme="2" tint="-9.9978637043366805E-2"/>
        <bgColor indexed="22"/>
      </patternFill>
    </fill>
    <fill>
      <patternFill patternType="solid">
        <fgColor theme="2" tint="-9.9978637043366805E-2"/>
        <bgColor indexed="64"/>
      </patternFill>
    </fill>
    <fill>
      <patternFill patternType="solid">
        <fgColor rgb="FFF8EDEC"/>
        <bgColor indexed="64"/>
      </patternFill>
    </fill>
    <fill>
      <patternFill patternType="solid">
        <fgColor rgb="FFF8EDEC"/>
        <bgColor indexed="22"/>
      </patternFill>
    </fill>
    <fill>
      <patternFill patternType="solid">
        <fgColor theme="2" tint="-0.749992370372631"/>
        <bgColor indexed="22"/>
      </patternFill>
    </fill>
    <fill>
      <patternFill patternType="solid">
        <fgColor theme="2" tint="-0.74999237037263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diagonal/>
    </border>
    <border>
      <left style="thin">
        <color indexed="64"/>
      </left>
      <right style="thin">
        <color indexed="64"/>
      </right>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3615">
    <xf numFmtId="0" fontId="0" fillId="0" borderId="0"/>
    <xf numFmtId="0" fontId="14" fillId="0" borderId="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10" borderId="0" applyNumberFormat="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7" fillId="13" borderId="17" applyNumberFormat="0" applyAlignment="0" applyProtection="0"/>
    <xf numFmtId="0" fontId="28" fillId="14" borderId="18" applyNumberFormat="0" applyAlignment="0" applyProtection="0"/>
    <xf numFmtId="0" fontId="29" fillId="14" borderId="17" applyNumberFormat="0" applyAlignment="0" applyProtection="0"/>
    <xf numFmtId="0" fontId="30" fillId="0" borderId="19" applyNumberFormat="0" applyFill="0" applyAlignment="0" applyProtection="0"/>
    <xf numFmtId="0" fontId="31" fillId="15" borderId="2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22" applyNumberFormat="0" applyFill="0" applyAlignment="0" applyProtection="0"/>
    <xf numFmtId="0" fontId="3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35" fillId="32" borderId="0" applyNumberFormat="0" applyBorder="0" applyAlignment="0" applyProtection="0"/>
    <xf numFmtId="0" fontId="35"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35" fillId="36" borderId="0" applyNumberFormat="0" applyBorder="0" applyAlignment="0" applyProtection="0"/>
    <xf numFmtId="0" fontId="35"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35" fillId="40" borderId="0" applyNumberFormat="0" applyBorder="0" applyAlignment="0" applyProtection="0"/>
    <xf numFmtId="0" fontId="9" fillId="0" borderId="0"/>
    <xf numFmtId="0" fontId="9" fillId="16" borderId="21" applyNumberFormat="0" applyFont="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0" borderId="0"/>
    <xf numFmtId="0" fontId="8" fillId="16" borderId="21" applyNumberFormat="0" applyFont="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0" borderId="0"/>
    <xf numFmtId="0" fontId="7" fillId="16" borderId="21" applyNumberFormat="0" applyFont="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0" borderId="0"/>
    <xf numFmtId="0" fontId="7" fillId="16" borderId="21" applyNumberFormat="0" applyFont="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0" borderId="0"/>
    <xf numFmtId="0" fontId="6" fillId="16" borderId="21" applyNumberFormat="0" applyFont="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0" borderId="0"/>
    <xf numFmtId="0" fontId="6" fillId="16" borderId="21" applyNumberFormat="0" applyFont="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0" borderId="0"/>
    <xf numFmtId="0" fontId="6" fillId="16" borderId="21" applyNumberFormat="0" applyFont="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0" borderId="0"/>
    <xf numFmtId="0" fontId="6" fillId="16" borderId="21" applyNumberFormat="0" applyFont="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0" borderId="0"/>
    <xf numFmtId="0" fontId="5" fillId="16" borderId="21" applyNumberFormat="0" applyFont="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0" borderId="0"/>
    <xf numFmtId="0" fontId="5" fillId="16" borderId="21" applyNumberFormat="0" applyFont="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0" borderId="0"/>
    <xf numFmtId="0" fontId="5" fillId="16" borderId="21" applyNumberFormat="0" applyFont="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0" borderId="0"/>
    <xf numFmtId="0" fontId="5" fillId="16" borderId="21" applyNumberFormat="0" applyFont="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0" borderId="0"/>
    <xf numFmtId="0" fontId="5" fillId="16" borderId="21" applyNumberFormat="0" applyFont="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0" borderId="0"/>
    <xf numFmtId="0" fontId="5" fillId="16" borderId="21" applyNumberFormat="0" applyFont="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0" borderId="0"/>
    <xf numFmtId="0" fontId="5" fillId="16" borderId="21" applyNumberFormat="0" applyFont="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0" borderId="0"/>
    <xf numFmtId="0" fontId="5"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56" fillId="0" borderId="0" applyNumberFormat="0" applyFill="0" applyBorder="0" applyAlignment="0" applyProtection="0"/>
  </cellStyleXfs>
  <cellXfs count="344">
    <xf numFmtId="0" fontId="0" fillId="0" borderId="0" xfId="0"/>
    <xf numFmtId="0" fontId="10" fillId="0" borderId="0" xfId="0" applyFont="1" applyAlignment="1">
      <alignment horizontal="left"/>
    </xf>
    <xf numFmtId="0" fontId="0" fillId="0" borderId="0" xfId="0" applyAlignment="1">
      <alignment horizontal="center"/>
    </xf>
    <xf numFmtId="0" fontId="10" fillId="0" borderId="0" xfId="0" applyFont="1" applyAlignment="1">
      <alignment horizontal="center"/>
    </xf>
    <xf numFmtId="0" fontId="11" fillId="0" borderId="0" xfId="0" applyFont="1"/>
    <xf numFmtId="0" fontId="16" fillId="0" borderId="0" xfId="0" applyFont="1" applyAlignment="1">
      <alignment horizontal="left" vertical="center"/>
    </xf>
    <xf numFmtId="0" fontId="17" fillId="0" borderId="0" xfId="0" applyFont="1" applyAlignment="1">
      <alignment horizontal="left" vertical="center"/>
    </xf>
    <xf numFmtId="0" fontId="14" fillId="0" borderId="0" xfId="0" applyFont="1"/>
    <xf numFmtId="0" fontId="14" fillId="0" borderId="0" xfId="0" applyFont="1" applyAlignment="1">
      <alignment horizontal="center"/>
    </xf>
    <xf numFmtId="0" fontId="12" fillId="0" borderId="3" xfId="0" applyFont="1" applyBorder="1" applyAlignment="1">
      <alignment horizontal="center" vertical="center" textRotation="90" wrapText="1"/>
    </xf>
    <xf numFmtId="0" fontId="15" fillId="0" borderId="0" xfId="0" applyFont="1" applyAlignment="1">
      <alignment horizontal="center"/>
    </xf>
    <xf numFmtId="0" fontId="0" fillId="0" borderId="0" xfId="0" applyAlignment="1">
      <alignment horizontal="left"/>
    </xf>
    <xf numFmtId="0" fontId="14" fillId="0" borderId="0" xfId="0" applyFont="1" applyAlignment="1">
      <alignment horizontal="left"/>
    </xf>
    <xf numFmtId="0" fontId="37" fillId="0" borderId="1" xfId="0" applyFont="1" applyBorder="1" applyAlignment="1">
      <alignment horizontal="center"/>
    </xf>
    <xf numFmtId="0" fontId="40" fillId="0" borderId="1" xfId="0" applyFont="1" applyBorder="1" applyAlignment="1">
      <alignment horizontal="left" vertical="center"/>
    </xf>
    <xf numFmtId="0" fontId="41" fillId="0" borderId="1" xfId="0" applyFont="1" applyBorder="1" applyAlignment="1">
      <alignment horizontal="left" vertical="center"/>
    </xf>
    <xf numFmtId="0" fontId="41" fillId="0" borderId="8" xfId="0" applyFont="1" applyBorder="1" applyAlignment="1">
      <alignment horizontal="left" vertical="center"/>
    </xf>
    <xf numFmtId="0" fontId="43" fillId="9" borderId="6" xfId="0" applyFont="1" applyFill="1" applyBorder="1" applyAlignment="1">
      <alignment horizontal="left" vertical="center"/>
    </xf>
    <xf numFmtId="0" fontId="39" fillId="9" borderId="4" xfId="0" applyFont="1" applyFill="1" applyBorder="1" applyAlignment="1">
      <alignment horizontal="left" vertical="center"/>
    </xf>
    <xf numFmtId="164" fontId="44" fillId="4" borderId="11" xfId="0" applyNumberFormat="1" applyFont="1" applyFill="1" applyBorder="1" applyAlignment="1">
      <alignment horizontal="center"/>
    </xf>
    <xf numFmtId="0" fontId="38" fillId="4" borderId="3" xfId="0" applyFont="1" applyFill="1" applyBorder="1" applyAlignment="1">
      <alignment horizontal="center" vertical="center" wrapText="1"/>
    </xf>
    <xf numFmtId="0" fontId="45" fillId="47" borderId="1" xfId="0" applyFont="1" applyFill="1" applyBorder="1" applyAlignment="1">
      <alignment horizontal="center" vertical="center"/>
    </xf>
    <xf numFmtId="0" fontId="13" fillId="0" borderId="0" xfId="1" applyFont="1"/>
    <xf numFmtId="0" fontId="16" fillId="0" borderId="0" xfId="1" applyFont="1" applyAlignment="1">
      <alignment horizontal="left" vertical="center"/>
    </xf>
    <xf numFmtId="0" fontId="14" fillId="0" borderId="0" xfId="1"/>
    <xf numFmtId="0" fontId="13" fillId="0" borderId="0" xfId="1" applyFont="1" applyAlignment="1">
      <alignment horizontal="center"/>
    </xf>
    <xf numFmtId="0" fontId="14" fillId="0" borderId="0" xfId="1" applyAlignment="1">
      <alignment horizontal="center"/>
    </xf>
    <xf numFmtId="0" fontId="14" fillId="0" borderId="0" xfId="1" applyAlignment="1">
      <alignment horizontal="left"/>
    </xf>
    <xf numFmtId="0" fontId="15" fillId="0" borderId="0" xfId="1" applyFont="1"/>
    <xf numFmtId="0" fontId="17" fillId="0" borderId="0" xfId="1" applyFont="1" applyAlignment="1">
      <alignment horizontal="left" vertical="center"/>
    </xf>
    <xf numFmtId="0" fontId="40" fillId="0" borderId="1" xfId="1" applyFont="1" applyBorder="1" applyAlignment="1">
      <alignment horizontal="left" vertical="center"/>
    </xf>
    <xf numFmtId="0" fontId="41" fillId="0" borderId="1" xfId="1" applyFont="1" applyBorder="1" applyAlignment="1">
      <alignment horizontal="left" vertical="center"/>
    </xf>
    <xf numFmtId="0" fontId="41" fillId="0" borderId="8" xfId="1" applyFont="1" applyBorder="1" applyAlignment="1">
      <alignment horizontal="left" vertical="center"/>
    </xf>
    <xf numFmtId="0" fontId="42" fillId="0" borderId="9" xfId="1" applyFont="1" applyBorder="1" applyAlignment="1">
      <alignment horizontal="left" vertical="center"/>
    </xf>
    <xf numFmtId="0" fontId="41" fillId="0" borderId="10" xfId="1" applyFont="1" applyBorder="1" applyAlignment="1">
      <alignment horizontal="left" vertical="center"/>
    </xf>
    <xf numFmtId="0" fontId="43" fillId="9" borderId="6" xfId="1" applyFont="1" applyFill="1" applyBorder="1" applyAlignment="1">
      <alignment horizontal="left" vertical="center"/>
    </xf>
    <xf numFmtId="0" fontId="39" fillId="9" borderId="5" xfId="1" applyFont="1" applyFill="1" applyBorder="1" applyAlignment="1">
      <alignment horizontal="left" vertical="center"/>
    </xf>
    <xf numFmtId="0" fontId="18" fillId="0" borderId="0" xfId="1" applyFont="1"/>
    <xf numFmtId="0" fontId="15" fillId="0" borderId="1" xfId="1" applyFont="1" applyBorder="1" applyAlignment="1">
      <alignment horizontal="center" vertical="center" textRotation="90" wrapText="1"/>
    </xf>
    <xf numFmtId="0" fontId="12" fillId="2" borderId="1" xfId="1" applyFont="1" applyFill="1" applyBorder="1" applyAlignment="1">
      <alignment horizontal="center" vertical="center" textRotation="90" wrapText="1"/>
    </xf>
    <xf numFmtId="0" fontId="12" fillId="4" borderId="1" xfId="1" applyFont="1" applyFill="1" applyBorder="1" applyAlignment="1">
      <alignment horizontal="center" vertical="center" wrapText="1"/>
    </xf>
    <xf numFmtId="0" fontId="19" fillId="3" borderId="1" xfId="1" applyFont="1" applyFill="1" applyBorder="1" applyAlignment="1">
      <alignment horizontal="center" vertical="center" textRotation="90" wrapText="1"/>
    </xf>
    <xf numFmtId="0" fontId="15" fillId="0" borderId="0" xfId="1" applyFont="1" applyAlignment="1">
      <alignment horizontal="center" vertical="center"/>
    </xf>
    <xf numFmtId="0" fontId="14" fillId="0" borderId="0" xfId="1" applyAlignment="1">
      <alignment vertical="center"/>
    </xf>
    <xf numFmtId="0" fontId="15" fillId="0" borderId="0" xfId="1" applyFont="1" applyAlignment="1">
      <alignment horizontal="center"/>
    </xf>
    <xf numFmtId="0" fontId="12" fillId="0" borderId="0" xfId="1" applyFont="1" applyAlignment="1">
      <alignment horizontal="center"/>
    </xf>
    <xf numFmtId="0" fontId="15" fillId="0" borderId="0" xfId="1" applyFont="1" applyAlignment="1">
      <alignment horizontal="left"/>
    </xf>
    <xf numFmtId="0" fontId="14" fillId="0" borderId="0" xfId="1" applyAlignment="1">
      <alignment horizontal="center" vertical="center"/>
    </xf>
    <xf numFmtId="0" fontId="15" fillId="0" borderId="0" xfId="1" applyFont="1" applyAlignment="1">
      <alignment vertical="center"/>
    </xf>
    <xf numFmtId="0" fontId="11" fillId="0" borderId="3" xfId="1" applyFont="1" applyBorder="1" applyAlignment="1">
      <alignment vertical="center"/>
    </xf>
    <xf numFmtId="0" fontId="12" fillId="0" borderId="0" xfId="1" applyFont="1" applyAlignment="1">
      <alignment horizontal="center" vertical="center"/>
    </xf>
    <xf numFmtId="0" fontId="15" fillId="0" borderId="0" xfId="1" applyFont="1" applyAlignment="1">
      <alignment horizontal="left" vertical="center"/>
    </xf>
    <xf numFmtId="1" fontId="14" fillId="0" borderId="0" xfId="1" applyNumberFormat="1" applyAlignment="1">
      <alignment horizontal="center" vertical="center"/>
    </xf>
    <xf numFmtId="1" fontId="14" fillId="0" borderId="0" xfId="1" applyNumberFormat="1" applyAlignment="1">
      <alignment horizontal="left" vertical="center" wrapText="1"/>
    </xf>
    <xf numFmtId="164" fontId="14" fillId="0" borderId="0" xfId="1" applyNumberFormat="1" applyAlignment="1">
      <alignment horizontal="center" vertical="center"/>
    </xf>
    <xf numFmtId="1" fontId="12" fillId="0" borderId="0" xfId="1" applyNumberFormat="1" applyFont="1" applyAlignment="1">
      <alignment horizontal="center" vertical="center"/>
    </xf>
    <xf numFmtId="0" fontId="11" fillId="0" borderId="0" xfId="1" applyFont="1" applyAlignment="1">
      <alignment horizontal="center" vertical="center"/>
    </xf>
    <xf numFmtId="0" fontId="14" fillId="0" borderId="0" xfId="1" applyAlignment="1">
      <alignment horizontal="left" vertical="center"/>
    </xf>
    <xf numFmtId="0" fontId="37" fillId="4" borderId="11" xfId="1" applyFont="1" applyFill="1" applyBorder="1" applyAlignment="1">
      <alignment horizontal="center"/>
    </xf>
    <xf numFmtId="0" fontId="37" fillId="4" borderId="11" xfId="1" applyFont="1" applyFill="1" applyBorder="1" applyAlignment="1">
      <alignment horizontal="left"/>
    </xf>
    <xf numFmtId="0" fontId="37" fillId="0" borderId="0" xfId="1" applyFont="1" applyAlignment="1">
      <alignment horizontal="center"/>
    </xf>
    <xf numFmtId="0" fontId="37" fillId="4" borderId="0" xfId="1" applyFont="1" applyFill="1" applyAlignment="1">
      <alignment horizontal="left"/>
    </xf>
    <xf numFmtId="0" fontId="11" fillId="0" borderId="0" xfId="1" applyFont="1" applyAlignment="1">
      <alignment horizontal="left" vertical="center"/>
    </xf>
    <xf numFmtId="0" fontId="37" fillId="0" borderId="11" xfId="1" applyFont="1" applyBorder="1" applyAlignment="1">
      <alignment horizontal="center"/>
    </xf>
    <xf numFmtId="0" fontId="37" fillId="4" borderId="0" xfId="1" applyFont="1" applyFill="1" applyAlignment="1">
      <alignment horizontal="center"/>
    </xf>
    <xf numFmtId="1" fontId="14" fillId="0" borderId="0" xfId="1" applyNumberFormat="1" applyAlignment="1">
      <alignment horizontal="center" vertical="center" wrapText="1"/>
    </xf>
    <xf numFmtId="164" fontId="11" fillId="2" borderId="13" xfId="1" applyNumberFormat="1" applyFont="1" applyFill="1" applyBorder="1" applyAlignment="1">
      <alignment horizontal="center" vertical="center"/>
    </xf>
    <xf numFmtId="1" fontId="12" fillId="0" borderId="1" xfId="0" applyNumberFormat="1" applyFont="1" applyBorder="1" applyAlignment="1">
      <alignment horizontal="center" vertical="center"/>
    </xf>
    <xf numFmtId="2" fontId="11" fillId="0" borderId="1" xfId="0" applyNumberFormat="1" applyFont="1" applyBorder="1" applyAlignment="1">
      <alignment horizontal="center" vertical="center"/>
    </xf>
    <xf numFmtId="1" fontId="0" fillId="0" borderId="1" xfId="0" applyNumberFormat="1" applyBorder="1" applyAlignment="1">
      <alignment horizontal="center" vertical="center"/>
    </xf>
    <xf numFmtId="1" fontId="0" fillId="0" borderId="0" xfId="0" applyNumberFormat="1" applyAlignment="1">
      <alignment horizontal="center" vertical="center"/>
    </xf>
    <xf numFmtId="1" fontId="14" fillId="0" borderId="0" xfId="0" applyNumberFormat="1" applyFont="1" applyAlignment="1">
      <alignment horizontal="center" vertical="center"/>
    </xf>
    <xf numFmtId="0" fontId="0" fillId="0" borderId="0" xfId="0" applyAlignment="1">
      <alignment horizontal="center" vertical="center"/>
    </xf>
    <xf numFmtId="0" fontId="11" fillId="0" borderId="0" xfId="0" applyFont="1" applyAlignment="1">
      <alignment horizontal="center" vertical="center"/>
    </xf>
    <xf numFmtId="0" fontId="14" fillId="0" borderId="0" xfId="0" applyFont="1" applyAlignment="1">
      <alignment horizontal="center" vertical="center"/>
    </xf>
    <xf numFmtId="2" fontId="14" fillId="0" borderId="0" xfId="0" applyNumberFormat="1" applyFont="1" applyAlignment="1">
      <alignment horizontal="center" vertical="center"/>
    </xf>
    <xf numFmtId="164" fontId="11" fillId="2" borderId="3" xfId="1" applyNumberFormat="1" applyFont="1" applyFill="1" applyBorder="1" applyAlignment="1">
      <alignment horizontal="center" vertical="center"/>
    </xf>
    <xf numFmtId="1" fontId="11" fillId="0" borderId="1" xfId="0" applyNumberFormat="1" applyFont="1" applyBorder="1" applyAlignment="1">
      <alignment horizontal="center" vertical="center"/>
    </xf>
    <xf numFmtId="0" fontId="15" fillId="0" borderId="1" xfId="0" applyFont="1" applyBorder="1" applyAlignment="1">
      <alignment horizontal="center" vertical="center" textRotation="90" wrapText="1"/>
    </xf>
    <xf numFmtId="0" fontId="15" fillId="0" borderId="0" xfId="0" applyFont="1"/>
    <xf numFmtId="164" fontId="0" fillId="0" borderId="0" xfId="0" applyNumberFormat="1" applyAlignment="1">
      <alignment horizontal="center" vertical="center"/>
    </xf>
    <xf numFmtId="0" fontId="12" fillId="0" borderId="0" xfId="0" applyFont="1" applyAlignment="1">
      <alignment horizontal="center" vertical="center"/>
    </xf>
    <xf numFmtId="0" fontId="14" fillId="0" borderId="0" xfId="0" applyFont="1" applyAlignment="1">
      <alignment horizontal="center" vertical="top" wrapText="1"/>
    </xf>
    <xf numFmtId="0" fontId="0" fillId="0" borderId="0" xfId="0" applyAlignment="1">
      <alignment horizontal="center" vertical="top" wrapText="1"/>
    </xf>
    <xf numFmtId="0" fontId="19" fillId="3" borderId="1" xfId="1" applyFont="1" applyFill="1" applyBorder="1" applyAlignment="1">
      <alignment horizontal="center" vertical="center" wrapText="1"/>
    </xf>
    <xf numFmtId="1" fontId="12" fillId="48" borderId="1" xfId="0" applyNumberFormat="1" applyFont="1" applyFill="1" applyBorder="1" applyAlignment="1">
      <alignment horizontal="center" vertical="center"/>
    </xf>
    <xf numFmtId="164" fontId="11" fillId="0" borderId="1" xfId="0" applyNumberFormat="1" applyFont="1" applyBorder="1" applyAlignment="1">
      <alignment horizontal="center" vertical="center"/>
    </xf>
    <xf numFmtId="164" fontId="12" fillId="0" borderId="0" xfId="1" applyNumberFormat="1" applyFont="1" applyAlignment="1">
      <alignment horizontal="center" vertical="center"/>
    </xf>
    <xf numFmtId="164" fontId="15" fillId="0" borderId="0" xfId="1" applyNumberFormat="1" applyFont="1" applyAlignment="1">
      <alignment horizontal="center" vertical="center"/>
    </xf>
    <xf numFmtId="0" fontId="38" fillId="0" borderId="3" xfId="0" applyFont="1" applyBorder="1" applyAlignment="1">
      <alignment horizontal="center" vertical="center" wrapText="1"/>
    </xf>
    <xf numFmtId="0" fontId="36" fillId="0" borderId="3" xfId="1" applyFont="1" applyBorder="1" applyAlignment="1">
      <alignment vertical="center"/>
    </xf>
    <xf numFmtId="0" fontId="36" fillId="44" borderId="1" xfId="0" applyFont="1" applyFill="1" applyBorder="1" applyAlignment="1">
      <alignment horizontal="center" vertical="center"/>
    </xf>
    <xf numFmtId="0" fontId="37" fillId="4" borderId="11" xfId="0" applyFont="1" applyFill="1" applyBorder="1" applyAlignment="1">
      <alignment horizontal="center"/>
    </xf>
    <xf numFmtId="0" fontId="37" fillId="0" borderId="11" xfId="0" applyFont="1" applyFill="1" applyBorder="1" applyAlignment="1">
      <alignment horizontal="left"/>
    </xf>
    <xf numFmtId="0" fontId="36" fillId="41" borderId="1" xfId="0" applyFont="1" applyFill="1" applyBorder="1" applyAlignment="1">
      <alignment horizontal="center" vertical="center"/>
    </xf>
    <xf numFmtId="0" fontId="36" fillId="6" borderId="1" xfId="0" applyFont="1" applyFill="1" applyBorder="1" applyAlignment="1">
      <alignment horizontal="center" vertical="center"/>
    </xf>
    <xf numFmtId="0" fontId="36" fillId="43" borderId="1" xfId="0" applyFont="1" applyFill="1" applyBorder="1" applyAlignment="1">
      <alignment horizontal="center" vertical="center"/>
    </xf>
    <xf numFmtId="0" fontId="36" fillId="5" borderId="1" xfId="0" applyFont="1" applyFill="1" applyBorder="1" applyAlignment="1">
      <alignment horizontal="center" vertical="center"/>
    </xf>
    <xf numFmtId="0" fontId="36" fillId="45" borderId="1" xfId="0" applyFont="1" applyFill="1" applyBorder="1" applyAlignment="1">
      <alignment horizontal="center" vertical="center"/>
    </xf>
    <xf numFmtId="0" fontId="36" fillId="46" borderId="1" xfId="0" applyFont="1" applyFill="1" applyBorder="1" applyAlignment="1">
      <alignment horizontal="center" vertical="center"/>
    </xf>
    <xf numFmtId="0" fontId="36" fillId="47" borderId="1" xfId="0" applyFont="1" applyFill="1" applyBorder="1" applyAlignment="1">
      <alignment horizontal="center" vertical="center"/>
    </xf>
    <xf numFmtId="1" fontId="11" fillId="0" borderId="25" xfId="0" applyNumberFormat="1" applyFont="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41" fillId="0" borderId="0" xfId="0" applyFont="1" applyBorder="1" applyAlignment="1">
      <alignment horizontal="left" vertical="center"/>
    </xf>
    <xf numFmtId="0" fontId="41" fillId="0" borderId="0" xfId="0" applyFont="1" applyBorder="1" applyAlignment="1">
      <alignment horizontal="center"/>
    </xf>
    <xf numFmtId="0" fontId="39" fillId="9" borderId="0" xfId="0" applyFont="1" applyFill="1" applyBorder="1" applyAlignment="1">
      <alignment horizontal="left"/>
    </xf>
    <xf numFmtId="0" fontId="0" fillId="0" borderId="0" xfId="0"/>
    <xf numFmtId="164" fontId="44" fillId="4"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36" fillId="8" borderId="5" xfId="0" applyFont="1" applyFill="1" applyBorder="1" applyAlignment="1">
      <alignment horizontal="center" vertical="center" textRotation="90" wrapText="1"/>
    </xf>
    <xf numFmtId="0" fontId="36" fillId="8" borderId="3" xfId="0" applyFont="1" applyFill="1" applyBorder="1" applyAlignment="1">
      <alignment horizontal="center" vertical="center" textRotation="90" wrapText="1"/>
    </xf>
    <xf numFmtId="0" fontId="0" fillId="0" borderId="0" xfId="0"/>
    <xf numFmtId="1" fontId="37" fillId="0" borderId="11" xfId="0" applyNumberFormat="1" applyFont="1" applyBorder="1" applyAlignment="1">
      <alignment horizontal="center"/>
    </xf>
    <xf numFmtId="164" fontId="37" fillId="0" borderId="11" xfId="0" applyNumberFormat="1" applyFont="1" applyBorder="1" applyAlignment="1">
      <alignment horizontal="center"/>
    </xf>
    <xf numFmtId="164" fontId="37" fillId="0" borderId="26" xfId="0" applyNumberFormat="1" applyFont="1" applyBorder="1" applyAlignment="1">
      <alignment horizontal="center"/>
    </xf>
    <xf numFmtId="164" fontId="37" fillId="0" borderId="1" xfId="0" applyNumberFormat="1" applyFont="1" applyBorder="1" applyAlignment="1">
      <alignment horizontal="center"/>
    </xf>
    <xf numFmtId="1" fontId="37" fillId="0" borderId="1" xfId="0" applyNumberFormat="1" applyFont="1" applyBorder="1" applyAlignment="1">
      <alignment horizontal="center"/>
    </xf>
    <xf numFmtId="1" fontId="47" fillId="0" borderId="1" xfId="0" applyNumberFormat="1" applyFont="1" applyBorder="1" applyAlignment="1">
      <alignment horizontal="center"/>
    </xf>
    <xf numFmtId="1" fontId="37" fillId="0" borderId="12" xfId="0" applyNumberFormat="1" applyFont="1" applyBorder="1" applyAlignment="1">
      <alignment horizontal="center"/>
    </xf>
    <xf numFmtId="164" fontId="47" fillId="4" borderId="11" xfId="0" applyNumberFormat="1" applyFont="1" applyFill="1" applyBorder="1" applyAlignment="1">
      <alignment horizontal="center"/>
    </xf>
    <xf numFmtId="164" fontId="37" fillId="4" borderId="11" xfId="0" applyNumberFormat="1" applyFont="1" applyFill="1" applyBorder="1" applyAlignment="1">
      <alignment horizontal="left"/>
    </xf>
    <xf numFmtId="1" fontId="37" fillId="4" borderId="11" xfId="0" applyNumberFormat="1" applyFont="1" applyFill="1" applyBorder="1" applyAlignment="1">
      <alignment horizontal="center"/>
    </xf>
    <xf numFmtId="164" fontId="37" fillId="4" borderId="26" xfId="0" applyNumberFormat="1" applyFont="1" applyFill="1" applyBorder="1" applyAlignment="1">
      <alignment horizontal="center"/>
    </xf>
    <xf numFmtId="1" fontId="37" fillId="4" borderId="26" xfId="0" applyNumberFormat="1" applyFont="1" applyFill="1" applyBorder="1" applyAlignment="1">
      <alignment horizontal="center"/>
    </xf>
    <xf numFmtId="164" fontId="37" fillId="4" borderId="11" xfId="0" applyNumberFormat="1" applyFont="1" applyFill="1" applyBorder="1" applyAlignment="1">
      <alignment horizontal="center"/>
    </xf>
    <xf numFmtId="164" fontId="37" fillId="4" borderId="12" xfId="0" applyNumberFormat="1" applyFont="1" applyFill="1" applyBorder="1" applyAlignment="1">
      <alignment horizontal="center"/>
    </xf>
    <xf numFmtId="164" fontId="36" fillId="46" borderId="30" xfId="0" applyNumberFormat="1" applyFont="1" applyFill="1" applyBorder="1" applyAlignment="1">
      <alignment horizontal="center"/>
    </xf>
    <xf numFmtId="1" fontId="37" fillId="4" borderId="28" xfId="0" applyNumberFormat="1" applyFont="1" applyFill="1" applyBorder="1" applyAlignment="1">
      <alignment horizontal="center"/>
    </xf>
    <xf numFmtId="1" fontId="37" fillId="4" borderId="1" xfId="0" applyNumberFormat="1" applyFont="1" applyFill="1" applyBorder="1" applyAlignment="1">
      <alignment horizontal="center"/>
    </xf>
    <xf numFmtId="164" fontId="37" fillId="49" borderId="11" xfId="1148" applyNumberFormat="1" applyFont="1" applyFill="1" applyBorder="1" applyAlignment="1">
      <alignment horizontal="center"/>
    </xf>
    <xf numFmtId="164" fontId="37" fillId="0" borderId="11" xfId="1148" applyNumberFormat="1" applyFont="1" applyBorder="1" applyAlignment="1">
      <alignment horizontal="center"/>
    </xf>
    <xf numFmtId="1" fontId="37" fillId="49" borderId="11" xfId="1148" applyNumberFormat="1" applyFont="1" applyFill="1" applyBorder="1" applyAlignment="1">
      <alignment horizontal="center"/>
    </xf>
    <xf numFmtId="1" fontId="37" fillId="0" borderId="11" xfId="1148" applyNumberFormat="1" applyFont="1" applyBorder="1" applyAlignment="1">
      <alignment horizontal="center"/>
    </xf>
    <xf numFmtId="0" fontId="14" fillId="4" borderId="7" xfId="0" applyFont="1" applyFill="1" applyBorder="1" applyAlignment="1">
      <alignment horizontal="center" vertical="center" textRotation="90" wrapText="1"/>
    </xf>
    <xf numFmtId="0" fontId="11" fillId="7" borderId="6" xfId="0" applyFont="1" applyFill="1" applyBorder="1" applyAlignment="1">
      <alignment horizontal="left" vertical="center"/>
    </xf>
    <xf numFmtId="0" fontId="11" fillId="7" borderId="4" xfId="0" applyFont="1" applyFill="1" applyBorder="1" applyAlignment="1">
      <alignment horizontal="left" vertical="center"/>
    </xf>
    <xf numFmtId="0" fontId="11" fillId="50" borderId="6" xfId="0" applyFont="1" applyFill="1" applyBorder="1" applyAlignment="1">
      <alignment vertical="center"/>
    </xf>
    <xf numFmtId="0" fontId="11" fillId="6" borderId="6" xfId="0" applyFont="1" applyFill="1" applyBorder="1" applyAlignment="1">
      <alignment vertical="center"/>
    </xf>
    <xf numFmtId="0" fontId="11" fillId="6" borderId="4" xfId="0" applyFont="1" applyFill="1" applyBorder="1" applyAlignment="1">
      <alignment vertical="center"/>
    </xf>
    <xf numFmtId="0" fontId="11" fillId="6" borderId="5" xfId="0" applyFont="1" applyFill="1" applyBorder="1" applyAlignment="1">
      <alignment vertical="center"/>
    </xf>
    <xf numFmtId="0" fontId="11" fillId="5" borderId="6" xfId="0" applyFont="1" applyFill="1" applyBorder="1" applyAlignment="1">
      <alignment horizontal="left" vertical="center"/>
    </xf>
    <xf numFmtId="0" fontId="11" fillId="5" borderId="4" xfId="0" applyFont="1" applyFill="1" applyBorder="1" applyAlignment="1">
      <alignment horizontal="left" vertical="center"/>
    </xf>
    <xf numFmtId="0" fontId="11" fillId="5" borderId="5" xfId="0" applyFont="1" applyFill="1" applyBorder="1" applyAlignment="1">
      <alignment horizontal="left" vertical="center"/>
    </xf>
    <xf numFmtId="0" fontId="11" fillId="52" borderId="4" xfId="0" applyFont="1" applyFill="1" applyBorder="1" applyAlignment="1">
      <alignment horizontal="left" vertical="center"/>
    </xf>
    <xf numFmtId="0" fontId="11" fillId="51" borderId="4" xfId="0" applyFont="1" applyFill="1" applyBorder="1" applyAlignment="1">
      <alignment horizontal="left" vertical="center"/>
    </xf>
    <xf numFmtId="0" fontId="14" fillId="46" borderId="4" xfId="0" applyFont="1" applyFill="1" applyBorder="1" applyAlignment="1">
      <alignment horizontal="left"/>
    </xf>
    <xf numFmtId="0" fontId="14" fillId="50" borderId="4" xfId="0" applyFont="1" applyFill="1" applyBorder="1"/>
    <xf numFmtId="0" fontId="14" fillId="4" borderId="32" xfId="0" applyFont="1" applyFill="1" applyBorder="1" applyAlignment="1">
      <alignment horizontal="center" vertical="center" textRotation="90" wrapText="1"/>
    </xf>
    <xf numFmtId="0" fontId="14" fillId="4" borderId="7" xfId="0" applyFont="1" applyFill="1" applyBorder="1" applyAlignment="1">
      <alignment horizontal="center" vertical="center" wrapText="1"/>
    </xf>
    <xf numFmtId="0" fontId="37" fillId="50" borderId="4" xfId="0" applyFont="1" applyFill="1" applyBorder="1"/>
    <xf numFmtId="0" fontId="37" fillId="50" borderId="5" xfId="0" applyFont="1" applyFill="1" applyBorder="1"/>
    <xf numFmtId="0" fontId="0" fillId="0" borderId="0" xfId="0"/>
    <xf numFmtId="1" fontId="37" fillId="54" borderId="11" xfId="0" applyNumberFormat="1" applyFont="1" applyFill="1" applyBorder="1" applyAlignment="1">
      <alignment horizontal="center"/>
    </xf>
    <xf numFmtId="0" fontId="0" fillId="0" borderId="0" xfId="0"/>
    <xf numFmtId="1" fontId="47" fillId="0" borderId="1" xfId="0" applyNumberFormat="1" applyFont="1" applyBorder="1" applyAlignment="1">
      <alignment horizontal="left"/>
    </xf>
    <xf numFmtId="0" fontId="0" fillId="0" borderId="0" xfId="0"/>
    <xf numFmtId="1" fontId="36" fillId="50" borderId="33" xfId="0" applyNumberFormat="1" applyFont="1" applyFill="1" applyBorder="1" applyAlignment="1">
      <alignment horizontal="center"/>
    </xf>
    <xf numFmtId="1" fontId="36" fillId="50" borderId="34" xfId="0" applyNumberFormat="1" applyFont="1" applyFill="1" applyBorder="1" applyAlignment="1">
      <alignment horizontal="center"/>
    </xf>
    <xf numFmtId="0" fontId="11" fillId="55" borderId="6" xfId="0" applyFont="1" applyFill="1" applyBorder="1" applyAlignment="1">
      <alignment horizontal="left" vertical="center"/>
    </xf>
    <xf numFmtId="0" fontId="36" fillId="51" borderId="35" xfId="0" applyFont="1" applyFill="1" applyBorder="1" applyAlignment="1">
      <alignment horizontal="center" vertical="center" textRotation="90" wrapText="1"/>
    </xf>
    <xf numFmtId="0" fontId="36" fillId="4" borderId="2" xfId="0" applyFont="1" applyFill="1" applyBorder="1" applyAlignment="1">
      <alignment horizontal="center" vertical="center" textRotation="90" wrapText="1"/>
    </xf>
    <xf numFmtId="0" fontId="14" fillId="4" borderId="2" xfId="0" applyFont="1" applyFill="1" applyBorder="1" applyAlignment="1">
      <alignment horizontal="center" vertical="center" textRotation="90" wrapText="1"/>
    </xf>
    <xf numFmtId="0" fontId="46" fillId="4" borderId="2" xfId="0" applyFont="1" applyFill="1" applyBorder="1" applyAlignment="1">
      <alignment horizontal="center" vertical="center" textRotation="90" wrapText="1"/>
    </xf>
    <xf numFmtId="0" fontId="37" fillId="42" borderId="2" xfId="0" applyFont="1" applyFill="1" applyBorder="1" applyAlignment="1">
      <alignment horizontal="center" vertical="center" textRotation="90" wrapText="1"/>
    </xf>
    <xf numFmtId="0" fontId="37" fillId="8" borderId="36" xfId="0" applyFont="1" applyFill="1" applyBorder="1" applyAlignment="1">
      <alignment horizontal="center" vertical="center" textRotation="90"/>
    </xf>
    <xf numFmtId="0" fontId="36" fillId="4" borderId="36" xfId="0" applyFont="1" applyFill="1" applyBorder="1" applyAlignment="1">
      <alignment horizontal="center" vertical="center" wrapText="1"/>
    </xf>
    <xf numFmtId="0" fontId="36" fillId="42" borderId="37" xfId="0" applyFont="1" applyFill="1" applyBorder="1" applyAlignment="1">
      <alignment horizontal="center" vertical="center" textRotation="90" wrapText="1"/>
    </xf>
    <xf numFmtId="0" fontId="36" fillId="52" borderId="35" xfId="0" applyFont="1" applyFill="1" applyBorder="1" applyAlignment="1">
      <alignment horizontal="center" vertical="center" textRotation="90" wrapText="1"/>
    </xf>
    <xf numFmtId="0" fontId="37" fillId="8" borderId="35" xfId="0" applyFont="1" applyFill="1" applyBorder="1" applyAlignment="1">
      <alignment horizontal="center" vertical="center" textRotation="90" wrapText="1"/>
    </xf>
    <xf numFmtId="0" fontId="14" fillId="7" borderId="2" xfId="0" applyFont="1" applyFill="1" applyBorder="1" applyAlignment="1">
      <alignment horizontal="center" vertical="center" textRotation="90" wrapText="1"/>
    </xf>
    <xf numFmtId="0" fontId="14" fillId="7" borderId="35" xfId="0" applyFont="1" applyFill="1" applyBorder="1" applyAlignment="1">
      <alignment horizontal="center" vertical="center" textRotation="90" wrapText="1"/>
    </xf>
    <xf numFmtId="0" fontId="11" fillId="7" borderId="13" xfId="0" applyFont="1" applyFill="1" applyBorder="1" applyAlignment="1">
      <alignment horizontal="center" vertical="center" textRotation="90" wrapText="1"/>
    </xf>
    <xf numFmtId="0" fontId="14" fillId="50" borderId="2" xfId="0" applyFont="1" applyFill="1" applyBorder="1" applyAlignment="1">
      <alignment horizontal="center" vertical="center" textRotation="90" wrapText="1"/>
    </xf>
    <xf numFmtId="0" fontId="36" fillId="50" borderId="13" xfId="0" applyFont="1" applyFill="1" applyBorder="1" applyAlignment="1">
      <alignment horizontal="center" vertical="center" textRotation="90" wrapText="1"/>
    </xf>
    <xf numFmtId="1" fontId="37" fillId="0" borderId="38" xfId="0" applyNumberFormat="1" applyFont="1" applyBorder="1" applyAlignment="1">
      <alignment horizontal="center"/>
    </xf>
    <xf numFmtId="1" fontId="37" fillId="0" borderId="39" xfId="0" applyNumberFormat="1" applyFont="1" applyBorder="1" applyAlignment="1">
      <alignment horizontal="center"/>
    </xf>
    <xf numFmtId="164" fontId="37" fillId="0" borderId="39" xfId="0" applyNumberFormat="1" applyFont="1" applyBorder="1" applyAlignment="1">
      <alignment horizontal="center"/>
    </xf>
    <xf numFmtId="164" fontId="37" fillId="4" borderId="39" xfId="0" applyNumberFormat="1" applyFont="1" applyFill="1" applyBorder="1" applyAlignment="1">
      <alignment horizontal="left"/>
    </xf>
    <xf numFmtId="1" fontId="37" fillId="4" borderId="40" xfId="0" applyNumberFormat="1" applyFont="1" applyFill="1" applyBorder="1" applyAlignment="1">
      <alignment horizontal="center"/>
    </xf>
    <xf numFmtId="164" fontId="37" fillId="4" borderId="40" xfId="0" applyNumberFormat="1" applyFont="1" applyFill="1" applyBorder="1" applyAlignment="1">
      <alignment horizontal="center"/>
    </xf>
    <xf numFmtId="164" fontId="37" fillId="4" borderId="39" xfId="0" applyNumberFormat="1" applyFont="1" applyFill="1" applyBorder="1" applyAlignment="1">
      <alignment horizontal="center"/>
    </xf>
    <xf numFmtId="1" fontId="37" fillId="4" borderId="39" xfId="0" applyNumberFormat="1" applyFont="1" applyFill="1" applyBorder="1" applyAlignment="1">
      <alignment horizontal="center"/>
    </xf>
    <xf numFmtId="164" fontId="37" fillId="4" borderId="38" xfId="0" applyNumberFormat="1" applyFont="1" applyFill="1" applyBorder="1" applyAlignment="1">
      <alignment horizontal="center"/>
    </xf>
    <xf numFmtId="164" fontId="36" fillId="46" borderId="31" xfId="0" applyNumberFormat="1" applyFont="1" applyFill="1" applyBorder="1" applyAlignment="1">
      <alignment horizontal="center"/>
    </xf>
    <xf numFmtId="164" fontId="37" fillId="4" borderId="1" xfId="0" applyNumberFormat="1" applyFont="1" applyFill="1" applyBorder="1" applyAlignment="1">
      <alignment horizontal="center"/>
    </xf>
    <xf numFmtId="0" fontId="0" fillId="0" borderId="0" xfId="0"/>
    <xf numFmtId="0" fontId="0" fillId="0" borderId="0" xfId="0"/>
    <xf numFmtId="0" fontId="0" fillId="0" borderId="0" xfId="0"/>
    <xf numFmtId="0" fontId="44" fillId="0" borderId="11" xfId="0" applyFont="1" applyBorder="1" applyAlignment="1">
      <alignment horizontal="left"/>
    </xf>
    <xf numFmtId="0" fontId="37" fillId="42" borderId="3" xfId="0" applyFont="1" applyFill="1" applyBorder="1" applyAlignment="1">
      <alignment horizontal="center" vertical="center" textRotation="90" wrapText="1"/>
    </xf>
    <xf numFmtId="164" fontId="36" fillId="0" borderId="11" xfId="0" applyNumberFormat="1" applyFont="1" applyBorder="1" applyAlignment="1">
      <alignment horizontal="center"/>
    </xf>
    <xf numFmtId="164" fontId="36" fillId="0" borderId="1" xfId="0" applyNumberFormat="1" applyFont="1" applyBorder="1" applyAlignment="1">
      <alignment horizontal="center"/>
    </xf>
    <xf numFmtId="0" fontId="14" fillId="4" borderId="3" xfId="0" applyFont="1" applyFill="1" applyBorder="1" applyAlignment="1">
      <alignment horizontal="center" vertical="center" textRotation="90" wrapText="1"/>
    </xf>
    <xf numFmtId="0" fontId="46" fillId="4" borderId="3" xfId="0" applyFont="1" applyFill="1" applyBorder="1" applyAlignment="1">
      <alignment horizontal="center" vertical="center" textRotation="90" wrapText="1"/>
    </xf>
    <xf numFmtId="164" fontId="36" fillId="0" borderId="39" xfId="0" applyNumberFormat="1" applyFont="1" applyBorder="1" applyAlignment="1">
      <alignment horizontal="center"/>
    </xf>
    <xf numFmtId="164" fontId="36" fillId="53" borderId="31" xfId="0" applyNumberFormat="1" applyFont="1" applyFill="1" applyBorder="1" applyAlignment="1">
      <alignment horizontal="center"/>
    </xf>
    <xf numFmtId="0" fontId="11" fillId="52" borderId="6" xfId="0" applyFont="1" applyFill="1" applyBorder="1" applyAlignment="1">
      <alignment horizontal="left" vertical="center"/>
    </xf>
    <xf numFmtId="164" fontId="36" fillId="53" borderId="27" xfId="0" applyNumberFormat="1" applyFont="1" applyFill="1" applyBorder="1" applyAlignment="1">
      <alignment horizontal="center"/>
    </xf>
    <xf numFmtId="0" fontId="11" fillId="5" borderId="4" xfId="0" applyFont="1" applyFill="1" applyBorder="1" applyAlignment="1">
      <alignment vertical="center"/>
    </xf>
    <xf numFmtId="164" fontId="36" fillId="4" borderId="40" xfId="0" applyNumberFormat="1" applyFont="1" applyFill="1" applyBorder="1" applyAlignment="1">
      <alignment horizontal="center"/>
    </xf>
    <xf numFmtId="164" fontId="36" fillId="4" borderId="26" xfId="0" applyNumberFormat="1" applyFont="1" applyFill="1" applyBorder="1" applyAlignment="1">
      <alignment horizontal="center"/>
    </xf>
    <xf numFmtId="164" fontId="37" fillId="0" borderId="11" xfId="0" applyNumberFormat="1" applyFont="1" applyBorder="1" applyAlignment="1">
      <alignment horizontal="left"/>
    </xf>
    <xf numFmtId="164" fontId="37" fillId="0" borderId="1" xfId="0" applyNumberFormat="1" applyFont="1" applyBorder="1" applyAlignment="1">
      <alignment horizontal="left"/>
    </xf>
    <xf numFmtId="0" fontId="36" fillId="4" borderId="3" xfId="0" applyFont="1" applyFill="1" applyBorder="1" applyAlignment="1">
      <alignment horizontal="center" vertical="center" textRotation="90" wrapText="1"/>
    </xf>
    <xf numFmtId="0" fontId="37" fillId="5" borderId="3" xfId="0" applyFont="1" applyFill="1" applyBorder="1" applyAlignment="1">
      <alignment horizontal="center" vertical="center" textRotation="90" wrapText="1"/>
    </xf>
    <xf numFmtId="1" fontId="37" fillId="0" borderId="1" xfId="0" applyNumberFormat="1" applyFont="1" applyBorder="1" applyAlignment="1">
      <alignment horizontal="left"/>
    </xf>
    <xf numFmtId="1" fontId="14" fillId="0" borderId="1" xfId="0" applyNumberFormat="1" applyFont="1" applyBorder="1" applyAlignment="1">
      <alignment horizontal="center"/>
    </xf>
    <xf numFmtId="1" fontId="44" fillId="0" borderId="1" xfId="0" applyNumberFormat="1" applyFont="1" applyBorder="1" applyAlignment="1">
      <alignment horizontal="center"/>
    </xf>
    <xf numFmtId="1" fontId="47" fillId="0" borderId="11" xfId="0" applyNumberFormat="1" applyFont="1" applyBorder="1" applyAlignment="1">
      <alignment horizontal="center"/>
    </xf>
    <xf numFmtId="0" fontId="14" fillId="6" borderId="3" xfId="0" applyFont="1" applyFill="1" applyBorder="1" applyAlignment="1">
      <alignment horizontal="center" vertical="center" textRotation="90" wrapText="1"/>
    </xf>
    <xf numFmtId="0" fontId="14" fillId="4" borderId="5" xfId="0" applyFont="1" applyFill="1" applyBorder="1" applyAlignment="1">
      <alignment horizontal="center" vertical="center" textRotation="90" wrapText="1"/>
    </xf>
    <xf numFmtId="1" fontId="37" fillId="0" borderId="11" xfId="0" applyNumberFormat="1" applyFont="1" applyBorder="1" applyAlignment="1">
      <alignment horizontal="left"/>
    </xf>
    <xf numFmtId="1" fontId="47" fillId="0" borderId="11" xfId="0" applyNumberFormat="1" applyFont="1" applyBorder="1" applyAlignment="1">
      <alignment horizontal="left"/>
    </xf>
    <xf numFmtId="1" fontId="14" fillId="0" borderId="11" xfId="0" applyNumberFormat="1" applyFont="1" applyBorder="1" applyAlignment="1">
      <alignment horizontal="center"/>
    </xf>
    <xf numFmtId="1" fontId="44" fillId="0" borderId="11" xfId="0" applyNumberFormat="1" applyFont="1" applyBorder="1" applyAlignment="1">
      <alignment horizontal="center"/>
    </xf>
    <xf numFmtId="0" fontId="14" fillId="4" borderId="3"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4" fillId="5" borderId="3" xfId="0" applyFont="1" applyFill="1" applyBorder="1" applyAlignment="1">
      <alignment horizontal="center" vertical="center" textRotation="90" wrapText="1"/>
    </xf>
    <xf numFmtId="0" fontId="48" fillId="4" borderId="42" xfId="0" applyFont="1" applyFill="1" applyBorder="1" applyAlignment="1">
      <alignment horizontal="center" vertical="center" textRotation="90" wrapText="1"/>
    </xf>
    <xf numFmtId="0" fontId="14" fillId="4" borderId="43" xfId="0" applyFont="1" applyFill="1" applyBorder="1" applyAlignment="1">
      <alignment horizontal="center" vertical="center" textRotation="90" wrapText="1"/>
    </xf>
    <xf numFmtId="0" fontId="48" fillId="4" borderId="43" xfId="0" applyFont="1" applyFill="1" applyBorder="1" applyAlignment="1">
      <alignment horizontal="center" vertical="center" textRotation="90" wrapText="1"/>
    </xf>
    <xf numFmtId="0" fontId="49" fillId="4" borderId="42" xfId="0" applyFont="1" applyFill="1" applyBorder="1" applyAlignment="1">
      <alignment horizontal="center" vertical="center" textRotation="90" wrapText="1"/>
    </xf>
    <xf numFmtId="0" fontId="11" fillId="4" borderId="43" xfId="0" applyFont="1" applyFill="1" applyBorder="1" applyAlignment="1">
      <alignment horizontal="center" vertical="center" wrapText="1"/>
    </xf>
    <xf numFmtId="0" fontId="37" fillId="4" borderId="3" xfId="0" applyFont="1" applyFill="1" applyBorder="1" applyAlignment="1">
      <alignment horizontal="center" vertical="center" textRotation="90" wrapText="1"/>
    </xf>
    <xf numFmtId="164" fontId="36" fillId="6" borderId="31" xfId="0" applyNumberFormat="1" applyFont="1" applyFill="1" applyBorder="1" applyAlignment="1">
      <alignment horizontal="center"/>
    </xf>
    <xf numFmtId="164" fontId="36" fillId="6" borderId="27" xfId="0" applyNumberFormat="1" applyFont="1" applyFill="1" applyBorder="1" applyAlignment="1">
      <alignment horizontal="center"/>
    </xf>
    <xf numFmtId="164" fontId="36" fillId="6" borderId="41" xfId="0" applyNumberFormat="1" applyFont="1" applyFill="1" applyBorder="1" applyAlignment="1">
      <alignment horizontal="center"/>
    </xf>
    <xf numFmtId="164" fontId="36" fillId="4" borderId="1" xfId="0" applyNumberFormat="1" applyFont="1" applyFill="1" applyBorder="1" applyAlignment="1">
      <alignment horizontal="center"/>
    </xf>
    <xf numFmtId="0" fontId="11" fillId="52" borderId="5" xfId="0" applyFont="1" applyFill="1" applyBorder="1" applyAlignment="1">
      <alignment horizontal="left" vertical="center"/>
    </xf>
    <xf numFmtId="0" fontId="0" fillId="0" borderId="0" xfId="0"/>
    <xf numFmtId="0" fontId="0" fillId="0" borderId="0" xfId="0"/>
    <xf numFmtId="1" fontId="37" fillId="0" borderId="39" xfId="1148" applyNumberFormat="1" applyFont="1" applyBorder="1" applyAlignment="1">
      <alignment horizontal="center"/>
    </xf>
    <xf numFmtId="164" fontId="37" fillId="0" borderId="39" xfId="1148" applyNumberFormat="1" applyFont="1" applyBorder="1" applyAlignment="1">
      <alignment horizontal="center"/>
    </xf>
    <xf numFmtId="0" fontId="0" fillId="0" borderId="0" xfId="0"/>
    <xf numFmtId="0" fontId="0" fillId="0" borderId="0" xfId="0"/>
    <xf numFmtId="0" fontId="37" fillId="4" borderId="38" xfId="0" applyFont="1" applyFill="1" applyBorder="1" applyAlignment="1">
      <alignment horizontal="center"/>
    </xf>
    <xf numFmtId="0" fontId="37" fillId="4" borderId="39" xfId="0" applyFont="1" applyFill="1" applyBorder="1" applyAlignment="1">
      <alignment horizontal="center"/>
    </xf>
    <xf numFmtId="0" fontId="37" fillId="4" borderId="12" xfId="0" applyFont="1" applyFill="1" applyBorder="1" applyAlignment="1">
      <alignment horizontal="center"/>
    </xf>
    <xf numFmtId="1" fontId="37" fillId="4" borderId="1" xfId="0" applyNumberFormat="1" applyFont="1" applyFill="1" applyBorder="1" applyAlignment="1">
      <alignment horizontal="left"/>
    </xf>
    <xf numFmtId="1" fontId="37" fillId="4" borderId="11" xfId="0" applyNumberFormat="1" applyFont="1" applyFill="1" applyBorder="1" applyAlignment="1">
      <alignment horizontal="left"/>
    </xf>
    <xf numFmtId="0" fontId="14" fillId="6" borderId="7" xfId="0" applyFont="1" applyFill="1" applyBorder="1" applyAlignment="1">
      <alignment horizontal="center" vertical="center" textRotation="90" wrapText="1"/>
    </xf>
    <xf numFmtId="0" fontId="14" fillId="6" borderId="32" xfId="0" applyFont="1" applyFill="1" applyBorder="1" applyAlignment="1">
      <alignment horizontal="center" vertical="center" textRotation="90" wrapText="1"/>
    </xf>
    <xf numFmtId="0" fontId="48" fillId="4" borderId="7" xfId="0" applyFont="1" applyFill="1" applyBorder="1" applyAlignment="1">
      <alignment horizontal="center" vertical="center" textRotation="90" wrapText="1"/>
    </xf>
    <xf numFmtId="0" fontId="11" fillId="4" borderId="7" xfId="0" applyFont="1" applyFill="1" applyBorder="1" applyAlignment="1">
      <alignment horizontal="center" vertical="center" wrapText="1"/>
    </xf>
    <xf numFmtId="0" fontId="14" fillId="4" borderId="32" xfId="0" applyFont="1" applyFill="1" applyBorder="1" applyAlignment="1">
      <alignment horizontal="center" vertical="center" wrapText="1"/>
    </xf>
    <xf numFmtId="0" fontId="36" fillId="4" borderId="7" xfId="0" applyFont="1" applyFill="1" applyBorder="1" applyAlignment="1">
      <alignment horizontal="center" vertical="center" wrapText="1"/>
    </xf>
    <xf numFmtId="0" fontId="44" fillId="4" borderId="11" xfId="0" applyFont="1" applyFill="1" applyBorder="1" applyAlignment="1">
      <alignment horizontal="left"/>
    </xf>
    <xf numFmtId="0" fontId="50" fillId="4" borderId="7" xfId="0" applyFont="1" applyFill="1" applyBorder="1" applyAlignment="1">
      <alignment horizontal="center" vertical="center" textRotation="90" wrapText="1"/>
    </xf>
    <xf numFmtId="0" fontId="50" fillId="4" borderId="32" xfId="0" applyFont="1" applyFill="1" applyBorder="1" applyAlignment="1">
      <alignment horizontal="center" vertical="center" textRotation="90" wrapText="1"/>
    </xf>
    <xf numFmtId="0" fontId="50" fillId="4" borderId="7" xfId="0" applyFont="1" applyFill="1" applyBorder="1" applyAlignment="1">
      <alignment horizontal="center" vertical="center" wrapText="1"/>
    </xf>
    <xf numFmtId="0" fontId="11" fillId="4" borderId="32" xfId="0" applyFont="1" applyFill="1" applyBorder="1" applyAlignment="1">
      <alignment horizontal="center" vertical="center" wrapText="1"/>
    </xf>
    <xf numFmtId="0" fontId="14" fillId="7" borderId="3" xfId="0" applyFont="1" applyFill="1" applyBorder="1" applyAlignment="1">
      <alignment horizontal="center" vertical="center" textRotation="90" wrapText="1"/>
    </xf>
    <xf numFmtId="0" fontId="14" fillId="7" borderId="5" xfId="0" applyFont="1" applyFill="1" applyBorder="1" applyAlignment="1">
      <alignment horizontal="center" vertical="center" textRotation="90" wrapText="1"/>
    </xf>
    <xf numFmtId="1" fontId="51" fillId="4" borderId="11" xfId="0" applyNumberFormat="1" applyFont="1" applyFill="1" applyBorder="1" applyAlignment="1">
      <alignment horizontal="center"/>
    </xf>
    <xf numFmtId="0" fontId="0" fillId="0" borderId="0" xfId="0"/>
    <xf numFmtId="1" fontId="47" fillId="0" borderId="26" xfId="0" applyNumberFormat="1" applyFont="1" applyBorder="1" applyAlignment="1">
      <alignment horizontal="left"/>
    </xf>
    <xf numFmtId="1" fontId="47" fillId="0" borderId="28" xfId="0" applyNumberFormat="1" applyFont="1" applyBorder="1" applyAlignment="1">
      <alignment horizontal="left"/>
    </xf>
    <xf numFmtId="1" fontId="37" fillId="0" borderId="25" xfId="0" applyNumberFormat="1" applyFont="1" applyBorder="1" applyAlignment="1">
      <alignment horizontal="center"/>
    </xf>
    <xf numFmtId="0" fontId="11" fillId="6" borderId="29" xfId="0" applyFont="1" applyFill="1" applyBorder="1" applyAlignment="1">
      <alignment horizontal="center" vertical="center" textRotation="90" wrapText="1"/>
    </xf>
    <xf numFmtId="164" fontId="36" fillId="46" borderId="7" xfId="0" applyNumberFormat="1" applyFont="1" applyFill="1" applyBorder="1" applyAlignment="1">
      <alignment horizontal="center"/>
    </xf>
    <xf numFmtId="0" fontId="36" fillId="5" borderId="13" xfId="0" applyFont="1" applyFill="1" applyBorder="1" applyAlignment="1">
      <alignment horizontal="center" vertical="center" textRotation="90" wrapText="1"/>
    </xf>
    <xf numFmtId="164" fontId="36" fillId="0" borderId="12" xfId="0" applyNumberFormat="1" applyFont="1" applyBorder="1" applyAlignment="1">
      <alignment horizontal="center"/>
    </xf>
    <xf numFmtId="164" fontId="36" fillId="0" borderId="25" xfId="0" applyNumberFormat="1" applyFont="1" applyBorder="1" applyAlignment="1">
      <alignment horizontal="center"/>
    </xf>
    <xf numFmtId="164" fontId="36" fillId="5" borderId="31" xfId="0" applyNumberFormat="1" applyFont="1" applyFill="1" applyBorder="1" applyAlignment="1">
      <alignment horizontal="center"/>
    </xf>
    <xf numFmtId="164" fontId="36" fillId="5" borderId="27" xfId="0" applyNumberFormat="1" applyFont="1" applyFill="1" applyBorder="1" applyAlignment="1">
      <alignment horizontal="center"/>
    </xf>
    <xf numFmtId="164" fontId="36" fillId="5" borderId="41" xfId="0" applyNumberFormat="1" applyFont="1" applyFill="1" applyBorder="1" applyAlignment="1">
      <alignment horizontal="center"/>
    </xf>
    <xf numFmtId="0" fontId="11" fillId="4" borderId="3" xfId="0" applyFont="1" applyFill="1" applyBorder="1" applyAlignment="1">
      <alignment horizontal="center" vertical="center" textRotation="90" wrapText="1"/>
    </xf>
    <xf numFmtId="164" fontId="36" fillId="53" borderId="45" xfId="0" applyNumberFormat="1" applyFont="1" applyFill="1" applyBorder="1" applyAlignment="1">
      <alignment horizontal="center"/>
    </xf>
    <xf numFmtId="164" fontId="36" fillId="53" borderId="46" xfId="0" applyNumberFormat="1" applyFont="1" applyFill="1" applyBorder="1" applyAlignment="1">
      <alignment horizontal="center"/>
    </xf>
    <xf numFmtId="164" fontId="36" fillId="53" borderId="47" xfId="0" applyNumberFormat="1" applyFont="1" applyFill="1" applyBorder="1" applyAlignment="1">
      <alignment horizontal="center"/>
    </xf>
    <xf numFmtId="164" fontId="36" fillId="42" borderId="1" xfId="0" applyNumberFormat="1" applyFont="1" applyFill="1" applyBorder="1" applyAlignment="1">
      <alignment horizontal="center"/>
    </xf>
    <xf numFmtId="0" fontId="0" fillId="0" borderId="0" xfId="0"/>
    <xf numFmtId="0" fontId="0" fillId="0" borderId="0" xfId="0"/>
    <xf numFmtId="1" fontId="37" fillId="4" borderId="12" xfId="0" applyNumberFormat="1" applyFont="1" applyFill="1" applyBorder="1" applyAlignment="1">
      <alignment horizontal="center"/>
    </xf>
    <xf numFmtId="0" fontId="37" fillId="8" borderId="32" xfId="0" applyFont="1" applyFill="1" applyBorder="1" applyAlignment="1">
      <alignment horizontal="center" vertical="center" textRotation="90" wrapText="1"/>
    </xf>
    <xf numFmtId="164" fontId="36" fillId="4" borderId="11" xfId="0" applyNumberFormat="1" applyFont="1" applyFill="1" applyBorder="1" applyAlignment="1">
      <alignment horizontal="center"/>
    </xf>
    <xf numFmtId="0" fontId="37" fillId="8" borderId="5" xfId="0" applyFont="1" applyFill="1" applyBorder="1" applyAlignment="1">
      <alignment horizontal="center" vertical="center" textRotation="90" wrapText="1"/>
    </xf>
    <xf numFmtId="1" fontId="36" fillId="4" borderId="12" xfId="0" applyNumberFormat="1" applyFont="1" applyFill="1" applyBorder="1" applyAlignment="1">
      <alignment horizontal="center"/>
    </xf>
    <xf numFmtId="1" fontId="36" fillId="4" borderId="11" xfId="0" applyNumberFormat="1" applyFont="1" applyFill="1" applyBorder="1" applyAlignment="1">
      <alignment horizontal="center"/>
    </xf>
    <xf numFmtId="164" fontId="36" fillId="57" borderId="31" xfId="0" applyNumberFormat="1" applyFont="1" applyFill="1" applyBorder="1" applyAlignment="1">
      <alignment horizontal="center"/>
    </xf>
    <xf numFmtId="164" fontId="36" fillId="57" borderId="27" xfId="0" applyNumberFormat="1" applyFont="1" applyFill="1" applyBorder="1" applyAlignment="1">
      <alignment horizontal="center"/>
    </xf>
    <xf numFmtId="164" fontId="36" fillId="57" borderId="41" xfId="0" applyNumberFormat="1" applyFont="1" applyFill="1" applyBorder="1" applyAlignment="1">
      <alignment horizontal="center"/>
    </xf>
    <xf numFmtId="1" fontId="36" fillId="58" borderId="31" xfId="0" applyNumberFormat="1" applyFont="1" applyFill="1" applyBorder="1" applyAlignment="1">
      <alignment horizontal="center"/>
    </xf>
    <xf numFmtId="1" fontId="36" fillId="58" borderId="30" xfId="0" applyNumberFormat="1" applyFont="1" applyFill="1" applyBorder="1" applyAlignment="1">
      <alignment horizontal="center"/>
    </xf>
    <xf numFmtId="1" fontId="36" fillId="58" borderId="7" xfId="0" applyNumberFormat="1" applyFont="1" applyFill="1" applyBorder="1" applyAlignment="1">
      <alignment horizontal="center"/>
    </xf>
    <xf numFmtId="0" fontId="36" fillId="59" borderId="32" xfId="0" applyFont="1" applyFill="1" applyBorder="1" applyAlignment="1">
      <alignment horizontal="center" vertical="center" textRotation="90" wrapText="1"/>
    </xf>
    <xf numFmtId="164" fontId="36" fillId="58" borderId="31" xfId="0" applyNumberFormat="1" applyFont="1" applyFill="1" applyBorder="1" applyAlignment="1">
      <alignment horizontal="center"/>
    </xf>
    <xf numFmtId="164" fontId="36" fillId="58" borderId="30" xfId="0" applyNumberFormat="1" applyFont="1" applyFill="1" applyBorder="1" applyAlignment="1">
      <alignment horizontal="center"/>
    </xf>
    <xf numFmtId="164" fontId="36" fillId="58" borderId="7" xfId="0" applyNumberFormat="1" applyFont="1" applyFill="1" applyBorder="1" applyAlignment="1">
      <alignment horizontal="center"/>
    </xf>
    <xf numFmtId="0" fontId="52" fillId="60" borderId="3" xfId="0" applyFont="1" applyFill="1" applyBorder="1" applyAlignment="1">
      <alignment horizontal="center" vertical="center" textRotation="90" wrapText="1"/>
    </xf>
    <xf numFmtId="1" fontId="52" fillId="61" borderId="25" xfId="0" applyNumberFormat="1" applyFont="1" applyFill="1" applyBorder="1" applyAlignment="1">
      <alignment horizontal="center"/>
    </xf>
    <xf numFmtId="1" fontId="53" fillId="4" borderId="25" xfId="0" applyNumberFormat="1" applyFont="1" applyFill="1" applyBorder="1" applyAlignment="1">
      <alignment horizontal="center"/>
    </xf>
    <xf numFmtId="0" fontId="36" fillId="56" borderId="13" xfId="0" applyFont="1" applyFill="1" applyBorder="1" applyAlignment="1">
      <alignment horizontal="center" vertical="center" textRotation="90" wrapText="1"/>
    </xf>
    <xf numFmtId="0" fontId="0" fillId="0" borderId="0" xfId="0"/>
    <xf numFmtId="0" fontId="36" fillId="8" borderId="32" xfId="0" applyFont="1" applyFill="1" applyBorder="1" applyAlignment="1">
      <alignment horizontal="center" vertical="center" textRotation="90" wrapText="1"/>
    </xf>
    <xf numFmtId="0" fontId="37" fillId="8" borderId="3" xfId="0" applyFont="1" applyFill="1" applyBorder="1" applyAlignment="1">
      <alignment horizontal="center" vertical="center" textRotation="90" wrapText="1"/>
    </xf>
    <xf numFmtId="1" fontId="36" fillId="4" borderId="25" xfId="0" applyNumberFormat="1" applyFont="1" applyFill="1" applyBorder="1" applyAlignment="1">
      <alignment horizontal="center"/>
    </xf>
    <xf numFmtId="0" fontId="0" fillId="0" borderId="0" xfId="0"/>
    <xf numFmtId="0" fontId="0" fillId="0" borderId="0" xfId="0"/>
    <xf numFmtId="0" fontId="38" fillId="0" borderId="11" xfId="0" applyFont="1" applyBorder="1" applyAlignment="1">
      <alignment horizontal="left"/>
    </xf>
    <xf numFmtId="0" fontId="39" fillId="9" borderId="0" xfId="0" applyFont="1" applyFill="1" applyBorder="1" applyAlignment="1">
      <alignment horizontal="left" vertical="center"/>
    </xf>
    <xf numFmtId="0" fontId="0" fillId="0" borderId="0" xfId="0"/>
    <xf numFmtId="0" fontId="0" fillId="0" borderId="0" xfId="0"/>
    <xf numFmtId="0" fontId="0" fillId="0" borderId="28" xfId="0" applyBorder="1" applyAlignment="1">
      <alignment horizontal="left"/>
    </xf>
    <xf numFmtId="1" fontId="47" fillId="0" borderId="0" xfId="0" applyNumberFormat="1" applyFont="1" applyBorder="1" applyAlignment="1">
      <alignment horizontal="left"/>
    </xf>
    <xf numFmtId="0" fontId="55" fillId="0" borderId="0" xfId="0" applyFont="1" applyAlignment="1">
      <alignment horizontal="center" vertical="center"/>
    </xf>
    <xf numFmtId="0" fontId="54" fillId="0" borderId="0" xfId="0" applyFont="1" applyAlignment="1">
      <alignment horizontal="center" vertical="center"/>
    </xf>
    <xf numFmtId="0" fontId="56" fillId="0" borderId="0" xfId="3614" applyAlignment="1">
      <alignment vertical="center"/>
    </xf>
    <xf numFmtId="0" fontId="44" fillId="0" borderId="11" xfId="0" applyFont="1" applyBorder="1" applyAlignment="1">
      <alignment horizontal="center"/>
    </xf>
    <xf numFmtId="0" fontId="38" fillId="0" borderId="11" xfId="0" applyFont="1" applyBorder="1" applyAlignment="1">
      <alignment horizontal="center"/>
    </xf>
    <xf numFmtId="0" fontId="0" fillId="0" borderId="0" xfId="0"/>
    <xf numFmtId="0" fontId="44" fillId="54" borderId="11" xfId="0" applyFont="1" applyFill="1" applyBorder="1" applyAlignment="1">
      <alignment horizontal="center"/>
    </xf>
    <xf numFmtId="0" fontId="14" fillId="4" borderId="44" xfId="0" applyFont="1" applyFill="1" applyBorder="1" applyAlignment="1">
      <alignment horizontal="center" vertical="center" textRotation="90" wrapText="1"/>
    </xf>
    <xf numFmtId="0" fontId="11" fillId="4" borderId="3" xfId="0" applyFont="1" applyFill="1" applyBorder="1" applyAlignment="1">
      <alignment horizontal="center" vertical="center" wrapText="1"/>
    </xf>
    <xf numFmtId="0" fontId="11" fillId="42" borderId="6" xfId="0" applyFont="1" applyFill="1" applyBorder="1" applyAlignment="1">
      <alignment horizontal="left" vertical="center"/>
    </xf>
    <xf numFmtId="0" fontId="0" fillId="0" borderId="4" xfId="0" applyBorder="1" applyAlignment="1"/>
    <xf numFmtId="0" fontId="0" fillId="0" borderId="5" xfId="0" applyBorder="1" applyAlignment="1"/>
    <xf numFmtId="0" fontId="15" fillId="0" borderId="24" xfId="1" applyFont="1" applyBorder="1" applyAlignment="1">
      <alignment horizontal="center" vertical="center" wrapText="1"/>
    </xf>
    <xf numFmtId="0" fontId="0" fillId="0" borderId="24" xfId="0" applyBorder="1" applyAlignment="1">
      <alignment horizontal="center" vertical="center" wrapText="1"/>
    </xf>
    <xf numFmtId="1" fontId="12" fillId="0" borderId="0" xfId="1" applyNumberFormat="1" applyFont="1" applyAlignment="1">
      <alignment horizontal="center" vertical="center"/>
    </xf>
    <xf numFmtId="1" fontId="14" fillId="0" borderId="0" xfId="1" applyNumberFormat="1" applyAlignment="1">
      <alignment horizontal="center" vertical="center"/>
    </xf>
    <xf numFmtId="0" fontId="14" fillId="0" borderId="23" xfId="0" applyFont="1" applyBorder="1" applyAlignment="1">
      <alignment horizontal="center" vertical="top" wrapText="1"/>
    </xf>
    <xf numFmtId="0" fontId="0" fillId="0" borderId="23" xfId="0" applyBorder="1" applyAlignment="1">
      <alignment horizontal="center" vertical="top" wrapText="1"/>
    </xf>
    <xf numFmtId="1" fontId="14" fillId="0" borderId="13" xfId="1" applyNumberFormat="1" applyBorder="1" applyAlignment="1">
      <alignment horizontal="left" vertical="center" wrapText="1"/>
    </xf>
    <xf numFmtId="1" fontId="14" fillId="0" borderId="2" xfId="1" applyNumberFormat="1" applyBorder="1" applyAlignment="1">
      <alignment horizontal="left" vertical="center" wrapText="1"/>
    </xf>
    <xf numFmtId="1" fontId="14" fillId="0" borderId="7" xfId="1" applyNumberFormat="1" applyBorder="1" applyAlignment="1">
      <alignment horizontal="left" vertical="center" wrapText="1"/>
    </xf>
    <xf numFmtId="0" fontId="14" fillId="0" borderId="13" xfId="0" applyFont="1" applyBorder="1" applyAlignment="1">
      <alignment horizontal="center" vertical="top" wrapText="1"/>
    </xf>
    <xf numFmtId="0" fontId="0" fillId="0" borderId="2" xfId="0" applyBorder="1" applyAlignment="1">
      <alignment horizontal="center" vertical="top" wrapText="1"/>
    </xf>
    <xf numFmtId="0" fontId="0" fillId="0" borderId="7" xfId="0" applyBorder="1" applyAlignment="1">
      <alignment horizontal="center" vertical="top" wrapText="1"/>
    </xf>
    <xf numFmtId="0" fontId="14" fillId="0" borderId="0" xfId="0" applyFont="1" applyAlignment="1">
      <alignment horizontal="center" vertical="top" wrapText="1"/>
    </xf>
    <xf numFmtId="0" fontId="0" fillId="0" borderId="0" xfId="0"/>
  </cellXfs>
  <cellStyles count="3615">
    <cellStyle name="20% - Énfasis1" xfId="19" builtinId="30" customBuiltin="1"/>
    <cellStyle name="20% - Énfasis1 2" xfId="44" xr:uid="{00000000-0005-0000-0000-000001000000}"/>
    <cellStyle name="20% - Énfasis1 2 2" xfId="72" xr:uid="{00000000-0005-0000-0000-000002000000}"/>
    <cellStyle name="20% - Énfasis1 2 2 2" xfId="128" xr:uid="{00000000-0005-0000-0000-000003000000}"/>
    <cellStyle name="20% - Énfasis1 2 2 2 2" xfId="240" xr:uid="{00000000-0005-0000-0000-000004000000}"/>
    <cellStyle name="20% - Énfasis1 2 2 2 2 2" xfId="464" xr:uid="{00000000-0005-0000-0000-000005000000}"/>
    <cellStyle name="20% - Énfasis1 2 2 2 2 2 2" xfId="912" xr:uid="{00000000-0005-0000-0000-000006000000}"/>
    <cellStyle name="20% - Énfasis1 2 2 2 2 2 2 2" xfId="1808" xr:uid="{00000000-0005-0000-0000-000007000000}"/>
    <cellStyle name="20% - Énfasis1 2 2 2 2 2 2 2 2" xfId="3600" xr:uid="{D5F97FAC-FFA0-45E3-A55C-1539D8D7AF32}"/>
    <cellStyle name="20% - Énfasis1 2 2 2 2 2 2 3" xfId="2704" xr:uid="{94C1D49C-5CF8-49A0-8B95-137CA185FBF2}"/>
    <cellStyle name="20% - Énfasis1 2 2 2 2 2 3" xfId="1360" xr:uid="{00000000-0005-0000-0000-000008000000}"/>
    <cellStyle name="20% - Énfasis1 2 2 2 2 2 3 2" xfId="3152" xr:uid="{5C91DACE-8465-4037-898F-51BE5A2762E0}"/>
    <cellStyle name="20% - Énfasis1 2 2 2 2 2 4" xfId="2256" xr:uid="{E0D3A5C6-0EF3-4EC5-B59F-C22D9348B8CB}"/>
    <cellStyle name="20% - Énfasis1 2 2 2 2 3" xfId="688" xr:uid="{00000000-0005-0000-0000-000009000000}"/>
    <cellStyle name="20% - Énfasis1 2 2 2 2 3 2" xfId="1584" xr:uid="{00000000-0005-0000-0000-00000A000000}"/>
    <cellStyle name="20% - Énfasis1 2 2 2 2 3 2 2" xfId="3376" xr:uid="{6279C3F8-A501-45C4-A537-71ADB4215E2A}"/>
    <cellStyle name="20% - Énfasis1 2 2 2 2 3 3" xfId="2480" xr:uid="{3EBA8FD8-57E2-4BFD-91BF-B27CC8E69DE5}"/>
    <cellStyle name="20% - Énfasis1 2 2 2 2 4" xfId="1136" xr:uid="{00000000-0005-0000-0000-00000B000000}"/>
    <cellStyle name="20% - Énfasis1 2 2 2 2 4 2" xfId="2928" xr:uid="{B5AF2FE7-31B5-4B5E-BEEE-6CDA639ABD8F}"/>
    <cellStyle name="20% - Énfasis1 2 2 2 2 5" xfId="2032" xr:uid="{6BB926B5-36F6-4B8F-9F44-25E0A3022F10}"/>
    <cellStyle name="20% - Énfasis1 2 2 2 3" xfId="352" xr:uid="{00000000-0005-0000-0000-00000C000000}"/>
    <cellStyle name="20% - Énfasis1 2 2 2 3 2" xfId="800" xr:uid="{00000000-0005-0000-0000-00000D000000}"/>
    <cellStyle name="20% - Énfasis1 2 2 2 3 2 2" xfId="1696" xr:uid="{00000000-0005-0000-0000-00000E000000}"/>
    <cellStyle name="20% - Énfasis1 2 2 2 3 2 2 2" xfId="3488" xr:uid="{9CD69BA3-E10B-48F5-83F4-D052DD478011}"/>
    <cellStyle name="20% - Énfasis1 2 2 2 3 2 3" xfId="2592" xr:uid="{76CC81F8-C10B-4598-A8CD-AAE0294D3CE3}"/>
    <cellStyle name="20% - Énfasis1 2 2 2 3 3" xfId="1248" xr:uid="{00000000-0005-0000-0000-00000F000000}"/>
    <cellStyle name="20% - Énfasis1 2 2 2 3 3 2" xfId="3040" xr:uid="{1A801461-97B0-457E-B373-2E1BEF353CFF}"/>
    <cellStyle name="20% - Énfasis1 2 2 2 3 4" xfId="2144" xr:uid="{74F68679-7213-406A-A054-5F7CA96D94D2}"/>
    <cellStyle name="20% - Énfasis1 2 2 2 4" xfId="576" xr:uid="{00000000-0005-0000-0000-000010000000}"/>
    <cellStyle name="20% - Énfasis1 2 2 2 4 2" xfId="1472" xr:uid="{00000000-0005-0000-0000-000011000000}"/>
    <cellStyle name="20% - Énfasis1 2 2 2 4 2 2" xfId="3264" xr:uid="{683D5FA6-6733-4560-9B37-D3709199A410}"/>
    <cellStyle name="20% - Énfasis1 2 2 2 4 3" xfId="2368" xr:uid="{FE9AF695-B07B-4725-B65E-FC43ABBA4503}"/>
    <cellStyle name="20% - Énfasis1 2 2 2 5" xfId="1024" xr:uid="{00000000-0005-0000-0000-000012000000}"/>
    <cellStyle name="20% - Énfasis1 2 2 2 5 2" xfId="2816" xr:uid="{75112B77-6D87-40FD-A5E0-BD88358187DE}"/>
    <cellStyle name="20% - Énfasis1 2 2 2 6" xfId="1920" xr:uid="{874465F5-E050-4435-AEE9-D7F1DED70C87}"/>
    <cellStyle name="20% - Énfasis1 2 2 3" xfId="184" xr:uid="{00000000-0005-0000-0000-000013000000}"/>
    <cellStyle name="20% - Énfasis1 2 2 3 2" xfId="408" xr:uid="{00000000-0005-0000-0000-000014000000}"/>
    <cellStyle name="20% - Énfasis1 2 2 3 2 2" xfId="856" xr:uid="{00000000-0005-0000-0000-000015000000}"/>
    <cellStyle name="20% - Énfasis1 2 2 3 2 2 2" xfId="1752" xr:uid="{00000000-0005-0000-0000-000016000000}"/>
    <cellStyle name="20% - Énfasis1 2 2 3 2 2 2 2" xfId="3544" xr:uid="{4FCC4707-E2C3-457B-AD98-C5AD40516861}"/>
    <cellStyle name="20% - Énfasis1 2 2 3 2 2 3" xfId="2648" xr:uid="{7038FE62-2980-4D4B-8722-3B5F53881266}"/>
    <cellStyle name="20% - Énfasis1 2 2 3 2 3" xfId="1304" xr:uid="{00000000-0005-0000-0000-000017000000}"/>
    <cellStyle name="20% - Énfasis1 2 2 3 2 3 2" xfId="3096" xr:uid="{02E9EC04-4E5F-49E8-A673-C8A9040B1FDB}"/>
    <cellStyle name="20% - Énfasis1 2 2 3 2 4" xfId="2200" xr:uid="{8AB1D345-5FEB-4A0C-9E72-99C79E7E33D9}"/>
    <cellStyle name="20% - Énfasis1 2 2 3 3" xfId="632" xr:uid="{00000000-0005-0000-0000-000018000000}"/>
    <cellStyle name="20% - Énfasis1 2 2 3 3 2" xfId="1528" xr:uid="{00000000-0005-0000-0000-000019000000}"/>
    <cellStyle name="20% - Énfasis1 2 2 3 3 2 2" xfId="3320" xr:uid="{EA6E461C-4F0D-42B7-B6FD-C7192C9DB90A}"/>
    <cellStyle name="20% - Énfasis1 2 2 3 3 3" xfId="2424" xr:uid="{6A99D5FA-C04D-4691-AC37-737497D23F49}"/>
    <cellStyle name="20% - Énfasis1 2 2 3 4" xfId="1080" xr:uid="{00000000-0005-0000-0000-00001A000000}"/>
    <cellStyle name="20% - Énfasis1 2 2 3 4 2" xfId="2872" xr:uid="{4A6B26F5-203B-48AB-8E7B-001B4E7FCF6C}"/>
    <cellStyle name="20% - Énfasis1 2 2 3 5" xfId="1976" xr:uid="{E94C74B2-803A-4A56-8197-7F44885AC76A}"/>
    <cellStyle name="20% - Énfasis1 2 2 4" xfId="296" xr:uid="{00000000-0005-0000-0000-00001B000000}"/>
    <cellStyle name="20% - Énfasis1 2 2 4 2" xfId="744" xr:uid="{00000000-0005-0000-0000-00001C000000}"/>
    <cellStyle name="20% - Énfasis1 2 2 4 2 2" xfId="1640" xr:uid="{00000000-0005-0000-0000-00001D000000}"/>
    <cellStyle name="20% - Énfasis1 2 2 4 2 2 2" xfId="3432" xr:uid="{B9F6ADFF-315C-4D41-B288-9E3B531A275C}"/>
    <cellStyle name="20% - Énfasis1 2 2 4 2 3" xfId="2536" xr:uid="{7C938E08-7242-4706-85CB-246349F261D6}"/>
    <cellStyle name="20% - Énfasis1 2 2 4 3" xfId="1192" xr:uid="{00000000-0005-0000-0000-00001E000000}"/>
    <cellStyle name="20% - Énfasis1 2 2 4 3 2" xfId="2984" xr:uid="{B96205FB-0A2F-41D1-83AC-863627704D7A}"/>
    <cellStyle name="20% - Énfasis1 2 2 4 4" xfId="2088" xr:uid="{A9103CED-1EAA-4520-B133-AEB6E5E1A086}"/>
    <cellStyle name="20% - Énfasis1 2 2 5" xfId="520" xr:uid="{00000000-0005-0000-0000-00001F000000}"/>
    <cellStyle name="20% - Énfasis1 2 2 5 2" xfId="1416" xr:uid="{00000000-0005-0000-0000-000020000000}"/>
    <cellStyle name="20% - Énfasis1 2 2 5 2 2" xfId="3208" xr:uid="{E866FED3-9215-43A3-8C53-E994B32C00C6}"/>
    <cellStyle name="20% - Énfasis1 2 2 5 3" xfId="2312" xr:uid="{2F94677D-BDE1-461E-804C-B6A1325D3245}"/>
    <cellStyle name="20% - Énfasis1 2 2 6" xfId="968" xr:uid="{00000000-0005-0000-0000-000021000000}"/>
    <cellStyle name="20% - Énfasis1 2 2 6 2" xfId="2760" xr:uid="{7A38293C-B40B-48F0-9E14-B73BDBB98F0F}"/>
    <cellStyle name="20% - Énfasis1 2 2 7" xfId="1864" xr:uid="{530FA65E-8346-4588-B4F0-E4A7780465F5}"/>
    <cellStyle name="20% - Énfasis1 2 3" xfId="100" xr:uid="{00000000-0005-0000-0000-000022000000}"/>
    <cellStyle name="20% - Énfasis1 2 3 2" xfId="212" xr:uid="{00000000-0005-0000-0000-000023000000}"/>
    <cellStyle name="20% - Énfasis1 2 3 2 2" xfId="436" xr:uid="{00000000-0005-0000-0000-000024000000}"/>
    <cellStyle name="20% - Énfasis1 2 3 2 2 2" xfId="884" xr:uid="{00000000-0005-0000-0000-000025000000}"/>
    <cellStyle name="20% - Énfasis1 2 3 2 2 2 2" xfId="1780" xr:uid="{00000000-0005-0000-0000-000026000000}"/>
    <cellStyle name="20% - Énfasis1 2 3 2 2 2 2 2" xfId="3572" xr:uid="{F1B52618-A02B-4A32-8C63-8526ED8AA44D}"/>
    <cellStyle name="20% - Énfasis1 2 3 2 2 2 3" xfId="2676" xr:uid="{628DF591-2F3E-4CD4-8BCE-DE428020CE88}"/>
    <cellStyle name="20% - Énfasis1 2 3 2 2 3" xfId="1332" xr:uid="{00000000-0005-0000-0000-000027000000}"/>
    <cellStyle name="20% - Énfasis1 2 3 2 2 3 2" xfId="3124" xr:uid="{BBB5F2BD-A0BC-45B7-B3D6-B84FAD1D289F}"/>
    <cellStyle name="20% - Énfasis1 2 3 2 2 4" xfId="2228" xr:uid="{0B943F1C-33B3-47AE-8A73-03523062269C}"/>
    <cellStyle name="20% - Énfasis1 2 3 2 3" xfId="660" xr:uid="{00000000-0005-0000-0000-000028000000}"/>
    <cellStyle name="20% - Énfasis1 2 3 2 3 2" xfId="1556" xr:uid="{00000000-0005-0000-0000-000029000000}"/>
    <cellStyle name="20% - Énfasis1 2 3 2 3 2 2" xfId="3348" xr:uid="{25D3B472-24AC-499E-8AB2-1ACF29E46F2D}"/>
    <cellStyle name="20% - Énfasis1 2 3 2 3 3" xfId="2452" xr:uid="{E6ED7381-75EB-4E4E-888C-C1373849ADA9}"/>
    <cellStyle name="20% - Énfasis1 2 3 2 4" xfId="1108" xr:uid="{00000000-0005-0000-0000-00002A000000}"/>
    <cellStyle name="20% - Énfasis1 2 3 2 4 2" xfId="2900" xr:uid="{5EBF4B2F-1107-4C1F-AABF-0502507922B2}"/>
    <cellStyle name="20% - Énfasis1 2 3 2 5" xfId="2004" xr:uid="{EDD11651-D815-4E08-87D3-CA35CDD58222}"/>
    <cellStyle name="20% - Énfasis1 2 3 3" xfId="324" xr:uid="{00000000-0005-0000-0000-00002B000000}"/>
    <cellStyle name="20% - Énfasis1 2 3 3 2" xfId="772" xr:uid="{00000000-0005-0000-0000-00002C000000}"/>
    <cellStyle name="20% - Énfasis1 2 3 3 2 2" xfId="1668" xr:uid="{00000000-0005-0000-0000-00002D000000}"/>
    <cellStyle name="20% - Énfasis1 2 3 3 2 2 2" xfId="3460" xr:uid="{4D9B72BD-57E0-4B92-9F50-FC84FC5BA61B}"/>
    <cellStyle name="20% - Énfasis1 2 3 3 2 3" xfId="2564" xr:uid="{4E897688-59CE-4E37-9408-822F8F76040C}"/>
    <cellStyle name="20% - Énfasis1 2 3 3 3" xfId="1220" xr:uid="{00000000-0005-0000-0000-00002E000000}"/>
    <cellStyle name="20% - Énfasis1 2 3 3 3 2" xfId="3012" xr:uid="{9B45F322-5C82-403F-AB87-4F08A0BEE184}"/>
    <cellStyle name="20% - Énfasis1 2 3 3 4" xfId="2116" xr:uid="{53A6506D-4809-44D5-B113-4C75E8D65B70}"/>
    <cellStyle name="20% - Énfasis1 2 3 4" xfId="548" xr:uid="{00000000-0005-0000-0000-00002F000000}"/>
    <cellStyle name="20% - Énfasis1 2 3 4 2" xfId="1444" xr:uid="{00000000-0005-0000-0000-000030000000}"/>
    <cellStyle name="20% - Énfasis1 2 3 4 2 2" xfId="3236" xr:uid="{CBF6F430-FF49-4034-91B8-CA067935DC60}"/>
    <cellStyle name="20% - Énfasis1 2 3 4 3" xfId="2340" xr:uid="{665419DF-BC61-4DF2-BE48-7EF19682DB98}"/>
    <cellStyle name="20% - Énfasis1 2 3 5" xfId="996" xr:uid="{00000000-0005-0000-0000-000031000000}"/>
    <cellStyle name="20% - Énfasis1 2 3 5 2" xfId="2788" xr:uid="{E505A3CE-538D-4EBD-A7F1-F904FBA227BD}"/>
    <cellStyle name="20% - Énfasis1 2 3 6" xfId="1892" xr:uid="{984C247B-60CA-48F6-BFA9-0BAEA8C8A07B}"/>
    <cellStyle name="20% - Énfasis1 2 4" xfId="156" xr:uid="{00000000-0005-0000-0000-000032000000}"/>
    <cellStyle name="20% - Énfasis1 2 4 2" xfId="380" xr:uid="{00000000-0005-0000-0000-000033000000}"/>
    <cellStyle name="20% - Énfasis1 2 4 2 2" xfId="828" xr:uid="{00000000-0005-0000-0000-000034000000}"/>
    <cellStyle name="20% - Énfasis1 2 4 2 2 2" xfId="1724" xr:uid="{00000000-0005-0000-0000-000035000000}"/>
    <cellStyle name="20% - Énfasis1 2 4 2 2 2 2" xfId="3516" xr:uid="{7E0E4E3B-85AD-484B-B38A-0D25206A9EBF}"/>
    <cellStyle name="20% - Énfasis1 2 4 2 2 3" xfId="2620" xr:uid="{8B1716D6-08F8-400B-A6ED-5D45EE85026E}"/>
    <cellStyle name="20% - Énfasis1 2 4 2 3" xfId="1276" xr:uid="{00000000-0005-0000-0000-000036000000}"/>
    <cellStyle name="20% - Énfasis1 2 4 2 3 2" xfId="3068" xr:uid="{B53A4091-7EC9-43E3-BE60-FEBC30C09E5D}"/>
    <cellStyle name="20% - Énfasis1 2 4 2 4" xfId="2172" xr:uid="{0463935B-8A4B-418F-AC38-A67DF47DB2F4}"/>
    <cellStyle name="20% - Énfasis1 2 4 3" xfId="604" xr:uid="{00000000-0005-0000-0000-000037000000}"/>
    <cellStyle name="20% - Énfasis1 2 4 3 2" xfId="1500" xr:uid="{00000000-0005-0000-0000-000038000000}"/>
    <cellStyle name="20% - Énfasis1 2 4 3 2 2" xfId="3292" xr:uid="{CC8B58DF-1DA4-47A8-8534-0FE12D8E795A}"/>
    <cellStyle name="20% - Énfasis1 2 4 3 3" xfId="2396" xr:uid="{2E483250-DB05-40D6-8B48-B9A30FA17D63}"/>
    <cellStyle name="20% - Énfasis1 2 4 4" xfId="1052" xr:uid="{00000000-0005-0000-0000-000039000000}"/>
    <cellStyle name="20% - Énfasis1 2 4 4 2" xfId="2844" xr:uid="{98167E36-3E7F-412F-86BD-67F160BE4BB5}"/>
    <cellStyle name="20% - Énfasis1 2 4 5" xfId="1948" xr:uid="{482B18A4-3E32-4D93-9C21-DADC8F68D533}"/>
    <cellStyle name="20% - Énfasis1 2 5" xfId="268" xr:uid="{00000000-0005-0000-0000-00003A000000}"/>
    <cellStyle name="20% - Énfasis1 2 5 2" xfId="716" xr:uid="{00000000-0005-0000-0000-00003B000000}"/>
    <cellStyle name="20% - Énfasis1 2 5 2 2" xfId="1612" xr:uid="{00000000-0005-0000-0000-00003C000000}"/>
    <cellStyle name="20% - Énfasis1 2 5 2 2 2" xfId="3404" xr:uid="{0179FC76-B83A-4B6E-BC6C-E003D5C56FB6}"/>
    <cellStyle name="20% - Énfasis1 2 5 2 3" xfId="2508" xr:uid="{BDC7C7D7-AAFA-4C85-B478-0ECAA4BB2DF0}"/>
    <cellStyle name="20% - Énfasis1 2 5 3" xfId="1164" xr:uid="{00000000-0005-0000-0000-00003D000000}"/>
    <cellStyle name="20% - Énfasis1 2 5 3 2" xfId="2956" xr:uid="{44F12210-55DB-428C-90F4-A5CC1B5C5DAC}"/>
    <cellStyle name="20% - Énfasis1 2 5 4" xfId="2060" xr:uid="{89AB3123-8415-47C7-8932-EA7ED9EC9082}"/>
    <cellStyle name="20% - Énfasis1 2 6" xfId="492" xr:uid="{00000000-0005-0000-0000-00003E000000}"/>
    <cellStyle name="20% - Énfasis1 2 6 2" xfId="1388" xr:uid="{00000000-0005-0000-0000-00003F000000}"/>
    <cellStyle name="20% - Énfasis1 2 6 2 2" xfId="3180" xr:uid="{E117C501-D301-4880-9386-51CE92D0AC16}"/>
    <cellStyle name="20% - Énfasis1 2 6 3" xfId="2284" xr:uid="{4CF0CE51-04C8-4459-96C3-FD76ABBD7540}"/>
    <cellStyle name="20% - Énfasis1 2 7" xfId="940" xr:uid="{00000000-0005-0000-0000-000040000000}"/>
    <cellStyle name="20% - Énfasis1 2 7 2" xfId="2732" xr:uid="{9FA98DFC-DD15-4C42-8F40-355BB8FB42B2}"/>
    <cellStyle name="20% - Énfasis1 2 8" xfId="1836" xr:uid="{54394990-F80B-4E4D-83D4-BEC8B79DAAB8}"/>
    <cellStyle name="20% - Énfasis1 3" xfId="58" xr:uid="{00000000-0005-0000-0000-000041000000}"/>
    <cellStyle name="20% - Énfasis1 3 2" xfId="114" xr:uid="{00000000-0005-0000-0000-000042000000}"/>
    <cellStyle name="20% - Énfasis1 3 2 2" xfId="226" xr:uid="{00000000-0005-0000-0000-000043000000}"/>
    <cellStyle name="20% - Énfasis1 3 2 2 2" xfId="450" xr:uid="{00000000-0005-0000-0000-000044000000}"/>
    <cellStyle name="20% - Énfasis1 3 2 2 2 2" xfId="898" xr:uid="{00000000-0005-0000-0000-000045000000}"/>
    <cellStyle name="20% - Énfasis1 3 2 2 2 2 2" xfId="1794" xr:uid="{00000000-0005-0000-0000-000046000000}"/>
    <cellStyle name="20% - Énfasis1 3 2 2 2 2 2 2" xfId="3586" xr:uid="{112EEA96-1F69-4CEA-9664-BF17BCFDD557}"/>
    <cellStyle name="20% - Énfasis1 3 2 2 2 2 3" xfId="2690" xr:uid="{0375E126-E66C-4D29-AC7F-CF0FB1D7DDD5}"/>
    <cellStyle name="20% - Énfasis1 3 2 2 2 3" xfId="1346" xr:uid="{00000000-0005-0000-0000-000047000000}"/>
    <cellStyle name="20% - Énfasis1 3 2 2 2 3 2" xfId="3138" xr:uid="{53BD915B-B13B-42B4-BC69-7F880B102935}"/>
    <cellStyle name="20% - Énfasis1 3 2 2 2 4" xfId="2242" xr:uid="{1C6D53CC-925C-4988-8518-A73EFB41E42C}"/>
    <cellStyle name="20% - Énfasis1 3 2 2 3" xfId="674" xr:uid="{00000000-0005-0000-0000-000048000000}"/>
    <cellStyle name="20% - Énfasis1 3 2 2 3 2" xfId="1570" xr:uid="{00000000-0005-0000-0000-000049000000}"/>
    <cellStyle name="20% - Énfasis1 3 2 2 3 2 2" xfId="3362" xr:uid="{5CD29B55-B8BA-465F-A200-3B30D1F3D506}"/>
    <cellStyle name="20% - Énfasis1 3 2 2 3 3" xfId="2466" xr:uid="{B2B3DEB9-9CC4-4D0D-86EC-325C169FEB40}"/>
    <cellStyle name="20% - Énfasis1 3 2 2 4" xfId="1122" xr:uid="{00000000-0005-0000-0000-00004A000000}"/>
    <cellStyle name="20% - Énfasis1 3 2 2 4 2" xfId="2914" xr:uid="{9903ED62-C5D8-4A8B-95E0-938493568C3B}"/>
    <cellStyle name="20% - Énfasis1 3 2 2 5" xfId="2018" xr:uid="{17975258-566E-407F-8A70-D7DE136DD37A}"/>
    <cellStyle name="20% - Énfasis1 3 2 3" xfId="338" xr:uid="{00000000-0005-0000-0000-00004B000000}"/>
    <cellStyle name="20% - Énfasis1 3 2 3 2" xfId="786" xr:uid="{00000000-0005-0000-0000-00004C000000}"/>
    <cellStyle name="20% - Énfasis1 3 2 3 2 2" xfId="1682" xr:uid="{00000000-0005-0000-0000-00004D000000}"/>
    <cellStyle name="20% - Énfasis1 3 2 3 2 2 2" xfId="3474" xr:uid="{022E6B71-C614-468C-A0F6-C3CA7A27F3B6}"/>
    <cellStyle name="20% - Énfasis1 3 2 3 2 3" xfId="2578" xr:uid="{C6FE0BAE-F8CF-4203-87E1-15938BB4E6CE}"/>
    <cellStyle name="20% - Énfasis1 3 2 3 3" xfId="1234" xr:uid="{00000000-0005-0000-0000-00004E000000}"/>
    <cellStyle name="20% - Énfasis1 3 2 3 3 2" xfId="3026" xr:uid="{5FE192CC-FFDD-4A63-A894-548AAD6D12B4}"/>
    <cellStyle name="20% - Énfasis1 3 2 3 4" xfId="2130" xr:uid="{1D2A7EE8-BEF8-4A0C-893A-701B727322C9}"/>
    <cellStyle name="20% - Énfasis1 3 2 4" xfId="562" xr:uid="{00000000-0005-0000-0000-00004F000000}"/>
    <cellStyle name="20% - Énfasis1 3 2 4 2" xfId="1458" xr:uid="{00000000-0005-0000-0000-000050000000}"/>
    <cellStyle name="20% - Énfasis1 3 2 4 2 2" xfId="3250" xr:uid="{FE09C36A-6080-4474-9989-1AEDE9168EB5}"/>
    <cellStyle name="20% - Énfasis1 3 2 4 3" xfId="2354" xr:uid="{67EF759D-5FD2-454A-A49E-CCDCEA72C760}"/>
    <cellStyle name="20% - Énfasis1 3 2 5" xfId="1010" xr:uid="{00000000-0005-0000-0000-000051000000}"/>
    <cellStyle name="20% - Énfasis1 3 2 5 2" xfId="2802" xr:uid="{8DA3C0CD-957E-4D54-BBDF-658AC45139FE}"/>
    <cellStyle name="20% - Énfasis1 3 2 6" xfId="1906" xr:uid="{99A95A34-CABA-4FE2-943C-6E81B6E4F598}"/>
    <cellStyle name="20% - Énfasis1 3 3" xfId="170" xr:uid="{00000000-0005-0000-0000-000052000000}"/>
    <cellStyle name="20% - Énfasis1 3 3 2" xfId="394" xr:uid="{00000000-0005-0000-0000-000053000000}"/>
    <cellStyle name="20% - Énfasis1 3 3 2 2" xfId="842" xr:uid="{00000000-0005-0000-0000-000054000000}"/>
    <cellStyle name="20% - Énfasis1 3 3 2 2 2" xfId="1738" xr:uid="{00000000-0005-0000-0000-000055000000}"/>
    <cellStyle name="20% - Énfasis1 3 3 2 2 2 2" xfId="3530" xr:uid="{43A63772-0885-4712-A42C-81E733582FE3}"/>
    <cellStyle name="20% - Énfasis1 3 3 2 2 3" xfId="2634" xr:uid="{1AFE7EF0-C177-4005-A8C4-D526685C8167}"/>
    <cellStyle name="20% - Énfasis1 3 3 2 3" xfId="1290" xr:uid="{00000000-0005-0000-0000-000056000000}"/>
    <cellStyle name="20% - Énfasis1 3 3 2 3 2" xfId="3082" xr:uid="{32C42528-7030-457E-9696-673D2F249885}"/>
    <cellStyle name="20% - Énfasis1 3 3 2 4" xfId="2186" xr:uid="{516597BA-828C-4F60-B822-A475B4EDB782}"/>
    <cellStyle name="20% - Énfasis1 3 3 3" xfId="618" xr:uid="{00000000-0005-0000-0000-000057000000}"/>
    <cellStyle name="20% - Énfasis1 3 3 3 2" xfId="1514" xr:uid="{00000000-0005-0000-0000-000058000000}"/>
    <cellStyle name="20% - Énfasis1 3 3 3 2 2" xfId="3306" xr:uid="{A92DB371-E5F6-4E15-B3C8-FFDEDE0BDA7E}"/>
    <cellStyle name="20% - Énfasis1 3 3 3 3" xfId="2410" xr:uid="{1205C9C6-3A83-4E2D-85ED-5E655252E2B3}"/>
    <cellStyle name="20% - Énfasis1 3 3 4" xfId="1066" xr:uid="{00000000-0005-0000-0000-000059000000}"/>
    <cellStyle name="20% - Énfasis1 3 3 4 2" xfId="2858" xr:uid="{5912DBED-CC8A-43B9-9168-E6D06F64DAE5}"/>
    <cellStyle name="20% - Énfasis1 3 3 5" xfId="1962" xr:uid="{8C3AF9F5-8523-493B-80A6-2FF9361FFF8E}"/>
    <cellStyle name="20% - Énfasis1 3 4" xfId="282" xr:uid="{00000000-0005-0000-0000-00005A000000}"/>
    <cellStyle name="20% - Énfasis1 3 4 2" xfId="730" xr:uid="{00000000-0005-0000-0000-00005B000000}"/>
    <cellStyle name="20% - Énfasis1 3 4 2 2" xfId="1626" xr:uid="{00000000-0005-0000-0000-00005C000000}"/>
    <cellStyle name="20% - Énfasis1 3 4 2 2 2" xfId="3418" xr:uid="{CAE87987-6BD2-4A57-87F4-3B8C261F7DFA}"/>
    <cellStyle name="20% - Énfasis1 3 4 2 3" xfId="2522" xr:uid="{6FD119FE-570A-43EF-A4AC-2EAC1AC47AB8}"/>
    <cellStyle name="20% - Énfasis1 3 4 3" xfId="1178" xr:uid="{00000000-0005-0000-0000-00005D000000}"/>
    <cellStyle name="20% - Énfasis1 3 4 3 2" xfId="2970" xr:uid="{9F0E7053-866E-467F-AD9A-DB49CD2C54E7}"/>
    <cellStyle name="20% - Énfasis1 3 4 4" xfId="2074" xr:uid="{B8C71F80-EB5B-4378-B943-593F6D23398A}"/>
    <cellStyle name="20% - Énfasis1 3 5" xfId="506" xr:uid="{00000000-0005-0000-0000-00005E000000}"/>
    <cellStyle name="20% - Énfasis1 3 5 2" xfId="1402" xr:uid="{00000000-0005-0000-0000-00005F000000}"/>
    <cellStyle name="20% - Énfasis1 3 5 2 2" xfId="3194" xr:uid="{979EDFF1-A58B-4C45-B9D7-243ACFE395CD}"/>
    <cellStyle name="20% - Énfasis1 3 5 3" xfId="2298" xr:uid="{28B72DC0-73FC-4403-8E55-1B951F4A8ECA}"/>
    <cellStyle name="20% - Énfasis1 3 6" xfId="954" xr:uid="{00000000-0005-0000-0000-000060000000}"/>
    <cellStyle name="20% - Énfasis1 3 6 2" xfId="2746" xr:uid="{A0C7FD1E-3101-4FD5-82AF-BD9FD1CE0295}"/>
    <cellStyle name="20% - Énfasis1 3 7" xfId="1850" xr:uid="{53345474-D77D-44D6-9847-6C56CA42A20C}"/>
    <cellStyle name="20% - Énfasis1 4" xfId="86" xr:uid="{00000000-0005-0000-0000-000061000000}"/>
    <cellStyle name="20% - Énfasis1 4 2" xfId="198" xr:uid="{00000000-0005-0000-0000-000062000000}"/>
    <cellStyle name="20% - Énfasis1 4 2 2" xfId="422" xr:uid="{00000000-0005-0000-0000-000063000000}"/>
    <cellStyle name="20% - Énfasis1 4 2 2 2" xfId="870" xr:uid="{00000000-0005-0000-0000-000064000000}"/>
    <cellStyle name="20% - Énfasis1 4 2 2 2 2" xfId="1766" xr:uid="{00000000-0005-0000-0000-000065000000}"/>
    <cellStyle name="20% - Énfasis1 4 2 2 2 2 2" xfId="3558" xr:uid="{BE5EF0D5-E935-410A-944D-094E20274C5C}"/>
    <cellStyle name="20% - Énfasis1 4 2 2 2 3" xfId="2662" xr:uid="{839ABCA3-46B4-44F2-AFDF-5C2C67609F68}"/>
    <cellStyle name="20% - Énfasis1 4 2 2 3" xfId="1318" xr:uid="{00000000-0005-0000-0000-000066000000}"/>
    <cellStyle name="20% - Énfasis1 4 2 2 3 2" xfId="3110" xr:uid="{3F88DE5F-1138-4D71-B01C-4FEEED103074}"/>
    <cellStyle name="20% - Énfasis1 4 2 2 4" xfId="2214" xr:uid="{D1D84FF8-D6C3-4D36-8F41-0E848BE00AE8}"/>
    <cellStyle name="20% - Énfasis1 4 2 3" xfId="646" xr:uid="{00000000-0005-0000-0000-000067000000}"/>
    <cellStyle name="20% - Énfasis1 4 2 3 2" xfId="1542" xr:uid="{00000000-0005-0000-0000-000068000000}"/>
    <cellStyle name="20% - Énfasis1 4 2 3 2 2" xfId="3334" xr:uid="{BFFE7B3C-17FE-40B7-9B06-D44EBA2D313B}"/>
    <cellStyle name="20% - Énfasis1 4 2 3 3" xfId="2438" xr:uid="{13A3FFE2-0699-43A7-9D1D-D82E41197265}"/>
    <cellStyle name="20% - Énfasis1 4 2 4" xfId="1094" xr:uid="{00000000-0005-0000-0000-000069000000}"/>
    <cellStyle name="20% - Énfasis1 4 2 4 2" xfId="2886" xr:uid="{123DA4BA-FE65-4636-931E-677FFEDB0770}"/>
    <cellStyle name="20% - Énfasis1 4 2 5" xfId="1990" xr:uid="{EDE00F62-BC9B-49AF-9C43-BE6B36CF9B12}"/>
    <cellStyle name="20% - Énfasis1 4 3" xfId="310" xr:uid="{00000000-0005-0000-0000-00006A000000}"/>
    <cellStyle name="20% - Énfasis1 4 3 2" xfId="758" xr:uid="{00000000-0005-0000-0000-00006B000000}"/>
    <cellStyle name="20% - Énfasis1 4 3 2 2" xfId="1654" xr:uid="{00000000-0005-0000-0000-00006C000000}"/>
    <cellStyle name="20% - Énfasis1 4 3 2 2 2" xfId="3446" xr:uid="{9465E5EA-D190-4FF2-A7FC-B2B294085401}"/>
    <cellStyle name="20% - Énfasis1 4 3 2 3" xfId="2550" xr:uid="{965F3983-B46A-4CAE-B291-A1CF103A3BF4}"/>
    <cellStyle name="20% - Énfasis1 4 3 3" xfId="1206" xr:uid="{00000000-0005-0000-0000-00006D000000}"/>
    <cellStyle name="20% - Énfasis1 4 3 3 2" xfId="2998" xr:uid="{77475EB6-C2C9-47BD-AEA1-D04FC3F10141}"/>
    <cellStyle name="20% - Énfasis1 4 3 4" xfId="2102" xr:uid="{801617F6-7432-4478-9989-342BFDBAB296}"/>
    <cellStyle name="20% - Énfasis1 4 4" xfId="534" xr:uid="{00000000-0005-0000-0000-00006E000000}"/>
    <cellStyle name="20% - Énfasis1 4 4 2" xfId="1430" xr:uid="{00000000-0005-0000-0000-00006F000000}"/>
    <cellStyle name="20% - Énfasis1 4 4 2 2" xfId="3222" xr:uid="{28F90975-C019-4644-82EE-ED8DE3908AA5}"/>
    <cellStyle name="20% - Énfasis1 4 4 3" xfId="2326" xr:uid="{EBDABBC5-5C0B-4AAA-9246-612A71C690D5}"/>
    <cellStyle name="20% - Énfasis1 4 5" xfId="982" xr:uid="{00000000-0005-0000-0000-000070000000}"/>
    <cellStyle name="20% - Énfasis1 4 5 2" xfId="2774" xr:uid="{45263E0B-C46A-42F2-B46D-99E6BE4256BF}"/>
    <cellStyle name="20% - Énfasis1 4 6" xfId="1878" xr:uid="{6B045052-9691-4C03-AABA-FF02945A1FF3}"/>
    <cellStyle name="20% - Énfasis1 5" xfId="142" xr:uid="{00000000-0005-0000-0000-000071000000}"/>
    <cellStyle name="20% - Énfasis1 5 2" xfId="366" xr:uid="{00000000-0005-0000-0000-000072000000}"/>
    <cellStyle name="20% - Énfasis1 5 2 2" xfId="814" xr:uid="{00000000-0005-0000-0000-000073000000}"/>
    <cellStyle name="20% - Énfasis1 5 2 2 2" xfId="1710" xr:uid="{00000000-0005-0000-0000-000074000000}"/>
    <cellStyle name="20% - Énfasis1 5 2 2 2 2" xfId="3502" xr:uid="{7A1BA93D-A6F3-407C-A346-9EB40C18AD67}"/>
    <cellStyle name="20% - Énfasis1 5 2 2 3" xfId="2606" xr:uid="{4BD0DC09-0DDC-4CE2-B835-BBF4195801A5}"/>
    <cellStyle name="20% - Énfasis1 5 2 3" xfId="1262" xr:uid="{00000000-0005-0000-0000-000075000000}"/>
    <cellStyle name="20% - Énfasis1 5 2 3 2" xfId="3054" xr:uid="{3286FCF4-7E2C-4E80-BD88-DC481321CF17}"/>
    <cellStyle name="20% - Énfasis1 5 2 4" xfId="2158" xr:uid="{B5EB2797-F14A-40D2-B1A9-E3FF685D1E5A}"/>
    <cellStyle name="20% - Énfasis1 5 3" xfId="590" xr:uid="{00000000-0005-0000-0000-000076000000}"/>
    <cellStyle name="20% - Énfasis1 5 3 2" xfId="1486" xr:uid="{00000000-0005-0000-0000-000077000000}"/>
    <cellStyle name="20% - Énfasis1 5 3 2 2" xfId="3278" xr:uid="{7D2B4426-1CBC-402E-9E4E-AAE70A3BB1F0}"/>
    <cellStyle name="20% - Énfasis1 5 3 3" xfId="2382" xr:uid="{165BC3E1-FC89-4C63-A642-404F6AD7C5C5}"/>
    <cellStyle name="20% - Énfasis1 5 4" xfId="1038" xr:uid="{00000000-0005-0000-0000-000078000000}"/>
    <cellStyle name="20% - Énfasis1 5 4 2" xfId="2830" xr:uid="{D038C087-16E1-4DD9-92E5-7F55DFF754A0}"/>
    <cellStyle name="20% - Énfasis1 5 5" xfId="1934" xr:uid="{B8BFFCB9-081A-43E8-9D54-7BD74C72CD5A}"/>
    <cellStyle name="20% - Énfasis1 6" xfId="254" xr:uid="{00000000-0005-0000-0000-000079000000}"/>
    <cellStyle name="20% - Énfasis1 6 2" xfId="702" xr:uid="{00000000-0005-0000-0000-00007A000000}"/>
    <cellStyle name="20% - Énfasis1 6 2 2" xfId="1598" xr:uid="{00000000-0005-0000-0000-00007B000000}"/>
    <cellStyle name="20% - Énfasis1 6 2 2 2" xfId="3390" xr:uid="{F5854EFE-E0B8-465E-A311-A5A470CC6128}"/>
    <cellStyle name="20% - Énfasis1 6 2 3" xfId="2494" xr:uid="{4ABD98A0-B9CB-4A86-95CB-403B3DFB4B10}"/>
    <cellStyle name="20% - Énfasis1 6 3" xfId="1150" xr:uid="{00000000-0005-0000-0000-00007C000000}"/>
    <cellStyle name="20% - Énfasis1 6 3 2" xfId="2942" xr:uid="{14887B57-85D0-4909-A4F9-1B4F330AB902}"/>
    <cellStyle name="20% - Énfasis1 6 4" xfId="2046" xr:uid="{00720D56-6B53-424C-B61E-DBED2548DDD2}"/>
    <cellStyle name="20% - Énfasis1 7" xfId="478" xr:uid="{00000000-0005-0000-0000-00007D000000}"/>
    <cellStyle name="20% - Énfasis1 7 2" xfId="1374" xr:uid="{00000000-0005-0000-0000-00007E000000}"/>
    <cellStyle name="20% - Énfasis1 7 2 2" xfId="3166" xr:uid="{5C136789-70C4-424E-94D8-846E2817758F}"/>
    <cellStyle name="20% - Énfasis1 7 3" xfId="2270" xr:uid="{B07AEC5C-F3E2-4953-B10C-F237B628E1B3}"/>
    <cellStyle name="20% - Énfasis1 8" xfId="926" xr:uid="{00000000-0005-0000-0000-00007F000000}"/>
    <cellStyle name="20% - Énfasis1 8 2" xfId="2718" xr:uid="{E9AB1DBC-9B1C-4F2F-AB49-33B6EAFCA7F8}"/>
    <cellStyle name="20% - Énfasis1 9" xfId="1822" xr:uid="{B5E7680D-908C-4550-86AF-9CD8EBAC4BD2}"/>
    <cellStyle name="20% - Énfasis2" xfId="23" builtinId="34" customBuiltin="1"/>
    <cellStyle name="20% - Énfasis2 2" xfId="46" xr:uid="{00000000-0005-0000-0000-000081000000}"/>
    <cellStyle name="20% - Énfasis2 2 2" xfId="74" xr:uid="{00000000-0005-0000-0000-000082000000}"/>
    <cellStyle name="20% - Énfasis2 2 2 2" xfId="130" xr:uid="{00000000-0005-0000-0000-000083000000}"/>
    <cellStyle name="20% - Énfasis2 2 2 2 2" xfId="242" xr:uid="{00000000-0005-0000-0000-000084000000}"/>
    <cellStyle name="20% - Énfasis2 2 2 2 2 2" xfId="466" xr:uid="{00000000-0005-0000-0000-000085000000}"/>
    <cellStyle name="20% - Énfasis2 2 2 2 2 2 2" xfId="914" xr:uid="{00000000-0005-0000-0000-000086000000}"/>
    <cellStyle name="20% - Énfasis2 2 2 2 2 2 2 2" xfId="1810" xr:uid="{00000000-0005-0000-0000-000087000000}"/>
    <cellStyle name="20% - Énfasis2 2 2 2 2 2 2 2 2" xfId="3602" xr:uid="{DA900CFA-4838-4586-91D7-E53C149CAAE6}"/>
    <cellStyle name="20% - Énfasis2 2 2 2 2 2 2 3" xfId="2706" xr:uid="{06879ED1-0217-4F67-93A4-E70FF407109D}"/>
    <cellStyle name="20% - Énfasis2 2 2 2 2 2 3" xfId="1362" xr:uid="{00000000-0005-0000-0000-000088000000}"/>
    <cellStyle name="20% - Énfasis2 2 2 2 2 2 3 2" xfId="3154" xr:uid="{4E4CAC7C-29D5-400A-B7CC-096FC1FE1CBA}"/>
    <cellStyle name="20% - Énfasis2 2 2 2 2 2 4" xfId="2258" xr:uid="{BB9376E5-281A-44EE-A022-7418B73A7240}"/>
    <cellStyle name="20% - Énfasis2 2 2 2 2 3" xfId="690" xr:uid="{00000000-0005-0000-0000-000089000000}"/>
    <cellStyle name="20% - Énfasis2 2 2 2 2 3 2" xfId="1586" xr:uid="{00000000-0005-0000-0000-00008A000000}"/>
    <cellStyle name="20% - Énfasis2 2 2 2 2 3 2 2" xfId="3378" xr:uid="{E88A0293-9DEF-4950-A7E1-7028B9FF7EC8}"/>
    <cellStyle name="20% - Énfasis2 2 2 2 2 3 3" xfId="2482" xr:uid="{9748539C-FEC9-4CD0-8D4C-F1C0E5D8837E}"/>
    <cellStyle name="20% - Énfasis2 2 2 2 2 4" xfId="1138" xr:uid="{00000000-0005-0000-0000-00008B000000}"/>
    <cellStyle name="20% - Énfasis2 2 2 2 2 4 2" xfId="2930" xr:uid="{21CFA43C-A752-4337-AFF4-D3AD30C804C2}"/>
    <cellStyle name="20% - Énfasis2 2 2 2 2 5" xfId="2034" xr:uid="{A6CEEBDF-22BA-47D9-871A-E3393D66ACCF}"/>
    <cellStyle name="20% - Énfasis2 2 2 2 3" xfId="354" xr:uid="{00000000-0005-0000-0000-00008C000000}"/>
    <cellStyle name="20% - Énfasis2 2 2 2 3 2" xfId="802" xr:uid="{00000000-0005-0000-0000-00008D000000}"/>
    <cellStyle name="20% - Énfasis2 2 2 2 3 2 2" xfId="1698" xr:uid="{00000000-0005-0000-0000-00008E000000}"/>
    <cellStyle name="20% - Énfasis2 2 2 2 3 2 2 2" xfId="3490" xr:uid="{9613E596-39C1-4B6A-A71F-97696D23A350}"/>
    <cellStyle name="20% - Énfasis2 2 2 2 3 2 3" xfId="2594" xr:uid="{EC773A9E-191B-432F-88BF-03593AAA45B9}"/>
    <cellStyle name="20% - Énfasis2 2 2 2 3 3" xfId="1250" xr:uid="{00000000-0005-0000-0000-00008F000000}"/>
    <cellStyle name="20% - Énfasis2 2 2 2 3 3 2" xfId="3042" xr:uid="{404C6E88-7F54-4228-86E2-52396F8090C9}"/>
    <cellStyle name="20% - Énfasis2 2 2 2 3 4" xfId="2146" xr:uid="{907C310D-535E-46EF-8F54-D3EC4599B95C}"/>
    <cellStyle name="20% - Énfasis2 2 2 2 4" xfId="578" xr:uid="{00000000-0005-0000-0000-000090000000}"/>
    <cellStyle name="20% - Énfasis2 2 2 2 4 2" xfId="1474" xr:uid="{00000000-0005-0000-0000-000091000000}"/>
    <cellStyle name="20% - Énfasis2 2 2 2 4 2 2" xfId="3266" xr:uid="{70B0B3BF-9B72-4E0C-AF9D-89AA722CFD87}"/>
    <cellStyle name="20% - Énfasis2 2 2 2 4 3" xfId="2370" xr:uid="{40650DE1-C2B9-4957-9C4C-C5A74FD988AD}"/>
    <cellStyle name="20% - Énfasis2 2 2 2 5" xfId="1026" xr:uid="{00000000-0005-0000-0000-000092000000}"/>
    <cellStyle name="20% - Énfasis2 2 2 2 5 2" xfId="2818" xr:uid="{DBACF672-0EC2-460E-AB76-1A2B30782B15}"/>
    <cellStyle name="20% - Énfasis2 2 2 2 6" xfId="1922" xr:uid="{6F8412F7-45AE-4FD3-A4BC-B7C818736763}"/>
    <cellStyle name="20% - Énfasis2 2 2 3" xfId="186" xr:uid="{00000000-0005-0000-0000-000093000000}"/>
    <cellStyle name="20% - Énfasis2 2 2 3 2" xfId="410" xr:uid="{00000000-0005-0000-0000-000094000000}"/>
    <cellStyle name="20% - Énfasis2 2 2 3 2 2" xfId="858" xr:uid="{00000000-0005-0000-0000-000095000000}"/>
    <cellStyle name="20% - Énfasis2 2 2 3 2 2 2" xfId="1754" xr:uid="{00000000-0005-0000-0000-000096000000}"/>
    <cellStyle name="20% - Énfasis2 2 2 3 2 2 2 2" xfId="3546" xr:uid="{D927A8DF-53FE-40CD-8CEE-010B78007102}"/>
    <cellStyle name="20% - Énfasis2 2 2 3 2 2 3" xfId="2650" xr:uid="{3275CEB3-B6CE-4E45-BE36-498114DC7045}"/>
    <cellStyle name="20% - Énfasis2 2 2 3 2 3" xfId="1306" xr:uid="{00000000-0005-0000-0000-000097000000}"/>
    <cellStyle name="20% - Énfasis2 2 2 3 2 3 2" xfId="3098" xr:uid="{D79144E7-4E00-4AE6-B818-044FF0A2248B}"/>
    <cellStyle name="20% - Énfasis2 2 2 3 2 4" xfId="2202" xr:uid="{01E07F6C-6FEC-4B2E-9F78-74F911757301}"/>
    <cellStyle name="20% - Énfasis2 2 2 3 3" xfId="634" xr:uid="{00000000-0005-0000-0000-000098000000}"/>
    <cellStyle name="20% - Énfasis2 2 2 3 3 2" xfId="1530" xr:uid="{00000000-0005-0000-0000-000099000000}"/>
    <cellStyle name="20% - Énfasis2 2 2 3 3 2 2" xfId="3322" xr:uid="{49F3441B-060C-41C0-8461-5EE5A68C75DA}"/>
    <cellStyle name="20% - Énfasis2 2 2 3 3 3" xfId="2426" xr:uid="{9094FADC-1D1E-441E-BD28-22BD58CEF3FA}"/>
    <cellStyle name="20% - Énfasis2 2 2 3 4" xfId="1082" xr:uid="{00000000-0005-0000-0000-00009A000000}"/>
    <cellStyle name="20% - Énfasis2 2 2 3 4 2" xfId="2874" xr:uid="{4AE975D6-3A00-4E9F-A43D-84FE6E5B6A54}"/>
    <cellStyle name="20% - Énfasis2 2 2 3 5" xfId="1978" xr:uid="{7D6685DA-1EB4-47D1-A21B-125D7482D754}"/>
    <cellStyle name="20% - Énfasis2 2 2 4" xfId="298" xr:uid="{00000000-0005-0000-0000-00009B000000}"/>
    <cellStyle name="20% - Énfasis2 2 2 4 2" xfId="746" xr:uid="{00000000-0005-0000-0000-00009C000000}"/>
    <cellStyle name="20% - Énfasis2 2 2 4 2 2" xfId="1642" xr:uid="{00000000-0005-0000-0000-00009D000000}"/>
    <cellStyle name="20% - Énfasis2 2 2 4 2 2 2" xfId="3434" xr:uid="{7E51F5B2-6F3B-4547-84A2-D709DBCE96FD}"/>
    <cellStyle name="20% - Énfasis2 2 2 4 2 3" xfId="2538" xr:uid="{CCE17580-84B5-4370-822E-82FCF5AEE940}"/>
    <cellStyle name="20% - Énfasis2 2 2 4 3" xfId="1194" xr:uid="{00000000-0005-0000-0000-00009E000000}"/>
    <cellStyle name="20% - Énfasis2 2 2 4 3 2" xfId="2986" xr:uid="{3C1C1B14-47D1-4EDF-B697-1F8CFD1BE9C3}"/>
    <cellStyle name="20% - Énfasis2 2 2 4 4" xfId="2090" xr:uid="{8645312D-E151-4163-9DB5-10A8C5A9AAF8}"/>
    <cellStyle name="20% - Énfasis2 2 2 5" xfId="522" xr:uid="{00000000-0005-0000-0000-00009F000000}"/>
    <cellStyle name="20% - Énfasis2 2 2 5 2" xfId="1418" xr:uid="{00000000-0005-0000-0000-0000A0000000}"/>
    <cellStyle name="20% - Énfasis2 2 2 5 2 2" xfId="3210" xr:uid="{9CC57448-660C-4B15-A6FD-0C4461ED467E}"/>
    <cellStyle name="20% - Énfasis2 2 2 5 3" xfId="2314" xr:uid="{7B2DB5C4-17F9-4FED-AC88-97EE0E321455}"/>
    <cellStyle name="20% - Énfasis2 2 2 6" xfId="970" xr:uid="{00000000-0005-0000-0000-0000A1000000}"/>
    <cellStyle name="20% - Énfasis2 2 2 6 2" xfId="2762" xr:uid="{AB33EE24-9540-4419-AB00-E6D45ACBD23F}"/>
    <cellStyle name="20% - Énfasis2 2 2 7" xfId="1866" xr:uid="{8F46CC5A-3202-4467-BF4C-659B5BCC2A86}"/>
    <cellStyle name="20% - Énfasis2 2 3" xfId="102" xr:uid="{00000000-0005-0000-0000-0000A2000000}"/>
    <cellStyle name="20% - Énfasis2 2 3 2" xfId="214" xr:uid="{00000000-0005-0000-0000-0000A3000000}"/>
    <cellStyle name="20% - Énfasis2 2 3 2 2" xfId="438" xr:uid="{00000000-0005-0000-0000-0000A4000000}"/>
    <cellStyle name="20% - Énfasis2 2 3 2 2 2" xfId="886" xr:uid="{00000000-0005-0000-0000-0000A5000000}"/>
    <cellStyle name="20% - Énfasis2 2 3 2 2 2 2" xfId="1782" xr:uid="{00000000-0005-0000-0000-0000A6000000}"/>
    <cellStyle name="20% - Énfasis2 2 3 2 2 2 2 2" xfId="3574" xr:uid="{7740498D-B8B1-41E9-BF6E-CE5EDB3FF37A}"/>
    <cellStyle name="20% - Énfasis2 2 3 2 2 2 3" xfId="2678" xr:uid="{5A8877BB-6C31-4B4D-A4D8-71DB3E3ED3A9}"/>
    <cellStyle name="20% - Énfasis2 2 3 2 2 3" xfId="1334" xr:uid="{00000000-0005-0000-0000-0000A7000000}"/>
    <cellStyle name="20% - Énfasis2 2 3 2 2 3 2" xfId="3126" xr:uid="{EAC3C780-1D9B-4D93-A50D-34F755F601F6}"/>
    <cellStyle name="20% - Énfasis2 2 3 2 2 4" xfId="2230" xr:uid="{5DA20865-D5D5-46BD-862C-D58A9B56EC26}"/>
    <cellStyle name="20% - Énfasis2 2 3 2 3" xfId="662" xr:uid="{00000000-0005-0000-0000-0000A8000000}"/>
    <cellStyle name="20% - Énfasis2 2 3 2 3 2" xfId="1558" xr:uid="{00000000-0005-0000-0000-0000A9000000}"/>
    <cellStyle name="20% - Énfasis2 2 3 2 3 2 2" xfId="3350" xr:uid="{A3820952-7CEA-4914-94B9-735EFEC61058}"/>
    <cellStyle name="20% - Énfasis2 2 3 2 3 3" xfId="2454" xr:uid="{C9E41911-5A90-4F06-9656-5B729BE59CB5}"/>
    <cellStyle name="20% - Énfasis2 2 3 2 4" xfId="1110" xr:uid="{00000000-0005-0000-0000-0000AA000000}"/>
    <cellStyle name="20% - Énfasis2 2 3 2 4 2" xfId="2902" xr:uid="{382864E2-6568-4306-A316-099DD63A589B}"/>
    <cellStyle name="20% - Énfasis2 2 3 2 5" xfId="2006" xr:uid="{D24AB5BC-A46B-48D2-9798-83598F9E511B}"/>
    <cellStyle name="20% - Énfasis2 2 3 3" xfId="326" xr:uid="{00000000-0005-0000-0000-0000AB000000}"/>
    <cellStyle name="20% - Énfasis2 2 3 3 2" xfId="774" xr:uid="{00000000-0005-0000-0000-0000AC000000}"/>
    <cellStyle name="20% - Énfasis2 2 3 3 2 2" xfId="1670" xr:uid="{00000000-0005-0000-0000-0000AD000000}"/>
    <cellStyle name="20% - Énfasis2 2 3 3 2 2 2" xfId="3462" xr:uid="{C213CF89-8353-4327-91C5-170507AA7624}"/>
    <cellStyle name="20% - Énfasis2 2 3 3 2 3" xfId="2566" xr:uid="{FF8A81EB-BDAB-4D02-A8A4-0AC6CB75226A}"/>
    <cellStyle name="20% - Énfasis2 2 3 3 3" xfId="1222" xr:uid="{00000000-0005-0000-0000-0000AE000000}"/>
    <cellStyle name="20% - Énfasis2 2 3 3 3 2" xfId="3014" xr:uid="{0E6EC056-DDD2-4E3B-B198-08CA16AC22CF}"/>
    <cellStyle name="20% - Énfasis2 2 3 3 4" xfId="2118" xr:uid="{FAA4E9B1-4145-4057-AD9B-360BF40B1B76}"/>
    <cellStyle name="20% - Énfasis2 2 3 4" xfId="550" xr:uid="{00000000-0005-0000-0000-0000AF000000}"/>
    <cellStyle name="20% - Énfasis2 2 3 4 2" xfId="1446" xr:uid="{00000000-0005-0000-0000-0000B0000000}"/>
    <cellStyle name="20% - Énfasis2 2 3 4 2 2" xfId="3238" xr:uid="{1EC42D21-6CB9-4ECF-9B21-6A0EDAE531C0}"/>
    <cellStyle name="20% - Énfasis2 2 3 4 3" xfId="2342" xr:uid="{5943CEE9-03BC-4BAE-AA10-C46A585495C0}"/>
    <cellStyle name="20% - Énfasis2 2 3 5" xfId="998" xr:uid="{00000000-0005-0000-0000-0000B1000000}"/>
    <cellStyle name="20% - Énfasis2 2 3 5 2" xfId="2790" xr:uid="{8D82D33A-6752-4BB6-9E79-ECF60C81FA79}"/>
    <cellStyle name="20% - Énfasis2 2 3 6" xfId="1894" xr:uid="{15573EF5-FEA4-4401-A764-AC44296E8A63}"/>
    <cellStyle name="20% - Énfasis2 2 4" xfId="158" xr:uid="{00000000-0005-0000-0000-0000B2000000}"/>
    <cellStyle name="20% - Énfasis2 2 4 2" xfId="382" xr:uid="{00000000-0005-0000-0000-0000B3000000}"/>
    <cellStyle name="20% - Énfasis2 2 4 2 2" xfId="830" xr:uid="{00000000-0005-0000-0000-0000B4000000}"/>
    <cellStyle name="20% - Énfasis2 2 4 2 2 2" xfId="1726" xr:uid="{00000000-0005-0000-0000-0000B5000000}"/>
    <cellStyle name="20% - Énfasis2 2 4 2 2 2 2" xfId="3518" xr:uid="{F47A5018-C8C3-4A91-B1BB-A8DF53B975BA}"/>
    <cellStyle name="20% - Énfasis2 2 4 2 2 3" xfId="2622" xr:uid="{FAD47C10-641D-4180-8E81-7BFA86775703}"/>
    <cellStyle name="20% - Énfasis2 2 4 2 3" xfId="1278" xr:uid="{00000000-0005-0000-0000-0000B6000000}"/>
    <cellStyle name="20% - Énfasis2 2 4 2 3 2" xfId="3070" xr:uid="{E7E5DE4B-BB23-4D63-BB7E-ACDF69562885}"/>
    <cellStyle name="20% - Énfasis2 2 4 2 4" xfId="2174" xr:uid="{A3F5C0A3-1F7F-4A19-8087-DE32F99B7A5C}"/>
    <cellStyle name="20% - Énfasis2 2 4 3" xfId="606" xr:uid="{00000000-0005-0000-0000-0000B7000000}"/>
    <cellStyle name="20% - Énfasis2 2 4 3 2" xfId="1502" xr:uid="{00000000-0005-0000-0000-0000B8000000}"/>
    <cellStyle name="20% - Énfasis2 2 4 3 2 2" xfId="3294" xr:uid="{2B6B4F28-FFC1-4F79-BE09-FC950FD46553}"/>
    <cellStyle name="20% - Énfasis2 2 4 3 3" xfId="2398" xr:uid="{CDC77CFE-4C9F-4F55-8C7D-9735E2107BBC}"/>
    <cellStyle name="20% - Énfasis2 2 4 4" xfId="1054" xr:uid="{00000000-0005-0000-0000-0000B9000000}"/>
    <cellStyle name="20% - Énfasis2 2 4 4 2" xfId="2846" xr:uid="{579CD777-72C4-429F-A5C4-EBE982BC4A90}"/>
    <cellStyle name="20% - Énfasis2 2 4 5" xfId="1950" xr:uid="{D34483AF-CA08-4D2B-8516-220148537BB9}"/>
    <cellStyle name="20% - Énfasis2 2 5" xfId="270" xr:uid="{00000000-0005-0000-0000-0000BA000000}"/>
    <cellStyle name="20% - Énfasis2 2 5 2" xfId="718" xr:uid="{00000000-0005-0000-0000-0000BB000000}"/>
    <cellStyle name="20% - Énfasis2 2 5 2 2" xfId="1614" xr:uid="{00000000-0005-0000-0000-0000BC000000}"/>
    <cellStyle name="20% - Énfasis2 2 5 2 2 2" xfId="3406" xr:uid="{CEEADC43-BD63-4C34-B166-52033B3E762E}"/>
    <cellStyle name="20% - Énfasis2 2 5 2 3" xfId="2510" xr:uid="{8D894920-FF77-46A1-96BA-FBF010FE40B3}"/>
    <cellStyle name="20% - Énfasis2 2 5 3" xfId="1166" xr:uid="{00000000-0005-0000-0000-0000BD000000}"/>
    <cellStyle name="20% - Énfasis2 2 5 3 2" xfId="2958" xr:uid="{6B930687-BB9C-4D31-8F38-1BABBEDDCCFA}"/>
    <cellStyle name="20% - Énfasis2 2 5 4" xfId="2062" xr:uid="{264698B9-7159-4DE3-8745-F6305476A599}"/>
    <cellStyle name="20% - Énfasis2 2 6" xfId="494" xr:uid="{00000000-0005-0000-0000-0000BE000000}"/>
    <cellStyle name="20% - Énfasis2 2 6 2" xfId="1390" xr:uid="{00000000-0005-0000-0000-0000BF000000}"/>
    <cellStyle name="20% - Énfasis2 2 6 2 2" xfId="3182" xr:uid="{FA055CDE-9503-4920-8B17-D6A3883D8225}"/>
    <cellStyle name="20% - Énfasis2 2 6 3" xfId="2286" xr:uid="{F8F1BEF5-236C-4427-8600-DB757AAAF213}"/>
    <cellStyle name="20% - Énfasis2 2 7" xfId="942" xr:uid="{00000000-0005-0000-0000-0000C0000000}"/>
    <cellStyle name="20% - Énfasis2 2 7 2" xfId="2734" xr:uid="{3F5C9185-2EC2-4168-81E7-1CA71187AD94}"/>
    <cellStyle name="20% - Énfasis2 2 8" xfId="1838" xr:uid="{EF32D39F-41F8-4303-A63F-750F1CE9C53C}"/>
    <cellStyle name="20% - Énfasis2 3" xfId="60" xr:uid="{00000000-0005-0000-0000-0000C1000000}"/>
    <cellStyle name="20% - Énfasis2 3 2" xfId="116" xr:uid="{00000000-0005-0000-0000-0000C2000000}"/>
    <cellStyle name="20% - Énfasis2 3 2 2" xfId="228" xr:uid="{00000000-0005-0000-0000-0000C3000000}"/>
    <cellStyle name="20% - Énfasis2 3 2 2 2" xfId="452" xr:uid="{00000000-0005-0000-0000-0000C4000000}"/>
    <cellStyle name="20% - Énfasis2 3 2 2 2 2" xfId="900" xr:uid="{00000000-0005-0000-0000-0000C5000000}"/>
    <cellStyle name="20% - Énfasis2 3 2 2 2 2 2" xfId="1796" xr:uid="{00000000-0005-0000-0000-0000C6000000}"/>
    <cellStyle name="20% - Énfasis2 3 2 2 2 2 2 2" xfId="3588" xr:uid="{C69AFD4E-D4A8-42C5-A70B-19BB19EC95F3}"/>
    <cellStyle name="20% - Énfasis2 3 2 2 2 2 3" xfId="2692" xr:uid="{0722FF83-7C3D-44EA-99A8-9A03AFEF2126}"/>
    <cellStyle name="20% - Énfasis2 3 2 2 2 3" xfId="1348" xr:uid="{00000000-0005-0000-0000-0000C7000000}"/>
    <cellStyle name="20% - Énfasis2 3 2 2 2 3 2" xfId="3140" xr:uid="{83B4A6C6-BF66-47DA-BA1C-D6842AB7DAC2}"/>
    <cellStyle name="20% - Énfasis2 3 2 2 2 4" xfId="2244" xr:uid="{5EB52D9D-0A13-419F-8693-244BD0A79B39}"/>
    <cellStyle name="20% - Énfasis2 3 2 2 3" xfId="676" xr:uid="{00000000-0005-0000-0000-0000C8000000}"/>
    <cellStyle name="20% - Énfasis2 3 2 2 3 2" xfId="1572" xr:uid="{00000000-0005-0000-0000-0000C9000000}"/>
    <cellStyle name="20% - Énfasis2 3 2 2 3 2 2" xfId="3364" xr:uid="{211EF689-16EF-4EE0-A240-96034245AB83}"/>
    <cellStyle name="20% - Énfasis2 3 2 2 3 3" xfId="2468" xr:uid="{11DB3096-E616-4A75-A61D-F0110B571A5D}"/>
    <cellStyle name="20% - Énfasis2 3 2 2 4" xfId="1124" xr:uid="{00000000-0005-0000-0000-0000CA000000}"/>
    <cellStyle name="20% - Énfasis2 3 2 2 4 2" xfId="2916" xr:uid="{B13791A1-1727-47C4-BE2C-2707D6B1D136}"/>
    <cellStyle name="20% - Énfasis2 3 2 2 5" xfId="2020" xr:uid="{41810511-46A9-4E82-9C17-902645671EAA}"/>
    <cellStyle name="20% - Énfasis2 3 2 3" xfId="340" xr:uid="{00000000-0005-0000-0000-0000CB000000}"/>
    <cellStyle name="20% - Énfasis2 3 2 3 2" xfId="788" xr:uid="{00000000-0005-0000-0000-0000CC000000}"/>
    <cellStyle name="20% - Énfasis2 3 2 3 2 2" xfId="1684" xr:uid="{00000000-0005-0000-0000-0000CD000000}"/>
    <cellStyle name="20% - Énfasis2 3 2 3 2 2 2" xfId="3476" xr:uid="{8A8F152E-A58C-472C-B445-2F3C027E6C2A}"/>
    <cellStyle name="20% - Énfasis2 3 2 3 2 3" xfId="2580" xr:uid="{76D82750-E3A1-451E-94D3-414BADA55044}"/>
    <cellStyle name="20% - Énfasis2 3 2 3 3" xfId="1236" xr:uid="{00000000-0005-0000-0000-0000CE000000}"/>
    <cellStyle name="20% - Énfasis2 3 2 3 3 2" xfId="3028" xr:uid="{97C052AD-FC5A-4919-801B-687F7A4D51EA}"/>
    <cellStyle name="20% - Énfasis2 3 2 3 4" xfId="2132" xr:uid="{A9D49AC0-5373-423C-9F8D-FDD81E63B6E4}"/>
    <cellStyle name="20% - Énfasis2 3 2 4" xfId="564" xr:uid="{00000000-0005-0000-0000-0000CF000000}"/>
    <cellStyle name="20% - Énfasis2 3 2 4 2" xfId="1460" xr:uid="{00000000-0005-0000-0000-0000D0000000}"/>
    <cellStyle name="20% - Énfasis2 3 2 4 2 2" xfId="3252" xr:uid="{C6DF8C19-740A-413C-80A0-444549DD9959}"/>
    <cellStyle name="20% - Énfasis2 3 2 4 3" xfId="2356" xr:uid="{A8E2A5B7-2E62-4952-A8AD-F94F5E60DFEC}"/>
    <cellStyle name="20% - Énfasis2 3 2 5" xfId="1012" xr:uid="{00000000-0005-0000-0000-0000D1000000}"/>
    <cellStyle name="20% - Énfasis2 3 2 5 2" xfId="2804" xr:uid="{E503EA78-6871-4EDD-AC54-4D53920B1BA7}"/>
    <cellStyle name="20% - Énfasis2 3 2 6" xfId="1908" xr:uid="{1D0796E0-5D11-4192-94E8-4875DACB134F}"/>
    <cellStyle name="20% - Énfasis2 3 3" xfId="172" xr:uid="{00000000-0005-0000-0000-0000D2000000}"/>
    <cellStyle name="20% - Énfasis2 3 3 2" xfId="396" xr:uid="{00000000-0005-0000-0000-0000D3000000}"/>
    <cellStyle name="20% - Énfasis2 3 3 2 2" xfId="844" xr:uid="{00000000-0005-0000-0000-0000D4000000}"/>
    <cellStyle name="20% - Énfasis2 3 3 2 2 2" xfId="1740" xr:uid="{00000000-0005-0000-0000-0000D5000000}"/>
    <cellStyle name="20% - Énfasis2 3 3 2 2 2 2" xfId="3532" xr:uid="{AEE221AA-5322-437B-A4D6-E25F67857C2C}"/>
    <cellStyle name="20% - Énfasis2 3 3 2 2 3" xfId="2636" xr:uid="{192CB52C-0E1B-4F51-90AE-0441273E85D3}"/>
    <cellStyle name="20% - Énfasis2 3 3 2 3" xfId="1292" xr:uid="{00000000-0005-0000-0000-0000D6000000}"/>
    <cellStyle name="20% - Énfasis2 3 3 2 3 2" xfId="3084" xr:uid="{8BEFF8ED-B4AB-4382-9EF6-FA8F8A37B418}"/>
    <cellStyle name="20% - Énfasis2 3 3 2 4" xfId="2188" xr:uid="{F58E456A-8689-4437-B9D9-74DD509742A5}"/>
    <cellStyle name="20% - Énfasis2 3 3 3" xfId="620" xr:uid="{00000000-0005-0000-0000-0000D7000000}"/>
    <cellStyle name="20% - Énfasis2 3 3 3 2" xfId="1516" xr:uid="{00000000-0005-0000-0000-0000D8000000}"/>
    <cellStyle name="20% - Énfasis2 3 3 3 2 2" xfId="3308" xr:uid="{5F19EE86-BB22-4960-9241-EA49441A297B}"/>
    <cellStyle name="20% - Énfasis2 3 3 3 3" xfId="2412" xr:uid="{C81EDD98-D8B0-44D6-868A-F1B62BC1EE12}"/>
    <cellStyle name="20% - Énfasis2 3 3 4" xfId="1068" xr:uid="{00000000-0005-0000-0000-0000D9000000}"/>
    <cellStyle name="20% - Énfasis2 3 3 4 2" xfId="2860" xr:uid="{587F8A32-958C-411E-98D2-C2F6177B766C}"/>
    <cellStyle name="20% - Énfasis2 3 3 5" xfId="1964" xr:uid="{C03A9AE1-88D7-4B43-A1E8-2B4C949D607F}"/>
    <cellStyle name="20% - Énfasis2 3 4" xfId="284" xr:uid="{00000000-0005-0000-0000-0000DA000000}"/>
    <cellStyle name="20% - Énfasis2 3 4 2" xfId="732" xr:uid="{00000000-0005-0000-0000-0000DB000000}"/>
    <cellStyle name="20% - Énfasis2 3 4 2 2" xfId="1628" xr:uid="{00000000-0005-0000-0000-0000DC000000}"/>
    <cellStyle name="20% - Énfasis2 3 4 2 2 2" xfId="3420" xr:uid="{390461BB-6117-4084-9E4A-43C2E02B844C}"/>
    <cellStyle name="20% - Énfasis2 3 4 2 3" xfId="2524" xr:uid="{6C430CA0-244C-4B02-B7D1-9E96A3FEBBEB}"/>
    <cellStyle name="20% - Énfasis2 3 4 3" xfId="1180" xr:uid="{00000000-0005-0000-0000-0000DD000000}"/>
    <cellStyle name="20% - Énfasis2 3 4 3 2" xfId="2972" xr:uid="{3C51ED46-C1E7-47FB-9E5E-F2362CE335D6}"/>
    <cellStyle name="20% - Énfasis2 3 4 4" xfId="2076" xr:uid="{39E38688-6E3E-4154-A7F0-9395AE6B176C}"/>
    <cellStyle name="20% - Énfasis2 3 5" xfId="508" xr:uid="{00000000-0005-0000-0000-0000DE000000}"/>
    <cellStyle name="20% - Énfasis2 3 5 2" xfId="1404" xr:uid="{00000000-0005-0000-0000-0000DF000000}"/>
    <cellStyle name="20% - Énfasis2 3 5 2 2" xfId="3196" xr:uid="{C4919A24-0BD2-46A3-BAF6-C58D4012E79E}"/>
    <cellStyle name="20% - Énfasis2 3 5 3" xfId="2300" xr:uid="{2CB796E8-0CB3-4BF0-A9B2-5C19807CE209}"/>
    <cellStyle name="20% - Énfasis2 3 6" xfId="956" xr:uid="{00000000-0005-0000-0000-0000E0000000}"/>
    <cellStyle name="20% - Énfasis2 3 6 2" xfId="2748" xr:uid="{7F7E723F-AD99-4404-9378-324FA11867F4}"/>
    <cellStyle name="20% - Énfasis2 3 7" xfId="1852" xr:uid="{08EDC60A-E3A2-4E56-AA9A-566ADFE8023D}"/>
    <cellStyle name="20% - Énfasis2 4" xfId="88" xr:uid="{00000000-0005-0000-0000-0000E1000000}"/>
    <cellStyle name="20% - Énfasis2 4 2" xfId="200" xr:uid="{00000000-0005-0000-0000-0000E2000000}"/>
    <cellStyle name="20% - Énfasis2 4 2 2" xfId="424" xr:uid="{00000000-0005-0000-0000-0000E3000000}"/>
    <cellStyle name="20% - Énfasis2 4 2 2 2" xfId="872" xr:uid="{00000000-0005-0000-0000-0000E4000000}"/>
    <cellStyle name="20% - Énfasis2 4 2 2 2 2" xfId="1768" xr:uid="{00000000-0005-0000-0000-0000E5000000}"/>
    <cellStyle name="20% - Énfasis2 4 2 2 2 2 2" xfId="3560" xr:uid="{1DCF60AB-C48F-41CB-9027-5E2331E51F72}"/>
    <cellStyle name="20% - Énfasis2 4 2 2 2 3" xfId="2664" xr:uid="{6259D209-504B-43F8-8540-117C3A6AD28D}"/>
    <cellStyle name="20% - Énfasis2 4 2 2 3" xfId="1320" xr:uid="{00000000-0005-0000-0000-0000E6000000}"/>
    <cellStyle name="20% - Énfasis2 4 2 2 3 2" xfId="3112" xr:uid="{85BC4751-AB02-4D14-88FC-51F388534A38}"/>
    <cellStyle name="20% - Énfasis2 4 2 2 4" xfId="2216" xr:uid="{2F49BBE0-3028-4308-BAD9-D40B0C755ADA}"/>
    <cellStyle name="20% - Énfasis2 4 2 3" xfId="648" xr:uid="{00000000-0005-0000-0000-0000E7000000}"/>
    <cellStyle name="20% - Énfasis2 4 2 3 2" xfId="1544" xr:uid="{00000000-0005-0000-0000-0000E8000000}"/>
    <cellStyle name="20% - Énfasis2 4 2 3 2 2" xfId="3336" xr:uid="{8C08C60E-4EEC-4768-A4FD-6B9E6EE1C46B}"/>
    <cellStyle name="20% - Énfasis2 4 2 3 3" xfId="2440" xr:uid="{FFC80031-D803-49BB-9ABD-F0C61930A0EB}"/>
    <cellStyle name="20% - Énfasis2 4 2 4" xfId="1096" xr:uid="{00000000-0005-0000-0000-0000E9000000}"/>
    <cellStyle name="20% - Énfasis2 4 2 4 2" xfId="2888" xr:uid="{957F0D09-E44D-49CB-94DD-F5AD3A9AE732}"/>
    <cellStyle name="20% - Énfasis2 4 2 5" xfId="1992" xr:uid="{FE0BAACA-43D4-473A-BCD5-91E80AE002B6}"/>
    <cellStyle name="20% - Énfasis2 4 3" xfId="312" xr:uid="{00000000-0005-0000-0000-0000EA000000}"/>
    <cellStyle name="20% - Énfasis2 4 3 2" xfId="760" xr:uid="{00000000-0005-0000-0000-0000EB000000}"/>
    <cellStyle name="20% - Énfasis2 4 3 2 2" xfId="1656" xr:uid="{00000000-0005-0000-0000-0000EC000000}"/>
    <cellStyle name="20% - Énfasis2 4 3 2 2 2" xfId="3448" xr:uid="{3992D256-3CE8-4BC9-BFE9-B3974ADA1444}"/>
    <cellStyle name="20% - Énfasis2 4 3 2 3" xfId="2552" xr:uid="{CE441755-F406-4A71-A4F0-278D6D1059AF}"/>
    <cellStyle name="20% - Énfasis2 4 3 3" xfId="1208" xr:uid="{00000000-0005-0000-0000-0000ED000000}"/>
    <cellStyle name="20% - Énfasis2 4 3 3 2" xfId="3000" xr:uid="{35FEB1B9-60B2-4F85-BB49-47ABECCE11CD}"/>
    <cellStyle name="20% - Énfasis2 4 3 4" xfId="2104" xr:uid="{04E85CA8-EBE8-447B-A60A-40999AAFD369}"/>
    <cellStyle name="20% - Énfasis2 4 4" xfId="536" xr:uid="{00000000-0005-0000-0000-0000EE000000}"/>
    <cellStyle name="20% - Énfasis2 4 4 2" xfId="1432" xr:uid="{00000000-0005-0000-0000-0000EF000000}"/>
    <cellStyle name="20% - Énfasis2 4 4 2 2" xfId="3224" xr:uid="{48D712F6-4663-4759-AE8F-8E69C6946637}"/>
    <cellStyle name="20% - Énfasis2 4 4 3" xfId="2328" xr:uid="{0723DB8E-53B7-47E3-83F6-FCCE5C134B1D}"/>
    <cellStyle name="20% - Énfasis2 4 5" xfId="984" xr:uid="{00000000-0005-0000-0000-0000F0000000}"/>
    <cellStyle name="20% - Énfasis2 4 5 2" xfId="2776" xr:uid="{A29A3E98-2DDA-494B-BE28-ECD03454DE36}"/>
    <cellStyle name="20% - Énfasis2 4 6" xfId="1880" xr:uid="{0E6A271B-8D47-49BB-8F3A-1DE14491379D}"/>
    <cellStyle name="20% - Énfasis2 5" xfId="144" xr:uid="{00000000-0005-0000-0000-0000F1000000}"/>
    <cellStyle name="20% - Énfasis2 5 2" xfId="368" xr:uid="{00000000-0005-0000-0000-0000F2000000}"/>
    <cellStyle name="20% - Énfasis2 5 2 2" xfId="816" xr:uid="{00000000-0005-0000-0000-0000F3000000}"/>
    <cellStyle name="20% - Énfasis2 5 2 2 2" xfId="1712" xr:uid="{00000000-0005-0000-0000-0000F4000000}"/>
    <cellStyle name="20% - Énfasis2 5 2 2 2 2" xfId="3504" xr:uid="{CCEA38E2-E898-44F0-8ADD-1A8BD7230824}"/>
    <cellStyle name="20% - Énfasis2 5 2 2 3" xfId="2608" xr:uid="{386A0E81-7AD2-469C-8BA9-5A8CBEEFE4C8}"/>
    <cellStyle name="20% - Énfasis2 5 2 3" xfId="1264" xr:uid="{00000000-0005-0000-0000-0000F5000000}"/>
    <cellStyle name="20% - Énfasis2 5 2 3 2" xfId="3056" xr:uid="{91660BB5-178F-45EA-B7B5-4961AE310841}"/>
    <cellStyle name="20% - Énfasis2 5 2 4" xfId="2160" xr:uid="{A5BB2210-64D1-4E22-AF6B-E7DEA1C83B6A}"/>
    <cellStyle name="20% - Énfasis2 5 3" xfId="592" xr:uid="{00000000-0005-0000-0000-0000F6000000}"/>
    <cellStyle name="20% - Énfasis2 5 3 2" xfId="1488" xr:uid="{00000000-0005-0000-0000-0000F7000000}"/>
    <cellStyle name="20% - Énfasis2 5 3 2 2" xfId="3280" xr:uid="{F4D3B4A6-9462-4B76-9E7D-031DFE936CE6}"/>
    <cellStyle name="20% - Énfasis2 5 3 3" xfId="2384" xr:uid="{2D17F0BC-B173-4B0B-8585-8C8839E0F2A2}"/>
    <cellStyle name="20% - Énfasis2 5 4" xfId="1040" xr:uid="{00000000-0005-0000-0000-0000F8000000}"/>
    <cellStyle name="20% - Énfasis2 5 4 2" xfId="2832" xr:uid="{DD253B61-2865-4F88-AFAE-020C6FB35A42}"/>
    <cellStyle name="20% - Énfasis2 5 5" xfId="1936" xr:uid="{65BEB4F2-E193-4295-9396-EF7D8FD0CDC4}"/>
    <cellStyle name="20% - Énfasis2 6" xfId="256" xr:uid="{00000000-0005-0000-0000-0000F9000000}"/>
    <cellStyle name="20% - Énfasis2 6 2" xfId="704" xr:uid="{00000000-0005-0000-0000-0000FA000000}"/>
    <cellStyle name="20% - Énfasis2 6 2 2" xfId="1600" xr:uid="{00000000-0005-0000-0000-0000FB000000}"/>
    <cellStyle name="20% - Énfasis2 6 2 2 2" xfId="3392" xr:uid="{C2AF8150-3EDF-4E70-8CBD-F541D77B97B2}"/>
    <cellStyle name="20% - Énfasis2 6 2 3" xfId="2496" xr:uid="{1618B91C-7AF8-445B-8D1E-AA4B07635EFF}"/>
    <cellStyle name="20% - Énfasis2 6 3" xfId="1152" xr:uid="{00000000-0005-0000-0000-0000FC000000}"/>
    <cellStyle name="20% - Énfasis2 6 3 2" xfId="2944" xr:uid="{A7D91DEF-08F3-42A3-8E6B-56B92A37ED18}"/>
    <cellStyle name="20% - Énfasis2 6 4" xfId="2048" xr:uid="{66D530A7-FE7B-4759-8AB2-137290FEA679}"/>
    <cellStyle name="20% - Énfasis2 7" xfId="480" xr:uid="{00000000-0005-0000-0000-0000FD000000}"/>
    <cellStyle name="20% - Énfasis2 7 2" xfId="1376" xr:uid="{00000000-0005-0000-0000-0000FE000000}"/>
    <cellStyle name="20% - Énfasis2 7 2 2" xfId="3168" xr:uid="{14C246BC-C82C-413B-8A62-8D86711AA750}"/>
    <cellStyle name="20% - Énfasis2 7 3" xfId="2272" xr:uid="{EBD00A41-AC75-42BC-9E30-373557E48101}"/>
    <cellStyle name="20% - Énfasis2 8" xfId="928" xr:uid="{00000000-0005-0000-0000-0000FF000000}"/>
    <cellStyle name="20% - Énfasis2 8 2" xfId="2720" xr:uid="{C76B0651-7F59-4AF8-869E-0D0AF4E49E43}"/>
    <cellStyle name="20% - Énfasis2 9" xfId="1824" xr:uid="{1B7BA2B1-5F7F-4EE6-AEE1-E53350A5089A}"/>
    <cellStyle name="20% - Énfasis3" xfId="27" builtinId="38" customBuiltin="1"/>
    <cellStyle name="20% - Énfasis3 2" xfId="48" xr:uid="{00000000-0005-0000-0000-000001010000}"/>
    <cellStyle name="20% - Énfasis3 2 2" xfId="76" xr:uid="{00000000-0005-0000-0000-000002010000}"/>
    <cellStyle name="20% - Énfasis3 2 2 2" xfId="132" xr:uid="{00000000-0005-0000-0000-000003010000}"/>
    <cellStyle name="20% - Énfasis3 2 2 2 2" xfId="244" xr:uid="{00000000-0005-0000-0000-000004010000}"/>
    <cellStyle name="20% - Énfasis3 2 2 2 2 2" xfId="468" xr:uid="{00000000-0005-0000-0000-000005010000}"/>
    <cellStyle name="20% - Énfasis3 2 2 2 2 2 2" xfId="916" xr:uid="{00000000-0005-0000-0000-000006010000}"/>
    <cellStyle name="20% - Énfasis3 2 2 2 2 2 2 2" xfId="1812" xr:uid="{00000000-0005-0000-0000-000007010000}"/>
    <cellStyle name="20% - Énfasis3 2 2 2 2 2 2 2 2" xfId="3604" xr:uid="{912F5F3A-6327-4578-9961-762190A108F2}"/>
    <cellStyle name="20% - Énfasis3 2 2 2 2 2 2 3" xfId="2708" xr:uid="{8A42ED54-9A24-4BC1-B07D-AA419672C668}"/>
    <cellStyle name="20% - Énfasis3 2 2 2 2 2 3" xfId="1364" xr:uid="{00000000-0005-0000-0000-000008010000}"/>
    <cellStyle name="20% - Énfasis3 2 2 2 2 2 3 2" xfId="3156" xr:uid="{80D7B0CF-3674-4797-8624-D085DBE909B5}"/>
    <cellStyle name="20% - Énfasis3 2 2 2 2 2 4" xfId="2260" xr:uid="{1E326FE9-78EC-4CBD-8D35-AA5161B1354A}"/>
    <cellStyle name="20% - Énfasis3 2 2 2 2 3" xfId="692" xr:uid="{00000000-0005-0000-0000-000009010000}"/>
    <cellStyle name="20% - Énfasis3 2 2 2 2 3 2" xfId="1588" xr:uid="{00000000-0005-0000-0000-00000A010000}"/>
    <cellStyle name="20% - Énfasis3 2 2 2 2 3 2 2" xfId="3380" xr:uid="{E4EB9B03-FBF8-4E60-9E3B-0DA29E8F168C}"/>
    <cellStyle name="20% - Énfasis3 2 2 2 2 3 3" xfId="2484" xr:uid="{058A23E4-993F-4516-9503-2CE0AB47007D}"/>
    <cellStyle name="20% - Énfasis3 2 2 2 2 4" xfId="1140" xr:uid="{00000000-0005-0000-0000-00000B010000}"/>
    <cellStyle name="20% - Énfasis3 2 2 2 2 4 2" xfId="2932" xr:uid="{4C11358E-6820-4668-B307-BDB3693BAFA9}"/>
    <cellStyle name="20% - Énfasis3 2 2 2 2 5" xfId="2036" xr:uid="{CB8087A5-E0DE-4513-9421-52F94AD11A6B}"/>
    <cellStyle name="20% - Énfasis3 2 2 2 3" xfId="356" xr:uid="{00000000-0005-0000-0000-00000C010000}"/>
    <cellStyle name="20% - Énfasis3 2 2 2 3 2" xfId="804" xr:uid="{00000000-0005-0000-0000-00000D010000}"/>
    <cellStyle name="20% - Énfasis3 2 2 2 3 2 2" xfId="1700" xr:uid="{00000000-0005-0000-0000-00000E010000}"/>
    <cellStyle name="20% - Énfasis3 2 2 2 3 2 2 2" xfId="3492" xr:uid="{A1822DC7-CE01-4997-82EE-F2D29B3B0647}"/>
    <cellStyle name="20% - Énfasis3 2 2 2 3 2 3" xfId="2596" xr:uid="{234D1637-F786-409A-8ABD-E3B0AB185BCC}"/>
    <cellStyle name="20% - Énfasis3 2 2 2 3 3" xfId="1252" xr:uid="{00000000-0005-0000-0000-00000F010000}"/>
    <cellStyle name="20% - Énfasis3 2 2 2 3 3 2" xfId="3044" xr:uid="{17907CEC-4EF1-4205-9B0A-7A997327E0A0}"/>
    <cellStyle name="20% - Énfasis3 2 2 2 3 4" xfId="2148" xr:uid="{E7AE25E3-A882-47C2-B599-B4DF3C26A9C6}"/>
    <cellStyle name="20% - Énfasis3 2 2 2 4" xfId="580" xr:uid="{00000000-0005-0000-0000-000010010000}"/>
    <cellStyle name="20% - Énfasis3 2 2 2 4 2" xfId="1476" xr:uid="{00000000-0005-0000-0000-000011010000}"/>
    <cellStyle name="20% - Énfasis3 2 2 2 4 2 2" xfId="3268" xr:uid="{95D5E320-BA1F-49A4-AD82-2156D27583DB}"/>
    <cellStyle name="20% - Énfasis3 2 2 2 4 3" xfId="2372" xr:uid="{2E8BCB67-EEC5-456E-91D2-AA82DB7146D2}"/>
    <cellStyle name="20% - Énfasis3 2 2 2 5" xfId="1028" xr:uid="{00000000-0005-0000-0000-000012010000}"/>
    <cellStyle name="20% - Énfasis3 2 2 2 5 2" xfId="2820" xr:uid="{860C1DA1-6184-4FCB-8559-405BC970B3C9}"/>
    <cellStyle name="20% - Énfasis3 2 2 2 6" xfId="1924" xr:uid="{4B4E9774-7800-4110-BEC4-45BECEE7A2A6}"/>
    <cellStyle name="20% - Énfasis3 2 2 3" xfId="188" xr:uid="{00000000-0005-0000-0000-000013010000}"/>
    <cellStyle name="20% - Énfasis3 2 2 3 2" xfId="412" xr:uid="{00000000-0005-0000-0000-000014010000}"/>
    <cellStyle name="20% - Énfasis3 2 2 3 2 2" xfId="860" xr:uid="{00000000-0005-0000-0000-000015010000}"/>
    <cellStyle name="20% - Énfasis3 2 2 3 2 2 2" xfId="1756" xr:uid="{00000000-0005-0000-0000-000016010000}"/>
    <cellStyle name="20% - Énfasis3 2 2 3 2 2 2 2" xfId="3548" xr:uid="{81294B35-A161-40B5-B41C-6C239443CAD2}"/>
    <cellStyle name="20% - Énfasis3 2 2 3 2 2 3" xfId="2652" xr:uid="{0FEE2BFE-50D4-4525-B833-AD159ED49FB9}"/>
    <cellStyle name="20% - Énfasis3 2 2 3 2 3" xfId="1308" xr:uid="{00000000-0005-0000-0000-000017010000}"/>
    <cellStyle name="20% - Énfasis3 2 2 3 2 3 2" xfId="3100" xr:uid="{900CA1BE-81BD-4C9A-BF06-EC6BE0558A34}"/>
    <cellStyle name="20% - Énfasis3 2 2 3 2 4" xfId="2204" xr:uid="{0D5117A8-EA33-44C0-A4F2-70D24BE59B6C}"/>
    <cellStyle name="20% - Énfasis3 2 2 3 3" xfId="636" xr:uid="{00000000-0005-0000-0000-000018010000}"/>
    <cellStyle name="20% - Énfasis3 2 2 3 3 2" xfId="1532" xr:uid="{00000000-0005-0000-0000-000019010000}"/>
    <cellStyle name="20% - Énfasis3 2 2 3 3 2 2" xfId="3324" xr:uid="{E2B1231B-7B9A-4758-BD8D-F3855B4C394A}"/>
    <cellStyle name="20% - Énfasis3 2 2 3 3 3" xfId="2428" xr:uid="{4AABA5A7-E9F1-4706-89C4-B4F9599A268B}"/>
    <cellStyle name="20% - Énfasis3 2 2 3 4" xfId="1084" xr:uid="{00000000-0005-0000-0000-00001A010000}"/>
    <cellStyle name="20% - Énfasis3 2 2 3 4 2" xfId="2876" xr:uid="{956386A2-0E8C-4841-A5B7-13C50277834B}"/>
    <cellStyle name="20% - Énfasis3 2 2 3 5" xfId="1980" xr:uid="{EA892B12-9422-46A7-A3E1-3F617EF7EC2B}"/>
    <cellStyle name="20% - Énfasis3 2 2 4" xfId="300" xr:uid="{00000000-0005-0000-0000-00001B010000}"/>
    <cellStyle name="20% - Énfasis3 2 2 4 2" xfId="748" xr:uid="{00000000-0005-0000-0000-00001C010000}"/>
    <cellStyle name="20% - Énfasis3 2 2 4 2 2" xfId="1644" xr:uid="{00000000-0005-0000-0000-00001D010000}"/>
    <cellStyle name="20% - Énfasis3 2 2 4 2 2 2" xfId="3436" xr:uid="{5611E03E-8057-4296-A21B-F74FCC418CAE}"/>
    <cellStyle name="20% - Énfasis3 2 2 4 2 3" xfId="2540" xr:uid="{D3BFE292-6DA2-4FE5-9979-79C2B802FA17}"/>
    <cellStyle name="20% - Énfasis3 2 2 4 3" xfId="1196" xr:uid="{00000000-0005-0000-0000-00001E010000}"/>
    <cellStyle name="20% - Énfasis3 2 2 4 3 2" xfId="2988" xr:uid="{D13A47C5-0A61-4143-A2A2-39D37E129432}"/>
    <cellStyle name="20% - Énfasis3 2 2 4 4" xfId="2092" xr:uid="{EBE088A3-87F5-4F9B-8A81-D5ECF006C1ED}"/>
    <cellStyle name="20% - Énfasis3 2 2 5" xfId="524" xr:uid="{00000000-0005-0000-0000-00001F010000}"/>
    <cellStyle name="20% - Énfasis3 2 2 5 2" xfId="1420" xr:uid="{00000000-0005-0000-0000-000020010000}"/>
    <cellStyle name="20% - Énfasis3 2 2 5 2 2" xfId="3212" xr:uid="{554AC951-05B0-4CAC-89C7-80FDA4D35C0B}"/>
    <cellStyle name="20% - Énfasis3 2 2 5 3" xfId="2316" xr:uid="{78739EE2-3081-47AD-AEAB-19AD19E9997A}"/>
    <cellStyle name="20% - Énfasis3 2 2 6" xfId="972" xr:uid="{00000000-0005-0000-0000-000021010000}"/>
    <cellStyle name="20% - Énfasis3 2 2 6 2" xfId="2764" xr:uid="{A357649C-C74B-404B-BC7B-BC953518C211}"/>
    <cellStyle name="20% - Énfasis3 2 2 7" xfId="1868" xr:uid="{893C07E6-411B-46A5-9C7B-1A45D356D9E8}"/>
    <cellStyle name="20% - Énfasis3 2 3" xfId="104" xr:uid="{00000000-0005-0000-0000-000022010000}"/>
    <cellStyle name="20% - Énfasis3 2 3 2" xfId="216" xr:uid="{00000000-0005-0000-0000-000023010000}"/>
    <cellStyle name="20% - Énfasis3 2 3 2 2" xfId="440" xr:uid="{00000000-0005-0000-0000-000024010000}"/>
    <cellStyle name="20% - Énfasis3 2 3 2 2 2" xfId="888" xr:uid="{00000000-0005-0000-0000-000025010000}"/>
    <cellStyle name="20% - Énfasis3 2 3 2 2 2 2" xfId="1784" xr:uid="{00000000-0005-0000-0000-000026010000}"/>
    <cellStyle name="20% - Énfasis3 2 3 2 2 2 2 2" xfId="3576" xr:uid="{6F28513C-95C9-4C8B-8555-367DE94D77F9}"/>
    <cellStyle name="20% - Énfasis3 2 3 2 2 2 3" xfId="2680" xr:uid="{178BB9EE-17DC-467E-AE56-BCBD3B62A829}"/>
    <cellStyle name="20% - Énfasis3 2 3 2 2 3" xfId="1336" xr:uid="{00000000-0005-0000-0000-000027010000}"/>
    <cellStyle name="20% - Énfasis3 2 3 2 2 3 2" xfId="3128" xr:uid="{E3ADCB4E-C6FD-4639-9059-5A5D6E75BB50}"/>
    <cellStyle name="20% - Énfasis3 2 3 2 2 4" xfId="2232" xr:uid="{245CCC64-3905-4BC8-ACF6-810AE29E658C}"/>
    <cellStyle name="20% - Énfasis3 2 3 2 3" xfId="664" xr:uid="{00000000-0005-0000-0000-000028010000}"/>
    <cellStyle name="20% - Énfasis3 2 3 2 3 2" xfId="1560" xr:uid="{00000000-0005-0000-0000-000029010000}"/>
    <cellStyle name="20% - Énfasis3 2 3 2 3 2 2" xfId="3352" xr:uid="{A4248915-6991-4D32-88F5-2CF4E44DA808}"/>
    <cellStyle name="20% - Énfasis3 2 3 2 3 3" xfId="2456" xr:uid="{88AB49C5-B6F1-4414-9705-24678473CC4C}"/>
    <cellStyle name="20% - Énfasis3 2 3 2 4" xfId="1112" xr:uid="{00000000-0005-0000-0000-00002A010000}"/>
    <cellStyle name="20% - Énfasis3 2 3 2 4 2" xfId="2904" xr:uid="{BCE2ECFB-B340-4ECD-B62B-4368F5BA6722}"/>
    <cellStyle name="20% - Énfasis3 2 3 2 5" xfId="2008" xr:uid="{3B3A9EF5-C587-428B-868C-CD0428CD2BC6}"/>
    <cellStyle name="20% - Énfasis3 2 3 3" xfId="328" xr:uid="{00000000-0005-0000-0000-00002B010000}"/>
    <cellStyle name="20% - Énfasis3 2 3 3 2" xfId="776" xr:uid="{00000000-0005-0000-0000-00002C010000}"/>
    <cellStyle name="20% - Énfasis3 2 3 3 2 2" xfId="1672" xr:uid="{00000000-0005-0000-0000-00002D010000}"/>
    <cellStyle name="20% - Énfasis3 2 3 3 2 2 2" xfId="3464" xr:uid="{C70E522A-02E9-40E1-B894-99DD0CE6CC7F}"/>
    <cellStyle name="20% - Énfasis3 2 3 3 2 3" xfId="2568" xr:uid="{4F7F7BFB-1260-4A4F-B362-9153C169DF36}"/>
    <cellStyle name="20% - Énfasis3 2 3 3 3" xfId="1224" xr:uid="{00000000-0005-0000-0000-00002E010000}"/>
    <cellStyle name="20% - Énfasis3 2 3 3 3 2" xfId="3016" xr:uid="{357DCF95-E969-447F-A933-711A6A36A911}"/>
    <cellStyle name="20% - Énfasis3 2 3 3 4" xfId="2120" xr:uid="{3C9665DB-53AC-4F4C-9F28-A2552C2686B0}"/>
    <cellStyle name="20% - Énfasis3 2 3 4" xfId="552" xr:uid="{00000000-0005-0000-0000-00002F010000}"/>
    <cellStyle name="20% - Énfasis3 2 3 4 2" xfId="1448" xr:uid="{00000000-0005-0000-0000-000030010000}"/>
    <cellStyle name="20% - Énfasis3 2 3 4 2 2" xfId="3240" xr:uid="{BA85E135-41C9-4BE8-9C9E-5037185490F5}"/>
    <cellStyle name="20% - Énfasis3 2 3 4 3" xfId="2344" xr:uid="{DBB479CC-B54C-4E48-BAFF-0295AF6F1BAD}"/>
    <cellStyle name="20% - Énfasis3 2 3 5" xfId="1000" xr:uid="{00000000-0005-0000-0000-000031010000}"/>
    <cellStyle name="20% - Énfasis3 2 3 5 2" xfId="2792" xr:uid="{120E0B6F-52B1-4735-82BA-BEE3EF94822F}"/>
    <cellStyle name="20% - Énfasis3 2 3 6" xfId="1896" xr:uid="{AD1FB703-8CD7-4ED7-90AF-26515A2702BE}"/>
    <cellStyle name="20% - Énfasis3 2 4" xfId="160" xr:uid="{00000000-0005-0000-0000-000032010000}"/>
    <cellStyle name="20% - Énfasis3 2 4 2" xfId="384" xr:uid="{00000000-0005-0000-0000-000033010000}"/>
    <cellStyle name="20% - Énfasis3 2 4 2 2" xfId="832" xr:uid="{00000000-0005-0000-0000-000034010000}"/>
    <cellStyle name="20% - Énfasis3 2 4 2 2 2" xfId="1728" xr:uid="{00000000-0005-0000-0000-000035010000}"/>
    <cellStyle name="20% - Énfasis3 2 4 2 2 2 2" xfId="3520" xr:uid="{D6A20C33-2AC8-47F9-8965-A360D4D1D56A}"/>
    <cellStyle name="20% - Énfasis3 2 4 2 2 3" xfId="2624" xr:uid="{C5FC38F8-F4CC-4C3A-8740-973DB4EA7078}"/>
    <cellStyle name="20% - Énfasis3 2 4 2 3" xfId="1280" xr:uid="{00000000-0005-0000-0000-000036010000}"/>
    <cellStyle name="20% - Énfasis3 2 4 2 3 2" xfId="3072" xr:uid="{51B3E6C0-1D8B-4F59-B1D7-C3E8ACC0AA64}"/>
    <cellStyle name="20% - Énfasis3 2 4 2 4" xfId="2176" xr:uid="{588CA2F1-586A-4D78-ABC0-B701CCD9F402}"/>
    <cellStyle name="20% - Énfasis3 2 4 3" xfId="608" xr:uid="{00000000-0005-0000-0000-000037010000}"/>
    <cellStyle name="20% - Énfasis3 2 4 3 2" xfId="1504" xr:uid="{00000000-0005-0000-0000-000038010000}"/>
    <cellStyle name="20% - Énfasis3 2 4 3 2 2" xfId="3296" xr:uid="{52426A59-87C1-4D5E-94CA-7709BF3FB1C6}"/>
    <cellStyle name="20% - Énfasis3 2 4 3 3" xfId="2400" xr:uid="{60E1DEF0-7062-477E-BB8C-4096A8E4E197}"/>
    <cellStyle name="20% - Énfasis3 2 4 4" xfId="1056" xr:uid="{00000000-0005-0000-0000-000039010000}"/>
    <cellStyle name="20% - Énfasis3 2 4 4 2" xfId="2848" xr:uid="{3224ACB3-EE3C-4B94-93D5-EC883D831FEE}"/>
    <cellStyle name="20% - Énfasis3 2 4 5" xfId="1952" xr:uid="{5C328163-C656-4878-927A-D6DD9CF6237C}"/>
    <cellStyle name="20% - Énfasis3 2 5" xfId="272" xr:uid="{00000000-0005-0000-0000-00003A010000}"/>
    <cellStyle name="20% - Énfasis3 2 5 2" xfId="720" xr:uid="{00000000-0005-0000-0000-00003B010000}"/>
    <cellStyle name="20% - Énfasis3 2 5 2 2" xfId="1616" xr:uid="{00000000-0005-0000-0000-00003C010000}"/>
    <cellStyle name="20% - Énfasis3 2 5 2 2 2" xfId="3408" xr:uid="{10D76D46-4621-4F6C-BB0C-69B22B97B590}"/>
    <cellStyle name="20% - Énfasis3 2 5 2 3" xfId="2512" xr:uid="{506293FB-F0B0-4E00-B865-6B51D40D943C}"/>
    <cellStyle name="20% - Énfasis3 2 5 3" xfId="1168" xr:uid="{00000000-0005-0000-0000-00003D010000}"/>
    <cellStyle name="20% - Énfasis3 2 5 3 2" xfId="2960" xr:uid="{39A3C939-E8B7-42B7-9DC5-45A90AFC967B}"/>
    <cellStyle name="20% - Énfasis3 2 5 4" xfId="2064" xr:uid="{AFE545C6-1956-4E87-B0D3-59976EFC756A}"/>
    <cellStyle name="20% - Énfasis3 2 6" xfId="496" xr:uid="{00000000-0005-0000-0000-00003E010000}"/>
    <cellStyle name="20% - Énfasis3 2 6 2" xfId="1392" xr:uid="{00000000-0005-0000-0000-00003F010000}"/>
    <cellStyle name="20% - Énfasis3 2 6 2 2" xfId="3184" xr:uid="{CF22299C-C055-44BE-8FED-4F18D4110466}"/>
    <cellStyle name="20% - Énfasis3 2 6 3" xfId="2288" xr:uid="{6BE5A2A2-D6D9-4E60-A1EA-FA3EEA3C8033}"/>
    <cellStyle name="20% - Énfasis3 2 7" xfId="944" xr:uid="{00000000-0005-0000-0000-000040010000}"/>
    <cellStyle name="20% - Énfasis3 2 7 2" xfId="2736" xr:uid="{70AAF7EE-8653-4E88-A1C5-DA360164DF1A}"/>
    <cellStyle name="20% - Énfasis3 2 8" xfId="1840" xr:uid="{DB63FBEA-51AD-4D1B-A937-C731BD371617}"/>
    <cellStyle name="20% - Énfasis3 3" xfId="62" xr:uid="{00000000-0005-0000-0000-000041010000}"/>
    <cellStyle name="20% - Énfasis3 3 2" xfId="118" xr:uid="{00000000-0005-0000-0000-000042010000}"/>
    <cellStyle name="20% - Énfasis3 3 2 2" xfId="230" xr:uid="{00000000-0005-0000-0000-000043010000}"/>
    <cellStyle name="20% - Énfasis3 3 2 2 2" xfId="454" xr:uid="{00000000-0005-0000-0000-000044010000}"/>
    <cellStyle name="20% - Énfasis3 3 2 2 2 2" xfId="902" xr:uid="{00000000-0005-0000-0000-000045010000}"/>
    <cellStyle name="20% - Énfasis3 3 2 2 2 2 2" xfId="1798" xr:uid="{00000000-0005-0000-0000-000046010000}"/>
    <cellStyle name="20% - Énfasis3 3 2 2 2 2 2 2" xfId="3590" xr:uid="{32F0B26C-E5F6-4CDD-BD4B-D50ED0BDDFCF}"/>
    <cellStyle name="20% - Énfasis3 3 2 2 2 2 3" xfId="2694" xr:uid="{C069363B-6B8C-4A44-84BC-D0DD6DC54187}"/>
    <cellStyle name="20% - Énfasis3 3 2 2 2 3" xfId="1350" xr:uid="{00000000-0005-0000-0000-000047010000}"/>
    <cellStyle name="20% - Énfasis3 3 2 2 2 3 2" xfId="3142" xr:uid="{24AD153E-E4D4-4889-B945-186987BB2AE6}"/>
    <cellStyle name="20% - Énfasis3 3 2 2 2 4" xfId="2246" xr:uid="{42C9B01C-01AC-4438-BBA7-22A4AD0B2861}"/>
    <cellStyle name="20% - Énfasis3 3 2 2 3" xfId="678" xr:uid="{00000000-0005-0000-0000-000048010000}"/>
    <cellStyle name="20% - Énfasis3 3 2 2 3 2" xfId="1574" xr:uid="{00000000-0005-0000-0000-000049010000}"/>
    <cellStyle name="20% - Énfasis3 3 2 2 3 2 2" xfId="3366" xr:uid="{1E64DEE6-EF48-47C3-97FB-4D22DC3D649E}"/>
    <cellStyle name="20% - Énfasis3 3 2 2 3 3" xfId="2470" xr:uid="{0759A4E8-42E4-464C-B5D9-C5160FE5ACE1}"/>
    <cellStyle name="20% - Énfasis3 3 2 2 4" xfId="1126" xr:uid="{00000000-0005-0000-0000-00004A010000}"/>
    <cellStyle name="20% - Énfasis3 3 2 2 4 2" xfId="2918" xr:uid="{6F7D6B4E-7567-4C4C-BF1A-EC7730669BCF}"/>
    <cellStyle name="20% - Énfasis3 3 2 2 5" xfId="2022" xr:uid="{B25B19B0-BA60-4E17-9924-9A701E012980}"/>
    <cellStyle name="20% - Énfasis3 3 2 3" xfId="342" xr:uid="{00000000-0005-0000-0000-00004B010000}"/>
    <cellStyle name="20% - Énfasis3 3 2 3 2" xfId="790" xr:uid="{00000000-0005-0000-0000-00004C010000}"/>
    <cellStyle name="20% - Énfasis3 3 2 3 2 2" xfId="1686" xr:uid="{00000000-0005-0000-0000-00004D010000}"/>
    <cellStyle name="20% - Énfasis3 3 2 3 2 2 2" xfId="3478" xr:uid="{8FB5B7F3-13FD-4153-814E-24CF9C508465}"/>
    <cellStyle name="20% - Énfasis3 3 2 3 2 3" xfId="2582" xr:uid="{81E3698E-54A3-454A-B2AE-391AE347E458}"/>
    <cellStyle name="20% - Énfasis3 3 2 3 3" xfId="1238" xr:uid="{00000000-0005-0000-0000-00004E010000}"/>
    <cellStyle name="20% - Énfasis3 3 2 3 3 2" xfId="3030" xr:uid="{4E584C30-0726-4251-B6AA-4850EF19422B}"/>
    <cellStyle name="20% - Énfasis3 3 2 3 4" xfId="2134" xr:uid="{BA86DB36-8512-4AE2-B450-80EBBDF974AB}"/>
    <cellStyle name="20% - Énfasis3 3 2 4" xfId="566" xr:uid="{00000000-0005-0000-0000-00004F010000}"/>
    <cellStyle name="20% - Énfasis3 3 2 4 2" xfId="1462" xr:uid="{00000000-0005-0000-0000-000050010000}"/>
    <cellStyle name="20% - Énfasis3 3 2 4 2 2" xfId="3254" xr:uid="{BE7BF0E9-89C1-4F52-BF16-1C527DA48ABD}"/>
    <cellStyle name="20% - Énfasis3 3 2 4 3" xfId="2358" xr:uid="{98C7DF44-ECC2-400C-9B9A-80B3A32EE40B}"/>
    <cellStyle name="20% - Énfasis3 3 2 5" xfId="1014" xr:uid="{00000000-0005-0000-0000-000051010000}"/>
    <cellStyle name="20% - Énfasis3 3 2 5 2" xfId="2806" xr:uid="{2A196110-9A5D-48CD-B017-236882E67E42}"/>
    <cellStyle name="20% - Énfasis3 3 2 6" xfId="1910" xr:uid="{7A79AE94-916E-456D-841B-B0158793DE86}"/>
    <cellStyle name="20% - Énfasis3 3 3" xfId="174" xr:uid="{00000000-0005-0000-0000-000052010000}"/>
    <cellStyle name="20% - Énfasis3 3 3 2" xfId="398" xr:uid="{00000000-0005-0000-0000-000053010000}"/>
    <cellStyle name="20% - Énfasis3 3 3 2 2" xfId="846" xr:uid="{00000000-0005-0000-0000-000054010000}"/>
    <cellStyle name="20% - Énfasis3 3 3 2 2 2" xfId="1742" xr:uid="{00000000-0005-0000-0000-000055010000}"/>
    <cellStyle name="20% - Énfasis3 3 3 2 2 2 2" xfId="3534" xr:uid="{E95B1D47-BAD3-4E82-B83E-AD739C419F91}"/>
    <cellStyle name="20% - Énfasis3 3 3 2 2 3" xfId="2638" xr:uid="{F38ACB29-8B8C-4954-AB3D-941AD4BC7965}"/>
    <cellStyle name="20% - Énfasis3 3 3 2 3" xfId="1294" xr:uid="{00000000-0005-0000-0000-000056010000}"/>
    <cellStyle name="20% - Énfasis3 3 3 2 3 2" xfId="3086" xr:uid="{3A0BD1B2-449A-4D9A-8A99-509D65DEA3B0}"/>
    <cellStyle name="20% - Énfasis3 3 3 2 4" xfId="2190" xr:uid="{E0C26EDF-D889-4327-A645-A2AC6C8530E3}"/>
    <cellStyle name="20% - Énfasis3 3 3 3" xfId="622" xr:uid="{00000000-0005-0000-0000-000057010000}"/>
    <cellStyle name="20% - Énfasis3 3 3 3 2" xfId="1518" xr:uid="{00000000-0005-0000-0000-000058010000}"/>
    <cellStyle name="20% - Énfasis3 3 3 3 2 2" xfId="3310" xr:uid="{272C9A77-B30F-46D2-80BC-B7A6B027CA37}"/>
    <cellStyle name="20% - Énfasis3 3 3 3 3" xfId="2414" xr:uid="{041D6B91-7152-4B49-8AB2-ED7DC99BD2B3}"/>
    <cellStyle name="20% - Énfasis3 3 3 4" xfId="1070" xr:uid="{00000000-0005-0000-0000-000059010000}"/>
    <cellStyle name="20% - Énfasis3 3 3 4 2" xfId="2862" xr:uid="{1A6F3BC1-6B94-413B-8204-FAB6438F3E58}"/>
    <cellStyle name="20% - Énfasis3 3 3 5" xfId="1966" xr:uid="{2F0C1674-FDBC-4763-9540-FC975FBDA712}"/>
    <cellStyle name="20% - Énfasis3 3 4" xfId="286" xr:uid="{00000000-0005-0000-0000-00005A010000}"/>
    <cellStyle name="20% - Énfasis3 3 4 2" xfId="734" xr:uid="{00000000-0005-0000-0000-00005B010000}"/>
    <cellStyle name="20% - Énfasis3 3 4 2 2" xfId="1630" xr:uid="{00000000-0005-0000-0000-00005C010000}"/>
    <cellStyle name="20% - Énfasis3 3 4 2 2 2" xfId="3422" xr:uid="{4168D493-22C6-4C46-A169-6735148D8643}"/>
    <cellStyle name="20% - Énfasis3 3 4 2 3" xfId="2526" xr:uid="{F5CC2183-A1A1-440C-8B48-D0C86ECDA21F}"/>
    <cellStyle name="20% - Énfasis3 3 4 3" xfId="1182" xr:uid="{00000000-0005-0000-0000-00005D010000}"/>
    <cellStyle name="20% - Énfasis3 3 4 3 2" xfId="2974" xr:uid="{BD944DB0-FAC6-4B34-9539-AF5B545BA62B}"/>
    <cellStyle name="20% - Énfasis3 3 4 4" xfId="2078" xr:uid="{1CFA22D2-3F9C-4A39-81E4-1FE1CDC17BE1}"/>
    <cellStyle name="20% - Énfasis3 3 5" xfId="510" xr:uid="{00000000-0005-0000-0000-00005E010000}"/>
    <cellStyle name="20% - Énfasis3 3 5 2" xfId="1406" xr:uid="{00000000-0005-0000-0000-00005F010000}"/>
    <cellStyle name="20% - Énfasis3 3 5 2 2" xfId="3198" xr:uid="{DC872B80-DDA7-49F7-9517-F91D2C6A494D}"/>
    <cellStyle name="20% - Énfasis3 3 5 3" xfId="2302" xr:uid="{C14935C3-D542-486D-BB95-53FFD9EFC309}"/>
    <cellStyle name="20% - Énfasis3 3 6" xfId="958" xr:uid="{00000000-0005-0000-0000-000060010000}"/>
    <cellStyle name="20% - Énfasis3 3 6 2" xfId="2750" xr:uid="{A6C62966-94FB-4FE7-BCF0-E71C7032ADAB}"/>
    <cellStyle name="20% - Énfasis3 3 7" xfId="1854" xr:uid="{578C45EB-020F-4FE3-BA92-72DEF9FCC0BC}"/>
    <cellStyle name="20% - Énfasis3 4" xfId="90" xr:uid="{00000000-0005-0000-0000-000061010000}"/>
    <cellStyle name="20% - Énfasis3 4 2" xfId="202" xr:uid="{00000000-0005-0000-0000-000062010000}"/>
    <cellStyle name="20% - Énfasis3 4 2 2" xfId="426" xr:uid="{00000000-0005-0000-0000-000063010000}"/>
    <cellStyle name="20% - Énfasis3 4 2 2 2" xfId="874" xr:uid="{00000000-0005-0000-0000-000064010000}"/>
    <cellStyle name="20% - Énfasis3 4 2 2 2 2" xfId="1770" xr:uid="{00000000-0005-0000-0000-000065010000}"/>
    <cellStyle name="20% - Énfasis3 4 2 2 2 2 2" xfId="3562" xr:uid="{AFF8C310-F276-4EF7-818B-73AA418238CC}"/>
    <cellStyle name="20% - Énfasis3 4 2 2 2 3" xfId="2666" xr:uid="{9F07FD60-7FA9-4F12-A632-136514539D93}"/>
    <cellStyle name="20% - Énfasis3 4 2 2 3" xfId="1322" xr:uid="{00000000-0005-0000-0000-000066010000}"/>
    <cellStyle name="20% - Énfasis3 4 2 2 3 2" xfId="3114" xr:uid="{1B26F2DC-2D77-46AC-9989-D7D27A6B83E4}"/>
    <cellStyle name="20% - Énfasis3 4 2 2 4" xfId="2218" xr:uid="{A5615DE0-4177-45D9-B42D-15F90791660E}"/>
    <cellStyle name="20% - Énfasis3 4 2 3" xfId="650" xr:uid="{00000000-0005-0000-0000-000067010000}"/>
    <cellStyle name="20% - Énfasis3 4 2 3 2" xfId="1546" xr:uid="{00000000-0005-0000-0000-000068010000}"/>
    <cellStyle name="20% - Énfasis3 4 2 3 2 2" xfId="3338" xr:uid="{0C510347-541B-4677-BE48-B07A36C3A58F}"/>
    <cellStyle name="20% - Énfasis3 4 2 3 3" xfId="2442" xr:uid="{5C53710B-90B0-4739-B249-F7015FEC28EB}"/>
    <cellStyle name="20% - Énfasis3 4 2 4" xfId="1098" xr:uid="{00000000-0005-0000-0000-000069010000}"/>
    <cellStyle name="20% - Énfasis3 4 2 4 2" xfId="2890" xr:uid="{E5E76519-508F-4FA3-999C-E87A3BD922C3}"/>
    <cellStyle name="20% - Énfasis3 4 2 5" xfId="1994" xr:uid="{16782AEE-7D2C-4211-978A-ED9C552FDB22}"/>
    <cellStyle name="20% - Énfasis3 4 3" xfId="314" xr:uid="{00000000-0005-0000-0000-00006A010000}"/>
    <cellStyle name="20% - Énfasis3 4 3 2" xfId="762" xr:uid="{00000000-0005-0000-0000-00006B010000}"/>
    <cellStyle name="20% - Énfasis3 4 3 2 2" xfId="1658" xr:uid="{00000000-0005-0000-0000-00006C010000}"/>
    <cellStyle name="20% - Énfasis3 4 3 2 2 2" xfId="3450" xr:uid="{5799BC8E-B4C5-46F9-9F35-C21904E7D4B7}"/>
    <cellStyle name="20% - Énfasis3 4 3 2 3" xfId="2554" xr:uid="{88599320-3784-4192-9207-BE2994D7C3AA}"/>
    <cellStyle name="20% - Énfasis3 4 3 3" xfId="1210" xr:uid="{00000000-0005-0000-0000-00006D010000}"/>
    <cellStyle name="20% - Énfasis3 4 3 3 2" xfId="3002" xr:uid="{75D37E23-7E89-43D1-AA6C-55134BEA5B80}"/>
    <cellStyle name="20% - Énfasis3 4 3 4" xfId="2106" xr:uid="{AFA80A60-6FEB-4C14-B725-0CC31436F2B9}"/>
    <cellStyle name="20% - Énfasis3 4 4" xfId="538" xr:uid="{00000000-0005-0000-0000-00006E010000}"/>
    <cellStyle name="20% - Énfasis3 4 4 2" xfId="1434" xr:uid="{00000000-0005-0000-0000-00006F010000}"/>
    <cellStyle name="20% - Énfasis3 4 4 2 2" xfId="3226" xr:uid="{DC00EEC3-2FFD-4957-8D9F-27F97F4BDFD4}"/>
    <cellStyle name="20% - Énfasis3 4 4 3" xfId="2330" xr:uid="{FB00940A-F057-4C42-85BE-3B7010BAA002}"/>
    <cellStyle name="20% - Énfasis3 4 5" xfId="986" xr:uid="{00000000-0005-0000-0000-000070010000}"/>
    <cellStyle name="20% - Énfasis3 4 5 2" xfId="2778" xr:uid="{129B57C1-E54A-4FF0-AC34-E48BBFADCC4C}"/>
    <cellStyle name="20% - Énfasis3 4 6" xfId="1882" xr:uid="{7A6C191F-F19B-4439-BBA3-DCF68DBAC6F2}"/>
    <cellStyle name="20% - Énfasis3 5" xfId="146" xr:uid="{00000000-0005-0000-0000-000071010000}"/>
    <cellStyle name="20% - Énfasis3 5 2" xfId="370" xr:uid="{00000000-0005-0000-0000-000072010000}"/>
    <cellStyle name="20% - Énfasis3 5 2 2" xfId="818" xr:uid="{00000000-0005-0000-0000-000073010000}"/>
    <cellStyle name="20% - Énfasis3 5 2 2 2" xfId="1714" xr:uid="{00000000-0005-0000-0000-000074010000}"/>
    <cellStyle name="20% - Énfasis3 5 2 2 2 2" xfId="3506" xr:uid="{0C39583E-5508-402D-9386-2BEC918A9DD8}"/>
    <cellStyle name="20% - Énfasis3 5 2 2 3" xfId="2610" xr:uid="{84C6D580-A22F-4B7F-BF58-BAE2A6D4FFFE}"/>
    <cellStyle name="20% - Énfasis3 5 2 3" xfId="1266" xr:uid="{00000000-0005-0000-0000-000075010000}"/>
    <cellStyle name="20% - Énfasis3 5 2 3 2" xfId="3058" xr:uid="{A43FF6B1-2AF5-4A98-A19B-679CAEA179F7}"/>
    <cellStyle name="20% - Énfasis3 5 2 4" xfId="2162" xr:uid="{5C5F8633-791E-4EF8-9A15-80BF1D885994}"/>
    <cellStyle name="20% - Énfasis3 5 3" xfId="594" xr:uid="{00000000-0005-0000-0000-000076010000}"/>
    <cellStyle name="20% - Énfasis3 5 3 2" xfId="1490" xr:uid="{00000000-0005-0000-0000-000077010000}"/>
    <cellStyle name="20% - Énfasis3 5 3 2 2" xfId="3282" xr:uid="{B65B968D-4A9D-4E4F-B709-5403BF281F67}"/>
    <cellStyle name="20% - Énfasis3 5 3 3" xfId="2386" xr:uid="{9E60521B-FBAD-4900-9E88-1608A28A0BB1}"/>
    <cellStyle name="20% - Énfasis3 5 4" xfId="1042" xr:uid="{00000000-0005-0000-0000-000078010000}"/>
    <cellStyle name="20% - Énfasis3 5 4 2" xfId="2834" xr:uid="{0C9CEF6A-5A54-4AF9-8FF8-9A141B672A6F}"/>
    <cellStyle name="20% - Énfasis3 5 5" xfId="1938" xr:uid="{DB9B70B4-E54C-4493-8D8C-E18FBFB3D299}"/>
    <cellStyle name="20% - Énfasis3 6" xfId="258" xr:uid="{00000000-0005-0000-0000-000079010000}"/>
    <cellStyle name="20% - Énfasis3 6 2" xfId="706" xr:uid="{00000000-0005-0000-0000-00007A010000}"/>
    <cellStyle name="20% - Énfasis3 6 2 2" xfId="1602" xr:uid="{00000000-0005-0000-0000-00007B010000}"/>
    <cellStyle name="20% - Énfasis3 6 2 2 2" xfId="3394" xr:uid="{E4FF5AB1-ADF6-428B-BB12-62A0E47FB651}"/>
    <cellStyle name="20% - Énfasis3 6 2 3" xfId="2498" xr:uid="{A89C2A49-F25A-4888-9636-85E1FD8664BD}"/>
    <cellStyle name="20% - Énfasis3 6 3" xfId="1154" xr:uid="{00000000-0005-0000-0000-00007C010000}"/>
    <cellStyle name="20% - Énfasis3 6 3 2" xfId="2946" xr:uid="{1733552D-8F3F-46AD-A3C7-C914344FF122}"/>
    <cellStyle name="20% - Énfasis3 6 4" xfId="2050" xr:uid="{9C401244-E8AA-4936-B0A5-73A34C839C4A}"/>
    <cellStyle name="20% - Énfasis3 7" xfId="482" xr:uid="{00000000-0005-0000-0000-00007D010000}"/>
    <cellStyle name="20% - Énfasis3 7 2" xfId="1378" xr:uid="{00000000-0005-0000-0000-00007E010000}"/>
    <cellStyle name="20% - Énfasis3 7 2 2" xfId="3170" xr:uid="{CDD007BF-1468-4563-979D-C023523BD8D5}"/>
    <cellStyle name="20% - Énfasis3 7 3" xfId="2274" xr:uid="{5F24D949-ED46-46BA-8E19-A6527C357D77}"/>
    <cellStyle name="20% - Énfasis3 8" xfId="930" xr:uid="{00000000-0005-0000-0000-00007F010000}"/>
    <cellStyle name="20% - Énfasis3 8 2" xfId="2722" xr:uid="{BC2081A8-1452-4897-AE6B-0B3079F7CB30}"/>
    <cellStyle name="20% - Énfasis3 9" xfId="1826" xr:uid="{31A58969-5698-41D1-AA7A-47E0B1F439C7}"/>
    <cellStyle name="20% - Énfasis4" xfId="31" builtinId="42" customBuiltin="1"/>
    <cellStyle name="20% - Énfasis4 2" xfId="50" xr:uid="{00000000-0005-0000-0000-000081010000}"/>
    <cellStyle name="20% - Énfasis4 2 2" xfId="78" xr:uid="{00000000-0005-0000-0000-000082010000}"/>
    <cellStyle name="20% - Énfasis4 2 2 2" xfId="134" xr:uid="{00000000-0005-0000-0000-000083010000}"/>
    <cellStyle name="20% - Énfasis4 2 2 2 2" xfId="246" xr:uid="{00000000-0005-0000-0000-000084010000}"/>
    <cellStyle name="20% - Énfasis4 2 2 2 2 2" xfId="470" xr:uid="{00000000-0005-0000-0000-000085010000}"/>
    <cellStyle name="20% - Énfasis4 2 2 2 2 2 2" xfId="918" xr:uid="{00000000-0005-0000-0000-000086010000}"/>
    <cellStyle name="20% - Énfasis4 2 2 2 2 2 2 2" xfId="1814" xr:uid="{00000000-0005-0000-0000-000087010000}"/>
    <cellStyle name="20% - Énfasis4 2 2 2 2 2 2 2 2" xfId="3606" xr:uid="{9AE01216-F797-4AFD-A29A-D0004FCA58A8}"/>
    <cellStyle name="20% - Énfasis4 2 2 2 2 2 2 3" xfId="2710" xr:uid="{B98ACBAC-E822-4C90-B278-B3A3247227EC}"/>
    <cellStyle name="20% - Énfasis4 2 2 2 2 2 3" xfId="1366" xr:uid="{00000000-0005-0000-0000-000088010000}"/>
    <cellStyle name="20% - Énfasis4 2 2 2 2 2 3 2" xfId="3158" xr:uid="{711D487A-BE10-4524-82BB-5EF64BEED7A3}"/>
    <cellStyle name="20% - Énfasis4 2 2 2 2 2 4" xfId="2262" xr:uid="{7A9A064F-0C8D-48B2-9A8B-4B64B0BCF5E9}"/>
    <cellStyle name="20% - Énfasis4 2 2 2 2 3" xfId="694" xr:uid="{00000000-0005-0000-0000-000089010000}"/>
    <cellStyle name="20% - Énfasis4 2 2 2 2 3 2" xfId="1590" xr:uid="{00000000-0005-0000-0000-00008A010000}"/>
    <cellStyle name="20% - Énfasis4 2 2 2 2 3 2 2" xfId="3382" xr:uid="{452299D6-37F2-4FC0-ADA5-ABEA961F03AC}"/>
    <cellStyle name="20% - Énfasis4 2 2 2 2 3 3" xfId="2486" xr:uid="{F72BAE4F-EFA0-4276-8778-602E3853420C}"/>
    <cellStyle name="20% - Énfasis4 2 2 2 2 4" xfId="1142" xr:uid="{00000000-0005-0000-0000-00008B010000}"/>
    <cellStyle name="20% - Énfasis4 2 2 2 2 4 2" xfId="2934" xr:uid="{86E39698-1B16-4CD4-BDBF-4AA242D13EBE}"/>
    <cellStyle name="20% - Énfasis4 2 2 2 2 5" xfId="2038" xr:uid="{A3339783-0BBC-400F-A5C5-1E08580BE265}"/>
    <cellStyle name="20% - Énfasis4 2 2 2 3" xfId="358" xr:uid="{00000000-0005-0000-0000-00008C010000}"/>
    <cellStyle name="20% - Énfasis4 2 2 2 3 2" xfId="806" xr:uid="{00000000-0005-0000-0000-00008D010000}"/>
    <cellStyle name="20% - Énfasis4 2 2 2 3 2 2" xfId="1702" xr:uid="{00000000-0005-0000-0000-00008E010000}"/>
    <cellStyle name="20% - Énfasis4 2 2 2 3 2 2 2" xfId="3494" xr:uid="{9881F8AF-F068-41AF-A824-505D16A141C8}"/>
    <cellStyle name="20% - Énfasis4 2 2 2 3 2 3" xfId="2598" xr:uid="{00BAA937-B1CF-48A9-AEE1-54A299D3812F}"/>
    <cellStyle name="20% - Énfasis4 2 2 2 3 3" xfId="1254" xr:uid="{00000000-0005-0000-0000-00008F010000}"/>
    <cellStyle name="20% - Énfasis4 2 2 2 3 3 2" xfId="3046" xr:uid="{6D41D6A2-87B8-4C7F-97AB-09828257E56A}"/>
    <cellStyle name="20% - Énfasis4 2 2 2 3 4" xfId="2150" xr:uid="{EFDD8255-A346-49E3-BFB2-3D566A051C5A}"/>
    <cellStyle name="20% - Énfasis4 2 2 2 4" xfId="582" xr:uid="{00000000-0005-0000-0000-000090010000}"/>
    <cellStyle name="20% - Énfasis4 2 2 2 4 2" xfId="1478" xr:uid="{00000000-0005-0000-0000-000091010000}"/>
    <cellStyle name="20% - Énfasis4 2 2 2 4 2 2" xfId="3270" xr:uid="{D40E1221-E180-4370-9948-65A99EB8984D}"/>
    <cellStyle name="20% - Énfasis4 2 2 2 4 3" xfId="2374" xr:uid="{DC3BD759-43B2-419D-8C55-737952F18EA6}"/>
    <cellStyle name="20% - Énfasis4 2 2 2 5" xfId="1030" xr:uid="{00000000-0005-0000-0000-000092010000}"/>
    <cellStyle name="20% - Énfasis4 2 2 2 5 2" xfId="2822" xr:uid="{27BC3CC3-A7B2-40D6-B59D-B25FFD1DC8BB}"/>
    <cellStyle name="20% - Énfasis4 2 2 2 6" xfId="1926" xr:uid="{46E10202-AB13-4925-AB32-C523089682A7}"/>
    <cellStyle name="20% - Énfasis4 2 2 3" xfId="190" xr:uid="{00000000-0005-0000-0000-000093010000}"/>
    <cellStyle name="20% - Énfasis4 2 2 3 2" xfId="414" xr:uid="{00000000-0005-0000-0000-000094010000}"/>
    <cellStyle name="20% - Énfasis4 2 2 3 2 2" xfId="862" xr:uid="{00000000-0005-0000-0000-000095010000}"/>
    <cellStyle name="20% - Énfasis4 2 2 3 2 2 2" xfId="1758" xr:uid="{00000000-0005-0000-0000-000096010000}"/>
    <cellStyle name="20% - Énfasis4 2 2 3 2 2 2 2" xfId="3550" xr:uid="{5C926E74-8F2D-492F-9D28-1B2E4669D35C}"/>
    <cellStyle name="20% - Énfasis4 2 2 3 2 2 3" xfId="2654" xr:uid="{3BB53D11-2689-411E-88C2-FD1BFC53680B}"/>
    <cellStyle name="20% - Énfasis4 2 2 3 2 3" xfId="1310" xr:uid="{00000000-0005-0000-0000-000097010000}"/>
    <cellStyle name="20% - Énfasis4 2 2 3 2 3 2" xfId="3102" xr:uid="{0DAF9812-F216-4C19-88EB-C2FC2834B4ED}"/>
    <cellStyle name="20% - Énfasis4 2 2 3 2 4" xfId="2206" xr:uid="{1DA4302C-1367-4B72-94C9-B539D90DF4FA}"/>
    <cellStyle name="20% - Énfasis4 2 2 3 3" xfId="638" xr:uid="{00000000-0005-0000-0000-000098010000}"/>
    <cellStyle name="20% - Énfasis4 2 2 3 3 2" xfId="1534" xr:uid="{00000000-0005-0000-0000-000099010000}"/>
    <cellStyle name="20% - Énfasis4 2 2 3 3 2 2" xfId="3326" xr:uid="{BBF66A2C-6DE2-4D54-8F9A-A644980BB8F2}"/>
    <cellStyle name="20% - Énfasis4 2 2 3 3 3" xfId="2430" xr:uid="{D87329BF-A907-4460-A465-2A6F7C0C167C}"/>
    <cellStyle name="20% - Énfasis4 2 2 3 4" xfId="1086" xr:uid="{00000000-0005-0000-0000-00009A010000}"/>
    <cellStyle name="20% - Énfasis4 2 2 3 4 2" xfId="2878" xr:uid="{1A3FE4F9-80A5-45A4-9DF9-33ECBAC7EB35}"/>
    <cellStyle name="20% - Énfasis4 2 2 3 5" xfId="1982" xr:uid="{782AE36E-B4AA-49E5-A657-708CBAD93D31}"/>
    <cellStyle name="20% - Énfasis4 2 2 4" xfId="302" xr:uid="{00000000-0005-0000-0000-00009B010000}"/>
    <cellStyle name="20% - Énfasis4 2 2 4 2" xfId="750" xr:uid="{00000000-0005-0000-0000-00009C010000}"/>
    <cellStyle name="20% - Énfasis4 2 2 4 2 2" xfId="1646" xr:uid="{00000000-0005-0000-0000-00009D010000}"/>
    <cellStyle name="20% - Énfasis4 2 2 4 2 2 2" xfId="3438" xr:uid="{40809E48-7F34-4780-8738-F4FDADE380E2}"/>
    <cellStyle name="20% - Énfasis4 2 2 4 2 3" xfId="2542" xr:uid="{AC4E15B1-7413-4B18-8699-D74A38BA6B64}"/>
    <cellStyle name="20% - Énfasis4 2 2 4 3" xfId="1198" xr:uid="{00000000-0005-0000-0000-00009E010000}"/>
    <cellStyle name="20% - Énfasis4 2 2 4 3 2" xfId="2990" xr:uid="{42A992B3-C93C-4BE2-8802-6DB75826E9A5}"/>
    <cellStyle name="20% - Énfasis4 2 2 4 4" xfId="2094" xr:uid="{8D176E43-E41B-4889-961A-385786303BD4}"/>
    <cellStyle name="20% - Énfasis4 2 2 5" xfId="526" xr:uid="{00000000-0005-0000-0000-00009F010000}"/>
    <cellStyle name="20% - Énfasis4 2 2 5 2" xfId="1422" xr:uid="{00000000-0005-0000-0000-0000A0010000}"/>
    <cellStyle name="20% - Énfasis4 2 2 5 2 2" xfId="3214" xr:uid="{DB7E18C7-A5AD-4D60-91B2-4DC25D0CC0CB}"/>
    <cellStyle name="20% - Énfasis4 2 2 5 3" xfId="2318" xr:uid="{B7565F48-BD80-44F3-859C-C9195A9D416D}"/>
    <cellStyle name="20% - Énfasis4 2 2 6" xfId="974" xr:uid="{00000000-0005-0000-0000-0000A1010000}"/>
    <cellStyle name="20% - Énfasis4 2 2 6 2" xfId="2766" xr:uid="{9AB890D0-0498-4BF1-8723-25332632CB30}"/>
    <cellStyle name="20% - Énfasis4 2 2 7" xfId="1870" xr:uid="{16841037-81E6-4435-93B7-D487DBB8C762}"/>
    <cellStyle name="20% - Énfasis4 2 3" xfId="106" xr:uid="{00000000-0005-0000-0000-0000A2010000}"/>
    <cellStyle name="20% - Énfasis4 2 3 2" xfId="218" xr:uid="{00000000-0005-0000-0000-0000A3010000}"/>
    <cellStyle name="20% - Énfasis4 2 3 2 2" xfId="442" xr:uid="{00000000-0005-0000-0000-0000A4010000}"/>
    <cellStyle name="20% - Énfasis4 2 3 2 2 2" xfId="890" xr:uid="{00000000-0005-0000-0000-0000A5010000}"/>
    <cellStyle name="20% - Énfasis4 2 3 2 2 2 2" xfId="1786" xr:uid="{00000000-0005-0000-0000-0000A6010000}"/>
    <cellStyle name="20% - Énfasis4 2 3 2 2 2 2 2" xfId="3578" xr:uid="{947AB8D3-B31C-4B0E-98A6-8EAF20A5B0D6}"/>
    <cellStyle name="20% - Énfasis4 2 3 2 2 2 3" xfId="2682" xr:uid="{CD725513-D7A3-4890-8CA3-3E30890D06A8}"/>
    <cellStyle name="20% - Énfasis4 2 3 2 2 3" xfId="1338" xr:uid="{00000000-0005-0000-0000-0000A7010000}"/>
    <cellStyle name="20% - Énfasis4 2 3 2 2 3 2" xfId="3130" xr:uid="{22CE4270-7BF2-4511-AF32-DAFE3B914088}"/>
    <cellStyle name="20% - Énfasis4 2 3 2 2 4" xfId="2234" xr:uid="{C5FD33D6-2F60-45F3-9E61-4F5C5D6B9197}"/>
    <cellStyle name="20% - Énfasis4 2 3 2 3" xfId="666" xr:uid="{00000000-0005-0000-0000-0000A8010000}"/>
    <cellStyle name="20% - Énfasis4 2 3 2 3 2" xfId="1562" xr:uid="{00000000-0005-0000-0000-0000A9010000}"/>
    <cellStyle name="20% - Énfasis4 2 3 2 3 2 2" xfId="3354" xr:uid="{4B4B00E1-1E3E-4ABA-B393-B35B3002EBAB}"/>
    <cellStyle name="20% - Énfasis4 2 3 2 3 3" xfId="2458" xr:uid="{6D355E80-8805-4659-B80D-1D0F3E9D6769}"/>
    <cellStyle name="20% - Énfasis4 2 3 2 4" xfId="1114" xr:uid="{00000000-0005-0000-0000-0000AA010000}"/>
    <cellStyle name="20% - Énfasis4 2 3 2 4 2" xfId="2906" xr:uid="{8DBEDD45-6D4E-4F01-BD64-41D83F9E6BFA}"/>
    <cellStyle name="20% - Énfasis4 2 3 2 5" xfId="2010" xr:uid="{C28FFCB2-63B0-4910-996B-7D6F50E90580}"/>
    <cellStyle name="20% - Énfasis4 2 3 3" xfId="330" xr:uid="{00000000-0005-0000-0000-0000AB010000}"/>
    <cellStyle name="20% - Énfasis4 2 3 3 2" xfId="778" xr:uid="{00000000-0005-0000-0000-0000AC010000}"/>
    <cellStyle name="20% - Énfasis4 2 3 3 2 2" xfId="1674" xr:uid="{00000000-0005-0000-0000-0000AD010000}"/>
    <cellStyle name="20% - Énfasis4 2 3 3 2 2 2" xfId="3466" xr:uid="{1E1EEA42-988F-46A4-8367-87161A298130}"/>
    <cellStyle name="20% - Énfasis4 2 3 3 2 3" xfId="2570" xr:uid="{8A504BDE-1C0F-43BC-992E-B901A92ADD2D}"/>
    <cellStyle name="20% - Énfasis4 2 3 3 3" xfId="1226" xr:uid="{00000000-0005-0000-0000-0000AE010000}"/>
    <cellStyle name="20% - Énfasis4 2 3 3 3 2" xfId="3018" xr:uid="{D13C9671-ECA4-45A6-A454-51E19D7A3AD7}"/>
    <cellStyle name="20% - Énfasis4 2 3 3 4" xfId="2122" xr:uid="{CB4ED19A-8B0A-4C75-B152-F67B79CCD94C}"/>
    <cellStyle name="20% - Énfasis4 2 3 4" xfId="554" xr:uid="{00000000-0005-0000-0000-0000AF010000}"/>
    <cellStyle name="20% - Énfasis4 2 3 4 2" xfId="1450" xr:uid="{00000000-0005-0000-0000-0000B0010000}"/>
    <cellStyle name="20% - Énfasis4 2 3 4 2 2" xfId="3242" xr:uid="{B36444CD-E687-4553-BBEF-6089421298E5}"/>
    <cellStyle name="20% - Énfasis4 2 3 4 3" xfId="2346" xr:uid="{A1EE492B-FCF5-4FDD-958C-3E6A184223AA}"/>
    <cellStyle name="20% - Énfasis4 2 3 5" xfId="1002" xr:uid="{00000000-0005-0000-0000-0000B1010000}"/>
    <cellStyle name="20% - Énfasis4 2 3 5 2" xfId="2794" xr:uid="{488C8D29-399D-4359-A9BB-6894B513661F}"/>
    <cellStyle name="20% - Énfasis4 2 3 6" xfId="1898" xr:uid="{95C2EFC2-A65D-4469-9A9C-B2837E5230BA}"/>
    <cellStyle name="20% - Énfasis4 2 4" xfId="162" xr:uid="{00000000-0005-0000-0000-0000B2010000}"/>
    <cellStyle name="20% - Énfasis4 2 4 2" xfId="386" xr:uid="{00000000-0005-0000-0000-0000B3010000}"/>
    <cellStyle name="20% - Énfasis4 2 4 2 2" xfId="834" xr:uid="{00000000-0005-0000-0000-0000B4010000}"/>
    <cellStyle name="20% - Énfasis4 2 4 2 2 2" xfId="1730" xr:uid="{00000000-0005-0000-0000-0000B5010000}"/>
    <cellStyle name="20% - Énfasis4 2 4 2 2 2 2" xfId="3522" xr:uid="{B418B2EC-1625-4D78-9105-F741FA7A6B12}"/>
    <cellStyle name="20% - Énfasis4 2 4 2 2 3" xfId="2626" xr:uid="{C3790403-D350-49C8-98B7-43FC0E581E17}"/>
    <cellStyle name="20% - Énfasis4 2 4 2 3" xfId="1282" xr:uid="{00000000-0005-0000-0000-0000B6010000}"/>
    <cellStyle name="20% - Énfasis4 2 4 2 3 2" xfId="3074" xr:uid="{02F8074B-E5F5-4BB1-89FE-B6F7AABF3A8F}"/>
    <cellStyle name="20% - Énfasis4 2 4 2 4" xfId="2178" xr:uid="{2E752DA4-0DBE-4A8B-B295-B8988B1BEDD8}"/>
    <cellStyle name="20% - Énfasis4 2 4 3" xfId="610" xr:uid="{00000000-0005-0000-0000-0000B7010000}"/>
    <cellStyle name="20% - Énfasis4 2 4 3 2" xfId="1506" xr:uid="{00000000-0005-0000-0000-0000B8010000}"/>
    <cellStyle name="20% - Énfasis4 2 4 3 2 2" xfId="3298" xr:uid="{5950D194-6915-4E5B-8826-5C0DD0E86292}"/>
    <cellStyle name="20% - Énfasis4 2 4 3 3" xfId="2402" xr:uid="{C89E2C45-3DE6-403C-B62E-4FFE502B7394}"/>
    <cellStyle name="20% - Énfasis4 2 4 4" xfId="1058" xr:uid="{00000000-0005-0000-0000-0000B9010000}"/>
    <cellStyle name="20% - Énfasis4 2 4 4 2" xfId="2850" xr:uid="{919E5031-B4C0-4BDE-9E0F-04D2D4036ACD}"/>
    <cellStyle name="20% - Énfasis4 2 4 5" xfId="1954" xr:uid="{A95B61A2-3B96-43CD-A1B5-691434230029}"/>
    <cellStyle name="20% - Énfasis4 2 5" xfId="274" xr:uid="{00000000-0005-0000-0000-0000BA010000}"/>
    <cellStyle name="20% - Énfasis4 2 5 2" xfId="722" xr:uid="{00000000-0005-0000-0000-0000BB010000}"/>
    <cellStyle name="20% - Énfasis4 2 5 2 2" xfId="1618" xr:uid="{00000000-0005-0000-0000-0000BC010000}"/>
    <cellStyle name="20% - Énfasis4 2 5 2 2 2" xfId="3410" xr:uid="{A6283A45-5EA2-4A4B-B374-4CE8701E72F5}"/>
    <cellStyle name="20% - Énfasis4 2 5 2 3" xfId="2514" xr:uid="{63D73D55-CECD-445B-A10C-FA8B4B5B419C}"/>
    <cellStyle name="20% - Énfasis4 2 5 3" xfId="1170" xr:uid="{00000000-0005-0000-0000-0000BD010000}"/>
    <cellStyle name="20% - Énfasis4 2 5 3 2" xfId="2962" xr:uid="{85C3B339-12C5-427D-A6F3-3EF73A12A19F}"/>
    <cellStyle name="20% - Énfasis4 2 5 4" xfId="2066" xr:uid="{4A229A0A-241D-4D63-9420-7D5C881EF52D}"/>
    <cellStyle name="20% - Énfasis4 2 6" xfId="498" xr:uid="{00000000-0005-0000-0000-0000BE010000}"/>
    <cellStyle name="20% - Énfasis4 2 6 2" xfId="1394" xr:uid="{00000000-0005-0000-0000-0000BF010000}"/>
    <cellStyle name="20% - Énfasis4 2 6 2 2" xfId="3186" xr:uid="{739D172C-B52B-450C-A480-03ED9E34A583}"/>
    <cellStyle name="20% - Énfasis4 2 6 3" xfId="2290" xr:uid="{96DD8CDC-B7F4-4A84-AA4A-4D9ABD2F22EC}"/>
    <cellStyle name="20% - Énfasis4 2 7" xfId="946" xr:uid="{00000000-0005-0000-0000-0000C0010000}"/>
    <cellStyle name="20% - Énfasis4 2 7 2" xfId="2738" xr:uid="{C76380DA-8450-4FE5-A9DD-D4E04328296F}"/>
    <cellStyle name="20% - Énfasis4 2 8" xfId="1842" xr:uid="{29A395B5-6989-4D5B-AAE4-D941E675B911}"/>
    <cellStyle name="20% - Énfasis4 3" xfId="64" xr:uid="{00000000-0005-0000-0000-0000C1010000}"/>
    <cellStyle name="20% - Énfasis4 3 2" xfId="120" xr:uid="{00000000-0005-0000-0000-0000C2010000}"/>
    <cellStyle name="20% - Énfasis4 3 2 2" xfId="232" xr:uid="{00000000-0005-0000-0000-0000C3010000}"/>
    <cellStyle name="20% - Énfasis4 3 2 2 2" xfId="456" xr:uid="{00000000-0005-0000-0000-0000C4010000}"/>
    <cellStyle name="20% - Énfasis4 3 2 2 2 2" xfId="904" xr:uid="{00000000-0005-0000-0000-0000C5010000}"/>
    <cellStyle name="20% - Énfasis4 3 2 2 2 2 2" xfId="1800" xr:uid="{00000000-0005-0000-0000-0000C6010000}"/>
    <cellStyle name="20% - Énfasis4 3 2 2 2 2 2 2" xfId="3592" xr:uid="{CAA57C15-8887-4CAD-8C5F-0195E8620CD1}"/>
    <cellStyle name="20% - Énfasis4 3 2 2 2 2 3" xfId="2696" xr:uid="{C177C466-AD60-4CB1-88FC-BC4D2C634EDF}"/>
    <cellStyle name="20% - Énfasis4 3 2 2 2 3" xfId="1352" xr:uid="{00000000-0005-0000-0000-0000C7010000}"/>
    <cellStyle name="20% - Énfasis4 3 2 2 2 3 2" xfId="3144" xr:uid="{2C00DBFA-39CE-4EF4-B420-7F0C68CFC3E3}"/>
    <cellStyle name="20% - Énfasis4 3 2 2 2 4" xfId="2248" xr:uid="{34A6F769-C23F-4058-AB94-F047A1E2C170}"/>
    <cellStyle name="20% - Énfasis4 3 2 2 3" xfId="680" xr:uid="{00000000-0005-0000-0000-0000C8010000}"/>
    <cellStyle name="20% - Énfasis4 3 2 2 3 2" xfId="1576" xr:uid="{00000000-0005-0000-0000-0000C9010000}"/>
    <cellStyle name="20% - Énfasis4 3 2 2 3 2 2" xfId="3368" xr:uid="{2B0C0B3B-C53A-4EF0-A184-2693DA05A2A2}"/>
    <cellStyle name="20% - Énfasis4 3 2 2 3 3" xfId="2472" xr:uid="{97C2472E-8FD1-4249-9CCC-7ED6F596FB94}"/>
    <cellStyle name="20% - Énfasis4 3 2 2 4" xfId="1128" xr:uid="{00000000-0005-0000-0000-0000CA010000}"/>
    <cellStyle name="20% - Énfasis4 3 2 2 4 2" xfId="2920" xr:uid="{9C30A926-FEE4-47A6-87B1-2AA21A0228BE}"/>
    <cellStyle name="20% - Énfasis4 3 2 2 5" xfId="2024" xr:uid="{4E0CF60A-0781-4C54-9418-ECD92CDDF0D9}"/>
    <cellStyle name="20% - Énfasis4 3 2 3" xfId="344" xr:uid="{00000000-0005-0000-0000-0000CB010000}"/>
    <cellStyle name="20% - Énfasis4 3 2 3 2" xfId="792" xr:uid="{00000000-0005-0000-0000-0000CC010000}"/>
    <cellStyle name="20% - Énfasis4 3 2 3 2 2" xfId="1688" xr:uid="{00000000-0005-0000-0000-0000CD010000}"/>
    <cellStyle name="20% - Énfasis4 3 2 3 2 2 2" xfId="3480" xr:uid="{0800433D-784C-4645-8864-EA4D6C8F0AF0}"/>
    <cellStyle name="20% - Énfasis4 3 2 3 2 3" xfId="2584" xr:uid="{1590C2F0-E974-4001-9CFD-47F832B05737}"/>
    <cellStyle name="20% - Énfasis4 3 2 3 3" xfId="1240" xr:uid="{00000000-0005-0000-0000-0000CE010000}"/>
    <cellStyle name="20% - Énfasis4 3 2 3 3 2" xfId="3032" xr:uid="{E31E593E-9DA8-42AA-A62B-D5A469973829}"/>
    <cellStyle name="20% - Énfasis4 3 2 3 4" xfId="2136" xr:uid="{C78F0922-1FAC-45CF-91A5-339E7889916D}"/>
    <cellStyle name="20% - Énfasis4 3 2 4" xfId="568" xr:uid="{00000000-0005-0000-0000-0000CF010000}"/>
    <cellStyle name="20% - Énfasis4 3 2 4 2" xfId="1464" xr:uid="{00000000-0005-0000-0000-0000D0010000}"/>
    <cellStyle name="20% - Énfasis4 3 2 4 2 2" xfId="3256" xr:uid="{21E5C6B1-3EA3-4B59-B195-802771258C5A}"/>
    <cellStyle name="20% - Énfasis4 3 2 4 3" xfId="2360" xr:uid="{29AD6713-72BB-49A6-A23E-4084F836116B}"/>
    <cellStyle name="20% - Énfasis4 3 2 5" xfId="1016" xr:uid="{00000000-0005-0000-0000-0000D1010000}"/>
    <cellStyle name="20% - Énfasis4 3 2 5 2" xfId="2808" xr:uid="{5C00CBFE-548F-4760-9272-E58B14BDB80D}"/>
    <cellStyle name="20% - Énfasis4 3 2 6" xfId="1912" xr:uid="{E13CEAA2-55CA-4FF9-85BF-00EA751DBA2C}"/>
    <cellStyle name="20% - Énfasis4 3 3" xfId="176" xr:uid="{00000000-0005-0000-0000-0000D2010000}"/>
    <cellStyle name="20% - Énfasis4 3 3 2" xfId="400" xr:uid="{00000000-0005-0000-0000-0000D3010000}"/>
    <cellStyle name="20% - Énfasis4 3 3 2 2" xfId="848" xr:uid="{00000000-0005-0000-0000-0000D4010000}"/>
    <cellStyle name="20% - Énfasis4 3 3 2 2 2" xfId="1744" xr:uid="{00000000-0005-0000-0000-0000D5010000}"/>
    <cellStyle name="20% - Énfasis4 3 3 2 2 2 2" xfId="3536" xr:uid="{06233C17-8C1A-4226-9815-6DF0F79C3235}"/>
    <cellStyle name="20% - Énfasis4 3 3 2 2 3" xfId="2640" xr:uid="{8D8AA13D-E925-45E7-A971-39EBA3C742F3}"/>
    <cellStyle name="20% - Énfasis4 3 3 2 3" xfId="1296" xr:uid="{00000000-0005-0000-0000-0000D6010000}"/>
    <cellStyle name="20% - Énfasis4 3 3 2 3 2" xfId="3088" xr:uid="{D402C33A-3480-4567-ACC8-FC8220665860}"/>
    <cellStyle name="20% - Énfasis4 3 3 2 4" xfId="2192" xr:uid="{E863893D-6BC0-4483-BA50-751D9BC4FB08}"/>
    <cellStyle name="20% - Énfasis4 3 3 3" xfId="624" xr:uid="{00000000-0005-0000-0000-0000D7010000}"/>
    <cellStyle name="20% - Énfasis4 3 3 3 2" xfId="1520" xr:uid="{00000000-0005-0000-0000-0000D8010000}"/>
    <cellStyle name="20% - Énfasis4 3 3 3 2 2" xfId="3312" xr:uid="{A1B0B474-5D70-4CF5-9551-30A4B3A0102F}"/>
    <cellStyle name="20% - Énfasis4 3 3 3 3" xfId="2416" xr:uid="{5D9F015C-B155-4163-BFB3-9A1F1736E8DE}"/>
    <cellStyle name="20% - Énfasis4 3 3 4" xfId="1072" xr:uid="{00000000-0005-0000-0000-0000D9010000}"/>
    <cellStyle name="20% - Énfasis4 3 3 4 2" xfId="2864" xr:uid="{8EAB5B72-9B7D-4386-B30E-709EDA60EFFA}"/>
    <cellStyle name="20% - Énfasis4 3 3 5" xfId="1968" xr:uid="{05288562-38C4-4784-A074-F5216BB995CD}"/>
    <cellStyle name="20% - Énfasis4 3 4" xfId="288" xr:uid="{00000000-0005-0000-0000-0000DA010000}"/>
    <cellStyle name="20% - Énfasis4 3 4 2" xfId="736" xr:uid="{00000000-0005-0000-0000-0000DB010000}"/>
    <cellStyle name="20% - Énfasis4 3 4 2 2" xfId="1632" xr:uid="{00000000-0005-0000-0000-0000DC010000}"/>
    <cellStyle name="20% - Énfasis4 3 4 2 2 2" xfId="3424" xr:uid="{9D60BB4F-F338-4538-AD5C-809169947D5A}"/>
    <cellStyle name="20% - Énfasis4 3 4 2 3" xfId="2528" xr:uid="{F6B442F3-DAB3-4B60-B737-3155D9289B99}"/>
    <cellStyle name="20% - Énfasis4 3 4 3" xfId="1184" xr:uid="{00000000-0005-0000-0000-0000DD010000}"/>
    <cellStyle name="20% - Énfasis4 3 4 3 2" xfId="2976" xr:uid="{F6E2D342-0D0B-4190-88BA-A604B7E8A642}"/>
    <cellStyle name="20% - Énfasis4 3 4 4" xfId="2080" xr:uid="{EF203F84-FDB7-47DB-9188-425A9AD367FB}"/>
    <cellStyle name="20% - Énfasis4 3 5" xfId="512" xr:uid="{00000000-0005-0000-0000-0000DE010000}"/>
    <cellStyle name="20% - Énfasis4 3 5 2" xfId="1408" xr:uid="{00000000-0005-0000-0000-0000DF010000}"/>
    <cellStyle name="20% - Énfasis4 3 5 2 2" xfId="3200" xr:uid="{2C715CF8-FDCC-4E6B-AAE8-99C88A3051C6}"/>
    <cellStyle name="20% - Énfasis4 3 5 3" xfId="2304" xr:uid="{9EF852BB-CCE3-4698-9F58-2895BBE67377}"/>
    <cellStyle name="20% - Énfasis4 3 6" xfId="960" xr:uid="{00000000-0005-0000-0000-0000E0010000}"/>
    <cellStyle name="20% - Énfasis4 3 6 2" xfId="2752" xr:uid="{6929DE12-2D4D-4AFC-932F-FE4620741BF1}"/>
    <cellStyle name="20% - Énfasis4 3 7" xfId="1856" xr:uid="{4CAAC1A2-E931-46E8-8FAE-864CF32BF6BA}"/>
    <cellStyle name="20% - Énfasis4 4" xfId="92" xr:uid="{00000000-0005-0000-0000-0000E1010000}"/>
    <cellStyle name="20% - Énfasis4 4 2" xfId="204" xr:uid="{00000000-0005-0000-0000-0000E2010000}"/>
    <cellStyle name="20% - Énfasis4 4 2 2" xfId="428" xr:uid="{00000000-0005-0000-0000-0000E3010000}"/>
    <cellStyle name="20% - Énfasis4 4 2 2 2" xfId="876" xr:uid="{00000000-0005-0000-0000-0000E4010000}"/>
    <cellStyle name="20% - Énfasis4 4 2 2 2 2" xfId="1772" xr:uid="{00000000-0005-0000-0000-0000E5010000}"/>
    <cellStyle name="20% - Énfasis4 4 2 2 2 2 2" xfId="3564" xr:uid="{55599496-710A-4611-B8A1-995850882307}"/>
    <cellStyle name="20% - Énfasis4 4 2 2 2 3" xfId="2668" xr:uid="{4B9CCDA5-FE8B-4CEE-AEA9-29E69653C0E6}"/>
    <cellStyle name="20% - Énfasis4 4 2 2 3" xfId="1324" xr:uid="{00000000-0005-0000-0000-0000E6010000}"/>
    <cellStyle name="20% - Énfasis4 4 2 2 3 2" xfId="3116" xr:uid="{194E99E7-FC4E-4293-BCB2-4E1E486D2B0D}"/>
    <cellStyle name="20% - Énfasis4 4 2 2 4" xfId="2220" xr:uid="{F6AB532B-C9B7-43DA-89C3-C800F48CEBED}"/>
    <cellStyle name="20% - Énfasis4 4 2 3" xfId="652" xr:uid="{00000000-0005-0000-0000-0000E7010000}"/>
    <cellStyle name="20% - Énfasis4 4 2 3 2" xfId="1548" xr:uid="{00000000-0005-0000-0000-0000E8010000}"/>
    <cellStyle name="20% - Énfasis4 4 2 3 2 2" xfId="3340" xr:uid="{2D4BB70D-AB93-4252-88F6-07430AE18D55}"/>
    <cellStyle name="20% - Énfasis4 4 2 3 3" xfId="2444" xr:uid="{501C7506-EEB5-4589-9AFB-E20FE521D740}"/>
    <cellStyle name="20% - Énfasis4 4 2 4" xfId="1100" xr:uid="{00000000-0005-0000-0000-0000E9010000}"/>
    <cellStyle name="20% - Énfasis4 4 2 4 2" xfId="2892" xr:uid="{1F74D27C-AD78-42B1-AC7B-74470D23E3F1}"/>
    <cellStyle name="20% - Énfasis4 4 2 5" xfId="1996" xr:uid="{1B97176A-E28A-4D8C-A2FB-E94633C900D3}"/>
    <cellStyle name="20% - Énfasis4 4 3" xfId="316" xr:uid="{00000000-0005-0000-0000-0000EA010000}"/>
    <cellStyle name="20% - Énfasis4 4 3 2" xfId="764" xr:uid="{00000000-0005-0000-0000-0000EB010000}"/>
    <cellStyle name="20% - Énfasis4 4 3 2 2" xfId="1660" xr:uid="{00000000-0005-0000-0000-0000EC010000}"/>
    <cellStyle name="20% - Énfasis4 4 3 2 2 2" xfId="3452" xr:uid="{1F665B3F-CC64-464B-B072-049B6CA4BEA9}"/>
    <cellStyle name="20% - Énfasis4 4 3 2 3" xfId="2556" xr:uid="{CDDE4648-3114-4C7D-AFF3-2D20DABAE3E3}"/>
    <cellStyle name="20% - Énfasis4 4 3 3" xfId="1212" xr:uid="{00000000-0005-0000-0000-0000ED010000}"/>
    <cellStyle name="20% - Énfasis4 4 3 3 2" xfId="3004" xr:uid="{0EEA51AE-E89C-41C1-A1BA-6ED2F19B51C1}"/>
    <cellStyle name="20% - Énfasis4 4 3 4" xfId="2108" xr:uid="{07FDE6B6-F3D2-4DA1-8FB9-D7030A2145BA}"/>
    <cellStyle name="20% - Énfasis4 4 4" xfId="540" xr:uid="{00000000-0005-0000-0000-0000EE010000}"/>
    <cellStyle name="20% - Énfasis4 4 4 2" xfId="1436" xr:uid="{00000000-0005-0000-0000-0000EF010000}"/>
    <cellStyle name="20% - Énfasis4 4 4 2 2" xfId="3228" xr:uid="{10B96D39-6B19-4795-82D0-EE5936599BC8}"/>
    <cellStyle name="20% - Énfasis4 4 4 3" xfId="2332" xr:uid="{5F0E7925-FD42-4BEE-8527-4D087FAA8AAC}"/>
    <cellStyle name="20% - Énfasis4 4 5" xfId="988" xr:uid="{00000000-0005-0000-0000-0000F0010000}"/>
    <cellStyle name="20% - Énfasis4 4 5 2" xfId="2780" xr:uid="{14C4F686-83FD-424C-ACD5-48981A1CDDC7}"/>
    <cellStyle name="20% - Énfasis4 4 6" xfId="1884" xr:uid="{3D73889A-16BE-4E6C-936D-72FFC2BC6380}"/>
    <cellStyle name="20% - Énfasis4 5" xfId="148" xr:uid="{00000000-0005-0000-0000-0000F1010000}"/>
    <cellStyle name="20% - Énfasis4 5 2" xfId="372" xr:uid="{00000000-0005-0000-0000-0000F2010000}"/>
    <cellStyle name="20% - Énfasis4 5 2 2" xfId="820" xr:uid="{00000000-0005-0000-0000-0000F3010000}"/>
    <cellStyle name="20% - Énfasis4 5 2 2 2" xfId="1716" xr:uid="{00000000-0005-0000-0000-0000F4010000}"/>
    <cellStyle name="20% - Énfasis4 5 2 2 2 2" xfId="3508" xr:uid="{D54BD0A8-F3B9-439E-94BD-86A839372853}"/>
    <cellStyle name="20% - Énfasis4 5 2 2 3" xfId="2612" xr:uid="{DB878F57-5576-47E0-94E5-33886BDBC350}"/>
    <cellStyle name="20% - Énfasis4 5 2 3" xfId="1268" xr:uid="{00000000-0005-0000-0000-0000F5010000}"/>
    <cellStyle name="20% - Énfasis4 5 2 3 2" xfId="3060" xr:uid="{5740B958-D057-4D6C-B082-418972789111}"/>
    <cellStyle name="20% - Énfasis4 5 2 4" xfId="2164" xr:uid="{D1A8CDAA-93AB-486C-98D8-87D1A1097516}"/>
    <cellStyle name="20% - Énfasis4 5 3" xfId="596" xr:uid="{00000000-0005-0000-0000-0000F6010000}"/>
    <cellStyle name="20% - Énfasis4 5 3 2" xfId="1492" xr:uid="{00000000-0005-0000-0000-0000F7010000}"/>
    <cellStyle name="20% - Énfasis4 5 3 2 2" xfId="3284" xr:uid="{2369FABB-C2C4-4A26-9C54-9BCBD0B1BB1B}"/>
    <cellStyle name="20% - Énfasis4 5 3 3" xfId="2388" xr:uid="{239B4949-FC7F-4593-B67D-F100E6F80988}"/>
    <cellStyle name="20% - Énfasis4 5 4" xfId="1044" xr:uid="{00000000-0005-0000-0000-0000F8010000}"/>
    <cellStyle name="20% - Énfasis4 5 4 2" xfId="2836" xr:uid="{B03D9997-F947-4CD9-A330-F887637ECD52}"/>
    <cellStyle name="20% - Énfasis4 5 5" xfId="1940" xr:uid="{F792035D-6569-4174-A5C7-C8E026D97E86}"/>
    <cellStyle name="20% - Énfasis4 6" xfId="260" xr:uid="{00000000-0005-0000-0000-0000F9010000}"/>
    <cellStyle name="20% - Énfasis4 6 2" xfId="708" xr:uid="{00000000-0005-0000-0000-0000FA010000}"/>
    <cellStyle name="20% - Énfasis4 6 2 2" xfId="1604" xr:uid="{00000000-0005-0000-0000-0000FB010000}"/>
    <cellStyle name="20% - Énfasis4 6 2 2 2" xfId="3396" xr:uid="{08270FCF-1026-4D8C-8308-BB6FF16970EB}"/>
    <cellStyle name="20% - Énfasis4 6 2 3" xfId="2500" xr:uid="{C65F6F93-0995-4CCB-817B-28F79B2CE48A}"/>
    <cellStyle name="20% - Énfasis4 6 3" xfId="1156" xr:uid="{00000000-0005-0000-0000-0000FC010000}"/>
    <cellStyle name="20% - Énfasis4 6 3 2" xfId="2948" xr:uid="{427A63E5-C105-4036-A0F9-7A470816164A}"/>
    <cellStyle name="20% - Énfasis4 6 4" xfId="2052" xr:uid="{24F9A3A8-1BB2-45ED-8D8B-C0C8C61BAD69}"/>
    <cellStyle name="20% - Énfasis4 7" xfId="484" xr:uid="{00000000-0005-0000-0000-0000FD010000}"/>
    <cellStyle name="20% - Énfasis4 7 2" xfId="1380" xr:uid="{00000000-0005-0000-0000-0000FE010000}"/>
    <cellStyle name="20% - Énfasis4 7 2 2" xfId="3172" xr:uid="{0843842E-46CA-40F2-B97D-E3228C4BE05A}"/>
    <cellStyle name="20% - Énfasis4 7 3" xfId="2276" xr:uid="{8AF430B1-E4AF-4ACA-BBC9-4CB127043EA6}"/>
    <cellStyle name="20% - Énfasis4 8" xfId="932" xr:uid="{00000000-0005-0000-0000-0000FF010000}"/>
    <cellStyle name="20% - Énfasis4 8 2" xfId="2724" xr:uid="{40D91F5D-23AC-4D96-B53C-B1B50194E4AE}"/>
    <cellStyle name="20% - Énfasis4 9" xfId="1828" xr:uid="{80050922-A7C8-4E0E-A907-BC20A97B29DF}"/>
    <cellStyle name="20% - Énfasis5" xfId="35" builtinId="46" customBuiltin="1"/>
    <cellStyle name="20% - Énfasis5 2" xfId="52" xr:uid="{00000000-0005-0000-0000-000001020000}"/>
    <cellStyle name="20% - Énfasis5 2 2" xfId="80" xr:uid="{00000000-0005-0000-0000-000002020000}"/>
    <cellStyle name="20% - Énfasis5 2 2 2" xfId="136" xr:uid="{00000000-0005-0000-0000-000003020000}"/>
    <cellStyle name="20% - Énfasis5 2 2 2 2" xfId="248" xr:uid="{00000000-0005-0000-0000-000004020000}"/>
    <cellStyle name="20% - Énfasis5 2 2 2 2 2" xfId="472" xr:uid="{00000000-0005-0000-0000-000005020000}"/>
    <cellStyle name="20% - Énfasis5 2 2 2 2 2 2" xfId="920" xr:uid="{00000000-0005-0000-0000-000006020000}"/>
    <cellStyle name="20% - Énfasis5 2 2 2 2 2 2 2" xfId="1816" xr:uid="{00000000-0005-0000-0000-000007020000}"/>
    <cellStyle name="20% - Énfasis5 2 2 2 2 2 2 2 2" xfId="3608" xr:uid="{61D38C00-349B-44C6-8746-1325BBFC0E31}"/>
    <cellStyle name="20% - Énfasis5 2 2 2 2 2 2 3" xfId="2712" xr:uid="{7F1B8993-C5BE-43A4-B4A7-2734498CD649}"/>
    <cellStyle name="20% - Énfasis5 2 2 2 2 2 3" xfId="1368" xr:uid="{00000000-0005-0000-0000-000008020000}"/>
    <cellStyle name="20% - Énfasis5 2 2 2 2 2 3 2" xfId="3160" xr:uid="{B1173CA5-7DC2-4031-8FE1-40707F0F0194}"/>
    <cellStyle name="20% - Énfasis5 2 2 2 2 2 4" xfId="2264" xr:uid="{35F3A03A-49E7-4607-9EC2-781E48784E76}"/>
    <cellStyle name="20% - Énfasis5 2 2 2 2 3" xfId="696" xr:uid="{00000000-0005-0000-0000-000009020000}"/>
    <cellStyle name="20% - Énfasis5 2 2 2 2 3 2" xfId="1592" xr:uid="{00000000-0005-0000-0000-00000A020000}"/>
    <cellStyle name="20% - Énfasis5 2 2 2 2 3 2 2" xfId="3384" xr:uid="{9FA5264D-5CFC-4FE2-B693-2436BA860390}"/>
    <cellStyle name="20% - Énfasis5 2 2 2 2 3 3" xfId="2488" xr:uid="{ACF964C9-4487-4E9A-8061-92EF80283432}"/>
    <cellStyle name="20% - Énfasis5 2 2 2 2 4" xfId="1144" xr:uid="{00000000-0005-0000-0000-00000B020000}"/>
    <cellStyle name="20% - Énfasis5 2 2 2 2 4 2" xfId="2936" xr:uid="{37AF9759-E47B-46E7-9261-9095AC78D87B}"/>
    <cellStyle name="20% - Énfasis5 2 2 2 2 5" xfId="2040" xr:uid="{3ED5A7F6-B4A2-4F21-8DB7-7C360E1C43C4}"/>
    <cellStyle name="20% - Énfasis5 2 2 2 3" xfId="360" xr:uid="{00000000-0005-0000-0000-00000C020000}"/>
    <cellStyle name="20% - Énfasis5 2 2 2 3 2" xfId="808" xr:uid="{00000000-0005-0000-0000-00000D020000}"/>
    <cellStyle name="20% - Énfasis5 2 2 2 3 2 2" xfId="1704" xr:uid="{00000000-0005-0000-0000-00000E020000}"/>
    <cellStyle name="20% - Énfasis5 2 2 2 3 2 2 2" xfId="3496" xr:uid="{B70235C0-4436-47E6-8E07-D51F739DFFB1}"/>
    <cellStyle name="20% - Énfasis5 2 2 2 3 2 3" xfId="2600" xr:uid="{E09AD53F-4898-4ED6-BD1C-BDE365E6BCF2}"/>
    <cellStyle name="20% - Énfasis5 2 2 2 3 3" xfId="1256" xr:uid="{00000000-0005-0000-0000-00000F020000}"/>
    <cellStyle name="20% - Énfasis5 2 2 2 3 3 2" xfId="3048" xr:uid="{F0CA34F3-5648-4465-924F-C6C0F7C3610B}"/>
    <cellStyle name="20% - Énfasis5 2 2 2 3 4" xfId="2152" xr:uid="{BC1495A8-F6DD-44F8-94FE-17FEC1D45CBD}"/>
    <cellStyle name="20% - Énfasis5 2 2 2 4" xfId="584" xr:uid="{00000000-0005-0000-0000-000010020000}"/>
    <cellStyle name="20% - Énfasis5 2 2 2 4 2" xfId="1480" xr:uid="{00000000-0005-0000-0000-000011020000}"/>
    <cellStyle name="20% - Énfasis5 2 2 2 4 2 2" xfId="3272" xr:uid="{BD710339-D918-414B-B858-F1375B4E0211}"/>
    <cellStyle name="20% - Énfasis5 2 2 2 4 3" xfId="2376" xr:uid="{5A70883C-26A3-48D8-9CC4-EB22AB930BDC}"/>
    <cellStyle name="20% - Énfasis5 2 2 2 5" xfId="1032" xr:uid="{00000000-0005-0000-0000-000012020000}"/>
    <cellStyle name="20% - Énfasis5 2 2 2 5 2" xfId="2824" xr:uid="{B3EF7065-353E-423F-99EE-506296CBA2F4}"/>
    <cellStyle name="20% - Énfasis5 2 2 2 6" xfId="1928" xr:uid="{8CFF0814-06EE-4139-9AF3-45AB44407030}"/>
    <cellStyle name="20% - Énfasis5 2 2 3" xfId="192" xr:uid="{00000000-0005-0000-0000-000013020000}"/>
    <cellStyle name="20% - Énfasis5 2 2 3 2" xfId="416" xr:uid="{00000000-0005-0000-0000-000014020000}"/>
    <cellStyle name="20% - Énfasis5 2 2 3 2 2" xfId="864" xr:uid="{00000000-0005-0000-0000-000015020000}"/>
    <cellStyle name="20% - Énfasis5 2 2 3 2 2 2" xfId="1760" xr:uid="{00000000-0005-0000-0000-000016020000}"/>
    <cellStyle name="20% - Énfasis5 2 2 3 2 2 2 2" xfId="3552" xr:uid="{48B8439D-E7E0-40D8-B958-3303ECBAAFE8}"/>
    <cellStyle name="20% - Énfasis5 2 2 3 2 2 3" xfId="2656" xr:uid="{F54A5B6C-4986-4710-9B63-54BF33D88B19}"/>
    <cellStyle name="20% - Énfasis5 2 2 3 2 3" xfId="1312" xr:uid="{00000000-0005-0000-0000-000017020000}"/>
    <cellStyle name="20% - Énfasis5 2 2 3 2 3 2" xfId="3104" xr:uid="{BBDF1F37-D520-4D12-B953-DD46FFAC62BD}"/>
    <cellStyle name="20% - Énfasis5 2 2 3 2 4" xfId="2208" xr:uid="{E1682ADE-B21F-488C-B3AD-AA74C5ECCA00}"/>
    <cellStyle name="20% - Énfasis5 2 2 3 3" xfId="640" xr:uid="{00000000-0005-0000-0000-000018020000}"/>
    <cellStyle name="20% - Énfasis5 2 2 3 3 2" xfId="1536" xr:uid="{00000000-0005-0000-0000-000019020000}"/>
    <cellStyle name="20% - Énfasis5 2 2 3 3 2 2" xfId="3328" xr:uid="{5CE512C3-02B2-4EAF-97B8-1D33B79C4CB4}"/>
    <cellStyle name="20% - Énfasis5 2 2 3 3 3" xfId="2432" xr:uid="{4EDA63E6-C575-49A5-8920-256A4D10BBCF}"/>
    <cellStyle name="20% - Énfasis5 2 2 3 4" xfId="1088" xr:uid="{00000000-0005-0000-0000-00001A020000}"/>
    <cellStyle name="20% - Énfasis5 2 2 3 4 2" xfId="2880" xr:uid="{E3B396CD-C49A-4995-951B-8CCF3493BDC6}"/>
    <cellStyle name="20% - Énfasis5 2 2 3 5" xfId="1984" xr:uid="{52E0C498-9F83-4BFB-950B-E08D031E5220}"/>
    <cellStyle name="20% - Énfasis5 2 2 4" xfId="304" xr:uid="{00000000-0005-0000-0000-00001B020000}"/>
    <cellStyle name="20% - Énfasis5 2 2 4 2" xfId="752" xr:uid="{00000000-0005-0000-0000-00001C020000}"/>
    <cellStyle name="20% - Énfasis5 2 2 4 2 2" xfId="1648" xr:uid="{00000000-0005-0000-0000-00001D020000}"/>
    <cellStyle name="20% - Énfasis5 2 2 4 2 2 2" xfId="3440" xr:uid="{4ECB6076-4403-4724-AF3C-4DF23EDD4F1E}"/>
    <cellStyle name="20% - Énfasis5 2 2 4 2 3" xfId="2544" xr:uid="{95E3638F-3012-4075-B6EA-9F2BDC7438AA}"/>
    <cellStyle name="20% - Énfasis5 2 2 4 3" xfId="1200" xr:uid="{00000000-0005-0000-0000-00001E020000}"/>
    <cellStyle name="20% - Énfasis5 2 2 4 3 2" xfId="2992" xr:uid="{D8472B83-0C07-4627-8D47-9161111AC4BF}"/>
    <cellStyle name="20% - Énfasis5 2 2 4 4" xfId="2096" xr:uid="{A132DB00-02D8-4AAD-B4B5-9F4325D735C7}"/>
    <cellStyle name="20% - Énfasis5 2 2 5" xfId="528" xr:uid="{00000000-0005-0000-0000-00001F020000}"/>
    <cellStyle name="20% - Énfasis5 2 2 5 2" xfId="1424" xr:uid="{00000000-0005-0000-0000-000020020000}"/>
    <cellStyle name="20% - Énfasis5 2 2 5 2 2" xfId="3216" xr:uid="{D4018EF5-4C07-441C-ADC8-A390F18A5203}"/>
    <cellStyle name="20% - Énfasis5 2 2 5 3" xfId="2320" xr:uid="{A86DC397-C024-4941-A080-9AABA1633E2A}"/>
    <cellStyle name="20% - Énfasis5 2 2 6" xfId="976" xr:uid="{00000000-0005-0000-0000-000021020000}"/>
    <cellStyle name="20% - Énfasis5 2 2 6 2" xfId="2768" xr:uid="{B64E36EA-6678-49D3-AB07-7AC64E6A490A}"/>
    <cellStyle name="20% - Énfasis5 2 2 7" xfId="1872" xr:uid="{83623FF9-ED12-43B8-8269-3F2ED2F66F16}"/>
    <cellStyle name="20% - Énfasis5 2 3" xfId="108" xr:uid="{00000000-0005-0000-0000-000022020000}"/>
    <cellStyle name="20% - Énfasis5 2 3 2" xfId="220" xr:uid="{00000000-0005-0000-0000-000023020000}"/>
    <cellStyle name="20% - Énfasis5 2 3 2 2" xfId="444" xr:uid="{00000000-0005-0000-0000-000024020000}"/>
    <cellStyle name="20% - Énfasis5 2 3 2 2 2" xfId="892" xr:uid="{00000000-0005-0000-0000-000025020000}"/>
    <cellStyle name="20% - Énfasis5 2 3 2 2 2 2" xfId="1788" xr:uid="{00000000-0005-0000-0000-000026020000}"/>
    <cellStyle name="20% - Énfasis5 2 3 2 2 2 2 2" xfId="3580" xr:uid="{9BABF9F5-111F-4E18-A604-ED818421B129}"/>
    <cellStyle name="20% - Énfasis5 2 3 2 2 2 3" xfId="2684" xr:uid="{7FE41ADA-BE79-40F4-95E9-48B28A614A4D}"/>
    <cellStyle name="20% - Énfasis5 2 3 2 2 3" xfId="1340" xr:uid="{00000000-0005-0000-0000-000027020000}"/>
    <cellStyle name="20% - Énfasis5 2 3 2 2 3 2" xfId="3132" xr:uid="{CDDEED2D-FDB7-4F04-A824-6E014678AAD8}"/>
    <cellStyle name="20% - Énfasis5 2 3 2 2 4" xfId="2236" xr:uid="{12D96F46-035A-4608-9530-387EAF2F4171}"/>
    <cellStyle name="20% - Énfasis5 2 3 2 3" xfId="668" xr:uid="{00000000-0005-0000-0000-000028020000}"/>
    <cellStyle name="20% - Énfasis5 2 3 2 3 2" xfId="1564" xr:uid="{00000000-0005-0000-0000-000029020000}"/>
    <cellStyle name="20% - Énfasis5 2 3 2 3 2 2" xfId="3356" xr:uid="{F06F50E4-9E14-4DE9-8002-8285C5520F5E}"/>
    <cellStyle name="20% - Énfasis5 2 3 2 3 3" xfId="2460" xr:uid="{E45C41BD-F41B-4A04-8734-445963AD5D5E}"/>
    <cellStyle name="20% - Énfasis5 2 3 2 4" xfId="1116" xr:uid="{00000000-0005-0000-0000-00002A020000}"/>
    <cellStyle name="20% - Énfasis5 2 3 2 4 2" xfId="2908" xr:uid="{0B5D5BEF-12A4-4843-8776-FC213C6BA825}"/>
    <cellStyle name="20% - Énfasis5 2 3 2 5" xfId="2012" xr:uid="{BD25B4E2-D11C-453B-B212-603FAF388D9D}"/>
    <cellStyle name="20% - Énfasis5 2 3 3" xfId="332" xr:uid="{00000000-0005-0000-0000-00002B020000}"/>
    <cellStyle name="20% - Énfasis5 2 3 3 2" xfId="780" xr:uid="{00000000-0005-0000-0000-00002C020000}"/>
    <cellStyle name="20% - Énfasis5 2 3 3 2 2" xfId="1676" xr:uid="{00000000-0005-0000-0000-00002D020000}"/>
    <cellStyle name="20% - Énfasis5 2 3 3 2 2 2" xfId="3468" xr:uid="{84AF6351-8639-416E-BC0C-0A65810297C9}"/>
    <cellStyle name="20% - Énfasis5 2 3 3 2 3" xfId="2572" xr:uid="{397B28C4-581E-443F-998B-FB2757725831}"/>
    <cellStyle name="20% - Énfasis5 2 3 3 3" xfId="1228" xr:uid="{00000000-0005-0000-0000-00002E020000}"/>
    <cellStyle name="20% - Énfasis5 2 3 3 3 2" xfId="3020" xr:uid="{3A9ABF55-6A14-405A-9EE6-AFA0C19DBE00}"/>
    <cellStyle name="20% - Énfasis5 2 3 3 4" xfId="2124" xr:uid="{DCC4577B-67C3-4D11-A650-91AB16213220}"/>
    <cellStyle name="20% - Énfasis5 2 3 4" xfId="556" xr:uid="{00000000-0005-0000-0000-00002F020000}"/>
    <cellStyle name="20% - Énfasis5 2 3 4 2" xfId="1452" xr:uid="{00000000-0005-0000-0000-000030020000}"/>
    <cellStyle name="20% - Énfasis5 2 3 4 2 2" xfId="3244" xr:uid="{D06DA8DB-EFB5-4CEB-965D-27A76F429C7E}"/>
    <cellStyle name="20% - Énfasis5 2 3 4 3" xfId="2348" xr:uid="{8B6EFC57-9E0A-4E96-949C-DFD960BAB14E}"/>
    <cellStyle name="20% - Énfasis5 2 3 5" xfId="1004" xr:uid="{00000000-0005-0000-0000-000031020000}"/>
    <cellStyle name="20% - Énfasis5 2 3 5 2" xfId="2796" xr:uid="{F13D8408-CAB1-4266-A01D-3AF650DE9F5C}"/>
    <cellStyle name="20% - Énfasis5 2 3 6" xfId="1900" xr:uid="{A09EA57D-3043-4781-A9DE-9D76CB481833}"/>
    <cellStyle name="20% - Énfasis5 2 4" xfId="164" xr:uid="{00000000-0005-0000-0000-000032020000}"/>
    <cellStyle name="20% - Énfasis5 2 4 2" xfId="388" xr:uid="{00000000-0005-0000-0000-000033020000}"/>
    <cellStyle name="20% - Énfasis5 2 4 2 2" xfId="836" xr:uid="{00000000-0005-0000-0000-000034020000}"/>
    <cellStyle name="20% - Énfasis5 2 4 2 2 2" xfId="1732" xr:uid="{00000000-0005-0000-0000-000035020000}"/>
    <cellStyle name="20% - Énfasis5 2 4 2 2 2 2" xfId="3524" xr:uid="{F9FD3B30-BA41-434D-86A5-ED1BE6843E82}"/>
    <cellStyle name="20% - Énfasis5 2 4 2 2 3" xfId="2628" xr:uid="{F460FA36-9AB6-4668-BD4D-B7AAB28DCD0F}"/>
    <cellStyle name="20% - Énfasis5 2 4 2 3" xfId="1284" xr:uid="{00000000-0005-0000-0000-000036020000}"/>
    <cellStyle name="20% - Énfasis5 2 4 2 3 2" xfId="3076" xr:uid="{772AED81-842B-42EA-9808-3E176F2204BD}"/>
    <cellStyle name="20% - Énfasis5 2 4 2 4" xfId="2180" xr:uid="{A60700F8-C43E-419F-B950-0ED428B2E66F}"/>
    <cellStyle name="20% - Énfasis5 2 4 3" xfId="612" xr:uid="{00000000-0005-0000-0000-000037020000}"/>
    <cellStyle name="20% - Énfasis5 2 4 3 2" xfId="1508" xr:uid="{00000000-0005-0000-0000-000038020000}"/>
    <cellStyle name="20% - Énfasis5 2 4 3 2 2" xfId="3300" xr:uid="{1E7DEC14-FF7A-4CB8-AF20-CF5851A39FFD}"/>
    <cellStyle name="20% - Énfasis5 2 4 3 3" xfId="2404" xr:uid="{E3D9A73A-1DEB-427A-8267-FA537940E253}"/>
    <cellStyle name="20% - Énfasis5 2 4 4" xfId="1060" xr:uid="{00000000-0005-0000-0000-000039020000}"/>
    <cellStyle name="20% - Énfasis5 2 4 4 2" xfId="2852" xr:uid="{3D1514C2-5439-4D52-91F7-67AB920C844C}"/>
    <cellStyle name="20% - Énfasis5 2 4 5" xfId="1956" xr:uid="{4191DAA2-302C-43B9-BA31-0426C74AD822}"/>
    <cellStyle name="20% - Énfasis5 2 5" xfId="276" xr:uid="{00000000-0005-0000-0000-00003A020000}"/>
    <cellStyle name="20% - Énfasis5 2 5 2" xfId="724" xr:uid="{00000000-0005-0000-0000-00003B020000}"/>
    <cellStyle name="20% - Énfasis5 2 5 2 2" xfId="1620" xr:uid="{00000000-0005-0000-0000-00003C020000}"/>
    <cellStyle name="20% - Énfasis5 2 5 2 2 2" xfId="3412" xr:uid="{4766B32B-7A4B-4DAD-834F-093186931211}"/>
    <cellStyle name="20% - Énfasis5 2 5 2 3" xfId="2516" xr:uid="{78505BCA-D824-4F09-B85D-C690921A5BB5}"/>
    <cellStyle name="20% - Énfasis5 2 5 3" xfId="1172" xr:uid="{00000000-0005-0000-0000-00003D020000}"/>
    <cellStyle name="20% - Énfasis5 2 5 3 2" xfId="2964" xr:uid="{15897C3C-B6A9-4E83-835E-EA12473E09D3}"/>
    <cellStyle name="20% - Énfasis5 2 5 4" xfId="2068" xr:uid="{9273B88F-F46C-4984-B08D-3F7F9C14F0C5}"/>
    <cellStyle name="20% - Énfasis5 2 6" xfId="500" xr:uid="{00000000-0005-0000-0000-00003E020000}"/>
    <cellStyle name="20% - Énfasis5 2 6 2" xfId="1396" xr:uid="{00000000-0005-0000-0000-00003F020000}"/>
    <cellStyle name="20% - Énfasis5 2 6 2 2" xfId="3188" xr:uid="{93979909-3C4B-4FBB-AEB5-FC6CEAEBCA38}"/>
    <cellStyle name="20% - Énfasis5 2 6 3" xfId="2292" xr:uid="{EFD1D64E-5FEB-4EE0-954D-A937A38895CE}"/>
    <cellStyle name="20% - Énfasis5 2 7" xfId="948" xr:uid="{00000000-0005-0000-0000-000040020000}"/>
    <cellStyle name="20% - Énfasis5 2 7 2" xfId="2740" xr:uid="{F6E3B622-A17D-4B01-B4C2-51328BF2BA54}"/>
    <cellStyle name="20% - Énfasis5 2 8" xfId="1844" xr:uid="{A77F9F56-13A0-4298-AD90-D5A755159921}"/>
    <cellStyle name="20% - Énfasis5 3" xfId="66" xr:uid="{00000000-0005-0000-0000-000041020000}"/>
    <cellStyle name="20% - Énfasis5 3 2" xfId="122" xr:uid="{00000000-0005-0000-0000-000042020000}"/>
    <cellStyle name="20% - Énfasis5 3 2 2" xfId="234" xr:uid="{00000000-0005-0000-0000-000043020000}"/>
    <cellStyle name="20% - Énfasis5 3 2 2 2" xfId="458" xr:uid="{00000000-0005-0000-0000-000044020000}"/>
    <cellStyle name="20% - Énfasis5 3 2 2 2 2" xfId="906" xr:uid="{00000000-0005-0000-0000-000045020000}"/>
    <cellStyle name="20% - Énfasis5 3 2 2 2 2 2" xfId="1802" xr:uid="{00000000-0005-0000-0000-000046020000}"/>
    <cellStyle name="20% - Énfasis5 3 2 2 2 2 2 2" xfId="3594" xr:uid="{E8931274-D2C6-44C2-9247-2E211E8835AB}"/>
    <cellStyle name="20% - Énfasis5 3 2 2 2 2 3" xfId="2698" xr:uid="{F25F7A27-2128-412C-8A5C-A4E6CAC7EACB}"/>
    <cellStyle name="20% - Énfasis5 3 2 2 2 3" xfId="1354" xr:uid="{00000000-0005-0000-0000-000047020000}"/>
    <cellStyle name="20% - Énfasis5 3 2 2 2 3 2" xfId="3146" xr:uid="{D52E6BE6-60EE-4BE1-8CA2-364ABFB3697C}"/>
    <cellStyle name="20% - Énfasis5 3 2 2 2 4" xfId="2250" xr:uid="{B700DA2D-282A-4F48-A997-3FC98A8555B6}"/>
    <cellStyle name="20% - Énfasis5 3 2 2 3" xfId="682" xr:uid="{00000000-0005-0000-0000-000048020000}"/>
    <cellStyle name="20% - Énfasis5 3 2 2 3 2" xfId="1578" xr:uid="{00000000-0005-0000-0000-000049020000}"/>
    <cellStyle name="20% - Énfasis5 3 2 2 3 2 2" xfId="3370" xr:uid="{16864E3A-0165-448F-A300-DAD9A939839D}"/>
    <cellStyle name="20% - Énfasis5 3 2 2 3 3" xfId="2474" xr:uid="{4435194D-3280-48A9-B99E-EB55CA476092}"/>
    <cellStyle name="20% - Énfasis5 3 2 2 4" xfId="1130" xr:uid="{00000000-0005-0000-0000-00004A020000}"/>
    <cellStyle name="20% - Énfasis5 3 2 2 4 2" xfId="2922" xr:uid="{7DE2C7C9-7BF5-474F-8448-35A14F7BF6F5}"/>
    <cellStyle name="20% - Énfasis5 3 2 2 5" xfId="2026" xr:uid="{393BB0B0-BE68-4A41-B51E-9AE9351FC737}"/>
    <cellStyle name="20% - Énfasis5 3 2 3" xfId="346" xr:uid="{00000000-0005-0000-0000-00004B020000}"/>
    <cellStyle name="20% - Énfasis5 3 2 3 2" xfId="794" xr:uid="{00000000-0005-0000-0000-00004C020000}"/>
    <cellStyle name="20% - Énfasis5 3 2 3 2 2" xfId="1690" xr:uid="{00000000-0005-0000-0000-00004D020000}"/>
    <cellStyle name="20% - Énfasis5 3 2 3 2 2 2" xfId="3482" xr:uid="{B77E1E1F-D6C3-42BE-A66D-50DCAC9CA6B2}"/>
    <cellStyle name="20% - Énfasis5 3 2 3 2 3" xfId="2586" xr:uid="{A45D5C1A-7EEA-41BB-A5B8-7AF148489B84}"/>
    <cellStyle name="20% - Énfasis5 3 2 3 3" xfId="1242" xr:uid="{00000000-0005-0000-0000-00004E020000}"/>
    <cellStyle name="20% - Énfasis5 3 2 3 3 2" xfId="3034" xr:uid="{04078EEC-DB5B-49A2-A772-723A8EF9B242}"/>
    <cellStyle name="20% - Énfasis5 3 2 3 4" xfId="2138" xr:uid="{F39E3700-0567-45D5-AD39-49A52F16C6EF}"/>
    <cellStyle name="20% - Énfasis5 3 2 4" xfId="570" xr:uid="{00000000-0005-0000-0000-00004F020000}"/>
    <cellStyle name="20% - Énfasis5 3 2 4 2" xfId="1466" xr:uid="{00000000-0005-0000-0000-000050020000}"/>
    <cellStyle name="20% - Énfasis5 3 2 4 2 2" xfId="3258" xr:uid="{0F1B73B0-FE82-4EE7-9DF0-9BDA32FEEF14}"/>
    <cellStyle name="20% - Énfasis5 3 2 4 3" xfId="2362" xr:uid="{86A57574-7D40-40A3-BADA-7EF6A16A8101}"/>
    <cellStyle name="20% - Énfasis5 3 2 5" xfId="1018" xr:uid="{00000000-0005-0000-0000-000051020000}"/>
    <cellStyle name="20% - Énfasis5 3 2 5 2" xfId="2810" xr:uid="{A4CE292E-CC9B-47D1-BC48-95B3BC3A5A96}"/>
    <cellStyle name="20% - Énfasis5 3 2 6" xfId="1914" xr:uid="{FEB4C7F2-6D33-4436-8FCD-E765FF13CCD4}"/>
    <cellStyle name="20% - Énfasis5 3 3" xfId="178" xr:uid="{00000000-0005-0000-0000-000052020000}"/>
    <cellStyle name="20% - Énfasis5 3 3 2" xfId="402" xr:uid="{00000000-0005-0000-0000-000053020000}"/>
    <cellStyle name="20% - Énfasis5 3 3 2 2" xfId="850" xr:uid="{00000000-0005-0000-0000-000054020000}"/>
    <cellStyle name="20% - Énfasis5 3 3 2 2 2" xfId="1746" xr:uid="{00000000-0005-0000-0000-000055020000}"/>
    <cellStyle name="20% - Énfasis5 3 3 2 2 2 2" xfId="3538" xr:uid="{36B8F23B-92A9-4B8C-A6B5-B32536D23C39}"/>
    <cellStyle name="20% - Énfasis5 3 3 2 2 3" xfId="2642" xr:uid="{72C7517B-A4BD-4731-A540-417293A84C45}"/>
    <cellStyle name="20% - Énfasis5 3 3 2 3" xfId="1298" xr:uid="{00000000-0005-0000-0000-000056020000}"/>
    <cellStyle name="20% - Énfasis5 3 3 2 3 2" xfId="3090" xr:uid="{887BB209-C85A-4C71-B9F0-411DCCDAA39C}"/>
    <cellStyle name="20% - Énfasis5 3 3 2 4" xfId="2194" xr:uid="{DE4B8190-B271-4A50-974E-EFEC1DE8857E}"/>
    <cellStyle name="20% - Énfasis5 3 3 3" xfId="626" xr:uid="{00000000-0005-0000-0000-000057020000}"/>
    <cellStyle name="20% - Énfasis5 3 3 3 2" xfId="1522" xr:uid="{00000000-0005-0000-0000-000058020000}"/>
    <cellStyle name="20% - Énfasis5 3 3 3 2 2" xfId="3314" xr:uid="{BD7F3BBA-8193-4B30-AA96-6A01A09B8D2E}"/>
    <cellStyle name="20% - Énfasis5 3 3 3 3" xfId="2418" xr:uid="{BEDB2BCE-52C9-4A57-8953-32D558F30BA5}"/>
    <cellStyle name="20% - Énfasis5 3 3 4" xfId="1074" xr:uid="{00000000-0005-0000-0000-000059020000}"/>
    <cellStyle name="20% - Énfasis5 3 3 4 2" xfId="2866" xr:uid="{BE0CDEB0-73FC-4CA8-AD19-58F72E5B2CDC}"/>
    <cellStyle name="20% - Énfasis5 3 3 5" xfId="1970" xr:uid="{06957BEA-FE44-46E4-9871-3891D3CC8977}"/>
    <cellStyle name="20% - Énfasis5 3 4" xfId="290" xr:uid="{00000000-0005-0000-0000-00005A020000}"/>
    <cellStyle name="20% - Énfasis5 3 4 2" xfId="738" xr:uid="{00000000-0005-0000-0000-00005B020000}"/>
    <cellStyle name="20% - Énfasis5 3 4 2 2" xfId="1634" xr:uid="{00000000-0005-0000-0000-00005C020000}"/>
    <cellStyle name="20% - Énfasis5 3 4 2 2 2" xfId="3426" xr:uid="{F18C8C09-CE2D-4D5B-BF65-2CB0EDEDBC3B}"/>
    <cellStyle name="20% - Énfasis5 3 4 2 3" xfId="2530" xr:uid="{181C2415-85C4-4A5A-9C9A-D0D68C784D6C}"/>
    <cellStyle name="20% - Énfasis5 3 4 3" xfId="1186" xr:uid="{00000000-0005-0000-0000-00005D020000}"/>
    <cellStyle name="20% - Énfasis5 3 4 3 2" xfId="2978" xr:uid="{BB66FF96-6E7F-4F78-B477-A789504120A2}"/>
    <cellStyle name="20% - Énfasis5 3 4 4" xfId="2082" xr:uid="{8A5C7E3E-162D-4083-BB3C-3E446B96BB4E}"/>
    <cellStyle name="20% - Énfasis5 3 5" xfId="514" xr:uid="{00000000-0005-0000-0000-00005E020000}"/>
    <cellStyle name="20% - Énfasis5 3 5 2" xfId="1410" xr:uid="{00000000-0005-0000-0000-00005F020000}"/>
    <cellStyle name="20% - Énfasis5 3 5 2 2" xfId="3202" xr:uid="{013A5ED8-6C15-40C4-B463-21758356841D}"/>
    <cellStyle name="20% - Énfasis5 3 5 3" xfId="2306" xr:uid="{7B61A7CA-E883-4EA1-B8E8-22530A1C84A8}"/>
    <cellStyle name="20% - Énfasis5 3 6" xfId="962" xr:uid="{00000000-0005-0000-0000-000060020000}"/>
    <cellStyle name="20% - Énfasis5 3 6 2" xfId="2754" xr:uid="{BD8C1AA0-4387-487D-AB66-5E25B7FC02D4}"/>
    <cellStyle name="20% - Énfasis5 3 7" xfId="1858" xr:uid="{F964F8D2-0ED5-44AA-900E-006F89D41835}"/>
    <cellStyle name="20% - Énfasis5 4" xfId="94" xr:uid="{00000000-0005-0000-0000-000061020000}"/>
    <cellStyle name="20% - Énfasis5 4 2" xfId="206" xr:uid="{00000000-0005-0000-0000-000062020000}"/>
    <cellStyle name="20% - Énfasis5 4 2 2" xfId="430" xr:uid="{00000000-0005-0000-0000-000063020000}"/>
    <cellStyle name="20% - Énfasis5 4 2 2 2" xfId="878" xr:uid="{00000000-0005-0000-0000-000064020000}"/>
    <cellStyle name="20% - Énfasis5 4 2 2 2 2" xfId="1774" xr:uid="{00000000-0005-0000-0000-000065020000}"/>
    <cellStyle name="20% - Énfasis5 4 2 2 2 2 2" xfId="3566" xr:uid="{A9523A89-B2D5-495D-8257-5B42FCB8F7CA}"/>
    <cellStyle name="20% - Énfasis5 4 2 2 2 3" xfId="2670" xr:uid="{4FA9A589-1749-478E-9FC9-BB13E2274CEF}"/>
    <cellStyle name="20% - Énfasis5 4 2 2 3" xfId="1326" xr:uid="{00000000-0005-0000-0000-000066020000}"/>
    <cellStyle name="20% - Énfasis5 4 2 2 3 2" xfId="3118" xr:uid="{32BEBA13-7968-4914-B130-20E9EC1E4026}"/>
    <cellStyle name="20% - Énfasis5 4 2 2 4" xfId="2222" xr:uid="{00078F41-8A38-4469-9F12-70509ED93A3C}"/>
    <cellStyle name="20% - Énfasis5 4 2 3" xfId="654" xr:uid="{00000000-0005-0000-0000-000067020000}"/>
    <cellStyle name="20% - Énfasis5 4 2 3 2" xfId="1550" xr:uid="{00000000-0005-0000-0000-000068020000}"/>
    <cellStyle name="20% - Énfasis5 4 2 3 2 2" xfId="3342" xr:uid="{2ECB8BFD-EFED-4A2E-A9E4-21158B55ED63}"/>
    <cellStyle name="20% - Énfasis5 4 2 3 3" xfId="2446" xr:uid="{30E715EA-5DC3-4301-8238-014918882B53}"/>
    <cellStyle name="20% - Énfasis5 4 2 4" xfId="1102" xr:uid="{00000000-0005-0000-0000-000069020000}"/>
    <cellStyle name="20% - Énfasis5 4 2 4 2" xfId="2894" xr:uid="{8251BA0B-4187-41CA-964A-A785BBC5BF9B}"/>
    <cellStyle name="20% - Énfasis5 4 2 5" xfId="1998" xr:uid="{D6788B07-C835-468E-B729-662339B3E55D}"/>
    <cellStyle name="20% - Énfasis5 4 3" xfId="318" xr:uid="{00000000-0005-0000-0000-00006A020000}"/>
    <cellStyle name="20% - Énfasis5 4 3 2" xfId="766" xr:uid="{00000000-0005-0000-0000-00006B020000}"/>
    <cellStyle name="20% - Énfasis5 4 3 2 2" xfId="1662" xr:uid="{00000000-0005-0000-0000-00006C020000}"/>
    <cellStyle name="20% - Énfasis5 4 3 2 2 2" xfId="3454" xr:uid="{A92B3A6D-A802-486D-A6C1-7EDCCAD2F592}"/>
    <cellStyle name="20% - Énfasis5 4 3 2 3" xfId="2558" xr:uid="{80107193-E6AE-4198-8116-332E5B500FC4}"/>
    <cellStyle name="20% - Énfasis5 4 3 3" xfId="1214" xr:uid="{00000000-0005-0000-0000-00006D020000}"/>
    <cellStyle name="20% - Énfasis5 4 3 3 2" xfId="3006" xr:uid="{BE5F1A61-BA7C-46F6-8CE3-9C4C59B3B55A}"/>
    <cellStyle name="20% - Énfasis5 4 3 4" xfId="2110" xr:uid="{39C96780-4F0F-44C6-B469-541AAB09948A}"/>
    <cellStyle name="20% - Énfasis5 4 4" xfId="542" xr:uid="{00000000-0005-0000-0000-00006E020000}"/>
    <cellStyle name="20% - Énfasis5 4 4 2" xfId="1438" xr:uid="{00000000-0005-0000-0000-00006F020000}"/>
    <cellStyle name="20% - Énfasis5 4 4 2 2" xfId="3230" xr:uid="{3005FC42-5CF3-4E9E-BA83-366B86D16264}"/>
    <cellStyle name="20% - Énfasis5 4 4 3" xfId="2334" xr:uid="{3E393994-BE91-4296-8B30-45F8C3490C6C}"/>
    <cellStyle name="20% - Énfasis5 4 5" xfId="990" xr:uid="{00000000-0005-0000-0000-000070020000}"/>
    <cellStyle name="20% - Énfasis5 4 5 2" xfId="2782" xr:uid="{B1A063D2-3864-43A0-9181-96D1EFC502F1}"/>
    <cellStyle name="20% - Énfasis5 4 6" xfId="1886" xr:uid="{EAF48C26-372F-4DD0-A54C-06A0325D6CD0}"/>
    <cellStyle name="20% - Énfasis5 5" xfId="150" xr:uid="{00000000-0005-0000-0000-000071020000}"/>
    <cellStyle name="20% - Énfasis5 5 2" xfId="374" xr:uid="{00000000-0005-0000-0000-000072020000}"/>
    <cellStyle name="20% - Énfasis5 5 2 2" xfId="822" xr:uid="{00000000-0005-0000-0000-000073020000}"/>
    <cellStyle name="20% - Énfasis5 5 2 2 2" xfId="1718" xr:uid="{00000000-0005-0000-0000-000074020000}"/>
    <cellStyle name="20% - Énfasis5 5 2 2 2 2" xfId="3510" xr:uid="{F17E7152-747C-4B6F-9E06-F2F53DDDC0E9}"/>
    <cellStyle name="20% - Énfasis5 5 2 2 3" xfId="2614" xr:uid="{B5EEA25E-4160-4203-A5E5-F0B700D3B8E3}"/>
    <cellStyle name="20% - Énfasis5 5 2 3" xfId="1270" xr:uid="{00000000-0005-0000-0000-000075020000}"/>
    <cellStyle name="20% - Énfasis5 5 2 3 2" xfId="3062" xr:uid="{6C376221-D503-4995-84B8-2FA6269E5A56}"/>
    <cellStyle name="20% - Énfasis5 5 2 4" xfId="2166" xr:uid="{3C5750F4-3BFF-418F-B95F-D9B915764F21}"/>
    <cellStyle name="20% - Énfasis5 5 3" xfId="598" xr:uid="{00000000-0005-0000-0000-000076020000}"/>
    <cellStyle name="20% - Énfasis5 5 3 2" xfId="1494" xr:uid="{00000000-0005-0000-0000-000077020000}"/>
    <cellStyle name="20% - Énfasis5 5 3 2 2" xfId="3286" xr:uid="{5235C990-C48F-4A7D-B12F-CC3FDA313C10}"/>
    <cellStyle name="20% - Énfasis5 5 3 3" xfId="2390" xr:uid="{887BF563-D6F4-471A-9F85-CFB3173CC5F3}"/>
    <cellStyle name="20% - Énfasis5 5 4" xfId="1046" xr:uid="{00000000-0005-0000-0000-000078020000}"/>
    <cellStyle name="20% - Énfasis5 5 4 2" xfId="2838" xr:uid="{361CD7C1-695B-4B6F-A82B-FB1E8EBFF25B}"/>
    <cellStyle name="20% - Énfasis5 5 5" xfId="1942" xr:uid="{B14DB56F-1B98-4828-89DA-122C96CC0D4F}"/>
    <cellStyle name="20% - Énfasis5 6" xfId="262" xr:uid="{00000000-0005-0000-0000-000079020000}"/>
    <cellStyle name="20% - Énfasis5 6 2" xfId="710" xr:uid="{00000000-0005-0000-0000-00007A020000}"/>
    <cellStyle name="20% - Énfasis5 6 2 2" xfId="1606" xr:uid="{00000000-0005-0000-0000-00007B020000}"/>
    <cellStyle name="20% - Énfasis5 6 2 2 2" xfId="3398" xr:uid="{F53170F0-754F-43DC-8E15-5F033835C9CF}"/>
    <cellStyle name="20% - Énfasis5 6 2 3" xfId="2502" xr:uid="{7DEE90E3-9F88-4F2C-AB1D-951C550037A9}"/>
    <cellStyle name="20% - Énfasis5 6 3" xfId="1158" xr:uid="{00000000-0005-0000-0000-00007C020000}"/>
    <cellStyle name="20% - Énfasis5 6 3 2" xfId="2950" xr:uid="{63A1D9AB-E45A-4A95-A4D5-2F5C82006ACD}"/>
    <cellStyle name="20% - Énfasis5 6 4" xfId="2054" xr:uid="{67B67175-878E-4805-841D-F6DA3FDCA520}"/>
    <cellStyle name="20% - Énfasis5 7" xfId="486" xr:uid="{00000000-0005-0000-0000-00007D020000}"/>
    <cellStyle name="20% - Énfasis5 7 2" xfId="1382" xr:uid="{00000000-0005-0000-0000-00007E020000}"/>
    <cellStyle name="20% - Énfasis5 7 2 2" xfId="3174" xr:uid="{0785D9A9-2AF0-46C7-B33F-007C585702ED}"/>
    <cellStyle name="20% - Énfasis5 7 3" xfId="2278" xr:uid="{309C01CC-11A6-43CB-8FC2-9B156700C6E2}"/>
    <cellStyle name="20% - Énfasis5 8" xfId="934" xr:uid="{00000000-0005-0000-0000-00007F020000}"/>
    <cellStyle name="20% - Énfasis5 8 2" xfId="2726" xr:uid="{7859CB21-C297-49D0-8C8C-74E6529E5B52}"/>
    <cellStyle name="20% - Énfasis5 9" xfId="1830" xr:uid="{F0AF9F16-F655-469F-BB6E-C27971480F88}"/>
    <cellStyle name="20% - Énfasis6" xfId="39" builtinId="50" customBuiltin="1"/>
    <cellStyle name="20% - Énfasis6 2" xfId="54" xr:uid="{00000000-0005-0000-0000-000081020000}"/>
    <cellStyle name="20% - Énfasis6 2 2" xfId="82" xr:uid="{00000000-0005-0000-0000-000082020000}"/>
    <cellStyle name="20% - Énfasis6 2 2 2" xfId="138" xr:uid="{00000000-0005-0000-0000-000083020000}"/>
    <cellStyle name="20% - Énfasis6 2 2 2 2" xfId="250" xr:uid="{00000000-0005-0000-0000-000084020000}"/>
    <cellStyle name="20% - Énfasis6 2 2 2 2 2" xfId="474" xr:uid="{00000000-0005-0000-0000-000085020000}"/>
    <cellStyle name="20% - Énfasis6 2 2 2 2 2 2" xfId="922" xr:uid="{00000000-0005-0000-0000-000086020000}"/>
    <cellStyle name="20% - Énfasis6 2 2 2 2 2 2 2" xfId="1818" xr:uid="{00000000-0005-0000-0000-000087020000}"/>
    <cellStyle name="20% - Énfasis6 2 2 2 2 2 2 2 2" xfId="3610" xr:uid="{DF32169E-2BBB-45A1-9BDD-098E05B90417}"/>
    <cellStyle name="20% - Énfasis6 2 2 2 2 2 2 3" xfId="2714" xr:uid="{DD92FBA1-95EB-424B-A510-238F40358663}"/>
    <cellStyle name="20% - Énfasis6 2 2 2 2 2 3" xfId="1370" xr:uid="{00000000-0005-0000-0000-000088020000}"/>
    <cellStyle name="20% - Énfasis6 2 2 2 2 2 3 2" xfId="3162" xr:uid="{B7F45F54-0691-4644-B41A-29FD432BEF2B}"/>
    <cellStyle name="20% - Énfasis6 2 2 2 2 2 4" xfId="2266" xr:uid="{D57A7050-DAAB-4DA8-BA1A-594C18DC9DAC}"/>
    <cellStyle name="20% - Énfasis6 2 2 2 2 3" xfId="698" xr:uid="{00000000-0005-0000-0000-000089020000}"/>
    <cellStyle name="20% - Énfasis6 2 2 2 2 3 2" xfId="1594" xr:uid="{00000000-0005-0000-0000-00008A020000}"/>
    <cellStyle name="20% - Énfasis6 2 2 2 2 3 2 2" xfId="3386" xr:uid="{6AD935AD-3D50-4638-9A01-660F797347F9}"/>
    <cellStyle name="20% - Énfasis6 2 2 2 2 3 3" xfId="2490" xr:uid="{FBF52143-B1B6-44AC-9420-FBF067D66884}"/>
    <cellStyle name="20% - Énfasis6 2 2 2 2 4" xfId="1146" xr:uid="{00000000-0005-0000-0000-00008B020000}"/>
    <cellStyle name="20% - Énfasis6 2 2 2 2 4 2" xfId="2938" xr:uid="{8B1C9E31-226F-4473-9D7E-456B1C25991D}"/>
    <cellStyle name="20% - Énfasis6 2 2 2 2 5" xfId="2042" xr:uid="{F1C62412-1084-4603-BBB4-A9AE6BB7D059}"/>
    <cellStyle name="20% - Énfasis6 2 2 2 3" xfId="362" xr:uid="{00000000-0005-0000-0000-00008C020000}"/>
    <cellStyle name="20% - Énfasis6 2 2 2 3 2" xfId="810" xr:uid="{00000000-0005-0000-0000-00008D020000}"/>
    <cellStyle name="20% - Énfasis6 2 2 2 3 2 2" xfId="1706" xr:uid="{00000000-0005-0000-0000-00008E020000}"/>
    <cellStyle name="20% - Énfasis6 2 2 2 3 2 2 2" xfId="3498" xr:uid="{3ED7DDC7-3F79-43CA-B905-7597D6338D85}"/>
    <cellStyle name="20% - Énfasis6 2 2 2 3 2 3" xfId="2602" xr:uid="{E67409A6-8751-4926-BE5D-B243E474D825}"/>
    <cellStyle name="20% - Énfasis6 2 2 2 3 3" xfId="1258" xr:uid="{00000000-0005-0000-0000-00008F020000}"/>
    <cellStyle name="20% - Énfasis6 2 2 2 3 3 2" xfId="3050" xr:uid="{A364D818-D542-4791-A560-948210E94113}"/>
    <cellStyle name="20% - Énfasis6 2 2 2 3 4" xfId="2154" xr:uid="{A731A105-BA4C-48B1-AEE2-C52D4CFE00B8}"/>
    <cellStyle name="20% - Énfasis6 2 2 2 4" xfId="586" xr:uid="{00000000-0005-0000-0000-000090020000}"/>
    <cellStyle name="20% - Énfasis6 2 2 2 4 2" xfId="1482" xr:uid="{00000000-0005-0000-0000-000091020000}"/>
    <cellStyle name="20% - Énfasis6 2 2 2 4 2 2" xfId="3274" xr:uid="{E9DB9ED2-782D-47C2-8C81-EBFD33ABC5D3}"/>
    <cellStyle name="20% - Énfasis6 2 2 2 4 3" xfId="2378" xr:uid="{FF2B065B-F057-465D-9159-77B6402C3A6B}"/>
    <cellStyle name="20% - Énfasis6 2 2 2 5" xfId="1034" xr:uid="{00000000-0005-0000-0000-000092020000}"/>
    <cellStyle name="20% - Énfasis6 2 2 2 5 2" xfId="2826" xr:uid="{5DD37F1B-4B1A-4B11-9E12-EDC668F25D96}"/>
    <cellStyle name="20% - Énfasis6 2 2 2 6" xfId="1930" xr:uid="{1A7D6F53-65D4-4AC0-8EFB-46E5A1C191B5}"/>
    <cellStyle name="20% - Énfasis6 2 2 3" xfId="194" xr:uid="{00000000-0005-0000-0000-000093020000}"/>
    <cellStyle name="20% - Énfasis6 2 2 3 2" xfId="418" xr:uid="{00000000-0005-0000-0000-000094020000}"/>
    <cellStyle name="20% - Énfasis6 2 2 3 2 2" xfId="866" xr:uid="{00000000-0005-0000-0000-000095020000}"/>
    <cellStyle name="20% - Énfasis6 2 2 3 2 2 2" xfId="1762" xr:uid="{00000000-0005-0000-0000-000096020000}"/>
    <cellStyle name="20% - Énfasis6 2 2 3 2 2 2 2" xfId="3554" xr:uid="{6AA6539B-E207-4053-881E-F4D645E695F1}"/>
    <cellStyle name="20% - Énfasis6 2 2 3 2 2 3" xfId="2658" xr:uid="{232705A1-3563-40F7-B809-A096B6850AA1}"/>
    <cellStyle name="20% - Énfasis6 2 2 3 2 3" xfId="1314" xr:uid="{00000000-0005-0000-0000-000097020000}"/>
    <cellStyle name="20% - Énfasis6 2 2 3 2 3 2" xfId="3106" xr:uid="{8F68188E-F213-4652-89B7-48DF311A41AB}"/>
    <cellStyle name="20% - Énfasis6 2 2 3 2 4" xfId="2210" xr:uid="{1EAED371-A892-43C5-803B-A225233948B8}"/>
    <cellStyle name="20% - Énfasis6 2 2 3 3" xfId="642" xr:uid="{00000000-0005-0000-0000-000098020000}"/>
    <cellStyle name="20% - Énfasis6 2 2 3 3 2" xfId="1538" xr:uid="{00000000-0005-0000-0000-000099020000}"/>
    <cellStyle name="20% - Énfasis6 2 2 3 3 2 2" xfId="3330" xr:uid="{6C35529E-DDA5-4CEC-8268-E11866473AC4}"/>
    <cellStyle name="20% - Énfasis6 2 2 3 3 3" xfId="2434" xr:uid="{5E78C0B6-472D-4A67-9801-B7C9190B3E57}"/>
    <cellStyle name="20% - Énfasis6 2 2 3 4" xfId="1090" xr:uid="{00000000-0005-0000-0000-00009A020000}"/>
    <cellStyle name="20% - Énfasis6 2 2 3 4 2" xfId="2882" xr:uid="{5A1222F7-6986-4610-AA04-BFCCE2B76164}"/>
    <cellStyle name="20% - Énfasis6 2 2 3 5" xfId="1986" xr:uid="{9B5A9FE8-72AE-4527-A429-E9792504276C}"/>
    <cellStyle name="20% - Énfasis6 2 2 4" xfId="306" xr:uid="{00000000-0005-0000-0000-00009B020000}"/>
    <cellStyle name="20% - Énfasis6 2 2 4 2" xfId="754" xr:uid="{00000000-0005-0000-0000-00009C020000}"/>
    <cellStyle name="20% - Énfasis6 2 2 4 2 2" xfId="1650" xr:uid="{00000000-0005-0000-0000-00009D020000}"/>
    <cellStyle name="20% - Énfasis6 2 2 4 2 2 2" xfId="3442" xr:uid="{E1C459DF-0EB4-4202-81E7-8829A960661A}"/>
    <cellStyle name="20% - Énfasis6 2 2 4 2 3" xfId="2546" xr:uid="{1DB8E4A4-87FC-4F6C-83E5-AE39E68889F9}"/>
    <cellStyle name="20% - Énfasis6 2 2 4 3" xfId="1202" xr:uid="{00000000-0005-0000-0000-00009E020000}"/>
    <cellStyle name="20% - Énfasis6 2 2 4 3 2" xfId="2994" xr:uid="{22835396-94D0-4E1C-BD6C-BEC61F910989}"/>
    <cellStyle name="20% - Énfasis6 2 2 4 4" xfId="2098" xr:uid="{9B8698D3-F843-474B-B331-0FBF1950A3CF}"/>
    <cellStyle name="20% - Énfasis6 2 2 5" xfId="530" xr:uid="{00000000-0005-0000-0000-00009F020000}"/>
    <cellStyle name="20% - Énfasis6 2 2 5 2" xfId="1426" xr:uid="{00000000-0005-0000-0000-0000A0020000}"/>
    <cellStyle name="20% - Énfasis6 2 2 5 2 2" xfId="3218" xr:uid="{0B47AE3E-6DB8-4C13-B85F-FCBA4234C659}"/>
    <cellStyle name="20% - Énfasis6 2 2 5 3" xfId="2322" xr:uid="{4A05558C-8FDA-48E7-A555-424E1DAF4CD9}"/>
    <cellStyle name="20% - Énfasis6 2 2 6" xfId="978" xr:uid="{00000000-0005-0000-0000-0000A1020000}"/>
    <cellStyle name="20% - Énfasis6 2 2 6 2" xfId="2770" xr:uid="{0AE387E4-9661-43C0-A09D-C87D3B246884}"/>
    <cellStyle name="20% - Énfasis6 2 2 7" xfId="1874" xr:uid="{0A4CF9C4-45E9-43B0-BC6C-5857D1F387B5}"/>
    <cellStyle name="20% - Énfasis6 2 3" xfId="110" xr:uid="{00000000-0005-0000-0000-0000A2020000}"/>
    <cellStyle name="20% - Énfasis6 2 3 2" xfId="222" xr:uid="{00000000-0005-0000-0000-0000A3020000}"/>
    <cellStyle name="20% - Énfasis6 2 3 2 2" xfId="446" xr:uid="{00000000-0005-0000-0000-0000A4020000}"/>
    <cellStyle name="20% - Énfasis6 2 3 2 2 2" xfId="894" xr:uid="{00000000-0005-0000-0000-0000A5020000}"/>
    <cellStyle name="20% - Énfasis6 2 3 2 2 2 2" xfId="1790" xr:uid="{00000000-0005-0000-0000-0000A6020000}"/>
    <cellStyle name="20% - Énfasis6 2 3 2 2 2 2 2" xfId="3582" xr:uid="{7525FDFD-5100-4A22-842C-282D585F33D8}"/>
    <cellStyle name="20% - Énfasis6 2 3 2 2 2 3" xfId="2686" xr:uid="{172EBE51-C98C-456C-90F7-E84982F59D7B}"/>
    <cellStyle name="20% - Énfasis6 2 3 2 2 3" xfId="1342" xr:uid="{00000000-0005-0000-0000-0000A7020000}"/>
    <cellStyle name="20% - Énfasis6 2 3 2 2 3 2" xfId="3134" xr:uid="{E85BD37E-C747-4C23-8A08-DFD6FDD1FF49}"/>
    <cellStyle name="20% - Énfasis6 2 3 2 2 4" xfId="2238" xr:uid="{67260C34-CB15-4468-8D65-C21AEFF2A120}"/>
    <cellStyle name="20% - Énfasis6 2 3 2 3" xfId="670" xr:uid="{00000000-0005-0000-0000-0000A8020000}"/>
    <cellStyle name="20% - Énfasis6 2 3 2 3 2" xfId="1566" xr:uid="{00000000-0005-0000-0000-0000A9020000}"/>
    <cellStyle name="20% - Énfasis6 2 3 2 3 2 2" xfId="3358" xr:uid="{A2C04CE9-72A2-4EA9-85B1-F2D627958148}"/>
    <cellStyle name="20% - Énfasis6 2 3 2 3 3" xfId="2462" xr:uid="{BD44982D-8970-48B9-A9CA-38EEA190A469}"/>
    <cellStyle name="20% - Énfasis6 2 3 2 4" xfId="1118" xr:uid="{00000000-0005-0000-0000-0000AA020000}"/>
    <cellStyle name="20% - Énfasis6 2 3 2 4 2" xfId="2910" xr:uid="{B6FE9AFB-B32A-4EA7-97DB-F0EC9916A445}"/>
    <cellStyle name="20% - Énfasis6 2 3 2 5" xfId="2014" xr:uid="{27821284-22BC-4EBF-AD31-AA48A2D03792}"/>
    <cellStyle name="20% - Énfasis6 2 3 3" xfId="334" xr:uid="{00000000-0005-0000-0000-0000AB020000}"/>
    <cellStyle name="20% - Énfasis6 2 3 3 2" xfId="782" xr:uid="{00000000-0005-0000-0000-0000AC020000}"/>
    <cellStyle name="20% - Énfasis6 2 3 3 2 2" xfId="1678" xr:uid="{00000000-0005-0000-0000-0000AD020000}"/>
    <cellStyle name="20% - Énfasis6 2 3 3 2 2 2" xfId="3470" xr:uid="{DBD910B9-FA66-454E-BD61-ACA9E4A1B050}"/>
    <cellStyle name="20% - Énfasis6 2 3 3 2 3" xfId="2574" xr:uid="{B0F51126-B7D0-4258-A074-4CE2A75738FB}"/>
    <cellStyle name="20% - Énfasis6 2 3 3 3" xfId="1230" xr:uid="{00000000-0005-0000-0000-0000AE020000}"/>
    <cellStyle name="20% - Énfasis6 2 3 3 3 2" xfId="3022" xr:uid="{795BA1DC-56FC-4E47-A652-7C8AB7FEACA4}"/>
    <cellStyle name="20% - Énfasis6 2 3 3 4" xfId="2126" xr:uid="{5648B4B5-7D65-4383-8849-E8A46FA119CE}"/>
    <cellStyle name="20% - Énfasis6 2 3 4" xfId="558" xr:uid="{00000000-0005-0000-0000-0000AF020000}"/>
    <cellStyle name="20% - Énfasis6 2 3 4 2" xfId="1454" xr:uid="{00000000-0005-0000-0000-0000B0020000}"/>
    <cellStyle name="20% - Énfasis6 2 3 4 2 2" xfId="3246" xr:uid="{0FB369F7-C271-4FF6-9BFB-DD029F55565B}"/>
    <cellStyle name="20% - Énfasis6 2 3 4 3" xfId="2350" xr:uid="{58CE3253-BB2D-4D1C-ACE2-4B859B46DDBF}"/>
    <cellStyle name="20% - Énfasis6 2 3 5" xfId="1006" xr:uid="{00000000-0005-0000-0000-0000B1020000}"/>
    <cellStyle name="20% - Énfasis6 2 3 5 2" xfId="2798" xr:uid="{431612A8-EE1F-4BBF-A0EB-B04BF5B41FBF}"/>
    <cellStyle name="20% - Énfasis6 2 3 6" xfId="1902" xr:uid="{E91DFD38-687D-4D4E-A412-21FE8A56CBB3}"/>
    <cellStyle name="20% - Énfasis6 2 4" xfId="166" xr:uid="{00000000-0005-0000-0000-0000B2020000}"/>
    <cellStyle name="20% - Énfasis6 2 4 2" xfId="390" xr:uid="{00000000-0005-0000-0000-0000B3020000}"/>
    <cellStyle name="20% - Énfasis6 2 4 2 2" xfId="838" xr:uid="{00000000-0005-0000-0000-0000B4020000}"/>
    <cellStyle name="20% - Énfasis6 2 4 2 2 2" xfId="1734" xr:uid="{00000000-0005-0000-0000-0000B5020000}"/>
    <cellStyle name="20% - Énfasis6 2 4 2 2 2 2" xfId="3526" xr:uid="{7C358103-30E1-41BE-A15C-9A6FC3804D75}"/>
    <cellStyle name="20% - Énfasis6 2 4 2 2 3" xfId="2630" xr:uid="{A3DAC9B6-3266-4F6E-AB9F-4DD4AA5EDDA5}"/>
    <cellStyle name="20% - Énfasis6 2 4 2 3" xfId="1286" xr:uid="{00000000-0005-0000-0000-0000B6020000}"/>
    <cellStyle name="20% - Énfasis6 2 4 2 3 2" xfId="3078" xr:uid="{47FA1D81-C9D1-44EC-B5AB-345D5E757BAE}"/>
    <cellStyle name="20% - Énfasis6 2 4 2 4" xfId="2182" xr:uid="{F63D4471-7B97-4612-948C-CFBFF6826D59}"/>
    <cellStyle name="20% - Énfasis6 2 4 3" xfId="614" xr:uid="{00000000-0005-0000-0000-0000B7020000}"/>
    <cellStyle name="20% - Énfasis6 2 4 3 2" xfId="1510" xr:uid="{00000000-0005-0000-0000-0000B8020000}"/>
    <cellStyle name="20% - Énfasis6 2 4 3 2 2" xfId="3302" xr:uid="{374F0A23-A3ED-4F9E-8CF6-343F6B002253}"/>
    <cellStyle name="20% - Énfasis6 2 4 3 3" xfId="2406" xr:uid="{E4921227-92AD-43E6-9C2D-1E6CB6166A05}"/>
    <cellStyle name="20% - Énfasis6 2 4 4" xfId="1062" xr:uid="{00000000-0005-0000-0000-0000B9020000}"/>
    <cellStyle name="20% - Énfasis6 2 4 4 2" xfId="2854" xr:uid="{D1ECBE82-9234-449C-BEEB-4AC06018E563}"/>
    <cellStyle name="20% - Énfasis6 2 4 5" xfId="1958" xr:uid="{A894D63A-08A9-422D-87D1-C5A186040524}"/>
    <cellStyle name="20% - Énfasis6 2 5" xfId="278" xr:uid="{00000000-0005-0000-0000-0000BA020000}"/>
    <cellStyle name="20% - Énfasis6 2 5 2" xfId="726" xr:uid="{00000000-0005-0000-0000-0000BB020000}"/>
    <cellStyle name="20% - Énfasis6 2 5 2 2" xfId="1622" xr:uid="{00000000-0005-0000-0000-0000BC020000}"/>
    <cellStyle name="20% - Énfasis6 2 5 2 2 2" xfId="3414" xr:uid="{364C0E8F-DE09-4DC6-9B9A-05FA720DEE6B}"/>
    <cellStyle name="20% - Énfasis6 2 5 2 3" xfId="2518" xr:uid="{94F78397-5C12-4778-AB55-9548196FD170}"/>
    <cellStyle name="20% - Énfasis6 2 5 3" xfId="1174" xr:uid="{00000000-0005-0000-0000-0000BD020000}"/>
    <cellStyle name="20% - Énfasis6 2 5 3 2" xfId="2966" xr:uid="{09C0ECC9-8D20-42C9-B35B-B38C3905D252}"/>
    <cellStyle name="20% - Énfasis6 2 5 4" xfId="2070" xr:uid="{DD1E52FF-FAB5-45B6-8ECA-865F859EAD59}"/>
    <cellStyle name="20% - Énfasis6 2 6" xfId="502" xr:uid="{00000000-0005-0000-0000-0000BE020000}"/>
    <cellStyle name="20% - Énfasis6 2 6 2" xfId="1398" xr:uid="{00000000-0005-0000-0000-0000BF020000}"/>
    <cellStyle name="20% - Énfasis6 2 6 2 2" xfId="3190" xr:uid="{B306714F-CE5A-4213-8384-41AE263C4AB8}"/>
    <cellStyle name="20% - Énfasis6 2 6 3" xfId="2294" xr:uid="{FAAB3962-D21C-4F50-8734-BEE0C1D34F08}"/>
    <cellStyle name="20% - Énfasis6 2 7" xfId="950" xr:uid="{00000000-0005-0000-0000-0000C0020000}"/>
    <cellStyle name="20% - Énfasis6 2 7 2" xfId="2742" xr:uid="{2DEF8547-0EF9-4F37-96EA-BAFAE4EAB054}"/>
    <cellStyle name="20% - Énfasis6 2 8" xfId="1846" xr:uid="{6BE2E980-D043-4F7A-B195-2ED3CD9447E0}"/>
    <cellStyle name="20% - Énfasis6 3" xfId="68" xr:uid="{00000000-0005-0000-0000-0000C1020000}"/>
    <cellStyle name="20% - Énfasis6 3 2" xfId="124" xr:uid="{00000000-0005-0000-0000-0000C2020000}"/>
    <cellStyle name="20% - Énfasis6 3 2 2" xfId="236" xr:uid="{00000000-0005-0000-0000-0000C3020000}"/>
    <cellStyle name="20% - Énfasis6 3 2 2 2" xfId="460" xr:uid="{00000000-0005-0000-0000-0000C4020000}"/>
    <cellStyle name="20% - Énfasis6 3 2 2 2 2" xfId="908" xr:uid="{00000000-0005-0000-0000-0000C5020000}"/>
    <cellStyle name="20% - Énfasis6 3 2 2 2 2 2" xfId="1804" xr:uid="{00000000-0005-0000-0000-0000C6020000}"/>
    <cellStyle name="20% - Énfasis6 3 2 2 2 2 2 2" xfId="3596" xr:uid="{610C6EB5-339C-4719-9DC2-0C01083D9946}"/>
    <cellStyle name="20% - Énfasis6 3 2 2 2 2 3" xfId="2700" xr:uid="{802F3A05-266B-4068-AA8E-62A5E3C10B8B}"/>
    <cellStyle name="20% - Énfasis6 3 2 2 2 3" xfId="1356" xr:uid="{00000000-0005-0000-0000-0000C7020000}"/>
    <cellStyle name="20% - Énfasis6 3 2 2 2 3 2" xfId="3148" xr:uid="{671DD7A3-E8D8-4EA7-96A0-86127379D2C4}"/>
    <cellStyle name="20% - Énfasis6 3 2 2 2 4" xfId="2252" xr:uid="{65F74AC3-E408-4F8D-A2D7-166A6161277F}"/>
    <cellStyle name="20% - Énfasis6 3 2 2 3" xfId="684" xr:uid="{00000000-0005-0000-0000-0000C8020000}"/>
    <cellStyle name="20% - Énfasis6 3 2 2 3 2" xfId="1580" xr:uid="{00000000-0005-0000-0000-0000C9020000}"/>
    <cellStyle name="20% - Énfasis6 3 2 2 3 2 2" xfId="3372" xr:uid="{F3F280E5-BB0E-44DD-B8C9-460EB2AB9EF0}"/>
    <cellStyle name="20% - Énfasis6 3 2 2 3 3" xfId="2476" xr:uid="{1B97DC7E-042D-4A62-93B1-B5A8E7D928F8}"/>
    <cellStyle name="20% - Énfasis6 3 2 2 4" xfId="1132" xr:uid="{00000000-0005-0000-0000-0000CA020000}"/>
    <cellStyle name="20% - Énfasis6 3 2 2 4 2" xfId="2924" xr:uid="{B3B1D347-ECA6-46E5-951D-DC85EDBC6B93}"/>
    <cellStyle name="20% - Énfasis6 3 2 2 5" xfId="2028" xr:uid="{7EE377D5-C801-4416-A77B-838C4627198F}"/>
    <cellStyle name="20% - Énfasis6 3 2 3" xfId="348" xr:uid="{00000000-0005-0000-0000-0000CB020000}"/>
    <cellStyle name="20% - Énfasis6 3 2 3 2" xfId="796" xr:uid="{00000000-0005-0000-0000-0000CC020000}"/>
    <cellStyle name="20% - Énfasis6 3 2 3 2 2" xfId="1692" xr:uid="{00000000-0005-0000-0000-0000CD020000}"/>
    <cellStyle name="20% - Énfasis6 3 2 3 2 2 2" xfId="3484" xr:uid="{DCE8DF15-84CA-497F-941E-3D4DC4147022}"/>
    <cellStyle name="20% - Énfasis6 3 2 3 2 3" xfId="2588" xr:uid="{DDC18189-7FEB-407E-BA33-998E4694F75D}"/>
    <cellStyle name="20% - Énfasis6 3 2 3 3" xfId="1244" xr:uid="{00000000-0005-0000-0000-0000CE020000}"/>
    <cellStyle name="20% - Énfasis6 3 2 3 3 2" xfId="3036" xr:uid="{BF286B6B-9EB3-4229-8571-A96EA8A90BDD}"/>
    <cellStyle name="20% - Énfasis6 3 2 3 4" xfId="2140" xr:uid="{E97BF0DA-174F-47BE-B538-20A45E1A858E}"/>
    <cellStyle name="20% - Énfasis6 3 2 4" xfId="572" xr:uid="{00000000-0005-0000-0000-0000CF020000}"/>
    <cellStyle name="20% - Énfasis6 3 2 4 2" xfId="1468" xr:uid="{00000000-0005-0000-0000-0000D0020000}"/>
    <cellStyle name="20% - Énfasis6 3 2 4 2 2" xfId="3260" xr:uid="{1A111100-49EC-4D79-9973-55592EBCD365}"/>
    <cellStyle name="20% - Énfasis6 3 2 4 3" xfId="2364" xr:uid="{EF3FEA36-1071-418C-835C-4B3F6F4D08B2}"/>
    <cellStyle name="20% - Énfasis6 3 2 5" xfId="1020" xr:uid="{00000000-0005-0000-0000-0000D1020000}"/>
    <cellStyle name="20% - Énfasis6 3 2 5 2" xfId="2812" xr:uid="{C7F60276-5D44-4BD8-B0C0-C233780D684B}"/>
    <cellStyle name="20% - Énfasis6 3 2 6" xfId="1916" xr:uid="{DBC9A672-7B11-4EF5-9144-D8B23B496A17}"/>
    <cellStyle name="20% - Énfasis6 3 3" xfId="180" xr:uid="{00000000-0005-0000-0000-0000D2020000}"/>
    <cellStyle name="20% - Énfasis6 3 3 2" xfId="404" xr:uid="{00000000-0005-0000-0000-0000D3020000}"/>
    <cellStyle name="20% - Énfasis6 3 3 2 2" xfId="852" xr:uid="{00000000-0005-0000-0000-0000D4020000}"/>
    <cellStyle name="20% - Énfasis6 3 3 2 2 2" xfId="1748" xr:uid="{00000000-0005-0000-0000-0000D5020000}"/>
    <cellStyle name="20% - Énfasis6 3 3 2 2 2 2" xfId="3540" xr:uid="{40545891-06FF-4C09-891F-68F931D3FEBC}"/>
    <cellStyle name="20% - Énfasis6 3 3 2 2 3" xfId="2644" xr:uid="{B252A9FF-78DE-4449-AAB3-D63ECFC93DC1}"/>
    <cellStyle name="20% - Énfasis6 3 3 2 3" xfId="1300" xr:uid="{00000000-0005-0000-0000-0000D6020000}"/>
    <cellStyle name="20% - Énfasis6 3 3 2 3 2" xfId="3092" xr:uid="{50D118B4-679F-4386-9D66-1EB91145BD8C}"/>
    <cellStyle name="20% - Énfasis6 3 3 2 4" xfId="2196" xr:uid="{D0A16B99-221B-41B8-8101-E0D609772ED0}"/>
    <cellStyle name="20% - Énfasis6 3 3 3" xfId="628" xr:uid="{00000000-0005-0000-0000-0000D7020000}"/>
    <cellStyle name="20% - Énfasis6 3 3 3 2" xfId="1524" xr:uid="{00000000-0005-0000-0000-0000D8020000}"/>
    <cellStyle name="20% - Énfasis6 3 3 3 2 2" xfId="3316" xr:uid="{F62815AA-D480-4535-9297-F5C5BEBE3D1C}"/>
    <cellStyle name="20% - Énfasis6 3 3 3 3" xfId="2420" xr:uid="{034723BC-C8D3-4B3B-B74D-E622FCF7C084}"/>
    <cellStyle name="20% - Énfasis6 3 3 4" xfId="1076" xr:uid="{00000000-0005-0000-0000-0000D9020000}"/>
    <cellStyle name="20% - Énfasis6 3 3 4 2" xfId="2868" xr:uid="{A99D843B-11B4-41AA-87F0-B01E6F261FC7}"/>
    <cellStyle name="20% - Énfasis6 3 3 5" xfId="1972" xr:uid="{8E3BF5D1-5759-4EAB-8425-259808306724}"/>
    <cellStyle name="20% - Énfasis6 3 4" xfId="292" xr:uid="{00000000-0005-0000-0000-0000DA020000}"/>
    <cellStyle name="20% - Énfasis6 3 4 2" xfId="740" xr:uid="{00000000-0005-0000-0000-0000DB020000}"/>
    <cellStyle name="20% - Énfasis6 3 4 2 2" xfId="1636" xr:uid="{00000000-0005-0000-0000-0000DC020000}"/>
    <cellStyle name="20% - Énfasis6 3 4 2 2 2" xfId="3428" xr:uid="{8A311D52-8179-4652-AA2F-316A23C4565B}"/>
    <cellStyle name="20% - Énfasis6 3 4 2 3" xfId="2532" xr:uid="{065A3CEF-6460-4C6D-92E2-C0901E9E0BB7}"/>
    <cellStyle name="20% - Énfasis6 3 4 3" xfId="1188" xr:uid="{00000000-0005-0000-0000-0000DD020000}"/>
    <cellStyle name="20% - Énfasis6 3 4 3 2" xfId="2980" xr:uid="{05EB2F62-1BB5-49E1-96FB-C197A828FA6D}"/>
    <cellStyle name="20% - Énfasis6 3 4 4" xfId="2084" xr:uid="{8DA27484-81CB-4917-8CA2-E47982106A4C}"/>
    <cellStyle name="20% - Énfasis6 3 5" xfId="516" xr:uid="{00000000-0005-0000-0000-0000DE020000}"/>
    <cellStyle name="20% - Énfasis6 3 5 2" xfId="1412" xr:uid="{00000000-0005-0000-0000-0000DF020000}"/>
    <cellStyle name="20% - Énfasis6 3 5 2 2" xfId="3204" xr:uid="{FF60BE2F-4B93-4885-997D-8A09558E2BF6}"/>
    <cellStyle name="20% - Énfasis6 3 5 3" xfId="2308" xr:uid="{03588571-B6FA-4714-A0EA-950088E8BF83}"/>
    <cellStyle name="20% - Énfasis6 3 6" xfId="964" xr:uid="{00000000-0005-0000-0000-0000E0020000}"/>
    <cellStyle name="20% - Énfasis6 3 6 2" xfId="2756" xr:uid="{CBEEB835-6033-4597-94FC-740A281E419A}"/>
    <cellStyle name="20% - Énfasis6 3 7" xfId="1860" xr:uid="{384D8A33-C435-4CDE-90C0-FC90B0E2796E}"/>
    <cellStyle name="20% - Énfasis6 4" xfId="96" xr:uid="{00000000-0005-0000-0000-0000E1020000}"/>
    <cellStyle name="20% - Énfasis6 4 2" xfId="208" xr:uid="{00000000-0005-0000-0000-0000E2020000}"/>
    <cellStyle name="20% - Énfasis6 4 2 2" xfId="432" xr:uid="{00000000-0005-0000-0000-0000E3020000}"/>
    <cellStyle name="20% - Énfasis6 4 2 2 2" xfId="880" xr:uid="{00000000-0005-0000-0000-0000E4020000}"/>
    <cellStyle name="20% - Énfasis6 4 2 2 2 2" xfId="1776" xr:uid="{00000000-0005-0000-0000-0000E5020000}"/>
    <cellStyle name="20% - Énfasis6 4 2 2 2 2 2" xfId="3568" xr:uid="{A35E8EB6-7346-46CF-9FA2-EBBE0F2DBD1D}"/>
    <cellStyle name="20% - Énfasis6 4 2 2 2 3" xfId="2672" xr:uid="{795EAF80-3D0D-44E5-B7E8-DB6474FB1A73}"/>
    <cellStyle name="20% - Énfasis6 4 2 2 3" xfId="1328" xr:uid="{00000000-0005-0000-0000-0000E6020000}"/>
    <cellStyle name="20% - Énfasis6 4 2 2 3 2" xfId="3120" xr:uid="{E0908FA5-F31D-451D-8EFB-3DC24823AD83}"/>
    <cellStyle name="20% - Énfasis6 4 2 2 4" xfId="2224" xr:uid="{A1B67185-DF64-4D47-86CB-6EFB8C5FE67C}"/>
    <cellStyle name="20% - Énfasis6 4 2 3" xfId="656" xr:uid="{00000000-0005-0000-0000-0000E7020000}"/>
    <cellStyle name="20% - Énfasis6 4 2 3 2" xfId="1552" xr:uid="{00000000-0005-0000-0000-0000E8020000}"/>
    <cellStyle name="20% - Énfasis6 4 2 3 2 2" xfId="3344" xr:uid="{447CABA1-D6A1-4A12-A2F8-1C9C92304134}"/>
    <cellStyle name="20% - Énfasis6 4 2 3 3" xfId="2448" xr:uid="{A9042AD6-7EFA-4368-8EE1-2BA985EEA96A}"/>
    <cellStyle name="20% - Énfasis6 4 2 4" xfId="1104" xr:uid="{00000000-0005-0000-0000-0000E9020000}"/>
    <cellStyle name="20% - Énfasis6 4 2 4 2" xfId="2896" xr:uid="{3E903624-0D72-43E2-96CC-1EDE639855AC}"/>
    <cellStyle name="20% - Énfasis6 4 2 5" xfId="2000" xr:uid="{31635FA3-91D8-4305-AFD7-6CE748594E6D}"/>
    <cellStyle name="20% - Énfasis6 4 3" xfId="320" xr:uid="{00000000-0005-0000-0000-0000EA020000}"/>
    <cellStyle name="20% - Énfasis6 4 3 2" xfId="768" xr:uid="{00000000-0005-0000-0000-0000EB020000}"/>
    <cellStyle name="20% - Énfasis6 4 3 2 2" xfId="1664" xr:uid="{00000000-0005-0000-0000-0000EC020000}"/>
    <cellStyle name="20% - Énfasis6 4 3 2 2 2" xfId="3456" xr:uid="{E32807EF-3247-4879-95FE-177D86B4881A}"/>
    <cellStyle name="20% - Énfasis6 4 3 2 3" xfId="2560" xr:uid="{8A051857-E39F-4B9D-BA10-F12920D42BD6}"/>
    <cellStyle name="20% - Énfasis6 4 3 3" xfId="1216" xr:uid="{00000000-0005-0000-0000-0000ED020000}"/>
    <cellStyle name="20% - Énfasis6 4 3 3 2" xfId="3008" xr:uid="{C9550ED0-CA53-4B8E-BF44-E62517D7E28D}"/>
    <cellStyle name="20% - Énfasis6 4 3 4" xfId="2112" xr:uid="{FC395D17-EFAB-4EAF-9765-9ED025FC7EF1}"/>
    <cellStyle name="20% - Énfasis6 4 4" xfId="544" xr:uid="{00000000-0005-0000-0000-0000EE020000}"/>
    <cellStyle name="20% - Énfasis6 4 4 2" xfId="1440" xr:uid="{00000000-0005-0000-0000-0000EF020000}"/>
    <cellStyle name="20% - Énfasis6 4 4 2 2" xfId="3232" xr:uid="{CC0DBE84-DA08-47E3-B740-3DE3872F165E}"/>
    <cellStyle name="20% - Énfasis6 4 4 3" xfId="2336" xr:uid="{5209BBAC-DBC6-4DE6-BA13-2AC68323CAE7}"/>
    <cellStyle name="20% - Énfasis6 4 5" xfId="992" xr:uid="{00000000-0005-0000-0000-0000F0020000}"/>
    <cellStyle name="20% - Énfasis6 4 5 2" xfId="2784" xr:uid="{398C5EBA-4317-4E7A-BD9B-D540024732FD}"/>
    <cellStyle name="20% - Énfasis6 4 6" xfId="1888" xr:uid="{001238B9-2205-4F01-803E-787F2DD922D4}"/>
    <cellStyle name="20% - Énfasis6 5" xfId="152" xr:uid="{00000000-0005-0000-0000-0000F1020000}"/>
    <cellStyle name="20% - Énfasis6 5 2" xfId="376" xr:uid="{00000000-0005-0000-0000-0000F2020000}"/>
    <cellStyle name="20% - Énfasis6 5 2 2" xfId="824" xr:uid="{00000000-0005-0000-0000-0000F3020000}"/>
    <cellStyle name="20% - Énfasis6 5 2 2 2" xfId="1720" xr:uid="{00000000-0005-0000-0000-0000F4020000}"/>
    <cellStyle name="20% - Énfasis6 5 2 2 2 2" xfId="3512" xr:uid="{65042F48-A3AE-4E17-B821-DD2AEF992872}"/>
    <cellStyle name="20% - Énfasis6 5 2 2 3" xfId="2616" xr:uid="{C5512B89-87F7-4961-BF6A-1B605EDE87C2}"/>
    <cellStyle name="20% - Énfasis6 5 2 3" xfId="1272" xr:uid="{00000000-0005-0000-0000-0000F5020000}"/>
    <cellStyle name="20% - Énfasis6 5 2 3 2" xfId="3064" xr:uid="{9D362D97-1CFA-4C21-A519-F487AF6A79C8}"/>
    <cellStyle name="20% - Énfasis6 5 2 4" xfId="2168" xr:uid="{DD505941-B188-4F44-A9A1-0270B62703C2}"/>
    <cellStyle name="20% - Énfasis6 5 3" xfId="600" xr:uid="{00000000-0005-0000-0000-0000F6020000}"/>
    <cellStyle name="20% - Énfasis6 5 3 2" xfId="1496" xr:uid="{00000000-0005-0000-0000-0000F7020000}"/>
    <cellStyle name="20% - Énfasis6 5 3 2 2" xfId="3288" xr:uid="{9484B897-E011-4484-9EB0-95FC7EB48BD4}"/>
    <cellStyle name="20% - Énfasis6 5 3 3" xfId="2392" xr:uid="{9485C832-0654-4F0C-A706-D7929C893DBB}"/>
    <cellStyle name="20% - Énfasis6 5 4" xfId="1048" xr:uid="{00000000-0005-0000-0000-0000F8020000}"/>
    <cellStyle name="20% - Énfasis6 5 4 2" xfId="2840" xr:uid="{497AA37A-E081-414E-9058-1EB72C03F4CB}"/>
    <cellStyle name="20% - Énfasis6 5 5" xfId="1944" xr:uid="{828DA31F-BEE4-441E-9B27-958B42930EC6}"/>
    <cellStyle name="20% - Énfasis6 6" xfId="264" xr:uid="{00000000-0005-0000-0000-0000F9020000}"/>
    <cellStyle name="20% - Énfasis6 6 2" xfId="712" xr:uid="{00000000-0005-0000-0000-0000FA020000}"/>
    <cellStyle name="20% - Énfasis6 6 2 2" xfId="1608" xr:uid="{00000000-0005-0000-0000-0000FB020000}"/>
    <cellStyle name="20% - Énfasis6 6 2 2 2" xfId="3400" xr:uid="{36E958C5-7944-4A3E-A63E-A8CF6D394056}"/>
    <cellStyle name="20% - Énfasis6 6 2 3" xfId="2504" xr:uid="{E83C67C2-33EC-49CE-928D-2D55A54114FF}"/>
    <cellStyle name="20% - Énfasis6 6 3" xfId="1160" xr:uid="{00000000-0005-0000-0000-0000FC020000}"/>
    <cellStyle name="20% - Énfasis6 6 3 2" xfId="2952" xr:uid="{7EBBC773-A7C7-443F-97F3-91A19BF2130B}"/>
    <cellStyle name="20% - Énfasis6 6 4" xfId="2056" xr:uid="{7A787082-2908-4E09-8875-14ED42676335}"/>
    <cellStyle name="20% - Énfasis6 7" xfId="488" xr:uid="{00000000-0005-0000-0000-0000FD020000}"/>
    <cellStyle name="20% - Énfasis6 7 2" xfId="1384" xr:uid="{00000000-0005-0000-0000-0000FE020000}"/>
    <cellStyle name="20% - Énfasis6 7 2 2" xfId="3176" xr:uid="{098BCABA-953F-4BD0-BC06-C2596C207BA2}"/>
    <cellStyle name="20% - Énfasis6 7 3" xfId="2280" xr:uid="{79F97F23-938C-4BD9-8567-739BB7087063}"/>
    <cellStyle name="20% - Énfasis6 8" xfId="936" xr:uid="{00000000-0005-0000-0000-0000FF020000}"/>
    <cellStyle name="20% - Énfasis6 8 2" xfId="2728" xr:uid="{DD096558-C4DA-4570-A4BA-AB062FDBBB9E}"/>
    <cellStyle name="20% - Énfasis6 9" xfId="1832" xr:uid="{2A54DFD3-EA02-4920-9179-CFE435A45C01}"/>
    <cellStyle name="40% - Énfasis1" xfId="20" builtinId="31" customBuiltin="1"/>
    <cellStyle name="40% - Énfasis1 2" xfId="45" xr:uid="{00000000-0005-0000-0000-000001030000}"/>
    <cellStyle name="40% - Énfasis1 2 2" xfId="73" xr:uid="{00000000-0005-0000-0000-000002030000}"/>
    <cellStyle name="40% - Énfasis1 2 2 2" xfId="129" xr:uid="{00000000-0005-0000-0000-000003030000}"/>
    <cellStyle name="40% - Énfasis1 2 2 2 2" xfId="241" xr:uid="{00000000-0005-0000-0000-000004030000}"/>
    <cellStyle name="40% - Énfasis1 2 2 2 2 2" xfId="465" xr:uid="{00000000-0005-0000-0000-000005030000}"/>
    <cellStyle name="40% - Énfasis1 2 2 2 2 2 2" xfId="913" xr:uid="{00000000-0005-0000-0000-000006030000}"/>
    <cellStyle name="40% - Énfasis1 2 2 2 2 2 2 2" xfId="1809" xr:uid="{00000000-0005-0000-0000-000007030000}"/>
    <cellStyle name="40% - Énfasis1 2 2 2 2 2 2 2 2" xfId="3601" xr:uid="{E6A9F61D-20D2-4DC7-83B1-6DDED4E3A50B}"/>
    <cellStyle name="40% - Énfasis1 2 2 2 2 2 2 3" xfId="2705" xr:uid="{E79C3102-9E45-467F-A2DC-458B6FB31561}"/>
    <cellStyle name="40% - Énfasis1 2 2 2 2 2 3" xfId="1361" xr:uid="{00000000-0005-0000-0000-000008030000}"/>
    <cellStyle name="40% - Énfasis1 2 2 2 2 2 3 2" xfId="3153" xr:uid="{1AF19687-E4FA-4C0A-A8CE-1F5170ABC996}"/>
    <cellStyle name="40% - Énfasis1 2 2 2 2 2 4" xfId="2257" xr:uid="{18E59E8F-89ED-4231-8BE7-9B941C1004F8}"/>
    <cellStyle name="40% - Énfasis1 2 2 2 2 3" xfId="689" xr:uid="{00000000-0005-0000-0000-000009030000}"/>
    <cellStyle name="40% - Énfasis1 2 2 2 2 3 2" xfId="1585" xr:uid="{00000000-0005-0000-0000-00000A030000}"/>
    <cellStyle name="40% - Énfasis1 2 2 2 2 3 2 2" xfId="3377" xr:uid="{08DCB1A2-75E7-42D0-B0D1-E98BD09523F8}"/>
    <cellStyle name="40% - Énfasis1 2 2 2 2 3 3" xfId="2481" xr:uid="{8F1172FF-F019-4013-923E-B7A04BE313CF}"/>
    <cellStyle name="40% - Énfasis1 2 2 2 2 4" xfId="1137" xr:uid="{00000000-0005-0000-0000-00000B030000}"/>
    <cellStyle name="40% - Énfasis1 2 2 2 2 4 2" xfId="2929" xr:uid="{D41CC3E5-398F-46FE-9CDC-E3A611DFEDEC}"/>
    <cellStyle name="40% - Énfasis1 2 2 2 2 5" xfId="2033" xr:uid="{9327403F-C9DC-435D-8025-B5ECD426D820}"/>
    <cellStyle name="40% - Énfasis1 2 2 2 3" xfId="353" xr:uid="{00000000-0005-0000-0000-00000C030000}"/>
    <cellStyle name="40% - Énfasis1 2 2 2 3 2" xfId="801" xr:uid="{00000000-0005-0000-0000-00000D030000}"/>
    <cellStyle name="40% - Énfasis1 2 2 2 3 2 2" xfId="1697" xr:uid="{00000000-0005-0000-0000-00000E030000}"/>
    <cellStyle name="40% - Énfasis1 2 2 2 3 2 2 2" xfId="3489" xr:uid="{D8C426A8-4E52-4EFA-9AC3-ADF5045F1A2E}"/>
    <cellStyle name="40% - Énfasis1 2 2 2 3 2 3" xfId="2593" xr:uid="{276B89D1-9772-4212-BE70-A25DDF30A169}"/>
    <cellStyle name="40% - Énfasis1 2 2 2 3 3" xfId="1249" xr:uid="{00000000-0005-0000-0000-00000F030000}"/>
    <cellStyle name="40% - Énfasis1 2 2 2 3 3 2" xfId="3041" xr:uid="{F13703F5-82A5-439C-9265-18358E062A35}"/>
    <cellStyle name="40% - Énfasis1 2 2 2 3 4" xfId="2145" xr:uid="{FAB551C3-FA17-4DB5-8B6E-A65B35940253}"/>
    <cellStyle name="40% - Énfasis1 2 2 2 4" xfId="577" xr:uid="{00000000-0005-0000-0000-000010030000}"/>
    <cellStyle name="40% - Énfasis1 2 2 2 4 2" xfId="1473" xr:uid="{00000000-0005-0000-0000-000011030000}"/>
    <cellStyle name="40% - Énfasis1 2 2 2 4 2 2" xfId="3265" xr:uid="{CABB9C5C-8E18-4133-92E3-9FE5E43D1830}"/>
    <cellStyle name="40% - Énfasis1 2 2 2 4 3" xfId="2369" xr:uid="{8AE47757-ED7A-4002-9250-612F32289646}"/>
    <cellStyle name="40% - Énfasis1 2 2 2 5" xfId="1025" xr:uid="{00000000-0005-0000-0000-000012030000}"/>
    <cellStyle name="40% - Énfasis1 2 2 2 5 2" xfId="2817" xr:uid="{2A213BD2-2DE8-4A99-92A8-C441DEAA1BF5}"/>
    <cellStyle name="40% - Énfasis1 2 2 2 6" xfId="1921" xr:uid="{DD14E076-F3E9-400A-8C49-B695441F89FF}"/>
    <cellStyle name="40% - Énfasis1 2 2 3" xfId="185" xr:uid="{00000000-0005-0000-0000-000013030000}"/>
    <cellStyle name="40% - Énfasis1 2 2 3 2" xfId="409" xr:uid="{00000000-0005-0000-0000-000014030000}"/>
    <cellStyle name="40% - Énfasis1 2 2 3 2 2" xfId="857" xr:uid="{00000000-0005-0000-0000-000015030000}"/>
    <cellStyle name="40% - Énfasis1 2 2 3 2 2 2" xfId="1753" xr:uid="{00000000-0005-0000-0000-000016030000}"/>
    <cellStyle name="40% - Énfasis1 2 2 3 2 2 2 2" xfId="3545" xr:uid="{EA1D9D4B-100D-4749-9F9E-AF0F239589FF}"/>
    <cellStyle name="40% - Énfasis1 2 2 3 2 2 3" xfId="2649" xr:uid="{2E5B1B7F-370C-4778-BEE7-96B0026F50A1}"/>
    <cellStyle name="40% - Énfasis1 2 2 3 2 3" xfId="1305" xr:uid="{00000000-0005-0000-0000-000017030000}"/>
    <cellStyle name="40% - Énfasis1 2 2 3 2 3 2" xfId="3097" xr:uid="{FDF5EF0D-6D48-45DC-B795-87E32196947F}"/>
    <cellStyle name="40% - Énfasis1 2 2 3 2 4" xfId="2201" xr:uid="{0D1597A9-797B-4B72-8E8D-85BCB0483A75}"/>
    <cellStyle name="40% - Énfasis1 2 2 3 3" xfId="633" xr:uid="{00000000-0005-0000-0000-000018030000}"/>
    <cellStyle name="40% - Énfasis1 2 2 3 3 2" xfId="1529" xr:uid="{00000000-0005-0000-0000-000019030000}"/>
    <cellStyle name="40% - Énfasis1 2 2 3 3 2 2" xfId="3321" xr:uid="{D83AB9D5-5F4A-49DA-960D-E305922961DA}"/>
    <cellStyle name="40% - Énfasis1 2 2 3 3 3" xfId="2425" xr:uid="{0C0ECE7E-3F92-4268-A03D-FD66B0B14AC8}"/>
    <cellStyle name="40% - Énfasis1 2 2 3 4" xfId="1081" xr:uid="{00000000-0005-0000-0000-00001A030000}"/>
    <cellStyle name="40% - Énfasis1 2 2 3 4 2" xfId="2873" xr:uid="{14398BF5-B0A0-481E-AF48-D5098700861C}"/>
    <cellStyle name="40% - Énfasis1 2 2 3 5" xfId="1977" xr:uid="{2799B6FC-8E5A-4D1F-82E9-80589E25F1D0}"/>
    <cellStyle name="40% - Énfasis1 2 2 4" xfId="297" xr:uid="{00000000-0005-0000-0000-00001B030000}"/>
    <cellStyle name="40% - Énfasis1 2 2 4 2" xfId="745" xr:uid="{00000000-0005-0000-0000-00001C030000}"/>
    <cellStyle name="40% - Énfasis1 2 2 4 2 2" xfId="1641" xr:uid="{00000000-0005-0000-0000-00001D030000}"/>
    <cellStyle name="40% - Énfasis1 2 2 4 2 2 2" xfId="3433" xr:uid="{5642A62A-3501-451D-A300-C07A5FB34BEC}"/>
    <cellStyle name="40% - Énfasis1 2 2 4 2 3" xfId="2537" xr:uid="{012DEC8C-BFFE-440E-B8CC-34141853863F}"/>
    <cellStyle name="40% - Énfasis1 2 2 4 3" xfId="1193" xr:uid="{00000000-0005-0000-0000-00001E030000}"/>
    <cellStyle name="40% - Énfasis1 2 2 4 3 2" xfId="2985" xr:uid="{701D3C2D-DC72-41F1-83AE-9CA2EF0E2352}"/>
    <cellStyle name="40% - Énfasis1 2 2 4 4" xfId="2089" xr:uid="{D48C9AF4-7A18-41FC-B94B-825401862275}"/>
    <cellStyle name="40% - Énfasis1 2 2 5" xfId="521" xr:uid="{00000000-0005-0000-0000-00001F030000}"/>
    <cellStyle name="40% - Énfasis1 2 2 5 2" xfId="1417" xr:uid="{00000000-0005-0000-0000-000020030000}"/>
    <cellStyle name="40% - Énfasis1 2 2 5 2 2" xfId="3209" xr:uid="{C5C14CED-593D-4F46-9386-8A070428CF83}"/>
    <cellStyle name="40% - Énfasis1 2 2 5 3" xfId="2313" xr:uid="{D29540F0-69DE-4446-93DF-DB02CEF3DCFB}"/>
    <cellStyle name="40% - Énfasis1 2 2 6" xfId="969" xr:uid="{00000000-0005-0000-0000-000021030000}"/>
    <cellStyle name="40% - Énfasis1 2 2 6 2" xfId="2761" xr:uid="{32760E8D-2A50-4DA2-9B39-39DE79AACAA3}"/>
    <cellStyle name="40% - Énfasis1 2 2 7" xfId="1865" xr:uid="{A635554B-D012-4C04-A102-3519BD8E8EEB}"/>
    <cellStyle name="40% - Énfasis1 2 3" xfId="101" xr:uid="{00000000-0005-0000-0000-000022030000}"/>
    <cellStyle name="40% - Énfasis1 2 3 2" xfId="213" xr:uid="{00000000-0005-0000-0000-000023030000}"/>
    <cellStyle name="40% - Énfasis1 2 3 2 2" xfId="437" xr:uid="{00000000-0005-0000-0000-000024030000}"/>
    <cellStyle name="40% - Énfasis1 2 3 2 2 2" xfId="885" xr:uid="{00000000-0005-0000-0000-000025030000}"/>
    <cellStyle name="40% - Énfasis1 2 3 2 2 2 2" xfId="1781" xr:uid="{00000000-0005-0000-0000-000026030000}"/>
    <cellStyle name="40% - Énfasis1 2 3 2 2 2 2 2" xfId="3573" xr:uid="{06C4E477-2849-4943-BFA4-7D75F990B8E4}"/>
    <cellStyle name="40% - Énfasis1 2 3 2 2 2 3" xfId="2677" xr:uid="{81C24558-E5EB-4A0D-AFEE-1882439E8C49}"/>
    <cellStyle name="40% - Énfasis1 2 3 2 2 3" xfId="1333" xr:uid="{00000000-0005-0000-0000-000027030000}"/>
    <cellStyle name="40% - Énfasis1 2 3 2 2 3 2" xfId="3125" xr:uid="{80B44C7A-B98D-4944-A95D-06755D3BB663}"/>
    <cellStyle name="40% - Énfasis1 2 3 2 2 4" xfId="2229" xr:uid="{991EF9F2-1722-404D-9D2A-AE066FA31EF1}"/>
    <cellStyle name="40% - Énfasis1 2 3 2 3" xfId="661" xr:uid="{00000000-0005-0000-0000-000028030000}"/>
    <cellStyle name="40% - Énfasis1 2 3 2 3 2" xfId="1557" xr:uid="{00000000-0005-0000-0000-000029030000}"/>
    <cellStyle name="40% - Énfasis1 2 3 2 3 2 2" xfId="3349" xr:uid="{33AD0B52-7746-4201-898B-99420A2570F0}"/>
    <cellStyle name="40% - Énfasis1 2 3 2 3 3" xfId="2453" xr:uid="{6A326E37-01E5-4C4C-873E-52857DDEBD98}"/>
    <cellStyle name="40% - Énfasis1 2 3 2 4" xfId="1109" xr:uid="{00000000-0005-0000-0000-00002A030000}"/>
    <cellStyle name="40% - Énfasis1 2 3 2 4 2" xfId="2901" xr:uid="{20541C43-FC9A-4D76-9E18-6126072CD630}"/>
    <cellStyle name="40% - Énfasis1 2 3 2 5" xfId="2005" xr:uid="{2A839A63-F858-4E1E-A93F-964401CEE122}"/>
    <cellStyle name="40% - Énfasis1 2 3 3" xfId="325" xr:uid="{00000000-0005-0000-0000-00002B030000}"/>
    <cellStyle name="40% - Énfasis1 2 3 3 2" xfId="773" xr:uid="{00000000-0005-0000-0000-00002C030000}"/>
    <cellStyle name="40% - Énfasis1 2 3 3 2 2" xfId="1669" xr:uid="{00000000-0005-0000-0000-00002D030000}"/>
    <cellStyle name="40% - Énfasis1 2 3 3 2 2 2" xfId="3461" xr:uid="{8D16F7E5-B837-4F59-B56F-783BA8F9D0A5}"/>
    <cellStyle name="40% - Énfasis1 2 3 3 2 3" xfId="2565" xr:uid="{2562DC98-A186-4020-9049-80C8FD3A2C05}"/>
    <cellStyle name="40% - Énfasis1 2 3 3 3" xfId="1221" xr:uid="{00000000-0005-0000-0000-00002E030000}"/>
    <cellStyle name="40% - Énfasis1 2 3 3 3 2" xfId="3013" xr:uid="{982B16E7-6BDB-4AC3-856D-5AEA1893A661}"/>
    <cellStyle name="40% - Énfasis1 2 3 3 4" xfId="2117" xr:uid="{B84A5D18-9F7F-4584-A0FA-10A690AC2E70}"/>
    <cellStyle name="40% - Énfasis1 2 3 4" xfId="549" xr:uid="{00000000-0005-0000-0000-00002F030000}"/>
    <cellStyle name="40% - Énfasis1 2 3 4 2" xfId="1445" xr:uid="{00000000-0005-0000-0000-000030030000}"/>
    <cellStyle name="40% - Énfasis1 2 3 4 2 2" xfId="3237" xr:uid="{11A6A866-4AB2-4459-941D-A9AD088EEE48}"/>
    <cellStyle name="40% - Énfasis1 2 3 4 3" xfId="2341" xr:uid="{C69C4B69-D6D7-4F00-A744-7DB8BA531F6D}"/>
    <cellStyle name="40% - Énfasis1 2 3 5" xfId="997" xr:uid="{00000000-0005-0000-0000-000031030000}"/>
    <cellStyle name="40% - Énfasis1 2 3 5 2" xfId="2789" xr:uid="{5E66145A-1F5A-4844-8725-55FCCD3E27B7}"/>
    <cellStyle name="40% - Énfasis1 2 3 6" xfId="1893" xr:uid="{1F097ABE-CDAC-44B6-A942-B221C4BEDCAF}"/>
    <cellStyle name="40% - Énfasis1 2 4" xfId="157" xr:uid="{00000000-0005-0000-0000-000032030000}"/>
    <cellStyle name="40% - Énfasis1 2 4 2" xfId="381" xr:uid="{00000000-0005-0000-0000-000033030000}"/>
    <cellStyle name="40% - Énfasis1 2 4 2 2" xfId="829" xr:uid="{00000000-0005-0000-0000-000034030000}"/>
    <cellStyle name="40% - Énfasis1 2 4 2 2 2" xfId="1725" xr:uid="{00000000-0005-0000-0000-000035030000}"/>
    <cellStyle name="40% - Énfasis1 2 4 2 2 2 2" xfId="3517" xr:uid="{5119E489-233D-43C4-AE88-3E2BA148BC87}"/>
    <cellStyle name="40% - Énfasis1 2 4 2 2 3" xfId="2621" xr:uid="{37B91D93-80D3-4B3C-9421-D9DB15899503}"/>
    <cellStyle name="40% - Énfasis1 2 4 2 3" xfId="1277" xr:uid="{00000000-0005-0000-0000-000036030000}"/>
    <cellStyle name="40% - Énfasis1 2 4 2 3 2" xfId="3069" xr:uid="{133C4355-2F95-42AB-8290-0771C07F620C}"/>
    <cellStyle name="40% - Énfasis1 2 4 2 4" xfId="2173" xr:uid="{DD1C7D3E-6431-45F0-A5A0-8B45201628F5}"/>
    <cellStyle name="40% - Énfasis1 2 4 3" xfId="605" xr:uid="{00000000-0005-0000-0000-000037030000}"/>
    <cellStyle name="40% - Énfasis1 2 4 3 2" xfId="1501" xr:uid="{00000000-0005-0000-0000-000038030000}"/>
    <cellStyle name="40% - Énfasis1 2 4 3 2 2" xfId="3293" xr:uid="{D224FD1C-58C2-496D-A8C6-2503AEEE4BDE}"/>
    <cellStyle name="40% - Énfasis1 2 4 3 3" xfId="2397" xr:uid="{91380EEF-223B-41F0-B66C-D458C241CEEE}"/>
    <cellStyle name="40% - Énfasis1 2 4 4" xfId="1053" xr:uid="{00000000-0005-0000-0000-000039030000}"/>
    <cellStyle name="40% - Énfasis1 2 4 4 2" xfId="2845" xr:uid="{A0288CB3-FF7A-4E7B-8C8E-75F6BE8AFD6E}"/>
    <cellStyle name="40% - Énfasis1 2 4 5" xfId="1949" xr:uid="{7F18B839-0E0B-4CC4-A66C-8D0547513CB0}"/>
    <cellStyle name="40% - Énfasis1 2 5" xfId="269" xr:uid="{00000000-0005-0000-0000-00003A030000}"/>
    <cellStyle name="40% - Énfasis1 2 5 2" xfId="717" xr:uid="{00000000-0005-0000-0000-00003B030000}"/>
    <cellStyle name="40% - Énfasis1 2 5 2 2" xfId="1613" xr:uid="{00000000-0005-0000-0000-00003C030000}"/>
    <cellStyle name="40% - Énfasis1 2 5 2 2 2" xfId="3405" xr:uid="{046EB77F-6C85-4B7C-A201-612F87698574}"/>
    <cellStyle name="40% - Énfasis1 2 5 2 3" xfId="2509" xr:uid="{23FB1CFF-170D-45C3-A5CA-15F62820E5A0}"/>
    <cellStyle name="40% - Énfasis1 2 5 3" xfId="1165" xr:uid="{00000000-0005-0000-0000-00003D030000}"/>
    <cellStyle name="40% - Énfasis1 2 5 3 2" xfId="2957" xr:uid="{64281965-4929-4362-AAC1-4266B7DF66C2}"/>
    <cellStyle name="40% - Énfasis1 2 5 4" xfId="2061" xr:uid="{11DB4D38-086F-4418-9760-2634C12EF21D}"/>
    <cellStyle name="40% - Énfasis1 2 6" xfId="493" xr:uid="{00000000-0005-0000-0000-00003E030000}"/>
    <cellStyle name="40% - Énfasis1 2 6 2" xfId="1389" xr:uid="{00000000-0005-0000-0000-00003F030000}"/>
    <cellStyle name="40% - Énfasis1 2 6 2 2" xfId="3181" xr:uid="{B33E5852-39A4-4806-88B0-3898A78866FD}"/>
    <cellStyle name="40% - Énfasis1 2 6 3" xfId="2285" xr:uid="{C232CE24-5FF0-4C18-A884-755446582475}"/>
    <cellStyle name="40% - Énfasis1 2 7" xfId="941" xr:uid="{00000000-0005-0000-0000-000040030000}"/>
    <cellStyle name="40% - Énfasis1 2 7 2" xfId="2733" xr:uid="{4B099CA7-58BD-481F-87D3-99897047617E}"/>
    <cellStyle name="40% - Énfasis1 2 8" xfId="1837" xr:uid="{277307A7-E28E-4E9D-9DC3-16E2D93390A2}"/>
    <cellStyle name="40% - Énfasis1 3" xfId="59" xr:uid="{00000000-0005-0000-0000-000041030000}"/>
    <cellStyle name="40% - Énfasis1 3 2" xfId="115" xr:uid="{00000000-0005-0000-0000-000042030000}"/>
    <cellStyle name="40% - Énfasis1 3 2 2" xfId="227" xr:uid="{00000000-0005-0000-0000-000043030000}"/>
    <cellStyle name="40% - Énfasis1 3 2 2 2" xfId="451" xr:uid="{00000000-0005-0000-0000-000044030000}"/>
    <cellStyle name="40% - Énfasis1 3 2 2 2 2" xfId="899" xr:uid="{00000000-0005-0000-0000-000045030000}"/>
    <cellStyle name="40% - Énfasis1 3 2 2 2 2 2" xfId="1795" xr:uid="{00000000-0005-0000-0000-000046030000}"/>
    <cellStyle name="40% - Énfasis1 3 2 2 2 2 2 2" xfId="3587" xr:uid="{CDD98DCD-4FC4-45A6-B9A8-63F0A2465011}"/>
    <cellStyle name="40% - Énfasis1 3 2 2 2 2 3" xfId="2691" xr:uid="{3487FE7F-48DF-4CE1-91A5-E498044990D1}"/>
    <cellStyle name="40% - Énfasis1 3 2 2 2 3" xfId="1347" xr:uid="{00000000-0005-0000-0000-000047030000}"/>
    <cellStyle name="40% - Énfasis1 3 2 2 2 3 2" xfId="3139" xr:uid="{0BF446E7-42D7-4690-A701-9E98003A0064}"/>
    <cellStyle name="40% - Énfasis1 3 2 2 2 4" xfId="2243" xr:uid="{51977BE6-82BE-42CA-AC6D-C3BDA5B9DC23}"/>
    <cellStyle name="40% - Énfasis1 3 2 2 3" xfId="675" xr:uid="{00000000-0005-0000-0000-000048030000}"/>
    <cellStyle name="40% - Énfasis1 3 2 2 3 2" xfId="1571" xr:uid="{00000000-0005-0000-0000-000049030000}"/>
    <cellStyle name="40% - Énfasis1 3 2 2 3 2 2" xfId="3363" xr:uid="{87BA457B-8779-4CDA-BF82-859CAD1F0DB1}"/>
    <cellStyle name="40% - Énfasis1 3 2 2 3 3" xfId="2467" xr:uid="{E3B2FC93-7344-4681-8B78-DFD8BB326C3D}"/>
    <cellStyle name="40% - Énfasis1 3 2 2 4" xfId="1123" xr:uid="{00000000-0005-0000-0000-00004A030000}"/>
    <cellStyle name="40% - Énfasis1 3 2 2 4 2" xfId="2915" xr:uid="{90B53035-2BD2-4648-9691-76291B3CF036}"/>
    <cellStyle name="40% - Énfasis1 3 2 2 5" xfId="2019" xr:uid="{2850C7BC-03A7-4DB4-BF3C-F7BD3FAC58A4}"/>
    <cellStyle name="40% - Énfasis1 3 2 3" xfId="339" xr:uid="{00000000-0005-0000-0000-00004B030000}"/>
    <cellStyle name="40% - Énfasis1 3 2 3 2" xfId="787" xr:uid="{00000000-0005-0000-0000-00004C030000}"/>
    <cellStyle name="40% - Énfasis1 3 2 3 2 2" xfId="1683" xr:uid="{00000000-0005-0000-0000-00004D030000}"/>
    <cellStyle name="40% - Énfasis1 3 2 3 2 2 2" xfId="3475" xr:uid="{8F3803E3-313C-4200-8F61-E38EE80F50E7}"/>
    <cellStyle name="40% - Énfasis1 3 2 3 2 3" xfId="2579" xr:uid="{5D0247BD-6C4F-4D76-ABC3-DC320FB7AA13}"/>
    <cellStyle name="40% - Énfasis1 3 2 3 3" xfId="1235" xr:uid="{00000000-0005-0000-0000-00004E030000}"/>
    <cellStyle name="40% - Énfasis1 3 2 3 3 2" xfId="3027" xr:uid="{6E733CDF-4CFA-4926-A1E3-F93E3CFC545F}"/>
    <cellStyle name="40% - Énfasis1 3 2 3 4" xfId="2131" xr:uid="{99BDFF6E-6ECB-4460-A5E3-AB11BD95A83A}"/>
    <cellStyle name="40% - Énfasis1 3 2 4" xfId="563" xr:uid="{00000000-0005-0000-0000-00004F030000}"/>
    <cellStyle name="40% - Énfasis1 3 2 4 2" xfId="1459" xr:uid="{00000000-0005-0000-0000-000050030000}"/>
    <cellStyle name="40% - Énfasis1 3 2 4 2 2" xfId="3251" xr:uid="{3FEE0A83-4266-424C-A461-2D158940BAFA}"/>
    <cellStyle name="40% - Énfasis1 3 2 4 3" xfId="2355" xr:uid="{29F80113-B2A5-49E0-9E30-5DBEC963A279}"/>
    <cellStyle name="40% - Énfasis1 3 2 5" xfId="1011" xr:uid="{00000000-0005-0000-0000-000051030000}"/>
    <cellStyle name="40% - Énfasis1 3 2 5 2" xfId="2803" xr:uid="{78FD3394-7BD3-43FD-ACFD-9E225F88990E}"/>
    <cellStyle name="40% - Énfasis1 3 2 6" xfId="1907" xr:uid="{3A3287D8-DC23-4EA1-B2F9-BD2257138E4A}"/>
    <cellStyle name="40% - Énfasis1 3 3" xfId="171" xr:uid="{00000000-0005-0000-0000-000052030000}"/>
    <cellStyle name="40% - Énfasis1 3 3 2" xfId="395" xr:uid="{00000000-0005-0000-0000-000053030000}"/>
    <cellStyle name="40% - Énfasis1 3 3 2 2" xfId="843" xr:uid="{00000000-0005-0000-0000-000054030000}"/>
    <cellStyle name="40% - Énfasis1 3 3 2 2 2" xfId="1739" xr:uid="{00000000-0005-0000-0000-000055030000}"/>
    <cellStyle name="40% - Énfasis1 3 3 2 2 2 2" xfId="3531" xr:uid="{B17BAF03-96D0-47A6-8A51-932FE4680168}"/>
    <cellStyle name="40% - Énfasis1 3 3 2 2 3" xfId="2635" xr:uid="{CF61F5A7-3483-4421-A5BD-FF44D2D99F27}"/>
    <cellStyle name="40% - Énfasis1 3 3 2 3" xfId="1291" xr:uid="{00000000-0005-0000-0000-000056030000}"/>
    <cellStyle name="40% - Énfasis1 3 3 2 3 2" xfId="3083" xr:uid="{CBD754B7-8012-4B2B-ADD6-C9CCC54937E4}"/>
    <cellStyle name="40% - Énfasis1 3 3 2 4" xfId="2187" xr:uid="{D1426A04-689C-442E-B605-9C769DC88B22}"/>
    <cellStyle name="40% - Énfasis1 3 3 3" xfId="619" xr:uid="{00000000-0005-0000-0000-000057030000}"/>
    <cellStyle name="40% - Énfasis1 3 3 3 2" xfId="1515" xr:uid="{00000000-0005-0000-0000-000058030000}"/>
    <cellStyle name="40% - Énfasis1 3 3 3 2 2" xfId="3307" xr:uid="{4F114578-C78B-494C-9C26-B69EBA69A771}"/>
    <cellStyle name="40% - Énfasis1 3 3 3 3" xfId="2411" xr:uid="{3D75C45E-423D-48C7-9365-4CE4A3CB0945}"/>
    <cellStyle name="40% - Énfasis1 3 3 4" xfId="1067" xr:uid="{00000000-0005-0000-0000-000059030000}"/>
    <cellStyle name="40% - Énfasis1 3 3 4 2" xfId="2859" xr:uid="{E7698A35-1919-49C1-BD4E-3D70E2D261BA}"/>
    <cellStyle name="40% - Énfasis1 3 3 5" xfId="1963" xr:uid="{FF6A7513-75DD-4A30-B457-89E01FBF3F36}"/>
    <cellStyle name="40% - Énfasis1 3 4" xfId="283" xr:uid="{00000000-0005-0000-0000-00005A030000}"/>
    <cellStyle name="40% - Énfasis1 3 4 2" xfId="731" xr:uid="{00000000-0005-0000-0000-00005B030000}"/>
    <cellStyle name="40% - Énfasis1 3 4 2 2" xfId="1627" xr:uid="{00000000-0005-0000-0000-00005C030000}"/>
    <cellStyle name="40% - Énfasis1 3 4 2 2 2" xfId="3419" xr:uid="{DDF53574-B5A7-4DB3-B867-1172FADF9E75}"/>
    <cellStyle name="40% - Énfasis1 3 4 2 3" xfId="2523" xr:uid="{65D56CA4-A69D-4630-BCAC-F8B79B8EEAD8}"/>
    <cellStyle name="40% - Énfasis1 3 4 3" xfId="1179" xr:uid="{00000000-0005-0000-0000-00005D030000}"/>
    <cellStyle name="40% - Énfasis1 3 4 3 2" xfId="2971" xr:uid="{74179BE7-6C57-4213-8878-53AC9FD8F319}"/>
    <cellStyle name="40% - Énfasis1 3 4 4" xfId="2075" xr:uid="{F456D358-E19C-421B-996F-F0F063EEF714}"/>
    <cellStyle name="40% - Énfasis1 3 5" xfId="507" xr:uid="{00000000-0005-0000-0000-00005E030000}"/>
    <cellStyle name="40% - Énfasis1 3 5 2" xfId="1403" xr:uid="{00000000-0005-0000-0000-00005F030000}"/>
    <cellStyle name="40% - Énfasis1 3 5 2 2" xfId="3195" xr:uid="{659B86B8-FC59-46CF-BB46-9C0BD70A53CE}"/>
    <cellStyle name="40% - Énfasis1 3 5 3" xfId="2299" xr:uid="{5965D305-DA12-4078-8BB4-4894D4AAB9B8}"/>
    <cellStyle name="40% - Énfasis1 3 6" xfId="955" xr:uid="{00000000-0005-0000-0000-000060030000}"/>
    <cellStyle name="40% - Énfasis1 3 6 2" xfId="2747" xr:uid="{3D0F3686-FA92-4B43-A93A-F0DE8F1D5E38}"/>
    <cellStyle name="40% - Énfasis1 3 7" xfId="1851" xr:uid="{9E464B8B-C508-4D6E-BEAC-4C20912E0AED}"/>
    <cellStyle name="40% - Énfasis1 4" xfId="87" xr:uid="{00000000-0005-0000-0000-000061030000}"/>
    <cellStyle name="40% - Énfasis1 4 2" xfId="199" xr:uid="{00000000-0005-0000-0000-000062030000}"/>
    <cellStyle name="40% - Énfasis1 4 2 2" xfId="423" xr:uid="{00000000-0005-0000-0000-000063030000}"/>
    <cellStyle name="40% - Énfasis1 4 2 2 2" xfId="871" xr:uid="{00000000-0005-0000-0000-000064030000}"/>
    <cellStyle name="40% - Énfasis1 4 2 2 2 2" xfId="1767" xr:uid="{00000000-0005-0000-0000-000065030000}"/>
    <cellStyle name="40% - Énfasis1 4 2 2 2 2 2" xfId="3559" xr:uid="{CE590716-E81A-4A92-AAE8-E229579E045D}"/>
    <cellStyle name="40% - Énfasis1 4 2 2 2 3" xfId="2663" xr:uid="{FDF4B394-EC09-4A1E-82E3-40177B90A487}"/>
    <cellStyle name="40% - Énfasis1 4 2 2 3" xfId="1319" xr:uid="{00000000-0005-0000-0000-000066030000}"/>
    <cellStyle name="40% - Énfasis1 4 2 2 3 2" xfId="3111" xr:uid="{765EDD65-D26C-4198-A049-F92038ABAC9B}"/>
    <cellStyle name="40% - Énfasis1 4 2 2 4" xfId="2215" xr:uid="{FBE237BF-2BC8-4515-B649-6A6936123F06}"/>
    <cellStyle name="40% - Énfasis1 4 2 3" xfId="647" xr:uid="{00000000-0005-0000-0000-000067030000}"/>
    <cellStyle name="40% - Énfasis1 4 2 3 2" xfId="1543" xr:uid="{00000000-0005-0000-0000-000068030000}"/>
    <cellStyle name="40% - Énfasis1 4 2 3 2 2" xfId="3335" xr:uid="{23E67612-57F9-450B-8321-39AAB69A111B}"/>
    <cellStyle name="40% - Énfasis1 4 2 3 3" xfId="2439" xr:uid="{D2607F4F-4B8D-4108-9295-30409DEF89B4}"/>
    <cellStyle name="40% - Énfasis1 4 2 4" xfId="1095" xr:uid="{00000000-0005-0000-0000-000069030000}"/>
    <cellStyle name="40% - Énfasis1 4 2 4 2" xfId="2887" xr:uid="{146551C5-22A3-4CA1-928D-8D840CF88E48}"/>
    <cellStyle name="40% - Énfasis1 4 2 5" xfId="1991" xr:uid="{4B339236-38AC-4B10-9926-726399941962}"/>
    <cellStyle name="40% - Énfasis1 4 3" xfId="311" xr:uid="{00000000-0005-0000-0000-00006A030000}"/>
    <cellStyle name="40% - Énfasis1 4 3 2" xfId="759" xr:uid="{00000000-0005-0000-0000-00006B030000}"/>
    <cellStyle name="40% - Énfasis1 4 3 2 2" xfId="1655" xr:uid="{00000000-0005-0000-0000-00006C030000}"/>
    <cellStyle name="40% - Énfasis1 4 3 2 2 2" xfId="3447" xr:uid="{382BBD92-7224-460E-9420-507ACBF81B92}"/>
    <cellStyle name="40% - Énfasis1 4 3 2 3" xfId="2551" xr:uid="{E0149E9F-A3FD-445E-92D8-B680AEE0A62C}"/>
    <cellStyle name="40% - Énfasis1 4 3 3" xfId="1207" xr:uid="{00000000-0005-0000-0000-00006D030000}"/>
    <cellStyle name="40% - Énfasis1 4 3 3 2" xfId="2999" xr:uid="{33A24488-270E-480C-BA32-B29D181CD714}"/>
    <cellStyle name="40% - Énfasis1 4 3 4" xfId="2103" xr:uid="{6682F2C5-7E48-4B0D-B32A-DF8AE427B966}"/>
    <cellStyle name="40% - Énfasis1 4 4" xfId="535" xr:uid="{00000000-0005-0000-0000-00006E030000}"/>
    <cellStyle name="40% - Énfasis1 4 4 2" xfId="1431" xr:uid="{00000000-0005-0000-0000-00006F030000}"/>
    <cellStyle name="40% - Énfasis1 4 4 2 2" xfId="3223" xr:uid="{52821545-4697-455A-BB88-CAB60D8E5EAB}"/>
    <cellStyle name="40% - Énfasis1 4 4 3" xfId="2327" xr:uid="{BA563ADB-82B8-451E-9742-ADFB73E6F1CF}"/>
    <cellStyle name="40% - Énfasis1 4 5" xfId="983" xr:uid="{00000000-0005-0000-0000-000070030000}"/>
    <cellStyle name="40% - Énfasis1 4 5 2" xfId="2775" xr:uid="{C5BD2A23-DC37-4391-B316-988F4789FD96}"/>
    <cellStyle name="40% - Énfasis1 4 6" xfId="1879" xr:uid="{443BD31F-1272-4EC5-B120-6C87215A31B5}"/>
    <cellStyle name="40% - Énfasis1 5" xfId="143" xr:uid="{00000000-0005-0000-0000-000071030000}"/>
    <cellStyle name="40% - Énfasis1 5 2" xfId="367" xr:uid="{00000000-0005-0000-0000-000072030000}"/>
    <cellStyle name="40% - Énfasis1 5 2 2" xfId="815" xr:uid="{00000000-0005-0000-0000-000073030000}"/>
    <cellStyle name="40% - Énfasis1 5 2 2 2" xfId="1711" xr:uid="{00000000-0005-0000-0000-000074030000}"/>
    <cellStyle name="40% - Énfasis1 5 2 2 2 2" xfId="3503" xr:uid="{6A5DE594-E535-4FDC-9C23-EE196D5CA1EB}"/>
    <cellStyle name="40% - Énfasis1 5 2 2 3" xfId="2607" xr:uid="{F9747DA9-E751-4399-854B-6BF8270A07E1}"/>
    <cellStyle name="40% - Énfasis1 5 2 3" xfId="1263" xr:uid="{00000000-0005-0000-0000-000075030000}"/>
    <cellStyle name="40% - Énfasis1 5 2 3 2" xfId="3055" xr:uid="{9736BA8A-D64C-49BE-A424-C073B3BA5A10}"/>
    <cellStyle name="40% - Énfasis1 5 2 4" xfId="2159" xr:uid="{7367271F-662A-4A18-88C1-A6FF9C41495C}"/>
    <cellStyle name="40% - Énfasis1 5 3" xfId="591" xr:uid="{00000000-0005-0000-0000-000076030000}"/>
    <cellStyle name="40% - Énfasis1 5 3 2" xfId="1487" xr:uid="{00000000-0005-0000-0000-000077030000}"/>
    <cellStyle name="40% - Énfasis1 5 3 2 2" xfId="3279" xr:uid="{9F16A357-A85E-4B16-855F-0EFD6DCD1395}"/>
    <cellStyle name="40% - Énfasis1 5 3 3" xfId="2383" xr:uid="{6D6B6C6C-234F-48CB-841C-5E6364415C82}"/>
    <cellStyle name="40% - Énfasis1 5 4" xfId="1039" xr:uid="{00000000-0005-0000-0000-000078030000}"/>
    <cellStyle name="40% - Énfasis1 5 4 2" xfId="2831" xr:uid="{95EE604D-F6E8-4919-B64C-F364A4904F12}"/>
    <cellStyle name="40% - Énfasis1 5 5" xfId="1935" xr:uid="{E3046296-597C-4DDE-9D4A-0F20A9CD2963}"/>
    <cellStyle name="40% - Énfasis1 6" xfId="255" xr:uid="{00000000-0005-0000-0000-000079030000}"/>
    <cellStyle name="40% - Énfasis1 6 2" xfId="703" xr:uid="{00000000-0005-0000-0000-00007A030000}"/>
    <cellStyle name="40% - Énfasis1 6 2 2" xfId="1599" xr:uid="{00000000-0005-0000-0000-00007B030000}"/>
    <cellStyle name="40% - Énfasis1 6 2 2 2" xfId="3391" xr:uid="{3919F546-10F1-44F6-BD90-EB68C645CFF2}"/>
    <cellStyle name="40% - Énfasis1 6 2 3" xfId="2495" xr:uid="{A239660E-FCA8-4DCF-A7A5-82F991C972FB}"/>
    <cellStyle name="40% - Énfasis1 6 3" xfId="1151" xr:uid="{00000000-0005-0000-0000-00007C030000}"/>
    <cellStyle name="40% - Énfasis1 6 3 2" xfId="2943" xr:uid="{7A239263-5481-4953-BBD0-48C3C15A994B}"/>
    <cellStyle name="40% - Énfasis1 6 4" xfId="2047" xr:uid="{18EC5630-B3D3-45F5-8BB6-5F169EB73E86}"/>
    <cellStyle name="40% - Énfasis1 7" xfId="479" xr:uid="{00000000-0005-0000-0000-00007D030000}"/>
    <cellStyle name="40% - Énfasis1 7 2" xfId="1375" xr:uid="{00000000-0005-0000-0000-00007E030000}"/>
    <cellStyle name="40% - Énfasis1 7 2 2" xfId="3167" xr:uid="{89DAF20C-57FC-4BD9-878C-8250AD602707}"/>
    <cellStyle name="40% - Énfasis1 7 3" xfId="2271" xr:uid="{C4377513-9D7A-4639-B6DF-C8DA365CC856}"/>
    <cellStyle name="40% - Énfasis1 8" xfId="927" xr:uid="{00000000-0005-0000-0000-00007F030000}"/>
    <cellStyle name="40% - Énfasis1 8 2" xfId="2719" xr:uid="{C7FC7EE9-392E-4580-BAAF-566B3AE52687}"/>
    <cellStyle name="40% - Énfasis1 9" xfId="1823" xr:uid="{2F14A2B1-8F5B-48CA-AF72-977682D2B28E}"/>
    <cellStyle name="40% - Énfasis2" xfId="24" builtinId="35" customBuiltin="1"/>
    <cellStyle name="40% - Énfasis2 2" xfId="47" xr:uid="{00000000-0005-0000-0000-000081030000}"/>
    <cellStyle name="40% - Énfasis2 2 2" xfId="75" xr:uid="{00000000-0005-0000-0000-000082030000}"/>
    <cellStyle name="40% - Énfasis2 2 2 2" xfId="131" xr:uid="{00000000-0005-0000-0000-000083030000}"/>
    <cellStyle name="40% - Énfasis2 2 2 2 2" xfId="243" xr:uid="{00000000-0005-0000-0000-000084030000}"/>
    <cellStyle name="40% - Énfasis2 2 2 2 2 2" xfId="467" xr:uid="{00000000-0005-0000-0000-000085030000}"/>
    <cellStyle name="40% - Énfasis2 2 2 2 2 2 2" xfId="915" xr:uid="{00000000-0005-0000-0000-000086030000}"/>
    <cellStyle name="40% - Énfasis2 2 2 2 2 2 2 2" xfId="1811" xr:uid="{00000000-0005-0000-0000-000087030000}"/>
    <cellStyle name="40% - Énfasis2 2 2 2 2 2 2 2 2" xfId="3603" xr:uid="{9F2D423B-40F1-48F4-9343-12A0C5EBAA0A}"/>
    <cellStyle name="40% - Énfasis2 2 2 2 2 2 2 3" xfId="2707" xr:uid="{3CA6222D-80F7-4C3C-90A0-3F9AC72AEFED}"/>
    <cellStyle name="40% - Énfasis2 2 2 2 2 2 3" xfId="1363" xr:uid="{00000000-0005-0000-0000-000088030000}"/>
    <cellStyle name="40% - Énfasis2 2 2 2 2 2 3 2" xfId="3155" xr:uid="{0A33BE56-20F1-4796-8083-F5C883AFEA88}"/>
    <cellStyle name="40% - Énfasis2 2 2 2 2 2 4" xfId="2259" xr:uid="{B0C10AC6-8833-4E76-81AD-981E597EE63E}"/>
    <cellStyle name="40% - Énfasis2 2 2 2 2 3" xfId="691" xr:uid="{00000000-0005-0000-0000-000089030000}"/>
    <cellStyle name="40% - Énfasis2 2 2 2 2 3 2" xfId="1587" xr:uid="{00000000-0005-0000-0000-00008A030000}"/>
    <cellStyle name="40% - Énfasis2 2 2 2 2 3 2 2" xfId="3379" xr:uid="{2F5CE4A4-D1D8-431D-B0C5-531A80E68B67}"/>
    <cellStyle name="40% - Énfasis2 2 2 2 2 3 3" xfId="2483" xr:uid="{B23053DB-2658-4193-A0E1-D750509A2C8B}"/>
    <cellStyle name="40% - Énfasis2 2 2 2 2 4" xfId="1139" xr:uid="{00000000-0005-0000-0000-00008B030000}"/>
    <cellStyle name="40% - Énfasis2 2 2 2 2 4 2" xfId="2931" xr:uid="{86069444-66CD-443B-BDB5-45DF76DED465}"/>
    <cellStyle name="40% - Énfasis2 2 2 2 2 5" xfId="2035" xr:uid="{F93ACE68-BB3C-43A9-9E14-4617B8AB4463}"/>
    <cellStyle name="40% - Énfasis2 2 2 2 3" xfId="355" xr:uid="{00000000-0005-0000-0000-00008C030000}"/>
    <cellStyle name="40% - Énfasis2 2 2 2 3 2" xfId="803" xr:uid="{00000000-0005-0000-0000-00008D030000}"/>
    <cellStyle name="40% - Énfasis2 2 2 2 3 2 2" xfId="1699" xr:uid="{00000000-0005-0000-0000-00008E030000}"/>
    <cellStyle name="40% - Énfasis2 2 2 2 3 2 2 2" xfId="3491" xr:uid="{49921B3F-3DDF-4DC6-AAA8-F6633015E51F}"/>
    <cellStyle name="40% - Énfasis2 2 2 2 3 2 3" xfId="2595" xr:uid="{BED588C2-7F4F-47FC-940C-640CA603B42C}"/>
    <cellStyle name="40% - Énfasis2 2 2 2 3 3" xfId="1251" xr:uid="{00000000-0005-0000-0000-00008F030000}"/>
    <cellStyle name="40% - Énfasis2 2 2 2 3 3 2" xfId="3043" xr:uid="{F8A0AAC6-2722-49D8-B05E-73B35BEF2203}"/>
    <cellStyle name="40% - Énfasis2 2 2 2 3 4" xfId="2147" xr:uid="{F64E012C-C458-49DE-8B27-388BF0407ABE}"/>
    <cellStyle name="40% - Énfasis2 2 2 2 4" xfId="579" xr:uid="{00000000-0005-0000-0000-000090030000}"/>
    <cellStyle name="40% - Énfasis2 2 2 2 4 2" xfId="1475" xr:uid="{00000000-0005-0000-0000-000091030000}"/>
    <cellStyle name="40% - Énfasis2 2 2 2 4 2 2" xfId="3267" xr:uid="{5BC84DFA-ED7D-4E1B-A6D7-7BA4C3F542F8}"/>
    <cellStyle name="40% - Énfasis2 2 2 2 4 3" xfId="2371" xr:uid="{79A5D2A1-C7A1-44D0-B5B4-B167D1F871F6}"/>
    <cellStyle name="40% - Énfasis2 2 2 2 5" xfId="1027" xr:uid="{00000000-0005-0000-0000-000092030000}"/>
    <cellStyle name="40% - Énfasis2 2 2 2 5 2" xfId="2819" xr:uid="{B775034C-D298-4D83-AC77-A1B63BB6E365}"/>
    <cellStyle name="40% - Énfasis2 2 2 2 6" xfId="1923" xr:uid="{1988433A-F5F4-4490-A3DA-D717466FEAC1}"/>
    <cellStyle name="40% - Énfasis2 2 2 3" xfId="187" xr:uid="{00000000-0005-0000-0000-000093030000}"/>
    <cellStyle name="40% - Énfasis2 2 2 3 2" xfId="411" xr:uid="{00000000-0005-0000-0000-000094030000}"/>
    <cellStyle name="40% - Énfasis2 2 2 3 2 2" xfId="859" xr:uid="{00000000-0005-0000-0000-000095030000}"/>
    <cellStyle name="40% - Énfasis2 2 2 3 2 2 2" xfId="1755" xr:uid="{00000000-0005-0000-0000-000096030000}"/>
    <cellStyle name="40% - Énfasis2 2 2 3 2 2 2 2" xfId="3547" xr:uid="{BB1792E1-E132-4677-8F9C-A55FE2429474}"/>
    <cellStyle name="40% - Énfasis2 2 2 3 2 2 3" xfId="2651" xr:uid="{FA098D01-3DB9-4FDF-8853-7A8BFC9ADE96}"/>
    <cellStyle name="40% - Énfasis2 2 2 3 2 3" xfId="1307" xr:uid="{00000000-0005-0000-0000-000097030000}"/>
    <cellStyle name="40% - Énfasis2 2 2 3 2 3 2" xfId="3099" xr:uid="{B861C280-5650-465B-BBCE-B109CB393AD4}"/>
    <cellStyle name="40% - Énfasis2 2 2 3 2 4" xfId="2203" xr:uid="{B2D28D68-27B1-4FF7-899A-981CD5C21652}"/>
    <cellStyle name="40% - Énfasis2 2 2 3 3" xfId="635" xr:uid="{00000000-0005-0000-0000-000098030000}"/>
    <cellStyle name="40% - Énfasis2 2 2 3 3 2" xfId="1531" xr:uid="{00000000-0005-0000-0000-000099030000}"/>
    <cellStyle name="40% - Énfasis2 2 2 3 3 2 2" xfId="3323" xr:uid="{C20F34D2-A92F-4F40-A0B8-8E61665A8690}"/>
    <cellStyle name="40% - Énfasis2 2 2 3 3 3" xfId="2427" xr:uid="{3A5AB8F7-7AFB-44D1-BE81-77948DB20571}"/>
    <cellStyle name="40% - Énfasis2 2 2 3 4" xfId="1083" xr:uid="{00000000-0005-0000-0000-00009A030000}"/>
    <cellStyle name="40% - Énfasis2 2 2 3 4 2" xfId="2875" xr:uid="{DCE5FBB1-C6F5-4EC3-83E2-A6BC2A7CD276}"/>
    <cellStyle name="40% - Énfasis2 2 2 3 5" xfId="1979" xr:uid="{60E11CA6-F6F4-4C73-9EB2-31DDECF39C24}"/>
    <cellStyle name="40% - Énfasis2 2 2 4" xfId="299" xr:uid="{00000000-0005-0000-0000-00009B030000}"/>
    <cellStyle name="40% - Énfasis2 2 2 4 2" xfId="747" xr:uid="{00000000-0005-0000-0000-00009C030000}"/>
    <cellStyle name="40% - Énfasis2 2 2 4 2 2" xfId="1643" xr:uid="{00000000-0005-0000-0000-00009D030000}"/>
    <cellStyle name="40% - Énfasis2 2 2 4 2 2 2" xfId="3435" xr:uid="{5CDA940E-74F8-446C-81DA-17A3D0A9CF20}"/>
    <cellStyle name="40% - Énfasis2 2 2 4 2 3" xfId="2539" xr:uid="{344D2615-E14D-4203-974E-797B5E465B02}"/>
    <cellStyle name="40% - Énfasis2 2 2 4 3" xfId="1195" xr:uid="{00000000-0005-0000-0000-00009E030000}"/>
    <cellStyle name="40% - Énfasis2 2 2 4 3 2" xfId="2987" xr:uid="{472F961B-9220-48CF-9E7A-A674C2F3B51C}"/>
    <cellStyle name="40% - Énfasis2 2 2 4 4" xfId="2091" xr:uid="{ED6DC4A9-F2E3-408A-97CD-4D8AE3C82CD2}"/>
    <cellStyle name="40% - Énfasis2 2 2 5" xfId="523" xr:uid="{00000000-0005-0000-0000-00009F030000}"/>
    <cellStyle name="40% - Énfasis2 2 2 5 2" xfId="1419" xr:uid="{00000000-0005-0000-0000-0000A0030000}"/>
    <cellStyle name="40% - Énfasis2 2 2 5 2 2" xfId="3211" xr:uid="{970E3880-AF89-48BB-B7AC-843208EC494C}"/>
    <cellStyle name="40% - Énfasis2 2 2 5 3" xfId="2315" xr:uid="{1A043D46-ACC7-472B-981F-8DADB2060614}"/>
    <cellStyle name="40% - Énfasis2 2 2 6" xfId="971" xr:uid="{00000000-0005-0000-0000-0000A1030000}"/>
    <cellStyle name="40% - Énfasis2 2 2 6 2" xfId="2763" xr:uid="{AD6A5138-9800-4F9D-89FE-3AE205A9DEFE}"/>
    <cellStyle name="40% - Énfasis2 2 2 7" xfId="1867" xr:uid="{DA46EA68-0727-487F-BC2C-E02FE4B6E87D}"/>
    <cellStyle name="40% - Énfasis2 2 3" xfId="103" xr:uid="{00000000-0005-0000-0000-0000A2030000}"/>
    <cellStyle name="40% - Énfasis2 2 3 2" xfId="215" xr:uid="{00000000-0005-0000-0000-0000A3030000}"/>
    <cellStyle name="40% - Énfasis2 2 3 2 2" xfId="439" xr:uid="{00000000-0005-0000-0000-0000A4030000}"/>
    <cellStyle name="40% - Énfasis2 2 3 2 2 2" xfId="887" xr:uid="{00000000-0005-0000-0000-0000A5030000}"/>
    <cellStyle name="40% - Énfasis2 2 3 2 2 2 2" xfId="1783" xr:uid="{00000000-0005-0000-0000-0000A6030000}"/>
    <cellStyle name="40% - Énfasis2 2 3 2 2 2 2 2" xfId="3575" xr:uid="{D77DF334-41B7-40AC-8545-5DA1C917C088}"/>
    <cellStyle name="40% - Énfasis2 2 3 2 2 2 3" xfId="2679" xr:uid="{8ED3F24E-9A88-4972-98B8-934830FD2FCD}"/>
    <cellStyle name="40% - Énfasis2 2 3 2 2 3" xfId="1335" xr:uid="{00000000-0005-0000-0000-0000A7030000}"/>
    <cellStyle name="40% - Énfasis2 2 3 2 2 3 2" xfId="3127" xr:uid="{56AEE082-37EC-4D06-AD01-3AB7ED14692F}"/>
    <cellStyle name="40% - Énfasis2 2 3 2 2 4" xfId="2231" xr:uid="{F11FAAE2-146A-4B63-8EA5-902DFAECB7CF}"/>
    <cellStyle name="40% - Énfasis2 2 3 2 3" xfId="663" xr:uid="{00000000-0005-0000-0000-0000A8030000}"/>
    <cellStyle name="40% - Énfasis2 2 3 2 3 2" xfId="1559" xr:uid="{00000000-0005-0000-0000-0000A9030000}"/>
    <cellStyle name="40% - Énfasis2 2 3 2 3 2 2" xfId="3351" xr:uid="{D9ED37DC-8348-4E12-BCB3-E60A044E58B8}"/>
    <cellStyle name="40% - Énfasis2 2 3 2 3 3" xfId="2455" xr:uid="{81E000D0-900A-46F3-9FD5-D28FD5798E1A}"/>
    <cellStyle name="40% - Énfasis2 2 3 2 4" xfId="1111" xr:uid="{00000000-0005-0000-0000-0000AA030000}"/>
    <cellStyle name="40% - Énfasis2 2 3 2 4 2" xfId="2903" xr:uid="{E7E3F19F-22CE-4263-A5AC-6A9D0D8B5088}"/>
    <cellStyle name="40% - Énfasis2 2 3 2 5" xfId="2007" xr:uid="{D7748EA1-9098-41E7-8BD1-FE7F6977504E}"/>
    <cellStyle name="40% - Énfasis2 2 3 3" xfId="327" xr:uid="{00000000-0005-0000-0000-0000AB030000}"/>
    <cellStyle name="40% - Énfasis2 2 3 3 2" xfId="775" xr:uid="{00000000-0005-0000-0000-0000AC030000}"/>
    <cellStyle name="40% - Énfasis2 2 3 3 2 2" xfId="1671" xr:uid="{00000000-0005-0000-0000-0000AD030000}"/>
    <cellStyle name="40% - Énfasis2 2 3 3 2 2 2" xfId="3463" xr:uid="{9A933C4D-D0E4-47CC-9CA8-2D457DEC3D6D}"/>
    <cellStyle name="40% - Énfasis2 2 3 3 2 3" xfId="2567" xr:uid="{99B4FA5C-2D9B-42CF-81B0-99FB5ABFF65A}"/>
    <cellStyle name="40% - Énfasis2 2 3 3 3" xfId="1223" xr:uid="{00000000-0005-0000-0000-0000AE030000}"/>
    <cellStyle name="40% - Énfasis2 2 3 3 3 2" xfId="3015" xr:uid="{93B4D252-54E0-4CDA-8360-7E3E72A4421C}"/>
    <cellStyle name="40% - Énfasis2 2 3 3 4" xfId="2119" xr:uid="{11BAE80C-E911-4FD9-9D91-68068EAF5F7B}"/>
    <cellStyle name="40% - Énfasis2 2 3 4" xfId="551" xr:uid="{00000000-0005-0000-0000-0000AF030000}"/>
    <cellStyle name="40% - Énfasis2 2 3 4 2" xfId="1447" xr:uid="{00000000-0005-0000-0000-0000B0030000}"/>
    <cellStyle name="40% - Énfasis2 2 3 4 2 2" xfId="3239" xr:uid="{DCC81EE1-AA15-44B3-9330-FD9551C0A792}"/>
    <cellStyle name="40% - Énfasis2 2 3 4 3" xfId="2343" xr:uid="{F892FF5B-41BC-4530-B93E-7A12A1E8B386}"/>
    <cellStyle name="40% - Énfasis2 2 3 5" xfId="999" xr:uid="{00000000-0005-0000-0000-0000B1030000}"/>
    <cellStyle name="40% - Énfasis2 2 3 5 2" xfId="2791" xr:uid="{5F82ED1B-A207-4166-9715-7077EBAB18DD}"/>
    <cellStyle name="40% - Énfasis2 2 3 6" xfId="1895" xr:uid="{E7652A55-5187-4CA4-817A-C9537B5326ED}"/>
    <cellStyle name="40% - Énfasis2 2 4" xfId="159" xr:uid="{00000000-0005-0000-0000-0000B2030000}"/>
    <cellStyle name="40% - Énfasis2 2 4 2" xfId="383" xr:uid="{00000000-0005-0000-0000-0000B3030000}"/>
    <cellStyle name="40% - Énfasis2 2 4 2 2" xfId="831" xr:uid="{00000000-0005-0000-0000-0000B4030000}"/>
    <cellStyle name="40% - Énfasis2 2 4 2 2 2" xfId="1727" xr:uid="{00000000-0005-0000-0000-0000B5030000}"/>
    <cellStyle name="40% - Énfasis2 2 4 2 2 2 2" xfId="3519" xr:uid="{AF6FBC58-0CD8-4DC0-A53F-193CA2088D84}"/>
    <cellStyle name="40% - Énfasis2 2 4 2 2 3" xfId="2623" xr:uid="{58CC9E36-1258-449E-A488-7219C3B0C839}"/>
    <cellStyle name="40% - Énfasis2 2 4 2 3" xfId="1279" xr:uid="{00000000-0005-0000-0000-0000B6030000}"/>
    <cellStyle name="40% - Énfasis2 2 4 2 3 2" xfId="3071" xr:uid="{339B7255-2C85-4944-9581-22B542FB3D06}"/>
    <cellStyle name="40% - Énfasis2 2 4 2 4" xfId="2175" xr:uid="{4061F953-7D4F-42A6-9D40-33EF73D93B02}"/>
    <cellStyle name="40% - Énfasis2 2 4 3" xfId="607" xr:uid="{00000000-0005-0000-0000-0000B7030000}"/>
    <cellStyle name="40% - Énfasis2 2 4 3 2" xfId="1503" xr:uid="{00000000-0005-0000-0000-0000B8030000}"/>
    <cellStyle name="40% - Énfasis2 2 4 3 2 2" xfId="3295" xr:uid="{99829D0F-3760-4813-8922-D1B0E3209CF0}"/>
    <cellStyle name="40% - Énfasis2 2 4 3 3" xfId="2399" xr:uid="{5AC95A6E-5039-4525-9CE7-67A1911D1587}"/>
    <cellStyle name="40% - Énfasis2 2 4 4" xfId="1055" xr:uid="{00000000-0005-0000-0000-0000B9030000}"/>
    <cellStyle name="40% - Énfasis2 2 4 4 2" xfId="2847" xr:uid="{08507423-C9D5-4BEC-84FE-F595B4384B00}"/>
    <cellStyle name="40% - Énfasis2 2 4 5" xfId="1951" xr:uid="{FD88B168-D2D3-48BE-91D5-CE147B721A0D}"/>
    <cellStyle name="40% - Énfasis2 2 5" xfId="271" xr:uid="{00000000-0005-0000-0000-0000BA030000}"/>
    <cellStyle name="40% - Énfasis2 2 5 2" xfId="719" xr:uid="{00000000-0005-0000-0000-0000BB030000}"/>
    <cellStyle name="40% - Énfasis2 2 5 2 2" xfId="1615" xr:uid="{00000000-0005-0000-0000-0000BC030000}"/>
    <cellStyle name="40% - Énfasis2 2 5 2 2 2" xfId="3407" xr:uid="{46863845-6BCF-400D-A856-BEF8309474B0}"/>
    <cellStyle name="40% - Énfasis2 2 5 2 3" xfId="2511" xr:uid="{C20D9305-9AFB-45DF-928A-5FE52CB68F97}"/>
    <cellStyle name="40% - Énfasis2 2 5 3" xfId="1167" xr:uid="{00000000-0005-0000-0000-0000BD030000}"/>
    <cellStyle name="40% - Énfasis2 2 5 3 2" xfId="2959" xr:uid="{A2F50B8D-9DB0-4A67-8684-A6B51C517E53}"/>
    <cellStyle name="40% - Énfasis2 2 5 4" xfId="2063" xr:uid="{5CDA7239-8B4D-4B66-A400-85F19FC19F25}"/>
    <cellStyle name="40% - Énfasis2 2 6" xfId="495" xr:uid="{00000000-0005-0000-0000-0000BE030000}"/>
    <cellStyle name="40% - Énfasis2 2 6 2" xfId="1391" xr:uid="{00000000-0005-0000-0000-0000BF030000}"/>
    <cellStyle name="40% - Énfasis2 2 6 2 2" xfId="3183" xr:uid="{107B5736-8E53-4A01-9EC3-076EAF4B69EC}"/>
    <cellStyle name="40% - Énfasis2 2 6 3" xfId="2287" xr:uid="{AF2ECD9C-2A75-4E33-AFA9-9B888091531D}"/>
    <cellStyle name="40% - Énfasis2 2 7" xfId="943" xr:uid="{00000000-0005-0000-0000-0000C0030000}"/>
    <cellStyle name="40% - Énfasis2 2 7 2" xfId="2735" xr:uid="{FC17861A-076E-416E-91DA-053CA56EAAE7}"/>
    <cellStyle name="40% - Énfasis2 2 8" xfId="1839" xr:uid="{31B70BC5-A267-4DF5-98D0-0F41E54EEEB6}"/>
    <cellStyle name="40% - Énfasis2 3" xfId="61" xr:uid="{00000000-0005-0000-0000-0000C1030000}"/>
    <cellStyle name="40% - Énfasis2 3 2" xfId="117" xr:uid="{00000000-0005-0000-0000-0000C2030000}"/>
    <cellStyle name="40% - Énfasis2 3 2 2" xfId="229" xr:uid="{00000000-0005-0000-0000-0000C3030000}"/>
    <cellStyle name="40% - Énfasis2 3 2 2 2" xfId="453" xr:uid="{00000000-0005-0000-0000-0000C4030000}"/>
    <cellStyle name="40% - Énfasis2 3 2 2 2 2" xfId="901" xr:uid="{00000000-0005-0000-0000-0000C5030000}"/>
    <cellStyle name="40% - Énfasis2 3 2 2 2 2 2" xfId="1797" xr:uid="{00000000-0005-0000-0000-0000C6030000}"/>
    <cellStyle name="40% - Énfasis2 3 2 2 2 2 2 2" xfId="3589" xr:uid="{8DC00165-5996-449D-AB84-400F802E72A2}"/>
    <cellStyle name="40% - Énfasis2 3 2 2 2 2 3" xfId="2693" xr:uid="{A91A0792-9045-4CA8-AB50-F9756609A936}"/>
    <cellStyle name="40% - Énfasis2 3 2 2 2 3" xfId="1349" xr:uid="{00000000-0005-0000-0000-0000C7030000}"/>
    <cellStyle name="40% - Énfasis2 3 2 2 2 3 2" xfId="3141" xr:uid="{E9C0D0FE-1480-4644-BF69-319D688EDE8A}"/>
    <cellStyle name="40% - Énfasis2 3 2 2 2 4" xfId="2245" xr:uid="{17DF9611-D49A-4743-B37F-835BE9FC681F}"/>
    <cellStyle name="40% - Énfasis2 3 2 2 3" xfId="677" xr:uid="{00000000-0005-0000-0000-0000C8030000}"/>
    <cellStyle name="40% - Énfasis2 3 2 2 3 2" xfId="1573" xr:uid="{00000000-0005-0000-0000-0000C9030000}"/>
    <cellStyle name="40% - Énfasis2 3 2 2 3 2 2" xfId="3365" xr:uid="{68D16098-DCDF-4D6E-81C6-11E83560C07B}"/>
    <cellStyle name="40% - Énfasis2 3 2 2 3 3" xfId="2469" xr:uid="{C5357BCB-2CFC-4287-8325-C890C4CB13C0}"/>
    <cellStyle name="40% - Énfasis2 3 2 2 4" xfId="1125" xr:uid="{00000000-0005-0000-0000-0000CA030000}"/>
    <cellStyle name="40% - Énfasis2 3 2 2 4 2" xfId="2917" xr:uid="{3AB5BC09-0B77-4A4B-B097-70C0E2C44046}"/>
    <cellStyle name="40% - Énfasis2 3 2 2 5" xfId="2021" xr:uid="{AA681AE9-3082-4263-A6D0-0456AAF354DB}"/>
    <cellStyle name="40% - Énfasis2 3 2 3" xfId="341" xr:uid="{00000000-0005-0000-0000-0000CB030000}"/>
    <cellStyle name="40% - Énfasis2 3 2 3 2" xfId="789" xr:uid="{00000000-0005-0000-0000-0000CC030000}"/>
    <cellStyle name="40% - Énfasis2 3 2 3 2 2" xfId="1685" xr:uid="{00000000-0005-0000-0000-0000CD030000}"/>
    <cellStyle name="40% - Énfasis2 3 2 3 2 2 2" xfId="3477" xr:uid="{64087E3C-B0CC-4175-93E8-C4DFA996C266}"/>
    <cellStyle name="40% - Énfasis2 3 2 3 2 3" xfId="2581" xr:uid="{D7BA0964-959F-4069-A82C-B30CDC0ECDF7}"/>
    <cellStyle name="40% - Énfasis2 3 2 3 3" xfId="1237" xr:uid="{00000000-0005-0000-0000-0000CE030000}"/>
    <cellStyle name="40% - Énfasis2 3 2 3 3 2" xfId="3029" xr:uid="{633DDAA0-C070-4767-AD3E-FE76325AB702}"/>
    <cellStyle name="40% - Énfasis2 3 2 3 4" xfId="2133" xr:uid="{93CA67A9-EDE6-4A08-ACAE-F8DAE8D96234}"/>
    <cellStyle name="40% - Énfasis2 3 2 4" xfId="565" xr:uid="{00000000-0005-0000-0000-0000CF030000}"/>
    <cellStyle name="40% - Énfasis2 3 2 4 2" xfId="1461" xr:uid="{00000000-0005-0000-0000-0000D0030000}"/>
    <cellStyle name="40% - Énfasis2 3 2 4 2 2" xfId="3253" xr:uid="{E997CB47-DF88-4EEE-B9F8-61F4DD4F4DF3}"/>
    <cellStyle name="40% - Énfasis2 3 2 4 3" xfId="2357" xr:uid="{558BEC23-C443-47E8-BE7F-893035FF7E5A}"/>
    <cellStyle name="40% - Énfasis2 3 2 5" xfId="1013" xr:uid="{00000000-0005-0000-0000-0000D1030000}"/>
    <cellStyle name="40% - Énfasis2 3 2 5 2" xfId="2805" xr:uid="{68AA50CA-0DB1-4FED-BE95-D9B9644AE90D}"/>
    <cellStyle name="40% - Énfasis2 3 2 6" xfId="1909" xr:uid="{DEE0CD2B-8F16-4D6C-A1A5-30F51351A093}"/>
    <cellStyle name="40% - Énfasis2 3 3" xfId="173" xr:uid="{00000000-0005-0000-0000-0000D2030000}"/>
    <cellStyle name="40% - Énfasis2 3 3 2" xfId="397" xr:uid="{00000000-0005-0000-0000-0000D3030000}"/>
    <cellStyle name="40% - Énfasis2 3 3 2 2" xfId="845" xr:uid="{00000000-0005-0000-0000-0000D4030000}"/>
    <cellStyle name="40% - Énfasis2 3 3 2 2 2" xfId="1741" xr:uid="{00000000-0005-0000-0000-0000D5030000}"/>
    <cellStyle name="40% - Énfasis2 3 3 2 2 2 2" xfId="3533" xr:uid="{01E9F3BD-E3EF-4023-939F-7A7E6315D154}"/>
    <cellStyle name="40% - Énfasis2 3 3 2 2 3" xfId="2637" xr:uid="{B7A1C230-1E2C-4B02-9F06-8B7EBD165D23}"/>
    <cellStyle name="40% - Énfasis2 3 3 2 3" xfId="1293" xr:uid="{00000000-0005-0000-0000-0000D6030000}"/>
    <cellStyle name="40% - Énfasis2 3 3 2 3 2" xfId="3085" xr:uid="{BB65A5EB-E504-4B20-9EBD-AE8E56E7ED0E}"/>
    <cellStyle name="40% - Énfasis2 3 3 2 4" xfId="2189" xr:uid="{6DA0DC69-FA3C-437E-8DB8-C68852BFAEF1}"/>
    <cellStyle name="40% - Énfasis2 3 3 3" xfId="621" xr:uid="{00000000-0005-0000-0000-0000D7030000}"/>
    <cellStyle name="40% - Énfasis2 3 3 3 2" xfId="1517" xr:uid="{00000000-0005-0000-0000-0000D8030000}"/>
    <cellStyle name="40% - Énfasis2 3 3 3 2 2" xfId="3309" xr:uid="{9D1938B2-F44C-41AD-9793-0BB70B037F9E}"/>
    <cellStyle name="40% - Énfasis2 3 3 3 3" xfId="2413" xr:uid="{12A270C4-5D52-4E5E-964A-C8EF37A5FE89}"/>
    <cellStyle name="40% - Énfasis2 3 3 4" xfId="1069" xr:uid="{00000000-0005-0000-0000-0000D9030000}"/>
    <cellStyle name="40% - Énfasis2 3 3 4 2" xfId="2861" xr:uid="{CD30F5C1-7A6E-49C9-A369-18E3DA77664E}"/>
    <cellStyle name="40% - Énfasis2 3 3 5" xfId="1965" xr:uid="{23B83156-E88E-44D7-A671-228C3B46BD96}"/>
    <cellStyle name="40% - Énfasis2 3 4" xfId="285" xr:uid="{00000000-0005-0000-0000-0000DA030000}"/>
    <cellStyle name="40% - Énfasis2 3 4 2" xfId="733" xr:uid="{00000000-0005-0000-0000-0000DB030000}"/>
    <cellStyle name="40% - Énfasis2 3 4 2 2" xfId="1629" xr:uid="{00000000-0005-0000-0000-0000DC030000}"/>
    <cellStyle name="40% - Énfasis2 3 4 2 2 2" xfId="3421" xr:uid="{C3489DD0-D161-43EE-B646-5C219D097167}"/>
    <cellStyle name="40% - Énfasis2 3 4 2 3" xfId="2525" xr:uid="{D4343FCB-AD1B-49F4-9728-DE4B30242A7A}"/>
    <cellStyle name="40% - Énfasis2 3 4 3" xfId="1181" xr:uid="{00000000-0005-0000-0000-0000DD030000}"/>
    <cellStyle name="40% - Énfasis2 3 4 3 2" xfId="2973" xr:uid="{22D41911-9402-485D-BCA9-F3573880C930}"/>
    <cellStyle name="40% - Énfasis2 3 4 4" xfId="2077" xr:uid="{94C3BB7C-C98A-4A92-AC91-D792BD341779}"/>
    <cellStyle name="40% - Énfasis2 3 5" xfId="509" xr:uid="{00000000-0005-0000-0000-0000DE030000}"/>
    <cellStyle name="40% - Énfasis2 3 5 2" xfId="1405" xr:uid="{00000000-0005-0000-0000-0000DF030000}"/>
    <cellStyle name="40% - Énfasis2 3 5 2 2" xfId="3197" xr:uid="{0CBEEAE7-6F29-4E7E-A2B1-E3A5B4824A28}"/>
    <cellStyle name="40% - Énfasis2 3 5 3" xfId="2301" xr:uid="{85B836CC-4476-4574-AE71-CA830F6ECBDE}"/>
    <cellStyle name="40% - Énfasis2 3 6" xfId="957" xr:uid="{00000000-0005-0000-0000-0000E0030000}"/>
    <cellStyle name="40% - Énfasis2 3 6 2" xfId="2749" xr:uid="{85FD40BB-54B0-428D-9586-01E9C780DC9B}"/>
    <cellStyle name="40% - Énfasis2 3 7" xfId="1853" xr:uid="{1D3FDFFD-ECAD-41BE-8167-EEC7DE770ADD}"/>
    <cellStyle name="40% - Énfasis2 4" xfId="89" xr:uid="{00000000-0005-0000-0000-0000E1030000}"/>
    <cellStyle name="40% - Énfasis2 4 2" xfId="201" xr:uid="{00000000-0005-0000-0000-0000E2030000}"/>
    <cellStyle name="40% - Énfasis2 4 2 2" xfId="425" xr:uid="{00000000-0005-0000-0000-0000E3030000}"/>
    <cellStyle name="40% - Énfasis2 4 2 2 2" xfId="873" xr:uid="{00000000-0005-0000-0000-0000E4030000}"/>
    <cellStyle name="40% - Énfasis2 4 2 2 2 2" xfId="1769" xr:uid="{00000000-0005-0000-0000-0000E5030000}"/>
    <cellStyle name="40% - Énfasis2 4 2 2 2 2 2" xfId="3561" xr:uid="{A7176F8A-8F12-4F20-9664-2576D88DE933}"/>
    <cellStyle name="40% - Énfasis2 4 2 2 2 3" xfId="2665" xr:uid="{0F3D30E4-FBBA-4CC9-9027-E99FC80F75BC}"/>
    <cellStyle name="40% - Énfasis2 4 2 2 3" xfId="1321" xr:uid="{00000000-0005-0000-0000-0000E6030000}"/>
    <cellStyle name="40% - Énfasis2 4 2 2 3 2" xfId="3113" xr:uid="{5236DECE-8410-4FA5-B013-F0717AE619FA}"/>
    <cellStyle name="40% - Énfasis2 4 2 2 4" xfId="2217" xr:uid="{C5FE7070-B31F-4A19-9C46-0AFBBF1C5A6E}"/>
    <cellStyle name="40% - Énfasis2 4 2 3" xfId="649" xr:uid="{00000000-0005-0000-0000-0000E7030000}"/>
    <cellStyle name="40% - Énfasis2 4 2 3 2" xfId="1545" xr:uid="{00000000-0005-0000-0000-0000E8030000}"/>
    <cellStyle name="40% - Énfasis2 4 2 3 2 2" xfId="3337" xr:uid="{07809723-B94C-4CDB-93B7-57EF4177A542}"/>
    <cellStyle name="40% - Énfasis2 4 2 3 3" xfId="2441" xr:uid="{24B084EE-DC6C-4089-95DC-97074CD2A749}"/>
    <cellStyle name="40% - Énfasis2 4 2 4" xfId="1097" xr:uid="{00000000-0005-0000-0000-0000E9030000}"/>
    <cellStyle name="40% - Énfasis2 4 2 4 2" xfId="2889" xr:uid="{08D48854-5A6D-44AB-A9DA-9188A9D7A07A}"/>
    <cellStyle name="40% - Énfasis2 4 2 5" xfId="1993" xr:uid="{4660B771-E4A9-460A-8BED-64A6A9D8D1DA}"/>
    <cellStyle name="40% - Énfasis2 4 3" xfId="313" xr:uid="{00000000-0005-0000-0000-0000EA030000}"/>
    <cellStyle name="40% - Énfasis2 4 3 2" xfId="761" xr:uid="{00000000-0005-0000-0000-0000EB030000}"/>
    <cellStyle name="40% - Énfasis2 4 3 2 2" xfId="1657" xr:uid="{00000000-0005-0000-0000-0000EC030000}"/>
    <cellStyle name="40% - Énfasis2 4 3 2 2 2" xfId="3449" xr:uid="{295B95F8-6F13-4BEA-92E6-9AF49C0F8A2A}"/>
    <cellStyle name="40% - Énfasis2 4 3 2 3" xfId="2553" xr:uid="{A9963972-BF05-4CE2-AD35-07B6AFDA145C}"/>
    <cellStyle name="40% - Énfasis2 4 3 3" xfId="1209" xr:uid="{00000000-0005-0000-0000-0000ED030000}"/>
    <cellStyle name="40% - Énfasis2 4 3 3 2" xfId="3001" xr:uid="{FF0C677F-F1E4-403E-9B4B-28DA7AAB7FF8}"/>
    <cellStyle name="40% - Énfasis2 4 3 4" xfId="2105" xr:uid="{69F0C09C-0FA7-4924-BBCF-C08ED7EB03D3}"/>
    <cellStyle name="40% - Énfasis2 4 4" xfId="537" xr:uid="{00000000-0005-0000-0000-0000EE030000}"/>
    <cellStyle name="40% - Énfasis2 4 4 2" xfId="1433" xr:uid="{00000000-0005-0000-0000-0000EF030000}"/>
    <cellStyle name="40% - Énfasis2 4 4 2 2" xfId="3225" xr:uid="{155D6FC8-915A-4C83-9E95-BDC46CBF4A6F}"/>
    <cellStyle name="40% - Énfasis2 4 4 3" xfId="2329" xr:uid="{2A165530-6036-4CEB-962E-821B1B28F4C6}"/>
    <cellStyle name="40% - Énfasis2 4 5" xfId="985" xr:uid="{00000000-0005-0000-0000-0000F0030000}"/>
    <cellStyle name="40% - Énfasis2 4 5 2" xfId="2777" xr:uid="{41FD6535-2F37-4CDB-A50D-86C175080608}"/>
    <cellStyle name="40% - Énfasis2 4 6" xfId="1881" xr:uid="{879D681F-FAD9-4BF4-8261-BB29E8DF36F0}"/>
    <cellStyle name="40% - Énfasis2 5" xfId="145" xr:uid="{00000000-0005-0000-0000-0000F1030000}"/>
    <cellStyle name="40% - Énfasis2 5 2" xfId="369" xr:uid="{00000000-0005-0000-0000-0000F2030000}"/>
    <cellStyle name="40% - Énfasis2 5 2 2" xfId="817" xr:uid="{00000000-0005-0000-0000-0000F3030000}"/>
    <cellStyle name="40% - Énfasis2 5 2 2 2" xfId="1713" xr:uid="{00000000-0005-0000-0000-0000F4030000}"/>
    <cellStyle name="40% - Énfasis2 5 2 2 2 2" xfId="3505" xr:uid="{545C7AE1-9272-445D-9C85-C320C81A9368}"/>
    <cellStyle name="40% - Énfasis2 5 2 2 3" xfId="2609" xr:uid="{FCFDD768-7FD9-4EEE-8E5D-A648263EB150}"/>
    <cellStyle name="40% - Énfasis2 5 2 3" xfId="1265" xr:uid="{00000000-0005-0000-0000-0000F5030000}"/>
    <cellStyle name="40% - Énfasis2 5 2 3 2" xfId="3057" xr:uid="{B85C7B9C-118E-4208-A029-FA1803C5FACA}"/>
    <cellStyle name="40% - Énfasis2 5 2 4" xfId="2161" xr:uid="{C9E94C8F-E03C-45DF-B6BB-7BEB755D14CD}"/>
    <cellStyle name="40% - Énfasis2 5 3" xfId="593" xr:uid="{00000000-0005-0000-0000-0000F6030000}"/>
    <cellStyle name="40% - Énfasis2 5 3 2" xfId="1489" xr:uid="{00000000-0005-0000-0000-0000F7030000}"/>
    <cellStyle name="40% - Énfasis2 5 3 2 2" xfId="3281" xr:uid="{51FAD357-88E3-48EE-BEA6-6586D41A7699}"/>
    <cellStyle name="40% - Énfasis2 5 3 3" xfId="2385" xr:uid="{EC76F769-11D0-406E-AF94-6262E2FCB5CD}"/>
    <cellStyle name="40% - Énfasis2 5 4" xfId="1041" xr:uid="{00000000-0005-0000-0000-0000F8030000}"/>
    <cellStyle name="40% - Énfasis2 5 4 2" xfId="2833" xr:uid="{18CAAE46-35EE-49D7-A0D7-EC83DF3F6D43}"/>
    <cellStyle name="40% - Énfasis2 5 5" xfId="1937" xr:uid="{010839EB-A4B7-43BC-88E6-65B7ECF55B43}"/>
    <cellStyle name="40% - Énfasis2 6" xfId="257" xr:uid="{00000000-0005-0000-0000-0000F9030000}"/>
    <cellStyle name="40% - Énfasis2 6 2" xfId="705" xr:uid="{00000000-0005-0000-0000-0000FA030000}"/>
    <cellStyle name="40% - Énfasis2 6 2 2" xfId="1601" xr:uid="{00000000-0005-0000-0000-0000FB030000}"/>
    <cellStyle name="40% - Énfasis2 6 2 2 2" xfId="3393" xr:uid="{4B42342E-9BC1-4C69-A0A1-3C7309B0AC12}"/>
    <cellStyle name="40% - Énfasis2 6 2 3" xfId="2497" xr:uid="{F5CDC020-AE5B-4C08-BFF0-7B6F9D22B24C}"/>
    <cellStyle name="40% - Énfasis2 6 3" xfId="1153" xr:uid="{00000000-0005-0000-0000-0000FC030000}"/>
    <cellStyle name="40% - Énfasis2 6 3 2" xfId="2945" xr:uid="{B465A1D1-BD0E-4386-809C-D7FA22396273}"/>
    <cellStyle name="40% - Énfasis2 6 4" xfId="2049" xr:uid="{1468422F-7B76-4AE3-9F07-0A24396813E0}"/>
    <cellStyle name="40% - Énfasis2 7" xfId="481" xr:uid="{00000000-0005-0000-0000-0000FD030000}"/>
    <cellStyle name="40% - Énfasis2 7 2" xfId="1377" xr:uid="{00000000-0005-0000-0000-0000FE030000}"/>
    <cellStyle name="40% - Énfasis2 7 2 2" xfId="3169" xr:uid="{90C64369-FFD8-4E37-A2C1-B30E22B08C0A}"/>
    <cellStyle name="40% - Énfasis2 7 3" xfId="2273" xr:uid="{6D6B35DC-6B65-4AC9-95E2-ABD8A47B9D20}"/>
    <cellStyle name="40% - Énfasis2 8" xfId="929" xr:uid="{00000000-0005-0000-0000-0000FF030000}"/>
    <cellStyle name="40% - Énfasis2 8 2" xfId="2721" xr:uid="{543A3870-1C79-4F3F-A510-94469014AA7B}"/>
    <cellStyle name="40% - Énfasis2 9" xfId="1825" xr:uid="{EFBC8F5B-60CE-44F1-A900-91DE6B704BFE}"/>
    <cellStyle name="40% - Énfasis3" xfId="28" builtinId="39" customBuiltin="1"/>
    <cellStyle name="40% - Énfasis3 2" xfId="49" xr:uid="{00000000-0005-0000-0000-000001040000}"/>
    <cellStyle name="40% - Énfasis3 2 2" xfId="77" xr:uid="{00000000-0005-0000-0000-000002040000}"/>
    <cellStyle name="40% - Énfasis3 2 2 2" xfId="133" xr:uid="{00000000-0005-0000-0000-000003040000}"/>
    <cellStyle name="40% - Énfasis3 2 2 2 2" xfId="245" xr:uid="{00000000-0005-0000-0000-000004040000}"/>
    <cellStyle name="40% - Énfasis3 2 2 2 2 2" xfId="469" xr:uid="{00000000-0005-0000-0000-000005040000}"/>
    <cellStyle name="40% - Énfasis3 2 2 2 2 2 2" xfId="917" xr:uid="{00000000-0005-0000-0000-000006040000}"/>
    <cellStyle name="40% - Énfasis3 2 2 2 2 2 2 2" xfId="1813" xr:uid="{00000000-0005-0000-0000-000007040000}"/>
    <cellStyle name="40% - Énfasis3 2 2 2 2 2 2 2 2" xfId="3605" xr:uid="{20CE458B-7DEA-4F0A-8955-78F097D895AB}"/>
    <cellStyle name="40% - Énfasis3 2 2 2 2 2 2 3" xfId="2709" xr:uid="{A6BEFE2C-E39D-451A-8066-67FA1562AC6D}"/>
    <cellStyle name="40% - Énfasis3 2 2 2 2 2 3" xfId="1365" xr:uid="{00000000-0005-0000-0000-000008040000}"/>
    <cellStyle name="40% - Énfasis3 2 2 2 2 2 3 2" xfId="3157" xr:uid="{BE3CD83A-461C-40C8-878D-31AD2B07FABC}"/>
    <cellStyle name="40% - Énfasis3 2 2 2 2 2 4" xfId="2261" xr:uid="{09D62316-5931-44CF-90E3-E296D7DB745E}"/>
    <cellStyle name="40% - Énfasis3 2 2 2 2 3" xfId="693" xr:uid="{00000000-0005-0000-0000-000009040000}"/>
    <cellStyle name="40% - Énfasis3 2 2 2 2 3 2" xfId="1589" xr:uid="{00000000-0005-0000-0000-00000A040000}"/>
    <cellStyle name="40% - Énfasis3 2 2 2 2 3 2 2" xfId="3381" xr:uid="{C83BBD48-1372-439C-95D2-0DD6ACA5C184}"/>
    <cellStyle name="40% - Énfasis3 2 2 2 2 3 3" xfId="2485" xr:uid="{D5F5045E-2E55-4FEF-A04A-E4C67802A51B}"/>
    <cellStyle name="40% - Énfasis3 2 2 2 2 4" xfId="1141" xr:uid="{00000000-0005-0000-0000-00000B040000}"/>
    <cellStyle name="40% - Énfasis3 2 2 2 2 4 2" xfId="2933" xr:uid="{6697605D-DABB-49BC-A97A-D22804D7F0B6}"/>
    <cellStyle name="40% - Énfasis3 2 2 2 2 5" xfId="2037" xr:uid="{F0C4B307-4269-4443-961E-4512E2A65143}"/>
    <cellStyle name="40% - Énfasis3 2 2 2 3" xfId="357" xr:uid="{00000000-0005-0000-0000-00000C040000}"/>
    <cellStyle name="40% - Énfasis3 2 2 2 3 2" xfId="805" xr:uid="{00000000-0005-0000-0000-00000D040000}"/>
    <cellStyle name="40% - Énfasis3 2 2 2 3 2 2" xfId="1701" xr:uid="{00000000-0005-0000-0000-00000E040000}"/>
    <cellStyle name="40% - Énfasis3 2 2 2 3 2 2 2" xfId="3493" xr:uid="{D8F933A1-AABC-4AA8-85A0-18B7E50BFA00}"/>
    <cellStyle name="40% - Énfasis3 2 2 2 3 2 3" xfId="2597" xr:uid="{271ABC53-973C-4314-9C80-EC721BAEEF71}"/>
    <cellStyle name="40% - Énfasis3 2 2 2 3 3" xfId="1253" xr:uid="{00000000-0005-0000-0000-00000F040000}"/>
    <cellStyle name="40% - Énfasis3 2 2 2 3 3 2" xfId="3045" xr:uid="{10A98510-F675-4DF9-8443-F23D6F965F66}"/>
    <cellStyle name="40% - Énfasis3 2 2 2 3 4" xfId="2149" xr:uid="{480DE453-8739-4B63-BCD2-8EA13EB449BA}"/>
    <cellStyle name="40% - Énfasis3 2 2 2 4" xfId="581" xr:uid="{00000000-0005-0000-0000-000010040000}"/>
    <cellStyle name="40% - Énfasis3 2 2 2 4 2" xfId="1477" xr:uid="{00000000-0005-0000-0000-000011040000}"/>
    <cellStyle name="40% - Énfasis3 2 2 2 4 2 2" xfId="3269" xr:uid="{5A7048E7-E8DD-410E-B983-78F23600320D}"/>
    <cellStyle name="40% - Énfasis3 2 2 2 4 3" xfId="2373" xr:uid="{3654B322-74C9-4CF8-A144-A7A26C803EE1}"/>
    <cellStyle name="40% - Énfasis3 2 2 2 5" xfId="1029" xr:uid="{00000000-0005-0000-0000-000012040000}"/>
    <cellStyle name="40% - Énfasis3 2 2 2 5 2" xfId="2821" xr:uid="{745B29DD-ECC3-43F6-815F-5CFC0E981578}"/>
    <cellStyle name="40% - Énfasis3 2 2 2 6" xfId="1925" xr:uid="{115BF582-F3BE-4253-B82C-8B778C2C1A35}"/>
    <cellStyle name="40% - Énfasis3 2 2 3" xfId="189" xr:uid="{00000000-0005-0000-0000-000013040000}"/>
    <cellStyle name="40% - Énfasis3 2 2 3 2" xfId="413" xr:uid="{00000000-0005-0000-0000-000014040000}"/>
    <cellStyle name="40% - Énfasis3 2 2 3 2 2" xfId="861" xr:uid="{00000000-0005-0000-0000-000015040000}"/>
    <cellStyle name="40% - Énfasis3 2 2 3 2 2 2" xfId="1757" xr:uid="{00000000-0005-0000-0000-000016040000}"/>
    <cellStyle name="40% - Énfasis3 2 2 3 2 2 2 2" xfId="3549" xr:uid="{500CDF20-779D-4A0E-A06E-F780C0372413}"/>
    <cellStyle name="40% - Énfasis3 2 2 3 2 2 3" xfId="2653" xr:uid="{2073501B-A555-4FA9-9669-60B77A582DD0}"/>
    <cellStyle name="40% - Énfasis3 2 2 3 2 3" xfId="1309" xr:uid="{00000000-0005-0000-0000-000017040000}"/>
    <cellStyle name="40% - Énfasis3 2 2 3 2 3 2" xfId="3101" xr:uid="{253E776E-FF34-4248-A950-64B85A5F7C5F}"/>
    <cellStyle name="40% - Énfasis3 2 2 3 2 4" xfId="2205" xr:uid="{40F71A33-4B60-4130-AF2C-CA468CB4B933}"/>
    <cellStyle name="40% - Énfasis3 2 2 3 3" xfId="637" xr:uid="{00000000-0005-0000-0000-000018040000}"/>
    <cellStyle name="40% - Énfasis3 2 2 3 3 2" xfId="1533" xr:uid="{00000000-0005-0000-0000-000019040000}"/>
    <cellStyle name="40% - Énfasis3 2 2 3 3 2 2" xfId="3325" xr:uid="{02C5EBCE-CCFD-43DA-8988-90B213A90105}"/>
    <cellStyle name="40% - Énfasis3 2 2 3 3 3" xfId="2429" xr:uid="{9444C757-4E8E-4FF3-A0F7-5E7ECBF58E26}"/>
    <cellStyle name="40% - Énfasis3 2 2 3 4" xfId="1085" xr:uid="{00000000-0005-0000-0000-00001A040000}"/>
    <cellStyle name="40% - Énfasis3 2 2 3 4 2" xfId="2877" xr:uid="{520BE5B2-B5C4-46D0-B201-ABAF72AAECFB}"/>
    <cellStyle name="40% - Énfasis3 2 2 3 5" xfId="1981" xr:uid="{4AF03EB7-BDE4-4BB9-BBE2-0D2E19410CC2}"/>
    <cellStyle name="40% - Énfasis3 2 2 4" xfId="301" xr:uid="{00000000-0005-0000-0000-00001B040000}"/>
    <cellStyle name="40% - Énfasis3 2 2 4 2" xfId="749" xr:uid="{00000000-0005-0000-0000-00001C040000}"/>
    <cellStyle name="40% - Énfasis3 2 2 4 2 2" xfId="1645" xr:uid="{00000000-0005-0000-0000-00001D040000}"/>
    <cellStyle name="40% - Énfasis3 2 2 4 2 2 2" xfId="3437" xr:uid="{4F5449D9-7C78-48E4-B555-059928C8F1E3}"/>
    <cellStyle name="40% - Énfasis3 2 2 4 2 3" xfId="2541" xr:uid="{2DCFC06B-1A7F-4B57-9A36-283EE51F0F39}"/>
    <cellStyle name="40% - Énfasis3 2 2 4 3" xfId="1197" xr:uid="{00000000-0005-0000-0000-00001E040000}"/>
    <cellStyle name="40% - Énfasis3 2 2 4 3 2" xfId="2989" xr:uid="{71118781-CEAD-467B-B604-837CFE49739F}"/>
    <cellStyle name="40% - Énfasis3 2 2 4 4" xfId="2093" xr:uid="{4B068E89-5294-4869-AB02-E0A41F6B5D4C}"/>
    <cellStyle name="40% - Énfasis3 2 2 5" xfId="525" xr:uid="{00000000-0005-0000-0000-00001F040000}"/>
    <cellStyle name="40% - Énfasis3 2 2 5 2" xfId="1421" xr:uid="{00000000-0005-0000-0000-000020040000}"/>
    <cellStyle name="40% - Énfasis3 2 2 5 2 2" xfId="3213" xr:uid="{A4D702B9-4ECC-4B54-98E7-EA0B4B95D620}"/>
    <cellStyle name="40% - Énfasis3 2 2 5 3" xfId="2317" xr:uid="{6D92BB1E-1D35-439F-861D-BAAB432C84A6}"/>
    <cellStyle name="40% - Énfasis3 2 2 6" xfId="973" xr:uid="{00000000-0005-0000-0000-000021040000}"/>
    <cellStyle name="40% - Énfasis3 2 2 6 2" xfId="2765" xr:uid="{EE5E4351-6A50-424D-873C-BF416F7F3B22}"/>
    <cellStyle name="40% - Énfasis3 2 2 7" xfId="1869" xr:uid="{421C6D77-3B50-46C3-88A4-CB42029EA511}"/>
    <cellStyle name="40% - Énfasis3 2 3" xfId="105" xr:uid="{00000000-0005-0000-0000-000022040000}"/>
    <cellStyle name="40% - Énfasis3 2 3 2" xfId="217" xr:uid="{00000000-0005-0000-0000-000023040000}"/>
    <cellStyle name="40% - Énfasis3 2 3 2 2" xfId="441" xr:uid="{00000000-0005-0000-0000-000024040000}"/>
    <cellStyle name="40% - Énfasis3 2 3 2 2 2" xfId="889" xr:uid="{00000000-0005-0000-0000-000025040000}"/>
    <cellStyle name="40% - Énfasis3 2 3 2 2 2 2" xfId="1785" xr:uid="{00000000-0005-0000-0000-000026040000}"/>
    <cellStyle name="40% - Énfasis3 2 3 2 2 2 2 2" xfId="3577" xr:uid="{A8CCB97D-6ADB-4B7D-83E1-F139CB6C5433}"/>
    <cellStyle name="40% - Énfasis3 2 3 2 2 2 3" xfId="2681" xr:uid="{B407DBAB-94CF-4B61-BB27-E6052CDF2112}"/>
    <cellStyle name="40% - Énfasis3 2 3 2 2 3" xfId="1337" xr:uid="{00000000-0005-0000-0000-000027040000}"/>
    <cellStyle name="40% - Énfasis3 2 3 2 2 3 2" xfId="3129" xr:uid="{CA4FBB98-51D0-4592-8A57-BD38D58C5F8A}"/>
    <cellStyle name="40% - Énfasis3 2 3 2 2 4" xfId="2233" xr:uid="{2D8F3386-119A-4F98-B0DC-177BC48AEC12}"/>
    <cellStyle name="40% - Énfasis3 2 3 2 3" xfId="665" xr:uid="{00000000-0005-0000-0000-000028040000}"/>
    <cellStyle name="40% - Énfasis3 2 3 2 3 2" xfId="1561" xr:uid="{00000000-0005-0000-0000-000029040000}"/>
    <cellStyle name="40% - Énfasis3 2 3 2 3 2 2" xfId="3353" xr:uid="{068A5001-46A4-463D-9345-37200F86C212}"/>
    <cellStyle name="40% - Énfasis3 2 3 2 3 3" xfId="2457" xr:uid="{B5ED8E95-A8D2-423B-8619-3F86A23F589E}"/>
    <cellStyle name="40% - Énfasis3 2 3 2 4" xfId="1113" xr:uid="{00000000-0005-0000-0000-00002A040000}"/>
    <cellStyle name="40% - Énfasis3 2 3 2 4 2" xfId="2905" xr:uid="{BFE3ACD7-7D01-4390-81BF-4DB9DB57789E}"/>
    <cellStyle name="40% - Énfasis3 2 3 2 5" xfId="2009" xr:uid="{9FCACABA-EB15-4DC7-94C1-74DF0E8603A0}"/>
    <cellStyle name="40% - Énfasis3 2 3 3" xfId="329" xr:uid="{00000000-0005-0000-0000-00002B040000}"/>
    <cellStyle name="40% - Énfasis3 2 3 3 2" xfId="777" xr:uid="{00000000-0005-0000-0000-00002C040000}"/>
    <cellStyle name="40% - Énfasis3 2 3 3 2 2" xfId="1673" xr:uid="{00000000-0005-0000-0000-00002D040000}"/>
    <cellStyle name="40% - Énfasis3 2 3 3 2 2 2" xfId="3465" xr:uid="{FF113FE6-FD80-44FF-919A-98F458CF9C0D}"/>
    <cellStyle name="40% - Énfasis3 2 3 3 2 3" xfId="2569" xr:uid="{FADF7FEE-BD32-4CDD-A600-DBC22B44A858}"/>
    <cellStyle name="40% - Énfasis3 2 3 3 3" xfId="1225" xr:uid="{00000000-0005-0000-0000-00002E040000}"/>
    <cellStyle name="40% - Énfasis3 2 3 3 3 2" xfId="3017" xr:uid="{7B2E6A3E-0348-4BDB-8C7E-ACBE3C912642}"/>
    <cellStyle name="40% - Énfasis3 2 3 3 4" xfId="2121" xr:uid="{1E26B7CC-95BC-4C58-B19B-6AF111EDF7FE}"/>
    <cellStyle name="40% - Énfasis3 2 3 4" xfId="553" xr:uid="{00000000-0005-0000-0000-00002F040000}"/>
    <cellStyle name="40% - Énfasis3 2 3 4 2" xfId="1449" xr:uid="{00000000-0005-0000-0000-000030040000}"/>
    <cellStyle name="40% - Énfasis3 2 3 4 2 2" xfId="3241" xr:uid="{F59957F0-26FD-490F-850F-10138E3C6B52}"/>
    <cellStyle name="40% - Énfasis3 2 3 4 3" xfId="2345" xr:uid="{4CC32D4C-5151-4D24-8F35-CAE1E245708A}"/>
    <cellStyle name="40% - Énfasis3 2 3 5" xfId="1001" xr:uid="{00000000-0005-0000-0000-000031040000}"/>
    <cellStyle name="40% - Énfasis3 2 3 5 2" xfId="2793" xr:uid="{DA77E827-41C5-4242-9C73-912E5924C65A}"/>
    <cellStyle name="40% - Énfasis3 2 3 6" xfId="1897" xr:uid="{DA999ED9-2DD4-4D05-8572-C9DB690232AF}"/>
    <cellStyle name="40% - Énfasis3 2 4" xfId="161" xr:uid="{00000000-0005-0000-0000-000032040000}"/>
    <cellStyle name="40% - Énfasis3 2 4 2" xfId="385" xr:uid="{00000000-0005-0000-0000-000033040000}"/>
    <cellStyle name="40% - Énfasis3 2 4 2 2" xfId="833" xr:uid="{00000000-0005-0000-0000-000034040000}"/>
    <cellStyle name="40% - Énfasis3 2 4 2 2 2" xfId="1729" xr:uid="{00000000-0005-0000-0000-000035040000}"/>
    <cellStyle name="40% - Énfasis3 2 4 2 2 2 2" xfId="3521" xr:uid="{2417B3F2-F337-40E5-8F31-DF18A9DDC20F}"/>
    <cellStyle name="40% - Énfasis3 2 4 2 2 3" xfId="2625" xr:uid="{10059D4F-F7A4-4443-A55C-3CBDD12BEADE}"/>
    <cellStyle name="40% - Énfasis3 2 4 2 3" xfId="1281" xr:uid="{00000000-0005-0000-0000-000036040000}"/>
    <cellStyle name="40% - Énfasis3 2 4 2 3 2" xfId="3073" xr:uid="{8577ECB4-024E-482D-92F1-4A94EB89D095}"/>
    <cellStyle name="40% - Énfasis3 2 4 2 4" xfId="2177" xr:uid="{C83FACD2-548D-4BC5-AE44-796695F1DB33}"/>
    <cellStyle name="40% - Énfasis3 2 4 3" xfId="609" xr:uid="{00000000-0005-0000-0000-000037040000}"/>
    <cellStyle name="40% - Énfasis3 2 4 3 2" xfId="1505" xr:uid="{00000000-0005-0000-0000-000038040000}"/>
    <cellStyle name="40% - Énfasis3 2 4 3 2 2" xfId="3297" xr:uid="{F0C0BE4B-32DF-40E6-BEDA-9FEB79D39CAE}"/>
    <cellStyle name="40% - Énfasis3 2 4 3 3" xfId="2401" xr:uid="{E7DFE376-3F50-4161-A6DF-63A9D4395877}"/>
    <cellStyle name="40% - Énfasis3 2 4 4" xfId="1057" xr:uid="{00000000-0005-0000-0000-000039040000}"/>
    <cellStyle name="40% - Énfasis3 2 4 4 2" xfId="2849" xr:uid="{463F99CB-813E-4E1C-958E-20F3BE4C9221}"/>
    <cellStyle name="40% - Énfasis3 2 4 5" xfId="1953" xr:uid="{8A947540-63A4-43AD-BEEA-9AC73FF24D5E}"/>
    <cellStyle name="40% - Énfasis3 2 5" xfId="273" xr:uid="{00000000-0005-0000-0000-00003A040000}"/>
    <cellStyle name="40% - Énfasis3 2 5 2" xfId="721" xr:uid="{00000000-0005-0000-0000-00003B040000}"/>
    <cellStyle name="40% - Énfasis3 2 5 2 2" xfId="1617" xr:uid="{00000000-0005-0000-0000-00003C040000}"/>
    <cellStyle name="40% - Énfasis3 2 5 2 2 2" xfId="3409" xr:uid="{6E8CC432-4518-420B-A470-BEF6DEFEC51D}"/>
    <cellStyle name="40% - Énfasis3 2 5 2 3" xfId="2513" xr:uid="{A9B7D0E1-B151-456F-96F0-889A4D2C14F5}"/>
    <cellStyle name="40% - Énfasis3 2 5 3" xfId="1169" xr:uid="{00000000-0005-0000-0000-00003D040000}"/>
    <cellStyle name="40% - Énfasis3 2 5 3 2" xfId="2961" xr:uid="{EA52357F-B759-47B7-9AAE-C1756381DAD4}"/>
    <cellStyle name="40% - Énfasis3 2 5 4" xfId="2065" xr:uid="{7910D99C-F1EA-4D19-93B9-6BBE80ACD94F}"/>
    <cellStyle name="40% - Énfasis3 2 6" xfId="497" xr:uid="{00000000-0005-0000-0000-00003E040000}"/>
    <cellStyle name="40% - Énfasis3 2 6 2" xfId="1393" xr:uid="{00000000-0005-0000-0000-00003F040000}"/>
    <cellStyle name="40% - Énfasis3 2 6 2 2" xfId="3185" xr:uid="{D1DF5558-246A-4D66-B086-81B2374EFE84}"/>
    <cellStyle name="40% - Énfasis3 2 6 3" xfId="2289" xr:uid="{D0D0287D-56EE-40C4-BDE0-447151B46160}"/>
    <cellStyle name="40% - Énfasis3 2 7" xfId="945" xr:uid="{00000000-0005-0000-0000-000040040000}"/>
    <cellStyle name="40% - Énfasis3 2 7 2" xfId="2737" xr:uid="{E8BA619D-B6AB-4C45-8975-82B0A95B79CA}"/>
    <cellStyle name="40% - Énfasis3 2 8" xfId="1841" xr:uid="{5D9D5F96-2098-427D-A329-A8E0B5A6FBD4}"/>
    <cellStyle name="40% - Énfasis3 3" xfId="63" xr:uid="{00000000-0005-0000-0000-000041040000}"/>
    <cellStyle name="40% - Énfasis3 3 2" xfId="119" xr:uid="{00000000-0005-0000-0000-000042040000}"/>
    <cellStyle name="40% - Énfasis3 3 2 2" xfId="231" xr:uid="{00000000-0005-0000-0000-000043040000}"/>
    <cellStyle name="40% - Énfasis3 3 2 2 2" xfId="455" xr:uid="{00000000-0005-0000-0000-000044040000}"/>
    <cellStyle name="40% - Énfasis3 3 2 2 2 2" xfId="903" xr:uid="{00000000-0005-0000-0000-000045040000}"/>
    <cellStyle name="40% - Énfasis3 3 2 2 2 2 2" xfId="1799" xr:uid="{00000000-0005-0000-0000-000046040000}"/>
    <cellStyle name="40% - Énfasis3 3 2 2 2 2 2 2" xfId="3591" xr:uid="{E1797FFC-9FD3-4025-998A-1466E3595C66}"/>
    <cellStyle name="40% - Énfasis3 3 2 2 2 2 3" xfId="2695" xr:uid="{F587CD2A-58A8-4B56-B89D-C6E88D59E398}"/>
    <cellStyle name="40% - Énfasis3 3 2 2 2 3" xfId="1351" xr:uid="{00000000-0005-0000-0000-000047040000}"/>
    <cellStyle name="40% - Énfasis3 3 2 2 2 3 2" xfId="3143" xr:uid="{78B71F8C-93D2-49CC-8DC0-A2239214DEE6}"/>
    <cellStyle name="40% - Énfasis3 3 2 2 2 4" xfId="2247" xr:uid="{7E99B373-AFBD-49CA-B679-83CEC9E31124}"/>
    <cellStyle name="40% - Énfasis3 3 2 2 3" xfId="679" xr:uid="{00000000-0005-0000-0000-000048040000}"/>
    <cellStyle name="40% - Énfasis3 3 2 2 3 2" xfId="1575" xr:uid="{00000000-0005-0000-0000-000049040000}"/>
    <cellStyle name="40% - Énfasis3 3 2 2 3 2 2" xfId="3367" xr:uid="{039D1B85-CB5B-4255-B122-AB83FEF1ABC4}"/>
    <cellStyle name="40% - Énfasis3 3 2 2 3 3" xfId="2471" xr:uid="{07849FD4-260F-4F19-9DDC-6A91A64C0849}"/>
    <cellStyle name="40% - Énfasis3 3 2 2 4" xfId="1127" xr:uid="{00000000-0005-0000-0000-00004A040000}"/>
    <cellStyle name="40% - Énfasis3 3 2 2 4 2" xfId="2919" xr:uid="{513813EE-00FD-4A70-A14E-864C58010960}"/>
    <cellStyle name="40% - Énfasis3 3 2 2 5" xfId="2023" xr:uid="{B8A27443-2069-4ABE-8BB0-FE06C5999AC5}"/>
    <cellStyle name="40% - Énfasis3 3 2 3" xfId="343" xr:uid="{00000000-0005-0000-0000-00004B040000}"/>
    <cellStyle name="40% - Énfasis3 3 2 3 2" xfId="791" xr:uid="{00000000-0005-0000-0000-00004C040000}"/>
    <cellStyle name="40% - Énfasis3 3 2 3 2 2" xfId="1687" xr:uid="{00000000-0005-0000-0000-00004D040000}"/>
    <cellStyle name="40% - Énfasis3 3 2 3 2 2 2" xfId="3479" xr:uid="{7E42ADBF-95EC-44FF-A77E-64588B0B2FB7}"/>
    <cellStyle name="40% - Énfasis3 3 2 3 2 3" xfId="2583" xr:uid="{7E8ED379-DCEA-49B7-8748-15D48AB407D6}"/>
    <cellStyle name="40% - Énfasis3 3 2 3 3" xfId="1239" xr:uid="{00000000-0005-0000-0000-00004E040000}"/>
    <cellStyle name="40% - Énfasis3 3 2 3 3 2" xfId="3031" xr:uid="{253B2CB4-0F60-4F7F-8FE4-D7DBEB5B19FC}"/>
    <cellStyle name="40% - Énfasis3 3 2 3 4" xfId="2135" xr:uid="{B3C37BE3-147C-4D7A-8F2E-39F39FAC6DDB}"/>
    <cellStyle name="40% - Énfasis3 3 2 4" xfId="567" xr:uid="{00000000-0005-0000-0000-00004F040000}"/>
    <cellStyle name="40% - Énfasis3 3 2 4 2" xfId="1463" xr:uid="{00000000-0005-0000-0000-000050040000}"/>
    <cellStyle name="40% - Énfasis3 3 2 4 2 2" xfId="3255" xr:uid="{67CBD8D4-A4B7-430B-B79E-D254887040C3}"/>
    <cellStyle name="40% - Énfasis3 3 2 4 3" xfId="2359" xr:uid="{9A1724EC-6B24-4F5C-8443-B305EA916E75}"/>
    <cellStyle name="40% - Énfasis3 3 2 5" xfId="1015" xr:uid="{00000000-0005-0000-0000-000051040000}"/>
    <cellStyle name="40% - Énfasis3 3 2 5 2" xfId="2807" xr:uid="{E2508790-E9D6-473B-B40A-21B7E93DE0C1}"/>
    <cellStyle name="40% - Énfasis3 3 2 6" xfId="1911" xr:uid="{05057200-97EF-45E0-8BEA-F7BEF982B9BB}"/>
    <cellStyle name="40% - Énfasis3 3 3" xfId="175" xr:uid="{00000000-0005-0000-0000-000052040000}"/>
    <cellStyle name="40% - Énfasis3 3 3 2" xfId="399" xr:uid="{00000000-0005-0000-0000-000053040000}"/>
    <cellStyle name="40% - Énfasis3 3 3 2 2" xfId="847" xr:uid="{00000000-0005-0000-0000-000054040000}"/>
    <cellStyle name="40% - Énfasis3 3 3 2 2 2" xfId="1743" xr:uid="{00000000-0005-0000-0000-000055040000}"/>
    <cellStyle name="40% - Énfasis3 3 3 2 2 2 2" xfId="3535" xr:uid="{BD608D24-7F42-4AB9-96C0-3A2ADCFCD3F4}"/>
    <cellStyle name="40% - Énfasis3 3 3 2 2 3" xfId="2639" xr:uid="{93C78E06-FCBD-4320-A96E-F64BA12C97F5}"/>
    <cellStyle name="40% - Énfasis3 3 3 2 3" xfId="1295" xr:uid="{00000000-0005-0000-0000-000056040000}"/>
    <cellStyle name="40% - Énfasis3 3 3 2 3 2" xfId="3087" xr:uid="{EA704943-B6E6-43E3-A757-E5EF61DD4EF9}"/>
    <cellStyle name="40% - Énfasis3 3 3 2 4" xfId="2191" xr:uid="{67B2D620-DD24-4C95-ABC4-44E0FEA3754B}"/>
    <cellStyle name="40% - Énfasis3 3 3 3" xfId="623" xr:uid="{00000000-0005-0000-0000-000057040000}"/>
    <cellStyle name="40% - Énfasis3 3 3 3 2" xfId="1519" xr:uid="{00000000-0005-0000-0000-000058040000}"/>
    <cellStyle name="40% - Énfasis3 3 3 3 2 2" xfId="3311" xr:uid="{8AEA2CDC-E4A9-43CD-B334-AD29904C5346}"/>
    <cellStyle name="40% - Énfasis3 3 3 3 3" xfId="2415" xr:uid="{74FDF8F8-34A8-4D27-9B4F-25EB8EF036AE}"/>
    <cellStyle name="40% - Énfasis3 3 3 4" xfId="1071" xr:uid="{00000000-0005-0000-0000-000059040000}"/>
    <cellStyle name="40% - Énfasis3 3 3 4 2" xfId="2863" xr:uid="{FB05F6C9-24F9-40DA-A703-8A94F4A46B74}"/>
    <cellStyle name="40% - Énfasis3 3 3 5" xfId="1967" xr:uid="{79AA7004-34CA-4A19-8B92-8C408663AF99}"/>
    <cellStyle name="40% - Énfasis3 3 4" xfId="287" xr:uid="{00000000-0005-0000-0000-00005A040000}"/>
    <cellStyle name="40% - Énfasis3 3 4 2" xfId="735" xr:uid="{00000000-0005-0000-0000-00005B040000}"/>
    <cellStyle name="40% - Énfasis3 3 4 2 2" xfId="1631" xr:uid="{00000000-0005-0000-0000-00005C040000}"/>
    <cellStyle name="40% - Énfasis3 3 4 2 2 2" xfId="3423" xr:uid="{8C1344D8-38D8-4E94-8C03-8E5366A7FA19}"/>
    <cellStyle name="40% - Énfasis3 3 4 2 3" xfId="2527" xr:uid="{5D9D7CB4-10DE-4398-BD43-FC4FD50601EE}"/>
    <cellStyle name="40% - Énfasis3 3 4 3" xfId="1183" xr:uid="{00000000-0005-0000-0000-00005D040000}"/>
    <cellStyle name="40% - Énfasis3 3 4 3 2" xfId="2975" xr:uid="{908FD777-9A77-46D9-B342-130B883C8AD5}"/>
    <cellStyle name="40% - Énfasis3 3 4 4" xfId="2079" xr:uid="{950BBD6B-C912-41D5-B463-1F8E0C1FBF61}"/>
    <cellStyle name="40% - Énfasis3 3 5" xfId="511" xr:uid="{00000000-0005-0000-0000-00005E040000}"/>
    <cellStyle name="40% - Énfasis3 3 5 2" xfId="1407" xr:uid="{00000000-0005-0000-0000-00005F040000}"/>
    <cellStyle name="40% - Énfasis3 3 5 2 2" xfId="3199" xr:uid="{5D9CEFDF-526E-4900-9AA5-F2E3F80640FE}"/>
    <cellStyle name="40% - Énfasis3 3 5 3" xfId="2303" xr:uid="{3709A9E1-2782-4BF7-9962-552F51585EE8}"/>
    <cellStyle name="40% - Énfasis3 3 6" xfId="959" xr:uid="{00000000-0005-0000-0000-000060040000}"/>
    <cellStyle name="40% - Énfasis3 3 6 2" xfId="2751" xr:uid="{A874FDF8-3C41-4D3C-B03F-8054049193D2}"/>
    <cellStyle name="40% - Énfasis3 3 7" xfId="1855" xr:uid="{EEE92243-20B1-4365-A512-F30C779C3B48}"/>
    <cellStyle name="40% - Énfasis3 4" xfId="91" xr:uid="{00000000-0005-0000-0000-000061040000}"/>
    <cellStyle name="40% - Énfasis3 4 2" xfId="203" xr:uid="{00000000-0005-0000-0000-000062040000}"/>
    <cellStyle name="40% - Énfasis3 4 2 2" xfId="427" xr:uid="{00000000-0005-0000-0000-000063040000}"/>
    <cellStyle name="40% - Énfasis3 4 2 2 2" xfId="875" xr:uid="{00000000-0005-0000-0000-000064040000}"/>
    <cellStyle name="40% - Énfasis3 4 2 2 2 2" xfId="1771" xr:uid="{00000000-0005-0000-0000-000065040000}"/>
    <cellStyle name="40% - Énfasis3 4 2 2 2 2 2" xfId="3563" xr:uid="{50280E4F-8896-42EA-BD5C-7790D35DF186}"/>
    <cellStyle name="40% - Énfasis3 4 2 2 2 3" xfId="2667" xr:uid="{20137EF2-9889-4C88-8AFD-A33A98DEF484}"/>
    <cellStyle name="40% - Énfasis3 4 2 2 3" xfId="1323" xr:uid="{00000000-0005-0000-0000-000066040000}"/>
    <cellStyle name="40% - Énfasis3 4 2 2 3 2" xfId="3115" xr:uid="{04344317-E9F6-4FC5-A0D5-709E8AAEFB43}"/>
    <cellStyle name="40% - Énfasis3 4 2 2 4" xfId="2219" xr:uid="{B98CC5C6-6F3E-4132-92EF-B512B53F5AED}"/>
    <cellStyle name="40% - Énfasis3 4 2 3" xfId="651" xr:uid="{00000000-0005-0000-0000-000067040000}"/>
    <cellStyle name="40% - Énfasis3 4 2 3 2" xfId="1547" xr:uid="{00000000-0005-0000-0000-000068040000}"/>
    <cellStyle name="40% - Énfasis3 4 2 3 2 2" xfId="3339" xr:uid="{70660D64-A1BE-4EEA-BA8A-C2D44A761F82}"/>
    <cellStyle name="40% - Énfasis3 4 2 3 3" xfId="2443" xr:uid="{E84059A5-012A-424F-8264-79E9D6D1B5FB}"/>
    <cellStyle name="40% - Énfasis3 4 2 4" xfId="1099" xr:uid="{00000000-0005-0000-0000-000069040000}"/>
    <cellStyle name="40% - Énfasis3 4 2 4 2" xfId="2891" xr:uid="{BEE79F22-964A-414A-8D8D-8F032FA80EEA}"/>
    <cellStyle name="40% - Énfasis3 4 2 5" xfId="1995" xr:uid="{A9FA9633-1018-4897-9A5E-3C5E211A502B}"/>
    <cellStyle name="40% - Énfasis3 4 3" xfId="315" xr:uid="{00000000-0005-0000-0000-00006A040000}"/>
    <cellStyle name="40% - Énfasis3 4 3 2" xfId="763" xr:uid="{00000000-0005-0000-0000-00006B040000}"/>
    <cellStyle name="40% - Énfasis3 4 3 2 2" xfId="1659" xr:uid="{00000000-0005-0000-0000-00006C040000}"/>
    <cellStyle name="40% - Énfasis3 4 3 2 2 2" xfId="3451" xr:uid="{F24EDB6E-6594-490C-93C3-7E95E2EF16D3}"/>
    <cellStyle name="40% - Énfasis3 4 3 2 3" xfId="2555" xr:uid="{EEB64C03-98E9-41B5-98F0-B89306B11232}"/>
    <cellStyle name="40% - Énfasis3 4 3 3" xfId="1211" xr:uid="{00000000-0005-0000-0000-00006D040000}"/>
    <cellStyle name="40% - Énfasis3 4 3 3 2" xfId="3003" xr:uid="{F713C414-D827-44B6-8AA7-EF3D7CFF6A17}"/>
    <cellStyle name="40% - Énfasis3 4 3 4" xfId="2107" xr:uid="{F7A3C3E2-1C3C-4EB1-BAF4-A421F3BFED8F}"/>
    <cellStyle name="40% - Énfasis3 4 4" xfId="539" xr:uid="{00000000-0005-0000-0000-00006E040000}"/>
    <cellStyle name="40% - Énfasis3 4 4 2" xfId="1435" xr:uid="{00000000-0005-0000-0000-00006F040000}"/>
    <cellStyle name="40% - Énfasis3 4 4 2 2" xfId="3227" xr:uid="{DB471E68-1D7B-4102-B4B1-01D34C2C0101}"/>
    <cellStyle name="40% - Énfasis3 4 4 3" xfId="2331" xr:uid="{A769DC04-9050-44F0-8D48-985D323F6ADE}"/>
    <cellStyle name="40% - Énfasis3 4 5" xfId="987" xr:uid="{00000000-0005-0000-0000-000070040000}"/>
    <cellStyle name="40% - Énfasis3 4 5 2" xfId="2779" xr:uid="{9BF405F4-2EBC-451C-A747-022AD780BA2F}"/>
    <cellStyle name="40% - Énfasis3 4 6" xfId="1883" xr:uid="{9356CCFA-59BD-4A83-8887-01F41298C694}"/>
    <cellStyle name="40% - Énfasis3 5" xfId="147" xr:uid="{00000000-0005-0000-0000-000071040000}"/>
    <cellStyle name="40% - Énfasis3 5 2" xfId="371" xr:uid="{00000000-0005-0000-0000-000072040000}"/>
    <cellStyle name="40% - Énfasis3 5 2 2" xfId="819" xr:uid="{00000000-0005-0000-0000-000073040000}"/>
    <cellStyle name="40% - Énfasis3 5 2 2 2" xfId="1715" xr:uid="{00000000-0005-0000-0000-000074040000}"/>
    <cellStyle name="40% - Énfasis3 5 2 2 2 2" xfId="3507" xr:uid="{9997C610-FEF9-43BA-9F54-CA2C00F13DAE}"/>
    <cellStyle name="40% - Énfasis3 5 2 2 3" xfId="2611" xr:uid="{889F382F-6C8D-4B95-8FCD-5D5BB7A08203}"/>
    <cellStyle name="40% - Énfasis3 5 2 3" xfId="1267" xr:uid="{00000000-0005-0000-0000-000075040000}"/>
    <cellStyle name="40% - Énfasis3 5 2 3 2" xfId="3059" xr:uid="{F9CFDEE0-D284-4841-82A0-840AF96B08F8}"/>
    <cellStyle name="40% - Énfasis3 5 2 4" xfId="2163" xr:uid="{B563E913-3B50-4C94-A4AD-D28F94603461}"/>
    <cellStyle name="40% - Énfasis3 5 3" xfId="595" xr:uid="{00000000-0005-0000-0000-000076040000}"/>
    <cellStyle name="40% - Énfasis3 5 3 2" xfId="1491" xr:uid="{00000000-0005-0000-0000-000077040000}"/>
    <cellStyle name="40% - Énfasis3 5 3 2 2" xfId="3283" xr:uid="{72C6A343-B02E-4883-9ABF-D14F7BD2C560}"/>
    <cellStyle name="40% - Énfasis3 5 3 3" xfId="2387" xr:uid="{E95ACB9E-BC27-4940-9059-7A1E7F1C7183}"/>
    <cellStyle name="40% - Énfasis3 5 4" xfId="1043" xr:uid="{00000000-0005-0000-0000-000078040000}"/>
    <cellStyle name="40% - Énfasis3 5 4 2" xfId="2835" xr:uid="{9FCD4FA2-FC0D-468E-838E-77A8E2B43BB3}"/>
    <cellStyle name="40% - Énfasis3 5 5" xfId="1939" xr:uid="{C249D077-BF9C-44D5-9AC4-A7CC18DA873F}"/>
    <cellStyle name="40% - Énfasis3 6" xfId="259" xr:uid="{00000000-0005-0000-0000-000079040000}"/>
    <cellStyle name="40% - Énfasis3 6 2" xfId="707" xr:uid="{00000000-0005-0000-0000-00007A040000}"/>
    <cellStyle name="40% - Énfasis3 6 2 2" xfId="1603" xr:uid="{00000000-0005-0000-0000-00007B040000}"/>
    <cellStyle name="40% - Énfasis3 6 2 2 2" xfId="3395" xr:uid="{1491FD7D-2819-4AE5-8BD8-50C17CFACEF9}"/>
    <cellStyle name="40% - Énfasis3 6 2 3" xfId="2499" xr:uid="{FC9DA250-2E21-479D-8C17-1957359E5133}"/>
    <cellStyle name="40% - Énfasis3 6 3" xfId="1155" xr:uid="{00000000-0005-0000-0000-00007C040000}"/>
    <cellStyle name="40% - Énfasis3 6 3 2" xfId="2947" xr:uid="{FC611BD3-E660-4D02-845F-032318FBAAFC}"/>
    <cellStyle name="40% - Énfasis3 6 4" xfId="2051" xr:uid="{26EF4492-7A94-4484-B665-DAD4CD8C1343}"/>
    <cellStyle name="40% - Énfasis3 7" xfId="483" xr:uid="{00000000-0005-0000-0000-00007D040000}"/>
    <cellStyle name="40% - Énfasis3 7 2" xfId="1379" xr:uid="{00000000-0005-0000-0000-00007E040000}"/>
    <cellStyle name="40% - Énfasis3 7 2 2" xfId="3171" xr:uid="{A63EBDE2-00C3-494C-8DFD-A2A86CF75968}"/>
    <cellStyle name="40% - Énfasis3 7 3" xfId="2275" xr:uid="{EA8BDD6D-1EAC-4990-9D80-CE8AA541F84D}"/>
    <cellStyle name="40% - Énfasis3 8" xfId="931" xr:uid="{00000000-0005-0000-0000-00007F040000}"/>
    <cellStyle name="40% - Énfasis3 8 2" xfId="2723" xr:uid="{29CF0E62-0EF0-4526-90B7-A33806DF788C}"/>
    <cellStyle name="40% - Énfasis3 9" xfId="1827" xr:uid="{95AFB192-E257-483A-B5AF-1FBEA0557EF5}"/>
    <cellStyle name="40% - Énfasis4" xfId="32" builtinId="43" customBuiltin="1"/>
    <cellStyle name="40% - Énfasis4 2" xfId="51" xr:uid="{00000000-0005-0000-0000-000081040000}"/>
    <cellStyle name="40% - Énfasis4 2 2" xfId="79" xr:uid="{00000000-0005-0000-0000-000082040000}"/>
    <cellStyle name="40% - Énfasis4 2 2 2" xfId="135" xr:uid="{00000000-0005-0000-0000-000083040000}"/>
    <cellStyle name="40% - Énfasis4 2 2 2 2" xfId="247" xr:uid="{00000000-0005-0000-0000-000084040000}"/>
    <cellStyle name="40% - Énfasis4 2 2 2 2 2" xfId="471" xr:uid="{00000000-0005-0000-0000-000085040000}"/>
    <cellStyle name="40% - Énfasis4 2 2 2 2 2 2" xfId="919" xr:uid="{00000000-0005-0000-0000-000086040000}"/>
    <cellStyle name="40% - Énfasis4 2 2 2 2 2 2 2" xfId="1815" xr:uid="{00000000-0005-0000-0000-000087040000}"/>
    <cellStyle name="40% - Énfasis4 2 2 2 2 2 2 2 2" xfId="3607" xr:uid="{72716AA9-4279-4D54-B299-3EDBF5534C80}"/>
    <cellStyle name="40% - Énfasis4 2 2 2 2 2 2 3" xfId="2711" xr:uid="{150E218A-7F26-4687-94B4-4E665E9B2952}"/>
    <cellStyle name="40% - Énfasis4 2 2 2 2 2 3" xfId="1367" xr:uid="{00000000-0005-0000-0000-000088040000}"/>
    <cellStyle name="40% - Énfasis4 2 2 2 2 2 3 2" xfId="3159" xr:uid="{312D4C5A-ECF9-42B6-B324-EB378ED4B658}"/>
    <cellStyle name="40% - Énfasis4 2 2 2 2 2 4" xfId="2263" xr:uid="{4A480F74-433A-4FFB-A766-5C717EFA2020}"/>
    <cellStyle name="40% - Énfasis4 2 2 2 2 3" xfId="695" xr:uid="{00000000-0005-0000-0000-000089040000}"/>
    <cellStyle name="40% - Énfasis4 2 2 2 2 3 2" xfId="1591" xr:uid="{00000000-0005-0000-0000-00008A040000}"/>
    <cellStyle name="40% - Énfasis4 2 2 2 2 3 2 2" xfId="3383" xr:uid="{B7EF01A1-39F6-451D-9AA5-81E37A8FF86F}"/>
    <cellStyle name="40% - Énfasis4 2 2 2 2 3 3" xfId="2487" xr:uid="{1DAC9850-05B4-4C6D-810C-DC9C5667888C}"/>
    <cellStyle name="40% - Énfasis4 2 2 2 2 4" xfId="1143" xr:uid="{00000000-0005-0000-0000-00008B040000}"/>
    <cellStyle name="40% - Énfasis4 2 2 2 2 4 2" xfId="2935" xr:uid="{3CD5DDD3-C016-4486-B0E9-A476B707C6A9}"/>
    <cellStyle name="40% - Énfasis4 2 2 2 2 5" xfId="2039" xr:uid="{FA3D6317-A550-4D8B-B344-2276D41B9B7D}"/>
    <cellStyle name="40% - Énfasis4 2 2 2 3" xfId="359" xr:uid="{00000000-0005-0000-0000-00008C040000}"/>
    <cellStyle name="40% - Énfasis4 2 2 2 3 2" xfId="807" xr:uid="{00000000-0005-0000-0000-00008D040000}"/>
    <cellStyle name="40% - Énfasis4 2 2 2 3 2 2" xfId="1703" xr:uid="{00000000-0005-0000-0000-00008E040000}"/>
    <cellStyle name="40% - Énfasis4 2 2 2 3 2 2 2" xfId="3495" xr:uid="{29434850-0610-4B5B-AB8C-DBFC697E279B}"/>
    <cellStyle name="40% - Énfasis4 2 2 2 3 2 3" xfId="2599" xr:uid="{15B7ECAB-D569-4884-8EB2-9B08F69A7557}"/>
    <cellStyle name="40% - Énfasis4 2 2 2 3 3" xfId="1255" xr:uid="{00000000-0005-0000-0000-00008F040000}"/>
    <cellStyle name="40% - Énfasis4 2 2 2 3 3 2" xfId="3047" xr:uid="{C5A350CD-D8ED-4910-8ADA-99C751563F5F}"/>
    <cellStyle name="40% - Énfasis4 2 2 2 3 4" xfId="2151" xr:uid="{65027276-4BDA-4C38-837C-9D72CD614E4F}"/>
    <cellStyle name="40% - Énfasis4 2 2 2 4" xfId="583" xr:uid="{00000000-0005-0000-0000-000090040000}"/>
    <cellStyle name="40% - Énfasis4 2 2 2 4 2" xfId="1479" xr:uid="{00000000-0005-0000-0000-000091040000}"/>
    <cellStyle name="40% - Énfasis4 2 2 2 4 2 2" xfId="3271" xr:uid="{57AB5CB3-5E1A-4657-94C6-B9FA2D8799A7}"/>
    <cellStyle name="40% - Énfasis4 2 2 2 4 3" xfId="2375" xr:uid="{280E5C70-D781-4872-9AF5-9F0AC0FFE889}"/>
    <cellStyle name="40% - Énfasis4 2 2 2 5" xfId="1031" xr:uid="{00000000-0005-0000-0000-000092040000}"/>
    <cellStyle name="40% - Énfasis4 2 2 2 5 2" xfId="2823" xr:uid="{58B61983-563F-4FAB-82CE-FE0AE95602F2}"/>
    <cellStyle name="40% - Énfasis4 2 2 2 6" xfId="1927" xr:uid="{66BE40D3-8B59-4270-84EA-760F27F3285D}"/>
    <cellStyle name="40% - Énfasis4 2 2 3" xfId="191" xr:uid="{00000000-0005-0000-0000-000093040000}"/>
    <cellStyle name="40% - Énfasis4 2 2 3 2" xfId="415" xr:uid="{00000000-0005-0000-0000-000094040000}"/>
    <cellStyle name="40% - Énfasis4 2 2 3 2 2" xfId="863" xr:uid="{00000000-0005-0000-0000-000095040000}"/>
    <cellStyle name="40% - Énfasis4 2 2 3 2 2 2" xfId="1759" xr:uid="{00000000-0005-0000-0000-000096040000}"/>
    <cellStyle name="40% - Énfasis4 2 2 3 2 2 2 2" xfId="3551" xr:uid="{1AEF6174-C797-429A-AB67-5427FBBA69FE}"/>
    <cellStyle name="40% - Énfasis4 2 2 3 2 2 3" xfId="2655" xr:uid="{F8D6688A-CCBF-4C26-8477-9F927C27EB6E}"/>
    <cellStyle name="40% - Énfasis4 2 2 3 2 3" xfId="1311" xr:uid="{00000000-0005-0000-0000-000097040000}"/>
    <cellStyle name="40% - Énfasis4 2 2 3 2 3 2" xfId="3103" xr:uid="{F7B1B393-9164-42E9-8C2D-99453A974197}"/>
    <cellStyle name="40% - Énfasis4 2 2 3 2 4" xfId="2207" xr:uid="{6978D17B-A30F-4AE8-AA3A-9D2F250106AB}"/>
    <cellStyle name="40% - Énfasis4 2 2 3 3" xfId="639" xr:uid="{00000000-0005-0000-0000-000098040000}"/>
    <cellStyle name="40% - Énfasis4 2 2 3 3 2" xfId="1535" xr:uid="{00000000-0005-0000-0000-000099040000}"/>
    <cellStyle name="40% - Énfasis4 2 2 3 3 2 2" xfId="3327" xr:uid="{6AA795BF-B2EE-4D5E-9D5A-34D36865BCF7}"/>
    <cellStyle name="40% - Énfasis4 2 2 3 3 3" xfId="2431" xr:uid="{9A33DE31-00C3-4AEE-B585-6D7A85A19960}"/>
    <cellStyle name="40% - Énfasis4 2 2 3 4" xfId="1087" xr:uid="{00000000-0005-0000-0000-00009A040000}"/>
    <cellStyle name="40% - Énfasis4 2 2 3 4 2" xfId="2879" xr:uid="{63FDEE63-D35F-400C-AEB7-0C2F11A31229}"/>
    <cellStyle name="40% - Énfasis4 2 2 3 5" xfId="1983" xr:uid="{1CDFF95D-76C1-41F0-940B-63B9907BC1A6}"/>
    <cellStyle name="40% - Énfasis4 2 2 4" xfId="303" xr:uid="{00000000-0005-0000-0000-00009B040000}"/>
    <cellStyle name="40% - Énfasis4 2 2 4 2" xfId="751" xr:uid="{00000000-0005-0000-0000-00009C040000}"/>
    <cellStyle name="40% - Énfasis4 2 2 4 2 2" xfId="1647" xr:uid="{00000000-0005-0000-0000-00009D040000}"/>
    <cellStyle name="40% - Énfasis4 2 2 4 2 2 2" xfId="3439" xr:uid="{DC2794B8-0087-4904-99F3-C25412DA9A83}"/>
    <cellStyle name="40% - Énfasis4 2 2 4 2 3" xfId="2543" xr:uid="{EEC868D2-50EA-450B-B4B3-095F400E52A0}"/>
    <cellStyle name="40% - Énfasis4 2 2 4 3" xfId="1199" xr:uid="{00000000-0005-0000-0000-00009E040000}"/>
    <cellStyle name="40% - Énfasis4 2 2 4 3 2" xfId="2991" xr:uid="{FA438F9A-D4EE-4F5D-8173-33B9EAE8B24F}"/>
    <cellStyle name="40% - Énfasis4 2 2 4 4" xfId="2095" xr:uid="{2057F049-377A-4FE6-BBCB-6B60D32AB9B4}"/>
    <cellStyle name="40% - Énfasis4 2 2 5" xfId="527" xr:uid="{00000000-0005-0000-0000-00009F040000}"/>
    <cellStyle name="40% - Énfasis4 2 2 5 2" xfId="1423" xr:uid="{00000000-0005-0000-0000-0000A0040000}"/>
    <cellStyle name="40% - Énfasis4 2 2 5 2 2" xfId="3215" xr:uid="{44C71571-7F4E-4372-A3C4-BC2FC2F4F4DE}"/>
    <cellStyle name="40% - Énfasis4 2 2 5 3" xfId="2319" xr:uid="{DC053543-0506-4CEF-878D-70F0AC4E9E72}"/>
    <cellStyle name="40% - Énfasis4 2 2 6" xfId="975" xr:uid="{00000000-0005-0000-0000-0000A1040000}"/>
    <cellStyle name="40% - Énfasis4 2 2 6 2" xfId="2767" xr:uid="{6B00AD07-3E3C-4806-BF5F-9A036D2E277E}"/>
    <cellStyle name="40% - Énfasis4 2 2 7" xfId="1871" xr:uid="{F609A423-227E-41E5-A698-FB2902FC3A60}"/>
    <cellStyle name="40% - Énfasis4 2 3" xfId="107" xr:uid="{00000000-0005-0000-0000-0000A2040000}"/>
    <cellStyle name="40% - Énfasis4 2 3 2" xfId="219" xr:uid="{00000000-0005-0000-0000-0000A3040000}"/>
    <cellStyle name="40% - Énfasis4 2 3 2 2" xfId="443" xr:uid="{00000000-0005-0000-0000-0000A4040000}"/>
    <cellStyle name="40% - Énfasis4 2 3 2 2 2" xfId="891" xr:uid="{00000000-0005-0000-0000-0000A5040000}"/>
    <cellStyle name="40% - Énfasis4 2 3 2 2 2 2" xfId="1787" xr:uid="{00000000-0005-0000-0000-0000A6040000}"/>
    <cellStyle name="40% - Énfasis4 2 3 2 2 2 2 2" xfId="3579" xr:uid="{5534040A-B26F-48B8-AED1-D76E98BBF9D8}"/>
    <cellStyle name="40% - Énfasis4 2 3 2 2 2 3" xfId="2683" xr:uid="{864FE969-21A3-4DD7-93DA-514543497A24}"/>
    <cellStyle name="40% - Énfasis4 2 3 2 2 3" xfId="1339" xr:uid="{00000000-0005-0000-0000-0000A7040000}"/>
    <cellStyle name="40% - Énfasis4 2 3 2 2 3 2" xfId="3131" xr:uid="{9D31BBFD-547F-4C2D-BAB9-21D4E09FC37E}"/>
    <cellStyle name="40% - Énfasis4 2 3 2 2 4" xfId="2235" xr:uid="{F1C7AA9D-99D4-4D88-B2F2-9FBC41A3CACE}"/>
    <cellStyle name="40% - Énfasis4 2 3 2 3" xfId="667" xr:uid="{00000000-0005-0000-0000-0000A8040000}"/>
    <cellStyle name="40% - Énfasis4 2 3 2 3 2" xfId="1563" xr:uid="{00000000-0005-0000-0000-0000A9040000}"/>
    <cellStyle name="40% - Énfasis4 2 3 2 3 2 2" xfId="3355" xr:uid="{D0ACC308-CC5B-483B-8FD4-7FCB626D140B}"/>
    <cellStyle name="40% - Énfasis4 2 3 2 3 3" xfId="2459" xr:uid="{2F9D9982-EFD3-435F-B79A-D52DAAB50C3C}"/>
    <cellStyle name="40% - Énfasis4 2 3 2 4" xfId="1115" xr:uid="{00000000-0005-0000-0000-0000AA040000}"/>
    <cellStyle name="40% - Énfasis4 2 3 2 4 2" xfId="2907" xr:uid="{BEC1684E-F559-4DA5-9275-F764878228E9}"/>
    <cellStyle name="40% - Énfasis4 2 3 2 5" xfId="2011" xr:uid="{0EBB39C9-1B41-4948-8E13-D84E68AD3ADB}"/>
    <cellStyle name="40% - Énfasis4 2 3 3" xfId="331" xr:uid="{00000000-0005-0000-0000-0000AB040000}"/>
    <cellStyle name="40% - Énfasis4 2 3 3 2" xfId="779" xr:uid="{00000000-0005-0000-0000-0000AC040000}"/>
    <cellStyle name="40% - Énfasis4 2 3 3 2 2" xfId="1675" xr:uid="{00000000-0005-0000-0000-0000AD040000}"/>
    <cellStyle name="40% - Énfasis4 2 3 3 2 2 2" xfId="3467" xr:uid="{6E483920-699B-41AF-BF05-D610D7BF0AEC}"/>
    <cellStyle name="40% - Énfasis4 2 3 3 2 3" xfId="2571" xr:uid="{93126F60-6A0F-4ED0-ABCB-13EBA8ADB89B}"/>
    <cellStyle name="40% - Énfasis4 2 3 3 3" xfId="1227" xr:uid="{00000000-0005-0000-0000-0000AE040000}"/>
    <cellStyle name="40% - Énfasis4 2 3 3 3 2" xfId="3019" xr:uid="{D733B48A-B1F3-4595-9E55-5BA82A813D67}"/>
    <cellStyle name="40% - Énfasis4 2 3 3 4" xfId="2123" xr:uid="{BA27DED3-F777-4EC1-B3F5-CAA9393925F0}"/>
    <cellStyle name="40% - Énfasis4 2 3 4" xfId="555" xr:uid="{00000000-0005-0000-0000-0000AF040000}"/>
    <cellStyle name="40% - Énfasis4 2 3 4 2" xfId="1451" xr:uid="{00000000-0005-0000-0000-0000B0040000}"/>
    <cellStyle name="40% - Énfasis4 2 3 4 2 2" xfId="3243" xr:uid="{708C32A5-398D-43FC-9333-CDAA696A44BC}"/>
    <cellStyle name="40% - Énfasis4 2 3 4 3" xfId="2347" xr:uid="{C4DC5424-16D3-4524-BD60-7767D3220485}"/>
    <cellStyle name="40% - Énfasis4 2 3 5" xfId="1003" xr:uid="{00000000-0005-0000-0000-0000B1040000}"/>
    <cellStyle name="40% - Énfasis4 2 3 5 2" xfId="2795" xr:uid="{BCF4B821-E742-427F-8FFC-E3719FCB6948}"/>
    <cellStyle name="40% - Énfasis4 2 3 6" xfId="1899" xr:uid="{41E7DE8A-050B-4791-A4F1-0A50AA976C13}"/>
    <cellStyle name="40% - Énfasis4 2 4" xfId="163" xr:uid="{00000000-0005-0000-0000-0000B2040000}"/>
    <cellStyle name="40% - Énfasis4 2 4 2" xfId="387" xr:uid="{00000000-0005-0000-0000-0000B3040000}"/>
    <cellStyle name="40% - Énfasis4 2 4 2 2" xfId="835" xr:uid="{00000000-0005-0000-0000-0000B4040000}"/>
    <cellStyle name="40% - Énfasis4 2 4 2 2 2" xfId="1731" xr:uid="{00000000-0005-0000-0000-0000B5040000}"/>
    <cellStyle name="40% - Énfasis4 2 4 2 2 2 2" xfId="3523" xr:uid="{7C994B99-2ECD-4D26-9D35-88D2C00CFC67}"/>
    <cellStyle name="40% - Énfasis4 2 4 2 2 3" xfId="2627" xr:uid="{B06DA43C-259A-4ACD-B6E5-2BADFE6E64DC}"/>
    <cellStyle name="40% - Énfasis4 2 4 2 3" xfId="1283" xr:uid="{00000000-0005-0000-0000-0000B6040000}"/>
    <cellStyle name="40% - Énfasis4 2 4 2 3 2" xfId="3075" xr:uid="{CD0A9387-6290-4ADD-B86E-D51B473A2463}"/>
    <cellStyle name="40% - Énfasis4 2 4 2 4" xfId="2179" xr:uid="{57007A44-0203-4240-B675-89B120314E85}"/>
    <cellStyle name="40% - Énfasis4 2 4 3" xfId="611" xr:uid="{00000000-0005-0000-0000-0000B7040000}"/>
    <cellStyle name="40% - Énfasis4 2 4 3 2" xfId="1507" xr:uid="{00000000-0005-0000-0000-0000B8040000}"/>
    <cellStyle name="40% - Énfasis4 2 4 3 2 2" xfId="3299" xr:uid="{9C7CE5F5-4034-42C0-985D-573F00055BFF}"/>
    <cellStyle name="40% - Énfasis4 2 4 3 3" xfId="2403" xr:uid="{B72D5A4C-6FC3-44C8-8758-CAD83EE47AE2}"/>
    <cellStyle name="40% - Énfasis4 2 4 4" xfId="1059" xr:uid="{00000000-0005-0000-0000-0000B9040000}"/>
    <cellStyle name="40% - Énfasis4 2 4 4 2" xfId="2851" xr:uid="{3888B973-9E0E-43F7-88AB-C761FABBBBF9}"/>
    <cellStyle name="40% - Énfasis4 2 4 5" xfId="1955" xr:uid="{87237191-C26F-4DCF-99D3-BA1F1F1DD956}"/>
    <cellStyle name="40% - Énfasis4 2 5" xfId="275" xr:uid="{00000000-0005-0000-0000-0000BA040000}"/>
    <cellStyle name="40% - Énfasis4 2 5 2" xfId="723" xr:uid="{00000000-0005-0000-0000-0000BB040000}"/>
    <cellStyle name="40% - Énfasis4 2 5 2 2" xfId="1619" xr:uid="{00000000-0005-0000-0000-0000BC040000}"/>
    <cellStyle name="40% - Énfasis4 2 5 2 2 2" xfId="3411" xr:uid="{86D05BF9-B4EE-4CE5-ACED-34D1B79DB553}"/>
    <cellStyle name="40% - Énfasis4 2 5 2 3" xfId="2515" xr:uid="{4C309E05-5B71-4DAE-AA1A-08070D98E05E}"/>
    <cellStyle name="40% - Énfasis4 2 5 3" xfId="1171" xr:uid="{00000000-0005-0000-0000-0000BD040000}"/>
    <cellStyle name="40% - Énfasis4 2 5 3 2" xfId="2963" xr:uid="{0237F76F-DAAE-4FD1-91DA-D8CFE0F78001}"/>
    <cellStyle name="40% - Énfasis4 2 5 4" xfId="2067" xr:uid="{E401DE7A-F034-4A24-AE0C-A095E40325C2}"/>
    <cellStyle name="40% - Énfasis4 2 6" xfId="499" xr:uid="{00000000-0005-0000-0000-0000BE040000}"/>
    <cellStyle name="40% - Énfasis4 2 6 2" xfId="1395" xr:uid="{00000000-0005-0000-0000-0000BF040000}"/>
    <cellStyle name="40% - Énfasis4 2 6 2 2" xfId="3187" xr:uid="{454DE59F-6204-4E0B-8E5A-D83A2D4A32CE}"/>
    <cellStyle name="40% - Énfasis4 2 6 3" xfId="2291" xr:uid="{F5AB94B2-0136-434C-A824-089A99B8A589}"/>
    <cellStyle name="40% - Énfasis4 2 7" xfId="947" xr:uid="{00000000-0005-0000-0000-0000C0040000}"/>
    <cellStyle name="40% - Énfasis4 2 7 2" xfId="2739" xr:uid="{3F7EAFD3-E6C1-4930-A7C4-71194053B8AF}"/>
    <cellStyle name="40% - Énfasis4 2 8" xfId="1843" xr:uid="{B5233782-A616-4ADE-8997-25D1BFC033C2}"/>
    <cellStyle name="40% - Énfasis4 3" xfId="65" xr:uid="{00000000-0005-0000-0000-0000C1040000}"/>
    <cellStyle name="40% - Énfasis4 3 2" xfId="121" xr:uid="{00000000-0005-0000-0000-0000C2040000}"/>
    <cellStyle name="40% - Énfasis4 3 2 2" xfId="233" xr:uid="{00000000-0005-0000-0000-0000C3040000}"/>
    <cellStyle name="40% - Énfasis4 3 2 2 2" xfId="457" xr:uid="{00000000-0005-0000-0000-0000C4040000}"/>
    <cellStyle name="40% - Énfasis4 3 2 2 2 2" xfId="905" xr:uid="{00000000-0005-0000-0000-0000C5040000}"/>
    <cellStyle name="40% - Énfasis4 3 2 2 2 2 2" xfId="1801" xr:uid="{00000000-0005-0000-0000-0000C6040000}"/>
    <cellStyle name="40% - Énfasis4 3 2 2 2 2 2 2" xfId="3593" xr:uid="{A7DB252C-F900-468D-8D66-3E62218E0465}"/>
    <cellStyle name="40% - Énfasis4 3 2 2 2 2 3" xfId="2697" xr:uid="{B5AE75FE-3093-4CF9-B82A-E9379B2AFBDB}"/>
    <cellStyle name="40% - Énfasis4 3 2 2 2 3" xfId="1353" xr:uid="{00000000-0005-0000-0000-0000C7040000}"/>
    <cellStyle name="40% - Énfasis4 3 2 2 2 3 2" xfId="3145" xr:uid="{DB006C37-A479-4B9C-AC25-72153B8986F7}"/>
    <cellStyle name="40% - Énfasis4 3 2 2 2 4" xfId="2249" xr:uid="{6B5A8E35-DC5F-47C1-824C-70DC740D11AC}"/>
    <cellStyle name="40% - Énfasis4 3 2 2 3" xfId="681" xr:uid="{00000000-0005-0000-0000-0000C8040000}"/>
    <cellStyle name="40% - Énfasis4 3 2 2 3 2" xfId="1577" xr:uid="{00000000-0005-0000-0000-0000C9040000}"/>
    <cellStyle name="40% - Énfasis4 3 2 2 3 2 2" xfId="3369" xr:uid="{19208882-E4EF-4A9C-9C31-0B620BE8F6C4}"/>
    <cellStyle name="40% - Énfasis4 3 2 2 3 3" xfId="2473" xr:uid="{98DC71E8-B4FC-4356-897E-16FDFF437417}"/>
    <cellStyle name="40% - Énfasis4 3 2 2 4" xfId="1129" xr:uid="{00000000-0005-0000-0000-0000CA040000}"/>
    <cellStyle name="40% - Énfasis4 3 2 2 4 2" xfId="2921" xr:uid="{791FED96-B700-4005-BD06-7AF4E21E514D}"/>
    <cellStyle name="40% - Énfasis4 3 2 2 5" xfId="2025" xr:uid="{91E3F48A-BC25-4C35-9617-DD37CBC33063}"/>
    <cellStyle name="40% - Énfasis4 3 2 3" xfId="345" xr:uid="{00000000-0005-0000-0000-0000CB040000}"/>
    <cellStyle name="40% - Énfasis4 3 2 3 2" xfId="793" xr:uid="{00000000-0005-0000-0000-0000CC040000}"/>
    <cellStyle name="40% - Énfasis4 3 2 3 2 2" xfId="1689" xr:uid="{00000000-0005-0000-0000-0000CD040000}"/>
    <cellStyle name="40% - Énfasis4 3 2 3 2 2 2" xfId="3481" xr:uid="{86742053-4A3B-4166-9EAD-91CA2AF06EC0}"/>
    <cellStyle name="40% - Énfasis4 3 2 3 2 3" xfId="2585" xr:uid="{42E04A1F-5B8A-47C9-B54E-80CA7EEA45E9}"/>
    <cellStyle name="40% - Énfasis4 3 2 3 3" xfId="1241" xr:uid="{00000000-0005-0000-0000-0000CE040000}"/>
    <cellStyle name="40% - Énfasis4 3 2 3 3 2" xfId="3033" xr:uid="{57284A2E-009E-4065-BE35-1FB34E3D8A7D}"/>
    <cellStyle name="40% - Énfasis4 3 2 3 4" xfId="2137" xr:uid="{66D169D4-5519-4693-9406-BDC319C45F9E}"/>
    <cellStyle name="40% - Énfasis4 3 2 4" xfId="569" xr:uid="{00000000-0005-0000-0000-0000CF040000}"/>
    <cellStyle name="40% - Énfasis4 3 2 4 2" xfId="1465" xr:uid="{00000000-0005-0000-0000-0000D0040000}"/>
    <cellStyle name="40% - Énfasis4 3 2 4 2 2" xfId="3257" xr:uid="{7E9ADF16-3610-4BC3-8C04-87209C77F391}"/>
    <cellStyle name="40% - Énfasis4 3 2 4 3" xfId="2361" xr:uid="{193EAD2D-73BC-4703-A82F-C3717CB77D77}"/>
    <cellStyle name="40% - Énfasis4 3 2 5" xfId="1017" xr:uid="{00000000-0005-0000-0000-0000D1040000}"/>
    <cellStyle name="40% - Énfasis4 3 2 5 2" xfId="2809" xr:uid="{FD4F61F1-B439-405E-9CBD-0F8795AB16E8}"/>
    <cellStyle name="40% - Énfasis4 3 2 6" xfId="1913" xr:uid="{2F5A4A40-0A80-42DB-A1C1-EA6528108748}"/>
    <cellStyle name="40% - Énfasis4 3 3" xfId="177" xr:uid="{00000000-0005-0000-0000-0000D2040000}"/>
    <cellStyle name="40% - Énfasis4 3 3 2" xfId="401" xr:uid="{00000000-0005-0000-0000-0000D3040000}"/>
    <cellStyle name="40% - Énfasis4 3 3 2 2" xfId="849" xr:uid="{00000000-0005-0000-0000-0000D4040000}"/>
    <cellStyle name="40% - Énfasis4 3 3 2 2 2" xfId="1745" xr:uid="{00000000-0005-0000-0000-0000D5040000}"/>
    <cellStyle name="40% - Énfasis4 3 3 2 2 2 2" xfId="3537" xr:uid="{61F2A6EE-CA40-472C-BBF8-294B1507C38D}"/>
    <cellStyle name="40% - Énfasis4 3 3 2 2 3" xfId="2641" xr:uid="{72303291-8651-4DA0-818F-71AD410AFDDD}"/>
    <cellStyle name="40% - Énfasis4 3 3 2 3" xfId="1297" xr:uid="{00000000-0005-0000-0000-0000D6040000}"/>
    <cellStyle name="40% - Énfasis4 3 3 2 3 2" xfId="3089" xr:uid="{2EFF7C17-5A5C-47F0-8E45-F032BB9FA89E}"/>
    <cellStyle name="40% - Énfasis4 3 3 2 4" xfId="2193" xr:uid="{CCE3A742-A519-47B0-99B0-FA993CB4E85F}"/>
    <cellStyle name="40% - Énfasis4 3 3 3" xfId="625" xr:uid="{00000000-0005-0000-0000-0000D7040000}"/>
    <cellStyle name="40% - Énfasis4 3 3 3 2" xfId="1521" xr:uid="{00000000-0005-0000-0000-0000D8040000}"/>
    <cellStyle name="40% - Énfasis4 3 3 3 2 2" xfId="3313" xr:uid="{D7BE5F61-C996-4939-BA72-244C687D5A59}"/>
    <cellStyle name="40% - Énfasis4 3 3 3 3" xfId="2417" xr:uid="{3CD8A33E-216C-4C8D-94EE-C51DFF390F11}"/>
    <cellStyle name="40% - Énfasis4 3 3 4" xfId="1073" xr:uid="{00000000-0005-0000-0000-0000D9040000}"/>
    <cellStyle name="40% - Énfasis4 3 3 4 2" xfId="2865" xr:uid="{AF37867F-373C-4CB9-A39A-39D18C7AE00A}"/>
    <cellStyle name="40% - Énfasis4 3 3 5" xfId="1969" xr:uid="{D92C4946-D7C4-47F6-9A83-06AA9B9653F1}"/>
    <cellStyle name="40% - Énfasis4 3 4" xfId="289" xr:uid="{00000000-0005-0000-0000-0000DA040000}"/>
    <cellStyle name="40% - Énfasis4 3 4 2" xfId="737" xr:uid="{00000000-0005-0000-0000-0000DB040000}"/>
    <cellStyle name="40% - Énfasis4 3 4 2 2" xfId="1633" xr:uid="{00000000-0005-0000-0000-0000DC040000}"/>
    <cellStyle name="40% - Énfasis4 3 4 2 2 2" xfId="3425" xr:uid="{2257814D-345E-4F5E-BA47-28596C3DEA01}"/>
    <cellStyle name="40% - Énfasis4 3 4 2 3" xfId="2529" xr:uid="{99EAF368-8EF5-49FD-AE6A-1A442EF43D1B}"/>
    <cellStyle name="40% - Énfasis4 3 4 3" xfId="1185" xr:uid="{00000000-0005-0000-0000-0000DD040000}"/>
    <cellStyle name="40% - Énfasis4 3 4 3 2" xfId="2977" xr:uid="{4B2252F2-3355-4933-9D16-369F33C24827}"/>
    <cellStyle name="40% - Énfasis4 3 4 4" xfId="2081" xr:uid="{DEBE7473-DD97-4253-B736-865EC9C55D9F}"/>
    <cellStyle name="40% - Énfasis4 3 5" xfId="513" xr:uid="{00000000-0005-0000-0000-0000DE040000}"/>
    <cellStyle name="40% - Énfasis4 3 5 2" xfId="1409" xr:uid="{00000000-0005-0000-0000-0000DF040000}"/>
    <cellStyle name="40% - Énfasis4 3 5 2 2" xfId="3201" xr:uid="{250C7822-9034-47D4-8885-189A0EE650D5}"/>
    <cellStyle name="40% - Énfasis4 3 5 3" xfId="2305" xr:uid="{C29E3303-DD23-4F0E-BBFA-75DB28B8938F}"/>
    <cellStyle name="40% - Énfasis4 3 6" xfId="961" xr:uid="{00000000-0005-0000-0000-0000E0040000}"/>
    <cellStyle name="40% - Énfasis4 3 6 2" xfId="2753" xr:uid="{6BBA6751-F93B-4436-B374-9914400658CA}"/>
    <cellStyle name="40% - Énfasis4 3 7" xfId="1857" xr:uid="{01D5070F-6686-4203-97E2-BD3B64A9A7FF}"/>
    <cellStyle name="40% - Énfasis4 4" xfId="93" xr:uid="{00000000-0005-0000-0000-0000E1040000}"/>
    <cellStyle name="40% - Énfasis4 4 2" xfId="205" xr:uid="{00000000-0005-0000-0000-0000E2040000}"/>
    <cellStyle name="40% - Énfasis4 4 2 2" xfId="429" xr:uid="{00000000-0005-0000-0000-0000E3040000}"/>
    <cellStyle name="40% - Énfasis4 4 2 2 2" xfId="877" xr:uid="{00000000-0005-0000-0000-0000E4040000}"/>
    <cellStyle name="40% - Énfasis4 4 2 2 2 2" xfId="1773" xr:uid="{00000000-0005-0000-0000-0000E5040000}"/>
    <cellStyle name="40% - Énfasis4 4 2 2 2 2 2" xfId="3565" xr:uid="{F0B9503C-A32E-48AA-B643-7F2CD8F9C518}"/>
    <cellStyle name="40% - Énfasis4 4 2 2 2 3" xfId="2669" xr:uid="{14AA4060-96AC-4E64-AAF3-BE918B7B276A}"/>
    <cellStyle name="40% - Énfasis4 4 2 2 3" xfId="1325" xr:uid="{00000000-0005-0000-0000-0000E6040000}"/>
    <cellStyle name="40% - Énfasis4 4 2 2 3 2" xfId="3117" xr:uid="{54E1E051-A1A2-4AFC-9749-050A5C0B3331}"/>
    <cellStyle name="40% - Énfasis4 4 2 2 4" xfId="2221" xr:uid="{A75250C3-F166-4ADC-9E5A-94F50425367B}"/>
    <cellStyle name="40% - Énfasis4 4 2 3" xfId="653" xr:uid="{00000000-0005-0000-0000-0000E7040000}"/>
    <cellStyle name="40% - Énfasis4 4 2 3 2" xfId="1549" xr:uid="{00000000-0005-0000-0000-0000E8040000}"/>
    <cellStyle name="40% - Énfasis4 4 2 3 2 2" xfId="3341" xr:uid="{3F45C16A-129C-4C26-9888-1FF7694B27FA}"/>
    <cellStyle name="40% - Énfasis4 4 2 3 3" xfId="2445" xr:uid="{03E7E6FC-834B-4CA2-BEB3-5A2EFB022D99}"/>
    <cellStyle name="40% - Énfasis4 4 2 4" xfId="1101" xr:uid="{00000000-0005-0000-0000-0000E9040000}"/>
    <cellStyle name="40% - Énfasis4 4 2 4 2" xfId="2893" xr:uid="{497FA0C2-93D6-4703-8AED-523E210F4A7C}"/>
    <cellStyle name="40% - Énfasis4 4 2 5" xfId="1997" xr:uid="{145EFD92-CAB5-4AAA-8057-2EBBE915C2E4}"/>
    <cellStyle name="40% - Énfasis4 4 3" xfId="317" xr:uid="{00000000-0005-0000-0000-0000EA040000}"/>
    <cellStyle name="40% - Énfasis4 4 3 2" xfId="765" xr:uid="{00000000-0005-0000-0000-0000EB040000}"/>
    <cellStyle name="40% - Énfasis4 4 3 2 2" xfId="1661" xr:uid="{00000000-0005-0000-0000-0000EC040000}"/>
    <cellStyle name="40% - Énfasis4 4 3 2 2 2" xfId="3453" xr:uid="{5DB8668F-F9FA-4EBE-8130-C966BD0CA3FF}"/>
    <cellStyle name="40% - Énfasis4 4 3 2 3" xfId="2557" xr:uid="{D5A171EF-DDE4-49B7-8611-4D55B32D4939}"/>
    <cellStyle name="40% - Énfasis4 4 3 3" xfId="1213" xr:uid="{00000000-0005-0000-0000-0000ED040000}"/>
    <cellStyle name="40% - Énfasis4 4 3 3 2" xfId="3005" xr:uid="{8294DCAE-C3B0-4493-8A82-7C178D877AF6}"/>
    <cellStyle name="40% - Énfasis4 4 3 4" xfId="2109" xr:uid="{D45D0A88-9FB4-49D6-9511-00F3C9A4CCE7}"/>
    <cellStyle name="40% - Énfasis4 4 4" xfId="541" xr:uid="{00000000-0005-0000-0000-0000EE040000}"/>
    <cellStyle name="40% - Énfasis4 4 4 2" xfId="1437" xr:uid="{00000000-0005-0000-0000-0000EF040000}"/>
    <cellStyle name="40% - Énfasis4 4 4 2 2" xfId="3229" xr:uid="{B4B5F4AC-35C7-429E-B568-6B8255D2915F}"/>
    <cellStyle name="40% - Énfasis4 4 4 3" xfId="2333" xr:uid="{D3FF6608-3FC8-44EC-8A24-43D5E921C0A7}"/>
    <cellStyle name="40% - Énfasis4 4 5" xfId="989" xr:uid="{00000000-0005-0000-0000-0000F0040000}"/>
    <cellStyle name="40% - Énfasis4 4 5 2" xfId="2781" xr:uid="{C142DA9D-6603-4973-BB66-340956FE8633}"/>
    <cellStyle name="40% - Énfasis4 4 6" xfId="1885" xr:uid="{926B025C-B160-4D64-873F-ABD81FB79B63}"/>
    <cellStyle name="40% - Énfasis4 5" xfId="149" xr:uid="{00000000-0005-0000-0000-0000F1040000}"/>
    <cellStyle name="40% - Énfasis4 5 2" xfId="373" xr:uid="{00000000-0005-0000-0000-0000F2040000}"/>
    <cellStyle name="40% - Énfasis4 5 2 2" xfId="821" xr:uid="{00000000-0005-0000-0000-0000F3040000}"/>
    <cellStyle name="40% - Énfasis4 5 2 2 2" xfId="1717" xr:uid="{00000000-0005-0000-0000-0000F4040000}"/>
    <cellStyle name="40% - Énfasis4 5 2 2 2 2" xfId="3509" xr:uid="{39FDCF88-D28B-4F85-8E7A-2EF085D0292D}"/>
    <cellStyle name="40% - Énfasis4 5 2 2 3" xfId="2613" xr:uid="{97FEAA63-4AC9-4875-A2A7-01F9A754E229}"/>
    <cellStyle name="40% - Énfasis4 5 2 3" xfId="1269" xr:uid="{00000000-0005-0000-0000-0000F5040000}"/>
    <cellStyle name="40% - Énfasis4 5 2 3 2" xfId="3061" xr:uid="{B887F3D3-F41E-47B0-89B1-AD099452860D}"/>
    <cellStyle name="40% - Énfasis4 5 2 4" xfId="2165" xr:uid="{2E19038C-7CFA-4746-9A98-A55C2D41822C}"/>
    <cellStyle name="40% - Énfasis4 5 3" xfId="597" xr:uid="{00000000-0005-0000-0000-0000F6040000}"/>
    <cellStyle name="40% - Énfasis4 5 3 2" xfId="1493" xr:uid="{00000000-0005-0000-0000-0000F7040000}"/>
    <cellStyle name="40% - Énfasis4 5 3 2 2" xfId="3285" xr:uid="{5E515D6C-D3A1-4B31-A9F3-020336E22397}"/>
    <cellStyle name="40% - Énfasis4 5 3 3" xfId="2389" xr:uid="{34AE7F5D-65C4-48B7-871B-A11A15D64716}"/>
    <cellStyle name="40% - Énfasis4 5 4" xfId="1045" xr:uid="{00000000-0005-0000-0000-0000F8040000}"/>
    <cellStyle name="40% - Énfasis4 5 4 2" xfId="2837" xr:uid="{F30A3B87-2EAA-42A1-A1B0-DF1E3256009D}"/>
    <cellStyle name="40% - Énfasis4 5 5" xfId="1941" xr:uid="{BAEF4829-79E2-497B-BE28-FEC25C4815C5}"/>
    <cellStyle name="40% - Énfasis4 6" xfId="261" xr:uid="{00000000-0005-0000-0000-0000F9040000}"/>
    <cellStyle name="40% - Énfasis4 6 2" xfId="709" xr:uid="{00000000-0005-0000-0000-0000FA040000}"/>
    <cellStyle name="40% - Énfasis4 6 2 2" xfId="1605" xr:uid="{00000000-0005-0000-0000-0000FB040000}"/>
    <cellStyle name="40% - Énfasis4 6 2 2 2" xfId="3397" xr:uid="{350475B1-DA8F-4E67-87B3-214EC8F72827}"/>
    <cellStyle name="40% - Énfasis4 6 2 3" xfId="2501" xr:uid="{662E13E3-C464-4348-8475-5E4C4E2EFE4D}"/>
    <cellStyle name="40% - Énfasis4 6 3" xfId="1157" xr:uid="{00000000-0005-0000-0000-0000FC040000}"/>
    <cellStyle name="40% - Énfasis4 6 3 2" xfId="2949" xr:uid="{26844C84-458D-4D65-A00F-A375FF0F53A0}"/>
    <cellStyle name="40% - Énfasis4 6 4" xfId="2053" xr:uid="{0C4CD0E2-7F21-45BA-9CC0-BEEAAD6A7AC8}"/>
    <cellStyle name="40% - Énfasis4 7" xfId="485" xr:uid="{00000000-0005-0000-0000-0000FD040000}"/>
    <cellStyle name="40% - Énfasis4 7 2" xfId="1381" xr:uid="{00000000-0005-0000-0000-0000FE040000}"/>
    <cellStyle name="40% - Énfasis4 7 2 2" xfId="3173" xr:uid="{756A03FC-EC18-4CF7-BEF3-BF3A0ECAD8DB}"/>
    <cellStyle name="40% - Énfasis4 7 3" xfId="2277" xr:uid="{7F8B0679-077A-42BE-8D96-A5CBBE9C584B}"/>
    <cellStyle name="40% - Énfasis4 8" xfId="933" xr:uid="{00000000-0005-0000-0000-0000FF040000}"/>
    <cellStyle name="40% - Énfasis4 8 2" xfId="2725" xr:uid="{6DAC6597-03C2-4774-9BC6-FBB1AF9AD5EA}"/>
    <cellStyle name="40% - Énfasis4 9" xfId="1829" xr:uid="{093AAADD-7442-4551-8A1A-6B7C322D0FD4}"/>
    <cellStyle name="40% - Énfasis5" xfId="36" builtinId="47" customBuiltin="1"/>
    <cellStyle name="40% - Énfasis5 2" xfId="53" xr:uid="{00000000-0005-0000-0000-000001050000}"/>
    <cellStyle name="40% - Énfasis5 2 2" xfId="81" xr:uid="{00000000-0005-0000-0000-000002050000}"/>
    <cellStyle name="40% - Énfasis5 2 2 2" xfId="137" xr:uid="{00000000-0005-0000-0000-000003050000}"/>
    <cellStyle name="40% - Énfasis5 2 2 2 2" xfId="249" xr:uid="{00000000-0005-0000-0000-000004050000}"/>
    <cellStyle name="40% - Énfasis5 2 2 2 2 2" xfId="473" xr:uid="{00000000-0005-0000-0000-000005050000}"/>
    <cellStyle name="40% - Énfasis5 2 2 2 2 2 2" xfId="921" xr:uid="{00000000-0005-0000-0000-000006050000}"/>
    <cellStyle name="40% - Énfasis5 2 2 2 2 2 2 2" xfId="1817" xr:uid="{00000000-0005-0000-0000-000007050000}"/>
    <cellStyle name="40% - Énfasis5 2 2 2 2 2 2 2 2" xfId="3609" xr:uid="{EFDE5405-0734-44E6-826B-6B7859A4501A}"/>
    <cellStyle name="40% - Énfasis5 2 2 2 2 2 2 3" xfId="2713" xr:uid="{49D0E2CB-3799-4F9C-98C5-AC1F664B4AF2}"/>
    <cellStyle name="40% - Énfasis5 2 2 2 2 2 3" xfId="1369" xr:uid="{00000000-0005-0000-0000-000008050000}"/>
    <cellStyle name="40% - Énfasis5 2 2 2 2 2 3 2" xfId="3161" xr:uid="{447B8BF1-AE2F-4646-AC6A-350A6C54B6CE}"/>
    <cellStyle name="40% - Énfasis5 2 2 2 2 2 4" xfId="2265" xr:uid="{C53C58D9-85A7-4543-AD01-2888F304CD90}"/>
    <cellStyle name="40% - Énfasis5 2 2 2 2 3" xfId="697" xr:uid="{00000000-0005-0000-0000-000009050000}"/>
    <cellStyle name="40% - Énfasis5 2 2 2 2 3 2" xfId="1593" xr:uid="{00000000-0005-0000-0000-00000A050000}"/>
    <cellStyle name="40% - Énfasis5 2 2 2 2 3 2 2" xfId="3385" xr:uid="{144716F4-2E75-4A01-95DF-DDDA8810F6F5}"/>
    <cellStyle name="40% - Énfasis5 2 2 2 2 3 3" xfId="2489" xr:uid="{5E52CAB3-0A0E-4015-9E5A-26E4EFD6AD69}"/>
    <cellStyle name="40% - Énfasis5 2 2 2 2 4" xfId="1145" xr:uid="{00000000-0005-0000-0000-00000B050000}"/>
    <cellStyle name="40% - Énfasis5 2 2 2 2 4 2" xfId="2937" xr:uid="{DEEA4236-2844-4A92-998C-DA31EBFA88BA}"/>
    <cellStyle name="40% - Énfasis5 2 2 2 2 5" xfId="2041" xr:uid="{07D6026B-032F-42F5-94D0-186E046477DD}"/>
    <cellStyle name="40% - Énfasis5 2 2 2 3" xfId="361" xr:uid="{00000000-0005-0000-0000-00000C050000}"/>
    <cellStyle name="40% - Énfasis5 2 2 2 3 2" xfId="809" xr:uid="{00000000-0005-0000-0000-00000D050000}"/>
    <cellStyle name="40% - Énfasis5 2 2 2 3 2 2" xfId="1705" xr:uid="{00000000-0005-0000-0000-00000E050000}"/>
    <cellStyle name="40% - Énfasis5 2 2 2 3 2 2 2" xfId="3497" xr:uid="{6848F2A7-C8CD-4993-8D4D-D50504E6A8BF}"/>
    <cellStyle name="40% - Énfasis5 2 2 2 3 2 3" xfId="2601" xr:uid="{209FD9BB-6FEF-482D-929A-A4FC6DB9BA72}"/>
    <cellStyle name="40% - Énfasis5 2 2 2 3 3" xfId="1257" xr:uid="{00000000-0005-0000-0000-00000F050000}"/>
    <cellStyle name="40% - Énfasis5 2 2 2 3 3 2" xfId="3049" xr:uid="{EB499646-1EA3-4CC1-B224-5A3A4A54D2AC}"/>
    <cellStyle name="40% - Énfasis5 2 2 2 3 4" xfId="2153" xr:uid="{11CFDE7C-536E-40B7-B6C3-3888AB4A2BC9}"/>
    <cellStyle name="40% - Énfasis5 2 2 2 4" xfId="585" xr:uid="{00000000-0005-0000-0000-000010050000}"/>
    <cellStyle name="40% - Énfasis5 2 2 2 4 2" xfId="1481" xr:uid="{00000000-0005-0000-0000-000011050000}"/>
    <cellStyle name="40% - Énfasis5 2 2 2 4 2 2" xfId="3273" xr:uid="{23B7214C-4C57-4C9E-8720-A51087370CB0}"/>
    <cellStyle name="40% - Énfasis5 2 2 2 4 3" xfId="2377" xr:uid="{9AE2503B-3508-4894-8B9C-C7A13AC9B0F8}"/>
    <cellStyle name="40% - Énfasis5 2 2 2 5" xfId="1033" xr:uid="{00000000-0005-0000-0000-000012050000}"/>
    <cellStyle name="40% - Énfasis5 2 2 2 5 2" xfId="2825" xr:uid="{545C7DEB-5108-473E-842E-619D9862B382}"/>
    <cellStyle name="40% - Énfasis5 2 2 2 6" xfId="1929" xr:uid="{A9D03EF1-9468-4B83-83E6-3FB2F7C0132D}"/>
    <cellStyle name="40% - Énfasis5 2 2 3" xfId="193" xr:uid="{00000000-0005-0000-0000-000013050000}"/>
    <cellStyle name="40% - Énfasis5 2 2 3 2" xfId="417" xr:uid="{00000000-0005-0000-0000-000014050000}"/>
    <cellStyle name="40% - Énfasis5 2 2 3 2 2" xfId="865" xr:uid="{00000000-0005-0000-0000-000015050000}"/>
    <cellStyle name="40% - Énfasis5 2 2 3 2 2 2" xfId="1761" xr:uid="{00000000-0005-0000-0000-000016050000}"/>
    <cellStyle name="40% - Énfasis5 2 2 3 2 2 2 2" xfId="3553" xr:uid="{2764D83A-8F81-4394-AF87-EC476E7F7D2B}"/>
    <cellStyle name="40% - Énfasis5 2 2 3 2 2 3" xfId="2657" xr:uid="{793E6465-85F8-46C0-A174-7F29B7FB467F}"/>
    <cellStyle name="40% - Énfasis5 2 2 3 2 3" xfId="1313" xr:uid="{00000000-0005-0000-0000-000017050000}"/>
    <cellStyle name="40% - Énfasis5 2 2 3 2 3 2" xfId="3105" xr:uid="{BC3CEE4D-D2B1-4106-8F3B-6307467C8A9D}"/>
    <cellStyle name="40% - Énfasis5 2 2 3 2 4" xfId="2209" xr:uid="{1369BC95-8667-4D5E-856B-B0B74A9799C6}"/>
    <cellStyle name="40% - Énfasis5 2 2 3 3" xfId="641" xr:uid="{00000000-0005-0000-0000-000018050000}"/>
    <cellStyle name="40% - Énfasis5 2 2 3 3 2" xfId="1537" xr:uid="{00000000-0005-0000-0000-000019050000}"/>
    <cellStyle name="40% - Énfasis5 2 2 3 3 2 2" xfId="3329" xr:uid="{C5A1618B-ACD8-4270-9C13-CA01E1B60A4B}"/>
    <cellStyle name="40% - Énfasis5 2 2 3 3 3" xfId="2433" xr:uid="{FA6E1A07-5C18-45D7-AA7A-FB6FFEB0A99D}"/>
    <cellStyle name="40% - Énfasis5 2 2 3 4" xfId="1089" xr:uid="{00000000-0005-0000-0000-00001A050000}"/>
    <cellStyle name="40% - Énfasis5 2 2 3 4 2" xfId="2881" xr:uid="{4E2B1AF1-2C75-44F8-874A-7A9DBE75A5DD}"/>
    <cellStyle name="40% - Énfasis5 2 2 3 5" xfId="1985" xr:uid="{26A6CF00-BF67-4379-9495-12A8D3DA09E9}"/>
    <cellStyle name="40% - Énfasis5 2 2 4" xfId="305" xr:uid="{00000000-0005-0000-0000-00001B050000}"/>
    <cellStyle name="40% - Énfasis5 2 2 4 2" xfId="753" xr:uid="{00000000-0005-0000-0000-00001C050000}"/>
    <cellStyle name="40% - Énfasis5 2 2 4 2 2" xfId="1649" xr:uid="{00000000-0005-0000-0000-00001D050000}"/>
    <cellStyle name="40% - Énfasis5 2 2 4 2 2 2" xfId="3441" xr:uid="{003F5581-6DE4-4EA9-B257-D59CFAEBEC55}"/>
    <cellStyle name="40% - Énfasis5 2 2 4 2 3" xfId="2545" xr:uid="{899FB7A2-3573-4CCD-8ACE-208726A21B66}"/>
    <cellStyle name="40% - Énfasis5 2 2 4 3" xfId="1201" xr:uid="{00000000-0005-0000-0000-00001E050000}"/>
    <cellStyle name="40% - Énfasis5 2 2 4 3 2" xfId="2993" xr:uid="{798412A3-2BB5-4E52-8912-1D4A9058E5C8}"/>
    <cellStyle name="40% - Énfasis5 2 2 4 4" xfId="2097" xr:uid="{AAEA9796-38E6-4016-81CC-516B8D0EAF5D}"/>
    <cellStyle name="40% - Énfasis5 2 2 5" xfId="529" xr:uid="{00000000-0005-0000-0000-00001F050000}"/>
    <cellStyle name="40% - Énfasis5 2 2 5 2" xfId="1425" xr:uid="{00000000-0005-0000-0000-000020050000}"/>
    <cellStyle name="40% - Énfasis5 2 2 5 2 2" xfId="3217" xr:uid="{CA70F536-69C2-4539-9373-6E741B5BC0E8}"/>
    <cellStyle name="40% - Énfasis5 2 2 5 3" xfId="2321" xr:uid="{38327189-68EE-4843-B64F-C569311786C8}"/>
    <cellStyle name="40% - Énfasis5 2 2 6" xfId="977" xr:uid="{00000000-0005-0000-0000-000021050000}"/>
    <cellStyle name="40% - Énfasis5 2 2 6 2" xfId="2769" xr:uid="{36524AF8-FCC2-434D-8A3E-DABF851EDC2A}"/>
    <cellStyle name="40% - Énfasis5 2 2 7" xfId="1873" xr:uid="{84984BE7-9F24-48FA-99D2-065C09E9983E}"/>
    <cellStyle name="40% - Énfasis5 2 3" xfId="109" xr:uid="{00000000-0005-0000-0000-000022050000}"/>
    <cellStyle name="40% - Énfasis5 2 3 2" xfId="221" xr:uid="{00000000-0005-0000-0000-000023050000}"/>
    <cellStyle name="40% - Énfasis5 2 3 2 2" xfId="445" xr:uid="{00000000-0005-0000-0000-000024050000}"/>
    <cellStyle name="40% - Énfasis5 2 3 2 2 2" xfId="893" xr:uid="{00000000-0005-0000-0000-000025050000}"/>
    <cellStyle name="40% - Énfasis5 2 3 2 2 2 2" xfId="1789" xr:uid="{00000000-0005-0000-0000-000026050000}"/>
    <cellStyle name="40% - Énfasis5 2 3 2 2 2 2 2" xfId="3581" xr:uid="{8BF788C6-2C59-4249-88B3-974E5C4460F6}"/>
    <cellStyle name="40% - Énfasis5 2 3 2 2 2 3" xfId="2685" xr:uid="{254BA130-D04C-4D56-8141-0857F17582A8}"/>
    <cellStyle name="40% - Énfasis5 2 3 2 2 3" xfId="1341" xr:uid="{00000000-0005-0000-0000-000027050000}"/>
    <cellStyle name="40% - Énfasis5 2 3 2 2 3 2" xfId="3133" xr:uid="{1B062B93-5A64-47E5-B4CE-CFE92795980F}"/>
    <cellStyle name="40% - Énfasis5 2 3 2 2 4" xfId="2237" xr:uid="{91A8D54F-5434-4EA7-A4E5-4350D192E25D}"/>
    <cellStyle name="40% - Énfasis5 2 3 2 3" xfId="669" xr:uid="{00000000-0005-0000-0000-000028050000}"/>
    <cellStyle name="40% - Énfasis5 2 3 2 3 2" xfId="1565" xr:uid="{00000000-0005-0000-0000-000029050000}"/>
    <cellStyle name="40% - Énfasis5 2 3 2 3 2 2" xfId="3357" xr:uid="{A8E5BD61-EF57-48EA-8105-75D4E25FF737}"/>
    <cellStyle name="40% - Énfasis5 2 3 2 3 3" xfId="2461" xr:uid="{33DC346B-D98F-4BE9-87BD-2DAE67950D4A}"/>
    <cellStyle name="40% - Énfasis5 2 3 2 4" xfId="1117" xr:uid="{00000000-0005-0000-0000-00002A050000}"/>
    <cellStyle name="40% - Énfasis5 2 3 2 4 2" xfId="2909" xr:uid="{2D42CD55-EC2C-4F7A-91DE-334CB31ACC9E}"/>
    <cellStyle name="40% - Énfasis5 2 3 2 5" xfId="2013" xr:uid="{ED4384D6-DBF7-4A2F-8A27-BE1EE5B407F9}"/>
    <cellStyle name="40% - Énfasis5 2 3 3" xfId="333" xr:uid="{00000000-0005-0000-0000-00002B050000}"/>
    <cellStyle name="40% - Énfasis5 2 3 3 2" xfId="781" xr:uid="{00000000-0005-0000-0000-00002C050000}"/>
    <cellStyle name="40% - Énfasis5 2 3 3 2 2" xfId="1677" xr:uid="{00000000-0005-0000-0000-00002D050000}"/>
    <cellStyle name="40% - Énfasis5 2 3 3 2 2 2" xfId="3469" xr:uid="{E8D6B93E-041E-45AA-A37B-430A8D76E6F7}"/>
    <cellStyle name="40% - Énfasis5 2 3 3 2 3" xfId="2573" xr:uid="{A2EBA57D-736A-4CA3-BF0C-AD475F28362E}"/>
    <cellStyle name="40% - Énfasis5 2 3 3 3" xfId="1229" xr:uid="{00000000-0005-0000-0000-00002E050000}"/>
    <cellStyle name="40% - Énfasis5 2 3 3 3 2" xfId="3021" xr:uid="{D2939871-71C1-45CA-B374-46D3DA961CE7}"/>
    <cellStyle name="40% - Énfasis5 2 3 3 4" xfId="2125" xr:uid="{68574E44-38AC-4231-861F-123F24ABDF79}"/>
    <cellStyle name="40% - Énfasis5 2 3 4" xfId="557" xr:uid="{00000000-0005-0000-0000-00002F050000}"/>
    <cellStyle name="40% - Énfasis5 2 3 4 2" xfId="1453" xr:uid="{00000000-0005-0000-0000-000030050000}"/>
    <cellStyle name="40% - Énfasis5 2 3 4 2 2" xfId="3245" xr:uid="{F9D95C5C-B550-4048-B419-97795DC5D3CB}"/>
    <cellStyle name="40% - Énfasis5 2 3 4 3" xfId="2349" xr:uid="{AC4B521A-2EDF-442F-8AFF-F9FC36673B22}"/>
    <cellStyle name="40% - Énfasis5 2 3 5" xfId="1005" xr:uid="{00000000-0005-0000-0000-000031050000}"/>
    <cellStyle name="40% - Énfasis5 2 3 5 2" xfId="2797" xr:uid="{2AF638A1-7C87-4933-997C-916BF154D54F}"/>
    <cellStyle name="40% - Énfasis5 2 3 6" xfId="1901" xr:uid="{0D2A296F-2515-46D4-8F0A-6FFD321E5216}"/>
    <cellStyle name="40% - Énfasis5 2 4" xfId="165" xr:uid="{00000000-0005-0000-0000-000032050000}"/>
    <cellStyle name="40% - Énfasis5 2 4 2" xfId="389" xr:uid="{00000000-0005-0000-0000-000033050000}"/>
    <cellStyle name="40% - Énfasis5 2 4 2 2" xfId="837" xr:uid="{00000000-0005-0000-0000-000034050000}"/>
    <cellStyle name="40% - Énfasis5 2 4 2 2 2" xfId="1733" xr:uid="{00000000-0005-0000-0000-000035050000}"/>
    <cellStyle name="40% - Énfasis5 2 4 2 2 2 2" xfId="3525" xr:uid="{B35653AB-837D-459A-BA4C-EF6E0C772B9B}"/>
    <cellStyle name="40% - Énfasis5 2 4 2 2 3" xfId="2629" xr:uid="{32E0A88A-B5FB-483C-BE81-F562BC8D037A}"/>
    <cellStyle name="40% - Énfasis5 2 4 2 3" xfId="1285" xr:uid="{00000000-0005-0000-0000-000036050000}"/>
    <cellStyle name="40% - Énfasis5 2 4 2 3 2" xfId="3077" xr:uid="{FF5AB65F-6F77-4923-82AC-F0754D549D6C}"/>
    <cellStyle name="40% - Énfasis5 2 4 2 4" xfId="2181" xr:uid="{0AF336D7-2569-44A7-9C75-23E63BBE339C}"/>
    <cellStyle name="40% - Énfasis5 2 4 3" xfId="613" xr:uid="{00000000-0005-0000-0000-000037050000}"/>
    <cellStyle name="40% - Énfasis5 2 4 3 2" xfId="1509" xr:uid="{00000000-0005-0000-0000-000038050000}"/>
    <cellStyle name="40% - Énfasis5 2 4 3 2 2" xfId="3301" xr:uid="{E49EBF47-6C01-4A98-8015-2FBA2EFD6719}"/>
    <cellStyle name="40% - Énfasis5 2 4 3 3" xfId="2405" xr:uid="{B51555EA-24DB-431C-A7EA-A46E023B1B58}"/>
    <cellStyle name="40% - Énfasis5 2 4 4" xfId="1061" xr:uid="{00000000-0005-0000-0000-000039050000}"/>
    <cellStyle name="40% - Énfasis5 2 4 4 2" xfId="2853" xr:uid="{8B17DFF3-CD39-4483-A475-406A95656220}"/>
    <cellStyle name="40% - Énfasis5 2 4 5" xfId="1957" xr:uid="{5A576039-68C5-463B-9562-32277C89983A}"/>
    <cellStyle name="40% - Énfasis5 2 5" xfId="277" xr:uid="{00000000-0005-0000-0000-00003A050000}"/>
    <cellStyle name="40% - Énfasis5 2 5 2" xfId="725" xr:uid="{00000000-0005-0000-0000-00003B050000}"/>
    <cellStyle name="40% - Énfasis5 2 5 2 2" xfId="1621" xr:uid="{00000000-0005-0000-0000-00003C050000}"/>
    <cellStyle name="40% - Énfasis5 2 5 2 2 2" xfId="3413" xr:uid="{00B6728E-8691-4864-96FD-46F258040C4F}"/>
    <cellStyle name="40% - Énfasis5 2 5 2 3" xfId="2517" xr:uid="{A2211C3F-CD01-4445-831D-3CA585738F54}"/>
    <cellStyle name="40% - Énfasis5 2 5 3" xfId="1173" xr:uid="{00000000-0005-0000-0000-00003D050000}"/>
    <cellStyle name="40% - Énfasis5 2 5 3 2" xfId="2965" xr:uid="{8F269FF4-4C3E-4F60-8D9C-6FEB6C08F5D7}"/>
    <cellStyle name="40% - Énfasis5 2 5 4" xfId="2069" xr:uid="{4C076127-F96F-4A07-A0B2-BC3131E6B90C}"/>
    <cellStyle name="40% - Énfasis5 2 6" xfId="501" xr:uid="{00000000-0005-0000-0000-00003E050000}"/>
    <cellStyle name="40% - Énfasis5 2 6 2" xfId="1397" xr:uid="{00000000-0005-0000-0000-00003F050000}"/>
    <cellStyle name="40% - Énfasis5 2 6 2 2" xfId="3189" xr:uid="{B7CC004C-40C0-4A8B-8D41-B273881D4578}"/>
    <cellStyle name="40% - Énfasis5 2 6 3" xfId="2293" xr:uid="{4C296FAF-EAC5-4FF3-9A80-C9BB02F3C444}"/>
    <cellStyle name="40% - Énfasis5 2 7" xfId="949" xr:uid="{00000000-0005-0000-0000-000040050000}"/>
    <cellStyle name="40% - Énfasis5 2 7 2" xfId="2741" xr:uid="{0E583CF8-079A-4A0D-B9F9-FB1DF4949D89}"/>
    <cellStyle name="40% - Énfasis5 2 8" xfId="1845" xr:uid="{D1A837D7-C05C-4C18-8A17-864BDF46441F}"/>
    <cellStyle name="40% - Énfasis5 3" xfId="67" xr:uid="{00000000-0005-0000-0000-000041050000}"/>
    <cellStyle name="40% - Énfasis5 3 2" xfId="123" xr:uid="{00000000-0005-0000-0000-000042050000}"/>
    <cellStyle name="40% - Énfasis5 3 2 2" xfId="235" xr:uid="{00000000-0005-0000-0000-000043050000}"/>
    <cellStyle name="40% - Énfasis5 3 2 2 2" xfId="459" xr:uid="{00000000-0005-0000-0000-000044050000}"/>
    <cellStyle name="40% - Énfasis5 3 2 2 2 2" xfId="907" xr:uid="{00000000-0005-0000-0000-000045050000}"/>
    <cellStyle name="40% - Énfasis5 3 2 2 2 2 2" xfId="1803" xr:uid="{00000000-0005-0000-0000-000046050000}"/>
    <cellStyle name="40% - Énfasis5 3 2 2 2 2 2 2" xfId="3595" xr:uid="{61D51C41-7AE3-4FA1-ACC7-A11C0D8BE186}"/>
    <cellStyle name="40% - Énfasis5 3 2 2 2 2 3" xfId="2699" xr:uid="{705C9692-B85D-4B23-9AB8-ABBD204498BB}"/>
    <cellStyle name="40% - Énfasis5 3 2 2 2 3" xfId="1355" xr:uid="{00000000-0005-0000-0000-000047050000}"/>
    <cellStyle name="40% - Énfasis5 3 2 2 2 3 2" xfId="3147" xr:uid="{CD0AE51D-4D09-46A6-A4EA-1D1AEE295150}"/>
    <cellStyle name="40% - Énfasis5 3 2 2 2 4" xfId="2251" xr:uid="{C8534EF2-2E9F-42FB-ABEB-E6E519BC56A8}"/>
    <cellStyle name="40% - Énfasis5 3 2 2 3" xfId="683" xr:uid="{00000000-0005-0000-0000-000048050000}"/>
    <cellStyle name="40% - Énfasis5 3 2 2 3 2" xfId="1579" xr:uid="{00000000-0005-0000-0000-000049050000}"/>
    <cellStyle name="40% - Énfasis5 3 2 2 3 2 2" xfId="3371" xr:uid="{1F2950F9-B0A5-495A-B7F6-99CCD87D8E9C}"/>
    <cellStyle name="40% - Énfasis5 3 2 2 3 3" xfId="2475" xr:uid="{05CB16F3-74D8-4627-8B74-4AD5CE61ED3F}"/>
    <cellStyle name="40% - Énfasis5 3 2 2 4" xfId="1131" xr:uid="{00000000-0005-0000-0000-00004A050000}"/>
    <cellStyle name="40% - Énfasis5 3 2 2 4 2" xfId="2923" xr:uid="{F70CD351-3945-4C53-9126-2DC7E0FBCE60}"/>
    <cellStyle name="40% - Énfasis5 3 2 2 5" xfId="2027" xr:uid="{CFE4FBE5-8CF2-4A15-854D-DB8A1A54E211}"/>
    <cellStyle name="40% - Énfasis5 3 2 3" xfId="347" xr:uid="{00000000-0005-0000-0000-00004B050000}"/>
    <cellStyle name="40% - Énfasis5 3 2 3 2" xfId="795" xr:uid="{00000000-0005-0000-0000-00004C050000}"/>
    <cellStyle name="40% - Énfasis5 3 2 3 2 2" xfId="1691" xr:uid="{00000000-0005-0000-0000-00004D050000}"/>
    <cellStyle name="40% - Énfasis5 3 2 3 2 2 2" xfId="3483" xr:uid="{0D7063B3-84D4-41CF-8E70-015B5219710B}"/>
    <cellStyle name="40% - Énfasis5 3 2 3 2 3" xfId="2587" xr:uid="{25593CAB-B7C8-4EF3-BD67-10351271A170}"/>
    <cellStyle name="40% - Énfasis5 3 2 3 3" xfId="1243" xr:uid="{00000000-0005-0000-0000-00004E050000}"/>
    <cellStyle name="40% - Énfasis5 3 2 3 3 2" xfId="3035" xr:uid="{110E9D6A-C065-44F7-BB75-ED044379978A}"/>
    <cellStyle name="40% - Énfasis5 3 2 3 4" xfId="2139" xr:uid="{86814A12-B4C6-452C-873D-BA6A86D58451}"/>
    <cellStyle name="40% - Énfasis5 3 2 4" xfId="571" xr:uid="{00000000-0005-0000-0000-00004F050000}"/>
    <cellStyle name="40% - Énfasis5 3 2 4 2" xfId="1467" xr:uid="{00000000-0005-0000-0000-000050050000}"/>
    <cellStyle name="40% - Énfasis5 3 2 4 2 2" xfId="3259" xr:uid="{6DD06FAC-9205-4579-846D-A219FB5BDE50}"/>
    <cellStyle name="40% - Énfasis5 3 2 4 3" xfId="2363" xr:uid="{74712A42-70B9-41E3-8D80-7E7FDCAEB9AF}"/>
    <cellStyle name="40% - Énfasis5 3 2 5" xfId="1019" xr:uid="{00000000-0005-0000-0000-000051050000}"/>
    <cellStyle name="40% - Énfasis5 3 2 5 2" xfId="2811" xr:uid="{A8E77229-2679-4B01-BBB8-3E03899A13F9}"/>
    <cellStyle name="40% - Énfasis5 3 2 6" xfId="1915" xr:uid="{91DB7D1F-CD35-46D4-A10A-22C75849CD7D}"/>
    <cellStyle name="40% - Énfasis5 3 3" xfId="179" xr:uid="{00000000-0005-0000-0000-000052050000}"/>
    <cellStyle name="40% - Énfasis5 3 3 2" xfId="403" xr:uid="{00000000-0005-0000-0000-000053050000}"/>
    <cellStyle name="40% - Énfasis5 3 3 2 2" xfId="851" xr:uid="{00000000-0005-0000-0000-000054050000}"/>
    <cellStyle name="40% - Énfasis5 3 3 2 2 2" xfId="1747" xr:uid="{00000000-0005-0000-0000-000055050000}"/>
    <cellStyle name="40% - Énfasis5 3 3 2 2 2 2" xfId="3539" xr:uid="{D67585D2-167F-4EBF-9B9E-FF83CE55695F}"/>
    <cellStyle name="40% - Énfasis5 3 3 2 2 3" xfId="2643" xr:uid="{EE804691-C568-4E8B-9A6E-5315A1FF3FC6}"/>
    <cellStyle name="40% - Énfasis5 3 3 2 3" xfId="1299" xr:uid="{00000000-0005-0000-0000-000056050000}"/>
    <cellStyle name="40% - Énfasis5 3 3 2 3 2" xfId="3091" xr:uid="{D81CEE58-013E-4121-8E6E-1DB08DC38F5C}"/>
    <cellStyle name="40% - Énfasis5 3 3 2 4" xfId="2195" xr:uid="{0D0A9D04-8653-42DA-B3B6-C2EFF0B70F0A}"/>
    <cellStyle name="40% - Énfasis5 3 3 3" xfId="627" xr:uid="{00000000-0005-0000-0000-000057050000}"/>
    <cellStyle name="40% - Énfasis5 3 3 3 2" xfId="1523" xr:uid="{00000000-0005-0000-0000-000058050000}"/>
    <cellStyle name="40% - Énfasis5 3 3 3 2 2" xfId="3315" xr:uid="{FAD3ACBF-8804-4D89-88F0-2ACDD6DF9C37}"/>
    <cellStyle name="40% - Énfasis5 3 3 3 3" xfId="2419" xr:uid="{5E3B8647-5EF7-4520-8BE7-007664B59D99}"/>
    <cellStyle name="40% - Énfasis5 3 3 4" xfId="1075" xr:uid="{00000000-0005-0000-0000-000059050000}"/>
    <cellStyle name="40% - Énfasis5 3 3 4 2" xfId="2867" xr:uid="{E69A7E92-AAC9-4F67-AB1D-5928A489C378}"/>
    <cellStyle name="40% - Énfasis5 3 3 5" xfId="1971" xr:uid="{EBCE17BF-2682-4E2D-BA8B-55DCED67A886}"/>
    <cellStyle name="40% - Énfasis5 3 4" xfId="291" xr:uid="{00000000-0005-0000-0000-00005A050000}"/>
    <cellStyle name="40% - Énfasis5 3 4 2" xfId="739" xr:uid="{00000000-0005-0000-0000-00005B050000}"/>
    <cellStyle name="40% - Énfasis5 3 4 2 2" xfId="1635" xr:uid="{00000000-0005-0000-0000-00005C050000}"/>
    <cellStyle name="40% - Énfasis5 3 4 2 2 2" xfId="3427" xr:uid="{BAFD8606-18A5-4ED6-AA6E-D932A5D87AE0}"/>
    <cellStyle name="40% - Énfasis5 3 4 2 3" xfId="2531" xr:uid="{7501A2F3-4025-4D0C-8A9A-C7D225309571}"/>
    <cellStyle name="40% - Énfasis5 3 4 3" xfId="1187" xr:uid="{00000000-0005-0000-0000-00005D050000}"/>
    <cellStyle name="40% - Énfasis5 3 4 3 2" xfId="2979" xr:uid="{2BE10EDB-8A2A-4B24-B8E7-BA672CC49D66}"/>
    <cellStyle name="40% - Énfasis5 3 4 4" xfId="2083" xr:uid="{B4EB9623-355A-4053-A849-E7ED0E48D42E}"/>
    <cellStyle name="40% - Énfasis5 3 5" xfId="515" xr:uid="{00000000-0005-0000-0000-00005E050000}"/>
    <cellStyle name="40% - Énfasis5 3 5 2" xfId="1411" xr:uid="{00000000-0005-0000-0000-00005F050000}"/>
    <cellStyle name="40% - Énfasis5 3 5 2 2" xfId="3203" xr:uid="{3199585E-70C3-40BB-B525-1F871C723987}"/>
    <cellStyle name="40% - Énfasis5 3 5 3" xfId="2307" xr:uid="{98DA2C1D-E7EB-45CF-9457-539C9094D060}"/>
    <cellStyle name="40% - Énfasis5 3 6" xfId="963" xr:uid="{00000000-0005-0000-0000-000060050000}"/>
    <cellStyle name="40% - Énfasis5 3 6 2" xfId="2755" xr:uid="{AD035383-F844-4D01-9FDE-53A78AB4732B}"/>
    <cellStyle name="40% - Énfasis5 3 7" xfId="1859" xr:uid="{A433519A-0149-44C2-B8DD-520EC125F1E3}"/>
    <cellStyle name="40% - Énfasis5 4" xfId="95" xr:uid="{00000000-0005-0000-0000-000061050000}"/>
    <cellStyle name="40% - Énfasis5 4 2" xfId="207" xr:uid="{00000000-0005-0000-0000-000062050000}"/>
    <cellStyle name="40% - Énfasis5 4 2 2" xfId="431" xr:uid="{00000000-0005-0000-0000-000063050000}"/>
    <cellStyle name="40% - Énfasis5 4 2 2 2" xfId="879" xr:uid="{00000000-0005-0000-0000-000064050000}"/>
    <cellStyle name="40% - Énfasis5 4 2 2 2 2" xfId="1775" xr:uid="{00000000-0005-0000-0000-000065050000}"/>
    <cellStyle name="40% - Énfasis5 4 2 2 2 2 2" xfId="3567" xr:uid="{6E288B47-5FD1-4025-BF47-85EE4CFEA8B1}"/>
    <cellStyle name="40% - Énfasis5 4 2 2 2 3" xfId="2671" xr:uid="{8676C59E-BF16-43FC-B32C-EDE8C917E258}"/>
    <cellStyle name="40% - Énfasis5 4 2 2 3" xfId="1327" xr:uid="{00000000-0005-0000-0000-000066050000}"/>
    <cellStyle name="40% - Énfasis5 4 2 2 3 2" xfId="3119" xr:uid="{6C78783A-8579-48D1-91C1-CDFD0979CBD0}"/>
    <cellStyle name="40% - Énfasis5 4 2 2 4" xfId="2223" xr:uid="{2E41E768-C35A-4319-9E49-FEF22654CE4F}"/>
    <cellStyle name="40% - Énfasis5 4 2 3" xfId="655" xr:uid="{00000000-0005-0000-0000-000067050000}"/>
    <cellStyle name="40% - Énfasis5 4 2 3 2" xfId="1551" xr:uid="{00000000-0005-0000-0000-000068050000}"/>
    <cellStyle name="40% - Énfasis5 4 2 3 2 2" xfId="3343" xr:uid="{87200D0F-589B-4869-8EF4-DC55433901BF}"/>
    <cellStyle name="40% - Énfasis5 4 2 3 3" xfId="2447" xr:uid="{E9D7363F-91E8-4073-ADE0-C476E295BDC3}"/>
    <cellStyle name="40% - Énfasis5 4 2 4" xfId="1103" xr:uid="{00000000-0005-0000-0000-000069050000}"/>
    <cellStyle name="40% - Énfasis5 4 2 4 2" xfId="2895" xr:uid="{02387531-22D3-4DD8-8DFE-3FBE067555CD}"/>
    <cellStyle name="40% - Énfasis5 4 2 5" xfId="1999" xr:uid="{A937A7E5-2CB4-45F9-9F18-6C974F8A5E72}"/>
    <cellStyle name="40% - Énfasis5 4 3" xfId="319" xr:uid="{00000000-0005-0000-0000-00006A050000}"/>
    <cellStyle name="40% - Énfasis5 4 3 2" xfId="767" xr:uid="{00000000-0005-0000-0000-00006B050000}"/>
    <cellStyle name="40% - Énfasis5 4 3 2 2" xfId="1663" xr:uid="{00000000-0005-0000-0000-00006C050000}"/>
    <cellStyle name="40% - Énfasis5 4 3 2 2 2" xfId="3455" xr:uid="{B0ABFD63-5635-49EB-9D88-8204B9CE9F20}"/>
    <cellStyle name="40% - Énfasis5 4 3 2 3" xfId="2559" xr:uid="{8DEF769A-6CCC-4D40-ACD0-351DC22D5F18}"/>
    <cellStyle name="40% - Énfasis5 4 3 3" xfId="1215" xr:uid="{00000000-0005-0000-0000-00006D050000}"/>
    <cellStyle name="40% - Énfasis5 4 3 3 2" xfId="3007" xr:uid="{08F48FE5-46C9-4DE8-AE40-D8E49A747ACE}"/>
    <cellStyle name="40% - Énfasis5 4 3 4" xfId="2111" xr:uid="{AFBC423E-08E0-491E-9447-B93AB0C9E6B9}"/>
    <cellStyle name="40% - Énfasis5 4 4" xfId="543" xr:uid="{00000000-0005-0000-0000-00006E050000}"/>
    <cellStyle name="40% - Énfasis5 4 4 2" xfId="1439" xr:uid="{00000000-0005-0000-0000-00006F050000}"/>
    <cellStyle name="40% - Énfasis5 4 4 2 2" xfId="3231" xr:uid="{92AA80DC-EEF9-454E-95F6-6920544158C1}"/>
    <cellStyle name="40% - Énfasis5 4 4 3" xfId="2335" xr:uid="{B80FD371-2B0F-4689-98E2-E4F0584813A5}"/>
    <cellStyle name="40% - Énfasis5 4 5" xfId="991" xr:uid="{00000000-0005-0000-0000-000070050000}"/>
    <cellStyle name="40% - Énfasis5 4 5 2" xfId="2783" xr:uid="{D51076ED-9D27-429D-9E28-73DF879253DC}"/>
    <cellStyle name="40% - Énfasis5 4 6" xfId="1887" xr:uid="{082B9751-B197-4FAD-9738-4376CEB956CD}"/>
    <cellStyle name="40% - Énfasis5 5" xfId="151" xr:uid="{00000000-0005-0000-0000-000071050000}"/>
    <cellStyle name="40% - Énfasis5 5 2" xfId="375" xr:uid="{00000000-0005-0000-0000-000072050000}"/>
    <cellStyle name="40% - Énfasis5 5 2 2" xfId="823" xr:uid="{00000000-0005-0000-0000-000073050000}"/>
    <cellStyle name="40% - Énfasis5 5 2 2 2" xfId="1719" xr:uid="{00000000-0005-0000-0000-000074050000}"/>
    <cellStyle name="40% - Énfasis5 5 2 2 2 2" xfId="3511" xr:uid="{131B8AD3-CE7A-4DC2-AF99-357FE4A51E28}"/>
    <cellStyle name="40% - Énfasis5 5 2 2 3" xfId="2615" xr:uid="{C0A2DB4F-F53A-4B09-9925-A8C6627B9B6B}"/>
    <cellStyle name="40% - Énfasis5 5 2 3" xfId="1271" xr:uid="{00000000-0005-0000-0000-000075050000}"/>
    <cellStyle name="40% - Énfasis5 5 2 3 2" xfId="3063" xr:uid="{611A5779-E1E9-4C2E-8B1B-AD5BDA266366}"/>
    <cellStyle name="40% - Énfasis5 5 2 4" xfId="2167" xr:uid="{B01DC710-77A1-40C8-B607-C980B310ADFA}"/>
    <cellStyle name="40% - Énfasis5 5 3" xfId="599" xr:uid="{00000000-0005-0000-0000-000076050000}"/>
    <cellStyle name="40% - Énfasis5 5 3 2" xfId="1495" xr:uid="{00000000-0005-0000-0000-000077050000}"/>
    <cellStyle name="40% - Énfasis5 5 3 2 2" xfId="3287" xr:uid="{5EB49ADC-C9DD-4E99-96BD-ECB0B94CB897}"/>
    <cellStyle name="40% - Énfasis5 5 3 3" xfId="2391" xr:uid="{F3EA4013-0733-43BF-979F-8D7BE2614C81}"/>
    <cellStyle name="40% - Énfasis5 5 4" xfId="1047" xr:uid="{00000000-0005-0000-0000-000078050000}"/>
    <cellStyle name="40% - Énfasis5 5 4 2" xfId="2839" xr:uid="{FC55CDB8-C21A-48C2-AB55-0ECDC8C47E5B}"/>
    <cellStyle name="40% - Énfasis5 5 5" xfId="1943" xr:uid="{BC051D81-D92B-4AC4-AF93-E3A9F043BC83}"/>
    <cellStyle name="40% - Énfasis5 6" xfId="263" xr:uid="{00000000-0005-0000-0000-000079050000}"/>
    <cellStyle name="40% - Énfasis5 6 2" xfId="711" xr:uid="{00000000-0005-0000-0000-00007A050000}"/>
    <cellStyle name="40% - Énfasis5 6 2 2" xfId="1607" xr:uid="{00000000-0005-0000-0000-00007B050000}"/>
    <cellStyle name="40% - Énfasis5 6 2 2 2" xfId="3399" xr:uid="{EE78155B-A4D0-47B0-AC82-4EC225E62813}"/>
    <cellStyle name="40% - Énfasis5 6 2 3" xfId="2503" xr:uid="{01EBC135-E950-4803-8BDA-879A6012C0A2}"/>
    <cellStyle name="40% - Énfasis5 6 3" xfId="1159" xr:uid="{00000000-0005-0000-0000-00007C050000}"/>
    <cellStyle name="40% - Énfasis5 6 3 2" xfId="2951" xr:uid="{5879C62F-280E-4981-B362-F17AF7FFAA74}"/>
    <cellStyle name="40% - Énfasis5 6 4" xfId="2055" xr:uid="{EB0E1D1A-3EFF-4C6A-94F3-94C5DD7E9555}"/>
    <cellStyle name="40% - Énfasis5 7" xfId="487" xr:uid="{00000000-0005-0000-0000-00007D050000}"/>
    <cellStyle name="40% - Énfasis5 7 2" xfId="1383" xr:uid="{00000000-0005-0000-0000-00007E050000}"/>
    <cellStyle name="40% - Énfasis5 7 2 2" xfId="3175" xr:uid="{3F5045E9-4813-4971-A5D5-C4CB9BBC34EF}"/>
    <cellStyle name="40% - Énfasis5 7 3" xfId="2279" xr:uid="{5F2C3E92-E895-42F5-B8E7-506FBE957401}"/>
    <cellStyle name="40% - Énfasis5 8" xfId="935" xr:uid="{00000000-0005-0000-0000-00007F050000}"/>
    <cellStyle name="40% - Énfasis5 8 2" xfId="2727" xr:uid="{709A1BD2-A04B-4145-945D-3BE0559A43B3}"/>
    <cellStyle name="40% - Énfasis5 9" xfId="1831" xr:uid="{501342D8-2DAF-4B11-B727-A230096CE1DF}"/>
    <cellStyle name="40% - Énfasis6" xfId="40" builtinId="51" customBuiltin="1"/>
    <cellStyle name="40% - Énfasis6 2" xfId="55" xr:uid="{00000000-0005-0000-0000-000081050000}"/>
    <cellStyle name="40% - Énfasis6 2 2" xfId="83" xr:uid="{00000000-0005-0000-0000-000082050000}"/>
    <cellStyle name="40% - Énfasis6 2 2 2" xfId="139" xr:uid="{00000000-0005-0000-0000-000083050000}"/>
    <cellStyle name="40% - Énfasis6 2 2 2 2" xfId="251" xr:uid="{00000000-0005-0000-0000-000084050000}"/>
    <cellStyle name="40% - Énfasis6 2 2 2 2 2" xfId="475" xr:uid="{00000000-0005-0000-0000-000085050000}"/>
    <cellStyle name="40% - Énfasis6 2 2 2 2 2 2" xfId="923" xr:uid="{00000000-0005-0000-0000-000086050000}"/>
    <cellStyle name="40% - Énfasis6 2 2 2 2 2 2 2" xfId="1819" xr:uid="{00000000-0005-0000-0000-000087050000}"/>
    <cellStyle name="40% - Énfasis6 2 2 2 2 2 2 2 2" xfId="3611" xr:uid="{4E3B10C2-1AB1-4EFB-BBE4-37F7A44A63FF}"/>
    <cellStyle name="40% - Énfasis6 2 2 2 2 2 2 3" xfId="2715" xr:uid="{A501B89A-33C6-4CA8-ACBF-C8B651E6A5C2}"/>
    <cellStyle name="40% - Énfasis6 2 2 2 2 2 3" xfId="1371" xr:uid="{00000000-0005-0000-0000-000088050000}"/>
    <cellStyle name="40% - Énfasis6 2 2 2 2 2 3 2" xfId="3163" xr:uid="{66BB8A81-F0D5-47A8-9F65-130C26B9D4D3}"/>
    <cellStyle name="40% - Énfasis6 2 2 2 2 2 4" xfId="2267" xr:uid="{CF10E120-A2C4-4D3F-94EC-C9EFB064F0B3}"/>
    <cellStyle name="40% - Énfasis6 2 2 2 2 3" xfId="699" xr:uid="{00000000-0005-0000-0000-000089050000}"/>
    <cellStyle name="40% - Énfasis6 2 2 2 2 3 2" xfId="1595" xr:uid="{00000000-0005-0000-0000-00008A050000}"/>
    <cellStyle name="40% - Énfasis6 2 2 2 2 3 2 2" xfId="3387" xr:uid="{FE800E96-2FB4-4079-A959-7B51BC382738}"/>
    <cellStyle name="40% - Énfasis6 2 2 2 2 3 3" xfId="2491" xr:uid="{E641327E-96E9-499F-B097-3C4A173C77AA}"/>
    <cellStyle name="40% - Énfasis6 2 2 2 2 4" xfId="1147" xr:uid="{00000000-0005-0000-0000-00008B050000}"/>
    <cellStyle name="40% - Énfasis6 2 2 2 2 4 2" xfId="2939" xr:uid="{9C8261BF-1453-4812-89DA-201E4C9A4539}"/>
    <cellStyle name="40% - Énfasis6 2 2 2 2 5" xfId="2043" xr:uid="{77D6C33E-C0BF-4686-BC9F-6520A457DEFE}"/>
    <cellStyle name="40% - Énfasis6 2 2 2 3" xfId="363" xr:uid="{00000000-0005-0000-0000-00008C050000}"/>
    <cellStyle name="40% - Énfasis6 2 2 2 3 2" xfId="811" xr:uid="{00000000-0005-0000-0000-00008D050000}"/>
    <cellStyle name="40% - Énfasis6 2 2 2 3 2 2" xfId="1707" xr:uid="{00000000-0005-0000-0000-00008E050000}"/>
    <cellStyle name="40% - Énfasis6 2 2 2 3 2 2 2" xfId="3499" xr:uid="{F4DCC94B-9457-4A18-ACAD-3EA70B380A8E}"/>
    <cellStyle name="40% - Énfasis6 2 2 2 3 2 3" xfId="2603" xr:uid="{6905BAD9-D10D-4779-89B4-ECD7000CD25F}"/>
    <cellStyle name="40% - Énfasis6 2 2 2 3 3" xfId="1259" xr:uid="{00000000-0005-0000-0000-00008F050000}"/>
    <cellStyle name="40% - Énfasis6 2 2 2 3 3 2" xfId="3051" xr:uid="{FDECDC6C-C7FB-4420-A109-FBB04A351373}"/>
    <cellStyle name="40% - Énfasis6 2 2 2 3 4" xfId="2155" xr:uid="{DCDF65E4-3D69-4548-972D-F6E09186F661}"/>
    <cellStyle name="40% - Énfasis6 2 2 2 4" xfId="587" xr:uid="{00000000-0005-0000-0000-000090050000}"/>
    <cellStyle name="40% - Énfasis6 2 2 2 4 2" xfId="1483" xr:uid="{00000000-0005-0000-0000-000091050000}"/>
    <cellStyle name="40% - Énfasis6 2 2 2 4 2 2" xfId="3275" xr:uid="{D0D8DE82-06EF-4153-B7F1-F92676A1EAA1}"/>
    <cellStyle name="40% - Énfasis6 2 2 2 4 3" xfId="2379" xr:uid="{89A7746C-E6F6-4919-B3C7-873401A828B2}"/>
    <cellStyle name="40% - Énfasis6 2 2 2 5" xfId="1035" xr:uid="{00000000-0005-0000-0000-000092050000}"/>
    <cellStyle name="40% - Énfasis6 2 2 2 5 2" xfId="2827" xr:uid="{13245B74-B4A6-4AD7-8C4F-0B86206851D3}"/>
    <cellStyle name="40% - Énfasis6 2 2 2 6" xfId="1931" xr:uid="{996F2266-7D43-446F-992E-8B9E48E39E2A}"/>
    <cellStyle name="40% - Énfasis6 2 2 3" xfId="195" xr:uid="{00000000-0005-0000-0000-000093050000}"/>
    <cellStyle name="40% - Énfasis6 2 2 3 2" xfId="419" xr:uid="{00000000-0005-0000-0000-000094050000}"/>
    <cellStyle name="40% - Énfasis6 2 2 3 2 2" xfId="867" xr:uid="{00000000-0005-0000-0000-000095050000}"/>
    <cellStyle name="40% - Énfasis6 2 2 3 2 2 2" xfId="1763" xr:uid="{00000000-0005-0000-0000-000096050000}"/>
    <cellStyle name="40% - Énfasis6 2 2 3 2 2 2 2" xfId="3555" xr:uid="{F418F22A-D648-4B20-90CD-D02F596390F0}"/>
    <cellStyle name="40% - Énfasis6 2 2 3 2 2 3" xfId="2659" xr:uid="{F3E122AE-A8C3-40B6-9531-E57B6FE3BB71}"/>
    <cellStyle name="40% - Énfasis6 2 2 3 2 3" xfId="1315" xr:uid="{00000000-0005-0000-0000-000097050000}"/>
    <cellStyle name="40% - Énfasis6 2 2 3 2 3 2" xfId="3107" xr:uid="{EFFA557C-5EFB-41F3-A60F-29EF2938186D}"/>
    <cellStyle name="40% - Énfasis6 2 2 3 2 4" xfId="2211" xr:uid="{ACC49BDB-66B8-4B2E-A3D5-E50479B3EFF0}"/>
    <cellStyle name="40% - Énfasis6 2 2 3 3" xfId="643" xr:uid="{00000000-0005-0000-0000-000098050000}"/>
    <cellStyle name="40% - Énfasis6 2 2 3 3 2" xfId="1539" xr:uid="{00000000-0005-0000-0000-000099050000}"/>
    <cellStyle name="40% - Énfasis6 2 2 3 3 2 2" xfId="3331" xr:uid="{52844ABE-A3EF-42F6-A574-273CE311386E}"/>
    <cellStyle name="40% - Énfasis6 2 2 3 3 3" xfId="2435" xr:uid="{BFE95CE6-59CD-487B-B845-B4639EFEDED7}"/>
    <cellStyle name="40% - Énfasis6 2 2 3 4" xfId="1091" xr:uid="{00000000-0005-0000-0000-00009A050000}"/>
    <cellStyle name="40% - Énfasis6 2 2 3 4 2" xfId="2883" xr:uid="{D6CD13DE-75D1-471D-B505-BC9A2CC54A11}"/>
    <cellStyle name="40% - Énfasis6 2 2 3 5" xfId="1987" xr:uid="{77622B1F-73DB-4235-B144-E35FDDAEE033}"/>
    <cellStyle name="40% - Énfasis6 2 2 4" xfId="307" xr:uid="{00000000-0005-0000-0000-00009B050000}"/>
    <cellStyle name="40% - Énfasis6 2 2 4 2" xfId="755" xr:uid="{00000000-0005-0000-0000-00009C050000}"/>
    <cellStyle name="40% - Énfasis6 2 2 4 2 2" xfId="1651" xr:uid="{00000000-0005-0000-0000-00009D050000}"/>
    <cellStyle name="40% - Énfasis6 2 2 4 2 2 2" xfId="3443" xr:uid="{7F16E3EF-7E9C-4C3F-9CBB-45C821DD5F17}"/>
    <cellStyle name="40% - Énfasis6 2 2 4 2 3" xfId="2547" xr:uid="{2C23E850-A322-498B-B4B0-4B298004EBF1}"/>
    <cellStyle name="40% - Énfasis6 2 2 4 3" xfId="1203" xr:uid="{00000000-0005-0000-0000-00009E050000}"/>
    <cellStyle name="40% - Énfasis6 2 2 4 3 2" xfId="2995" xr:uid="{EEF29500-1411-4B53-8644-CAD2203D41C9}"/>
    <cellStyle name="40% - Énfasis6 2 2 4 4" xfId="2099" xr:uid="{90D75286-594A-4C67-A18B-B14AC93E05AE}"/>
    <cellStyle name="40% - Énfasis6 2 2 5" xfId="531" xr:uid="{00000000-0005-0000-0000-00009F050000}"/>
    <cellStyle name="40% - Énfasis6 2 2 5 2" xfId="1427" xr:uid="{00000000-0005-0000-0000-0000A0050000}"/>
    <cellStyle name="40% - Énfasis6 2 2 5 2 2" xfId="3219" xr:uid="{ED36AE5A-A8E6-4C4C-B74E-038B8B5B7ECD}"/>
    <cellStyle name="40% - Énfasis6 2 2 5 3" xfId="2323" xr:uid="{07632432-8BDF-41B2-875B-ABACFAA6D143}"/>
    <cellStyle name="40% - Énfasis6 2 2 6" xfId="979" xr:uid="{00000000-0005-0000-0000-0000A1050000}"/>
    <cellStyle name="40% - Énfasis6 2 2 6 2" xfId="2771" xr:uid="{92CC3156-E7B2-4703-A511-418538789252}"/>
    <cellStyle name="40% - Énfasis6 2 2 7" xfId="1875" xr:uid="{CF209550-5666-4360-A23B-BF70725857A4}"/>
    <cellStyle name="40% - Énfasis6 2 3" xfId="111" xr:uid="{00000000-0005-0000-0000-0000A2050000}"/>
    <cellStyle name="40% - Énfasis6 2 3 2" xfId="223" xr:uid="{00000000-0005-0000-0000-0000A3050000}"/>
    <cellStyle name="40% - Énfasis6 2 3 2 2" xfId="447" xr:uid="{00000000-0005-0000-0000-0000A4050000}"/>
    <cellStyle name="40% - Énfasis6 2 3 2 2 2" xfId="895" xr:uid="{00000000-0005-0000-0000-0000A5050000}"/>
    <cellStyle name="40% - Énfasis6 2 3 2 2 2 2" xfId="1791" xr:uid="{00000000-0005-0000-0000-0000A6050000}"/>
    <cellStyle name="40% - Énfasis6 2 3 2 2 2 2 2" xfId="3583" xr:uid="{2877C34E-16DC-4264-B290-B3A7742F2A3E}"/>
    <cellStyle name="40% - Énfasis6 2 3 2 2 2 3" xfId="2687" xr:uid="{C97E2303-AB5E-4DC9-AB88-95DA366CF345}"/>
    <cellStyle name="40% - Énfasis6 2 3 2 2 3" xfId="1343" xr:uid="{00000000-0005-0000-0000-0000A7050000}"/>
    <cellStyle name="40% - Énfasis6 2 3 2 2 3 2" xfId="3135" xr:uid="{2D4B31BB-DE5C-4336-9499-1EA0707A655B}"/>
    <cellStyle name="40% - Énfasis6 2 3 2 2 4" xfId="2239" xr:uid="{A42A40A1-1F53-43D9-8B96-FA7B2BE4FE2F}"/>
    <cellStyle name="40% - Énfasis6 2 3 2 3" xfId="671" xr:uid="{00000000-0005-0000-0000-0000A8050000}"/>
    <cellStyle name="40% - Énfasis6 2 3 2 3 2" xfId="1567" xr:uid="{00000000-0005-0000-0000-0000A9050000}"/>
    <cellStyle name="40% - Énfasis6 2 3 2 3 2 2" xfId="3359" xr:uid="{4903821F-E515-4F87-A5BE-F78C5434F5A8}"/>
    <cellStyle name="40% - Énfasis6 2 3 2 3 3" xfId="2463" xr:uid="{AA480685-DB69-421C-B343-EFE049E04806}"/>
    <cellStyle name="40% - Énfasis6 2 3 2 4" xfId="1119" xr:uid="{00000000-0005-0000-0000-0000AA050000}"/>
    <cellStyle name="40% - Énfasis6 2 3 2 4 2" xfId="2911" xr:uid="{52D6FF0E-4FE5-4ADE-A79E-675FB0B5717A}"/>
    <cellStyle name="40% - Énfasis6 2 3 2 5" xfId="2015" xr:uid="{BFB1BE5B-3896-4FED-AE9E-06085C8497E2}"/>
    <cellStyle name="40% - Énfasis6 2 3 3" xfId="335" xr:uid="{00000000-0005-0000-0000-0000AB050000}"/>
    <cellStyle name="40% - Énfasis6 2 3 3 2" xfId="783" xr:uid="{00000000-0005-0000-0000-0000AC050000}"/>
    <cellStyle name="40% - Énfasis6 2 3 3 2 2" xfId="1679" xr:uid="{00000000-0005-0000-0000-0000AD050000}"/>
    <cellStyle name="40% - Énfasis6 2 3 3 2 2 2" xfId="3471" xr:uid="{9879B368-5EBE-4290-AF0C-016A566DD135}"/>
    <cellStyle name="40% - Énfasis6 2 3 3 2 3" xfId="2575" xr:uid="{77CA09CB-0237-4ECA-A35C-ED5746F8494B}"/>
    <cellStyle name="40% - Énfasis6 2 3 3 3" xfId="1231" xr:uid="{00000000-0005-0000-0000-0000AE050000}"/>
    <cellStyle name="40% - Énfasis6 2 3 3 3 2" xfId="3023" xr:uid="{0C07635D-6A36-4E40-BD51-0B619776EE8A}"/>
    <cellStyle name="40% - Énfasis6 2 3 3 4" xfId="2127" xr:uid="{BB10BEED-0BF4-43F4-9064-A96E0DC54FCE}"/>
    <cellStyle name="40% - Énfasis6 2 3 4" xfId="559" xr:uid="{00000000-0005-0000-0000-0000AF050000}"/>
    <cellStyle name="40% - Énfasis6 2 3 4 2" xfId="1455" xr:uid="{00000000-0005-0000-0000-0000B0050000}"/>
    <cellStyle name="40% - Énfasis6 2 3 4 2 2" xfId="3247" xr:uid="{2085E08F-205F-46A4-93CC-0DE5A0E2D455}"/>
    <cellStyle name="40% - Énfasis6 2 3 4 3" xfId="2351" xr:uid="{42494B2A-5E37-4959-9557-1DD2D1683266}"/>
    <cellStyle name="40% - Énfasis6 2 3 5" xfId="1007" xr:uid="{00000000-0005-0000-0000-0000B1050000}"/>
    <cellStyle name="40% - Énfasis6 2 3 5 2" xfId="2799" xr:uid="{C15E6CDA-B533-4554-BBC3-79304A7BAEE4}"/>
    <cellStyle name="40% - Énfasis6 2 3 6" xfId="1903" xr:uid="{F4C07132-EBD2-48F3-AD42-F2BA1DA81AF5}"/>
    <cellStyle name="40% - Énfasis6 2 4" xfId="167" xr:uid="{00000000-0005-0000-0000-0000B2050000}"/>
    <cellStyle name="40% - Énfasis6 2 4 2" xfId="391" xr:uid="{00000000-0005-0000-0000-0000B3050000}"/>
    <cellStyle name="40% - Énfasis6 2 4 2 2" xfId="839" xr:uid="{00000000-0005-0000-0000-0000B4050000}"/>
    <cellStyle name="40% - Énfasis6 2 4 2 2 2" xfId="1735" xr:uid="{00000000-0005-0000-0000-0000B5050000}"/>
    <cellStyle name="40% - Énfasis6 2 4 2 2 2 2" xfId="3527" xr:uid="{B767426F-1E0F-49C0-B396-E4286EC71197}"/>
    <cellStyle name="40% - Énfasis6 2 4 2 2 3" xfId="2631" xr:uid="{CD07DC25-E9DF-4A3E-B4D3-A7876D494CA8}"/>
    <cellStyle name="40% - Énfasis6 2 4 2 3" xfId="1287" xr:uid="{00000000-0005-0000-0000-0000B6050000}"/>
    <cellStyle name="40% - Énfasis6 2 4 2 3 2" xfId="3079" xr:uid="{D7C51E6B-0316-402A-B691-7D96D9CAF774}"/>
    <cellStyle name="40% - Énfasis6 2 4 2 4" xfId="2183" xr:uid="{2D3C0B3F-2BA1-4B99-A110-5E4B02A2DF19}"/>
    <cellStyle name="40% - Énfasis6 2 4 3" xfId="615" xr:uid="{00000000-0005-0000-0000-0000B7050000}"/>
    <cellStyle name="40% - Énfasis6 2 4 3 2" xfId="1511" xr:uid="{00000000-0005-0000-0000-0000B8050000}"/>
    <cellStyle name="40% - Énfasis6 2 4 3 2 2" xfId="3303" xr:uid="{0CFE10CF-0E52-4418-806E-57F790ACB69F}"/>
    <cellStyle name="40% - Énfasis6 2 4 3 3" xfId="2407" xr:uid="{DE057CF4-9A79-4E78-8F6D-9888064DEEDE}"/>
    <cellStyle name="40% - Énfasis6 2 4 4" xfId="1063" xr:uid="{00000000-0005-0000-0000-0000B9050000}"/>
    <cellStyle name="40% - Énfasis6 2 4 4 2" xfId="2855" xr:uid="{BFE10198-FEC4-4204-A589-9E397A1EBB8F}"/>
    <cellStyle name="40% - Énfasis6 2 4 5" xfId="1959" xr:uid="{045AC45D-C599-4BFD-814B-C97B4231356D}"/>
    <cellStyle name="40% - Énfasis6 2 5" xfId="279" xr:uid="{00000000-0005-0000-0000-0000BA050000}"/>
    <cellStyle name="40% - Énfasis6 2 5 2" xfId="727" xr:uid="{00000000-0005-0000-0000-0000BB050000}"/>
    <cellStyle name="40% - Énfasis6 2 5 2 2" xfId="1623" xr:uid="{00000000-0005-0000-0000-0000BC050000}"/>
    <cellStyle name="40% - Énfasis6 2 5 2 2 2" xfId="3415" xr:uid="{9BD6820E-21AF-41D9-ACB9-DE28E935CA8A}"/>
    <cellStyle name="40% - Énfasis6 2 5 2 3" xfId="2519" xr:uid="{C75D8625-98E8-4590-BCAD-EE7C9C70DD46}"/>
    <cellStyle name="40% - Énfasis6 2 5 3" xfId="1175" xr:uid="{00000000-0005-0000-0000-0000BD050000}"/>
    <cellStyle name="40% - Énfasis6 2 5 3 2" xfId="2967" xr:uid="{8253EEEF-5E6A-41B3-A5F5-0614D17F02D3}"/>
    <cellStyle name="40% - Énfasis6 2 5 4" xfId="2071" xr:uid="{4BAE1928-A1A3-46BB-AD61-615670883025}"/>
    <cellStyle name="40% - Énfasis6 2 6" xfId="503" xr:uid="{00000000-0005-0000-0000-0000BE050000}"/>
    <cellStyle name="40% - Énfasis6 2 6 2" xfId="1399" xr:uid="{00000000-0005-0000-0000-0000BF050000}"/>
    <cellStyle name="40% - Énfasis6 2 6 2 2" xfId="3191" xr:uid="{A581DA81-7A8A-4E0A-B271-2D86EDD1B10E}"/>
    <cellStyle name="40% - Énfasis6 2 6 3" xfId="2295" xr:uid="{700BB756-D072-40BB-B3FB-EBC29F988622}"/>
    <cellStyle name="40% - Énfasis6 2 7" xfId="951" xr:uid="{00000000-0005-0000-0000-0000C0050000}"/>
    <cellStyle name="40% - Énfasis6 2 7 2" xfId="2743" xr:uid="{BEF6CC27-3988-4232-A5A9-EE982083269C}"/>
    <cellStyle name="40% - Énfasis6 2 8" xfId="1847" xr:uid="{F128A39F-AB9F-48A9-9C6C-7938CF6D370A}"/>
    <cellStyle name="40% - Énfasis6 3" xfId="69" xr:uid="{00000000-0005-0000-0000-0000C1050000}"/>
    <cellStyle name="40% - Énfasis6 3 2" xfId="125" xr:uid="{00000000-0005-0000-0000-0000C2050000}"/>
    <cellStyle name="40% - Énfasis6 3 2 2" xfId="237" xr:uid="{00000000-0005-0000-0000-0000C3050000}"/>
    <cellStyle name="40% - Énfasis6 3 2 2 2" xfId="461" xr:uid="{00000000-0005-0000-0000-0000C4050000}"/>
    <cellStyle name="40% - Énfasis6 3 2 2 2 2" xfId="909" xr:uid="{00000000-0005-0000-0000-0000C5050000}"/>
    <cellStyle name="40% - Énfasis6 3 2 2 2 2 2" xfId="1805" xr:uid="{00000000-0005-0000-0000-0000C6050000}"/>
    <cellStyle name="40% - Énfasis6 3 2 2 2 2 2 2" xfId="3597" xr:uid="{F7F65B90-FF2F-4138-8035-08C243648134}"/>
    <cellStyle name="40% - Énfasis6 3 2 2 2 2 3" xfId="2701" xr:uid="{BEC4CB0E-FDD0-44DC-BA6D-93BDC903803F}"/>
    <cellStyle name="40% - Énfasis6 3 2 2 2 3" xfId="1357" xr:uid="{00000000-0005-0000-0000-0000C7050000}"/>
    <cellStyle name="40% - Énfasis6 3 2 2 2 3 2" xfId="3149" xr:uid="{EF780782-F290-4065-AB9E-A73BFCBEF1CB}"/>
    <cellStyle name="40% - Énfasis6 3 2 2 2 4" xfId="2253" xr:uid="{99E8203A-8A9B-4BE3-B8E5-1644A7437D15}"/>
    <cellStyle name="40% - Énfasis6 3 2 2 3" xfId="685" xr:uid="{00000000-0005-0000-0000-0000C8050000}"/>
    <cellStyle name="40% - Énfasis6 3 2 2 3 2" xfId="1581" xr:uid="{00000000-0005-0000-0000-0000C9050000}"/>
    <cellStyle name="40% - Énfasis6 3 2 2 3 2 2" xfId="3373" xr:uid="{A4E34CC0-D2FE-4047-86D4-EC4033E9F9A2}"/>
    <cellStyle name="40% - Énfasis6 3 2 2 3 3" xfId="2477" xr:uid="{8C53AE27-0D12-4DD3-83DB-138A19FDCA8E}"/>
    <cellStyle name="40% - Énfasis6 3 2 2 4" xfId="1133" xr:uid="{00000000-0005-0000-0000-0000CA050000}"/>
    <cellStyle name="40% - Énfasis6 3 2 2 4 2" xfId="2925" xr:uid="{0371F906-F2B3-48EA-B546-975BE3097FBA}"/>
    <cellStyle name="40% - Énfasis6 3 2 2 5" xfId="2029" xr:uid="{38E70B56-6265-4E68-AA64-62E6EEED292F}"/>
    <cellStyle name="40% - Énfasis6 3 2 3" xfId="349" xr:uid="{00000000-0005-0000-0000-0000CB050000}"/>
    <cellStyle name="40% - Énfasis6 3 2 3 2" xfId="797" xr:uid="{00000000-0005-0000-0000-0000CC050000}"/>
    <cellStyle name="40% - Énfasis6 3 2 3 2 2" xfId="1693" xr:uid="{00000000-0005-0000-0000-0000CD050000}"/>
    <cellStyle name="40% - Énfasis6 3 2 3 2 2 2" xfId="3485" xr:uid="{14DA626D-C54F-43BB-9EBC-89E457661B9C}"/>
    <cellStyle name="40% - Énfasis6 3 2 3 2 3" xfId="2589" xr:uid="{FEAF5BBF-A696-4AE3-B17E-3C62E4C0547F}"/>
    <cellStyle name="40% - Énfasis6 3 2 3 3" xfId="1245" xr:uid="{00000000-0005-0000-0000-0000CE050000}"/>
    <cellStyle name="40% - Énfasis6 3 2 3 3 2" xfId="3037" xr:uid="{386E2A7B-B3BF-49FF-A46F-272CC9C3DACC}"/>
    <cellStyle name="40% - Énfasis6 3 2 3 4" xfId="2141" xr:uid="{EADE5E9E-2599-459D-BA7B-DA99160EAC3B}"/>
    <cellStyle name="40% - Énfasis6 3 2 4" xfId="573" xr:uid="{00000000-0005-0000-0000-0000CF050000}"/>
    <cellStyle name="40% - Énfasis6 3 2 4 2" xfId="1469" xr:uid="{00000000-0005-0000-0000-0000D0050000}"/>
    <cellStyle name="40% - Énfasis6 3 2 4 2 2" xfId="3261" xr:uid="{6B602021-D3F9-45D9-9D8B-ECF628DD4882}"/>
    <cellStyle name="40% - Énfasis6 3 2 4 3" xfId="2365" xr:uid="{298DB7E0-D7AD-4FE3-B03D-53AC092C9F4D}"/>
    <cellStyle name="40% - Énfasis6 3 2 5" xfId="1021" xr:uid="{00000000-0005-0000-0000-0000D1050000}"/>
    <cellStyle name="40% - Énfasis6 3 2 5 2" xfId="2813" xr:uid="{8ED4AEA0-DCA1-42E8-AADC-425CAC99D827}"/>
    <cellStyle name="40% - Énfasis6 3 2 6" xfId="1917" xr:uid="{967401D7-8212-4340-BB59-4E1CBED5755F}"/>
    <cellStyle name="40% - Énfasis6 3 3" xfId="181" xr:uid="{00000000-0005-0000-0000-0000D2050000}"/>
    <cellStyle name="40% - Énfasis6 3 3 2" xfId="405" xr:uid="{00000000-0005-0000-0000-0000D3050000}"/>
    <cellStyle name="40% - Énfasis6 3 3 2 2" xfId="853" xr:uid="{00000000-0005-0000-0000-0000D4050000}"/>
    <cellStyle name="40% - Énfasis6 3 3 2 2 2" xfId="1749" xr:uid="{00000000-0005-0000-0000-0000D5050000}"/>
    <cellStyle name="40% - Énfasis6 3 3 2 2 2 2" xfId="3541" xr:uid="{BCA303AD-8299-4826-BCE6-A4DEB2DAF0ED}"/>
    <cellStyle name="40% - Énfasis6 3 3 2 2 3" xfId="2645" xr:uid="{CAD7F4CF-55D8-4247-A975-BE824868ACAB}"/>
    <cellStyle name="40% - Énfasis6 3 3 2 3" xfId="1301" xr:uid="{00000000-0005-0000-0000-0000D6050000}"/>
    <cellStyle name="40% - Énfasis6 3 3 2 3 2" xfId="3093" xr:uid="{B3A62EAD-FF84-4136-A0CC-19B9AA453D4B}"/>
    <cellStyle name="40% - Énfasis6 3 3 2 4" xfId="2197" xr:uid="{9FACE19B-AE5E-470B-97A6-54B0FDEC05D8}"/>
    <cellStyle name="40% - Énfasis6 3 3 3" xfId="629" xr:uid="{00000000-0005-0000-0000-0000D7050000}"/>
    <cellStyle name="40% - Énfasis6 3 3 3 2" xfId="1525" xr:uid="{00000000-0005-0000-0000-0000D8050000}"/>
    <cellStyle name="40% - Énfasis6 3 3 3 2 2" xfId="3317" xr:uid="{4334890F-A9B2-4638-AA12-134F03D22A95}"/>
    <cellStyle name="40% - Énfasis6 3 3 3 3" xfId="2421" xr:uid="{05D08A24-4354-4593-B5E9-A2B3FCED13EC}"/>
    <cellStyle name="40% - Énfasis6 3 3 4" xfId="1077" xr:uid="{00000000-0005-0000-0000-0000D9050000}"/>
    <cellStyle name="40% - Énfasis6 3 3 4 2" xfId="2869" xr:uid="{77F16D2E-3D99-47C5-B05E-6C1BCF371EC4}"/>
    <cellStyle name="40% - Énfasis6 3 3 5" xfId="1973" xr:uid="{5C27DB34-C159-4569-9120-7DB286385506}"/>
    <cellStyle name="40% - Énfasis6 3 4" xfId="293" xr:uid="{00000000-0005-0000-0000-0000DA050000}"/>
    <cellStyle name="40% - Énfasis6 3 4 2" xfId="741" xr:uid="{00000000-0005-0000-0000-0000DB050000}"/>
    <cellStyle name="40% - Énfasis6 3 4 2 2" xfId="1637" xr:uid="{00000000-0005-0000-0000-0000DC050000}"/>
    <cellStyle name="40% - Énfasis6 3 4 2 2 2" xfId="3429" xr:uid="{26C09F15-5C98-4531-8999-DEDA8DAD8DDF}"/>
    <cellStyle name="40% - Énfasis6 3 4 2 3" xfId="2533" xr:uid="{FE6EB99D-772A-499F-8981-892124A0CF22}"/>
    <cellStyle name="40% - Énfasis6 3 4 3" xfId="1189" xr:uid="{00000000-0005-0000-0000-0000DD050000}"/>
    <cellStyle name="40% - Énfasis6 3 4 3 2" xfId="2981" xr:uid="{F24206B6-D36F-4610-972C-C4BB667983DB}"/>
    <cellStyle name="40% - Énfasis6 3 4 4" xfId="2085" xr:uid="{B55DB7C2-1C5E-4CD1-819F-F64ACE9DF87F}"/>
    <cellStyle name="40% - Énfasis6 3 5" xfId="517" xr:uid="{00000000-0005-0000-0000-0000DE050000}"/>
    <cellStyle name="40% - Énfasis6 3 5 2" xfId="1413" xr:uid="{00000000-0005-0000-0000-0000DF050000}"/>
    <cellStyle name="40% - Énfasis6 3 5 2 2" xfId="3205" xr:uid="{270EB623-08B9-4BF4-B3D7-B33E74E346FD}"/>
    <cellStyle name="40% - Énfasis6 3 5 3" xfId="2309" xr:uid="{83EA11A4-EF84-4CB2-938C-F5EAE7452067}"/>
    <cellStyle name="40% - Énfasis6 3 6" xfId="965" xr:uid="{00000000-0005-0000-0000-0000E0050000}"/>
    <cellStyle name="40% - Énfasis6 3 6 2" xfId="2757" xr:uid="{81D62103-5E79-4CC7-97A9-D36D1A348229}"/>
    <cellStyle name="40% - Énfasis6 3 7" xfId="1861" xr:uid="{CF9EE861-A1E0-429A-AA20-AC562ACF1756}"/>
    <cellStyle name="40% - Énfasis6 4" xfId="97" xr:uid="{00000000-0005-0000-0000-0000E1050000}"/>
    <cellStyle name="40% - Énfasis6 4 2" xfId="209" xr:uid="{00000000-0005-0000-0000-0000E2050000}"/>
    <cellStyle name="40% - Énfasis6 4 2 2" xfId="433" xr:uid="{00000000-0005-0000-0000-0000E3050000}"/>
    <cellStyle name="40% - Énfasis6 4 2 2 2" xfId="881" xr:uid="{00000000-0005-0000-0000-0000E4050000}"/>
    <cellStyle name="40% - Énfasis6 4 2 2 2 2" xfId="1777" xr:uid="{00000000-0005-0000-0000-0000E5050000}"/>
    <cellStyle name="40% - Énfasis6 4 2 2 2 2 2" xfId="3569" xr:uid="{0ADD8EBC-BF6E-42C3-91D8-5F6BC292AF2F}"/>
    <cellStyle name="40% - Énfasis6 4 2 2 2 3" xfId="2673" xr:uid="{8C2ED0DF-7A56-41E7-B175-ECD516001713}"/>
    <cellStyle name="40% - Énfasis6 4 2 2 3" xfId="1329" xr:uid="{00000000-0005-0000-0000-0000E6050000}"/>
    <cellStyle name="40% - Énfasis6 4 2 2 3 2" xfId="3121" xr:uid="{3A389FA3-5D19-41BC-A7DF-F8E89A6B9363}"/>
    <cellStyle name="40% - Énfasis6 4 2 2 4" xfId="2225" xr:uid="{35B5553D-E61E-4DC4-8C90-60DFC03784A7}"/>
    <cellStyle name="40% - Énfasis6 4 2 3" xfId="657" xr:uid="{00000000-0005-0000-0000-0000E7050000}"/>
    <cellStyle name="40% - Énfasis6 4 2 3 2" xfId="1553" xr:uid="{00000000-0005-0000-0000-0000E8050000}"/>
    <cellStyle name="40% - Énfasis6 4 2 3 2 2" xfId="3345" xr:uid="{60B6B12B-20D9-41FC-99AC-CE4F0C9884AA}"/>
    <cellStyle name="40% - Énfasis6 4 2 3 3" xfId="2449" xr:uid="{95A26A2F-0213-4752-B4CA-0435152B3D3B}"/>
    <cellStyle name="40% - Énfasis6 4 2 4" xfId="1105" xr:uid="{00000000-0005-0000-0000-0000E9050000}"/>
    <cellStyle name="40% - Énfasis6 4 2 4 2" xfId="2897" xr:uid="{594A8254-9AC2-4055-AC1C-E41A14D19225}"/>
    <cellStyle name="40% - Énfasis6 4 2 5" xfId="2001" xr:uid="{504D3B29-A02B-4F79-AD4E-BD0D60A63FE9}"/>
    <cellStyle name="40% - Énfasis6 4 3" xfId="321" xr:uid="{00000000-0005-0000-0000-0000EA050000}"/>
    <cellStyle name="40% - Énfasis6 4 3 2" xfId="769" xr:uid="{00000000-0005-0000-0000-0000EB050000}"/>
    <cellStyle name="40% - Énfasis6 4 3 2 2" xfId="1665" xr:uid="{00000000-0005-0000-0000-0000EC050000}"/>
    <cellStyle name="40% - Énfasis6 4 3 2 2 2" xfId="3457" xr:uid="{3C2AEF60-5619-4E2F-B013-F4F718BFE3C2}"/>
    <cellStyle name="40% - Énfasis6 4 3 2 3" xfId="2561" xr:uid="{BD33FE55-912C-48E6-B639-08F8FB204FBA}"/>
    <cellStyle name="40% - Énfasis6 4 3 3" xfId="1217" xr:uid="{00000000-0005-0000-0000-0000ED050000}"/>
    <cellStyle name="40% - Énfasis6 4 3 3 2" xfId="3009" xr:uid="{E543C3EF-A5DA-4622-B3B4-6A7FFD02538A}"/>
    <cellStyle name="40% - Énfasis6 4 3 4" xfId="2113" xr:uid="{749ACC66-F191-4DCF-BCCC-15E6B51D9BEC}"/>
    <cellStyle name="40% - Énfasis6 4 4" xfId="545" xr:uid="{00000000-0005-0000-0000-0000EE050000}"/>
    <cellStyle name="40% - Énfasis6 4 4 2" xfId="1441" xr:uid="{00000000-0005-0000-0000-0000EF050000}"/>
    <cellStyle name="40% - Énfasis6 4 4 2 2" xfId="3233" xr:uid="{01836AEA-4185-4C50-B554-84D42F2E5D3D}"/>
    <cellStyle name="40% - Énfasis6 4 4 3" xfId="2337" xr:uid="{54E48B9E-2F2E-4C48-9F09-804D7D860F4B}"/>
    <cellStyle name="40% - Énfasis6 4 5" xfId="993" xr:uid="{00000000-0005-0000-0000-0000F0050000}"/>
    <cellStyle name="40% - Énfasis6 4 5 2" xfId="2785" xr:uid="{204C87C2-4BF8-4DE8-B784-1E2895F191EF}"/>
    <cellStyle name="40% - Énfasis6 4 6" xfId="1889" xr:uid="{2047CEC0-0C4F-4B32-A957-E4AD15009DF0}"/>
    <cellStyle name="40% - Énfasis6 5" xfId="153" xr:uid="{00000000-0005-0000-0000-0000F1050000}"/>
    <cellStyle name="40% - Énfasis6 5 2" xfId="377" xr:uid="{00000000-0005-0000-0000-0000F2050000}"/>
    <cellStyle name="40% - Énfasis6 5 2 2" xfId="825" xr:uid="{00000000-0005-0000-0000-0000F3050000}"/>
    <cellStyle name="40% - Énfasis6 5 2 2 2" xfId="1721" xr:uid="{00000000-0005-0000-0000-0000F4050000}"/>
    <cellStyle name="40% - Énfasis6 5 2 2 2 2" xfId="3513" xr:uid="{595D5677-F6DD-4B68-A4D1-5BCD3F47FB40}"/>
    <cellStyle name="40% - Énfasis6 5 2 2 3" xfId="2617" xr:uid="{619A9A0C-E275-4BF3-A54D-1F13734F4E9E}"/>
    <cellStyle name="40% - Énfasis6 5 2 3" xfId="1273" xr:uid="{00000000-0005-0000-0000-0000F5050000}"/>
    <cellStyle name="40% - Énfasis6 5 2 3 2" xfId="3065" xr:uid="{A27F2DA5-7953-4CB7-9B37-B6B951C43ECE}"/>
    <cellStyle name="40% - Énfasis6 5 2 4" xfId="2169" xr:uid="{87BD2840-1A4D-422C-89A7-13410D7E980D}"/>
    <cellStyle name="40% - Énfasis6 5 3" xfId="601" xr:uid="{00000000-0005-0000-0000-0000F6050000}"/>
    <cellStyle name="40% - Énfasis6 5 3 2" xfId="1497" xr:uid="{00000000-0005-0000-0000-0000F7050000}"/>
    <cellStyle name="40% - Énfasis6 5 3 2 2" xfId="3289" xr:uid="{84A17529-4CF8-411B-BBC5-F89893EA1C50}"/>
    <cellStyle name="40% - Énfasis6 5 3 3" xfId="2393" xr:uid="{E2B932A9-DB5A-4BE8-B34E-3AAD65795A46}"/>
    <cellStyle name="40% - Énfasis6 5 4" xfId="1049" xr:uid="{00000000-0005-0000-0000-0000F8050000}"/>
    <cellStyle name="40% - Énfasis6 5 4 2" xfId="2841" xr:uid="{9999D8AD-BC51-48AB-99E8-22728A238685}"/>
    <cellStyle name="40% - Énfasis6 5 5" xfId="1945" xr:uid="{3829DF10-889E-4435-91D7-DA725B0BBAB6}"/>
    <cellStyle name="40% - Énfasis6 6" xfId="265" xr:uid="{00000000-0005-0000-0000-0000F9050000}"/>
    <cellStyle name="40% - Énfasis6 6 2" xfId="713" xr:uid="{00000000-0005-0000-0000-0000FA050000}"/>
    <cellStyle name="40% - Énfasis6 6 2 2" xfId="1609" xr:uid="{00000000-0005-0000-0000-0000FB050000}"/>
    <cellStyle name="40% - Énfasis6 6 2 2 2" xfId="3401" xr:uid="{0F6CC1C5-F157-4129-9B32-E6B7429CC34A}"/>
    <cellStyle name="40% - Énfasis6 6 2 3" xfId="2505" xr:uid="{B6148C20-F79D-49AB-B368-3A2116795E65}"/>
    <cellStyle name="40% - Énfasis6 6 3" xfId="1161" xr:uid="{00000000-0005-0000-0000-0000FC050000}"/>
    <cellStyle name="40% - Énfasis6 6 3 2" xfId="2953" xr:uid="{B6546A11-D3D7-4FC6-B4BD-F58DA87453E6}"/>
    <cellStyle name="40% - Énfasis6 6 4" xfId="2057" xr:uid="{2E363FB2-A06C-49CA-9374-AEBD4953C134}"/>
    <cellStyle name="40% - Énfasis6 7" xfId="489" xr:uid="{00000000-0005-0000-0000-0000FD050000}"/>
    <cellStyle name="40% - Énfasis6 7 2" xfId="1385" xr:uid="{00000000-0005-0000-0000-0000FE050000}"/>
    <cellStyle name="40% - Énfasis6 7 2 2" xfId="3177" xr:uid="{D7263893-6EC2-4E4C-B247-87632F71EE23}"/>
    <cellStyle name="40% - Énfasis6 7 3" xfId="2281" xr:uid="{22133F61-4758-4C74-AAA5-062FF1A3D2DD}"/>
    <cellStyle name="40% - Énfasis6 8" xfId="937" xr:uid="{00000000-0005-0000-0000-0000FF050000}"/>
    <cellStyle name="40% - Énfasis6 8 2" xfId="2729" xr:uid="{BDFE7858-FB02-4B57-8C4B-6038FB7B3705}"/>
    <cellStyle name="40% - Énfasis6 9" xfId="1833" xr:uid="{53E5721A-B4C1-4897-A49A-4FC704608A76}"/>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10" builtinId="20" customBuiltin="1"/>
    <cellStyle name="Hipervínculo" xfId="3614" builtinId="8"/>
    <cellStyle name="Incorrecto" xfId="8" builtinId="27" customBuiltin="1"/>
    <cellStyle name="Neutral" xfId="9" builtinId="28" customBuiltin="1"/>
    <cellStyle name="Normal" xfId="0" builtinId="0"/>
    <cellStyle name="Normal 2" xfId="1" xr:uid="{00000000-0005-0000-0000-000016060000}"/>
    <cellStyle name="Normal 3" xfId="42" xr:uid="{00000000-0005-0000-0000-000017060000}"/>
    <cellStyle name="Normal 3 2" xfId="56" xr:uid="{00000000-0005-0000-0000-000018060000}"/>
    <cellStyle name="Normal 3 2 2" xfId="84" xr:uid="{00000000-0005-0000-0000-000019060000}"/>
    <cellStyle name="Normal 3 2 2 2" xfId="140" xr:uid="{00000000-0005-0000-0000-00001A060000}"/>
    <cellStyle name="Normal 3 2 2 2 2" xfId="252" xr:uid="{00000000-0005-0000-0000-00001B060000}"/>
    <cellStyle name="Normal 3 2 2 2 2 2" xfId="476" xr:uid="{00000000-0005-0000-0000-00001C060000}"/>
    <cellStyle name="Normal 3 2 2 2 2 2 2" xfId="924" xr:uid="{00000000-0005-0000-0000-00001D060000}"/>
    <cellStyle name="Normal 3 2 2 2 2 2 2 2" xfId="1820" xr:uid="{00000000-0005-0000-0000-00001E060000}"/>
    <cellStyle name="Normal 3 2 2 2 2 2 2 2 2" xfId="3612" xr:uid="{6EB603D2-74DD-4916-A724-CF90831A479E}"/>
    <cellStyle name="Normal 3 2 2 2 2 2 2 3" xfId="2716" xr:uid="{6BA97376-40E2-4E99-8757-39AC65C298BF}"/>
    <cellStyle name="Normal 3 2 2 2 2 2 3" xfId="1372" xr:uid="{00000000-0005-0000-0000-00001F060000}"/>
    <cellStyle name="Normal 3 2 2 2 2 2 3 2" xfId="3164" xr:uid="{52213B6A-480A-416F-988B-E34CB9FC0954}"/>
    <cellStyle name="Normal 3 2 2 2 2 2 4" xfId="2268" xr:uid="{258EBB29-ECF8-489C-931C-809E31927AD1}"/>
    <cellStyle name="Normal 3 2 2 2 2 3" xfId="700" xr:uid="{00000000-0005-0000-0000-000020060000}"/>
    <cellStyle name="Normal 3 2 2 2 2 3 2" xfId="1596" xr:uid="{00000000-0005-0000-0000-000021060000}"/>
    <cellStyle name="Normal 3 2 2 2 2 3 2 2" xfId="3388" xr:uid="{03BFD211-3E90-4DCD-8DA7-F4BF9DBA15D8}"/>
    <cellStyle name="Normal 3 2 2 2 2 3 3" xfId="2492" xr:uid="{EA14398F-047D-4F3C-A1F2-D620A075CE83}"/>
    <cellStyle name="Normal 3 2 2 2 2 4" xfId="1148" xr:uid="{00000000-0005-0000-0000-000022060000}"/>
    <cellStyle name="Normal 3 2 2 2 2 4 2" xfId="2940" xr:uid="{D58B57B1-4DEF-4E1D-B5A1-58D98C844920}"/>
    <cellStyle name="Normal 3 2 2 2 2 5" xfId="2044" xr:uid="{05B97DB7-DA30-40FF-BCDF-0BFEB594590D}"/>
    <cellStyle name="Normal 3 2 2 2 3" xfId="364" xr:uid="{00000000-0005-0000-0000-000023060000}"/>
    <cellStyle name="Normal 3 2 2 2 3 2" xfId="812" xr:uid="{00000000-0005-0000-0000-000024060000}"/>
    <cellStyle name="Normal 3 2 2 2 3 2 2" xfId="1708" xr:uid="{00000000-0005-0000-0000-000025060000}"/>
    <cellStyle name="Normal 3 2 2 2 3 2 2 2" xfId="3500" xr:uid="{DF2C4035-B61E-4E9C-BF69-5D09FA4C0EF2}"/>
    <cellStyle name="Normal 3 2 2 2 3 2 3" xfId="2604" xr:uid="{E582AEA9-071F-4AA8-A1CB-529439E1F78A}"/>
    <cellStyle name="Normal 3 2 2 2 3 3" xfId="1260" xr:uid="{00000000-0005-0000-0000-000026060000}"/>
    <cellStyle name="Normal 3 2 2 2 3 3 2" xfId="3052" xr:uid="{A784B783-FCF2-4CCE-A409-D12EA7F8D5E8}"/>
    <cellStyle name="Normal 3 2 2 2 3 4" xfId="2156" xr:uid="{8CF19B82-C8C6-4A2B-9887-0B5BBBF04AD7}"/>
    <cellStyle name="Normal 3 2 2 2 4" xfId="588" xr:uid="{00000000-0005-0000-0000-000027060000}"/>
    <cellStyle name="Normal 3 2 2 2 4 2" xfId="1484" xr:uid="{00000000-0005-0000-0000-000028060000}"/>
    <cellStyle name="Normal 3 2 2 2 4 2 2" xfId="3276" xr:uid="{D040F4D3-BD63-4687-90EB-477CDEC6F80F}"/>
    <cellStyle name="Normal 3 2 2 2 4 3" xfId="2380" xr:uid="{CAACD85C-4CBB-4659-A85C-B51EEA400CB8}"/>
    <cellStyle name="Normal 3 2 2 2 5" xfId="1036" xr:uid="{00000000-0005-0000-0000-000029060000}"/>
    <cellStyle name="Normal 3 2 2 2 5 2" xfId="2828" xr:uid="{8B1EBD10-0AF7-4522-B23C-73087E9F9A17}"/>
    <cellStyle name="Normal 3 2 2 2 6" xfId="1932" xr:uid="{5F236FAF-D011-48F8-9FD9-A9DC4C3B7FE4}"/>
    <cellStyle name="Normal 3 2 2 3" xfId="196" xr:uid="{00000000-0005-0000-0000-00002A060000}"/>
    <cellStyle name="Normal 3 2 2 3 2" xfId="420" xr:uid="{00000000-0005-0000-0000-00002B060000}"/>
    <cellStyle name="Normal 3 2 2 3 2 2" xfId="868" xr:uid="{00000000-0005-0000-0000-00002C060000}"/>
    <cellStyle name="Normal 3 2 2 3 2 2 2" xfId="1764" xr:uid="{00000000-0005-0000-0000-00002D060000}"/>
    <cellStyle name="Normal 3 2 2 3 2 2 2 2" xfId="3556" xr:uid="{62210479-0C76-437C-A6A3-80588D2E6735}"/>
    <cellStyle name="Normal 3 2 2 3 2 2 3" xfId="2660" xr:uid="{42F67614-0074-4053-A6A6-B6A794A76B5C}"/>
    <cellStyle name="Normal 3 2 2 3 2 3" xfId="1316" xr:uid="{00000000-0005-0000-0000-00002E060000}"/>
    <cellStyle name="Normal 3 2 2 3 2 3 2" xfId="3108" xr:uid="{743E6FBF-39BB-4732-829C-7BA9AC4B60B4}"/>
    <cellStyle name="Normal 3 2 2 3 2 4" xfId="2212" xr:uid="{B09CB236-690C-4EE1-8DCF-3D4E1979C832}"/>
    <cellStyle name="Normal 3 2 2 3 3" xfId="644" xr:uid="{00000000-0005-0000-0000-00002F060000}"/>
    <cellStyle name="Normal 3 2 2 3 3 2" xfId="1540" xr:uid="{00000000-0005-0000-0000-000030060000}"/>
    <cellStyle name="Normal 3 2 2 3 3 2 2" xfId="3332" xr:uid="{57EDC07C-6DE7-4607-9ABB-36CA8DCF6CF4}"/>
    <cellStyle name="Normal 3 2 2 3 3 3" xfId="2436" xr:uid="{EAE1674D-0BD7-4C80-9D78-61D1CF82DD6E}"/>
    <cellStyle name="Normal 3 2 2 3 4" xfId="1092" xr:uid="{00000000-0005-0000-0000-000031060000}"/>
    <cellStyle name="Normal 3 2 2 3 4 2" xfId="2884" xr:uid="{061BBD9E-F883-4C05-8642-8FB6441EBCDE}"/>
    <cellStyle name="Normal 3 2 2 3 5" xfId="1988" xr:uid="{337E31E3-4BE5-4511-B4C1-D6D59300ED8C}"/>
    <cellStyle name="Normal 3 2 2 4" xfId="308" xr:uid="{00000000-0005-0000-0000-000032060000}"/>
    <cellStyle name="Normal 3 2 2 4 2" xfId="756" xr:uid="{00000000-0005-0000-0000-000033060000}"/>
    <cellStyle name="Normal 3 2 2 4 2 2" xfId="1652" xr:uid="{00000000-0005-0000-0000-000034060000}"/>
    <cellStyle name="Normal 3 2 2 4 2 2 2" xfId="3444" xr:uid="{AA226EE2-14C4-4010-BDCD-EE6C5FB2EB3C}"/>
    <cellStyle name="Normal 3 2 2 4 2 3" xfId="2548" xr:uid="{7CB5E472-FD7B-439F-BFD9-DB4A428B06B3}"/>
    <cellStyle name="Normal 3 2 2 4 3" xfId="1204" xr:uid="{00000000-0005-0000-0000-000035060000}"/>
    <cellStyle name="Normal 3 2 2 4 3 2" xfId="2996" xr:uid="{4D91A547-AC07-4269-A130-366FF75F24C1}"/>
    <cellStyle name="Normal 3 2 2 4 4" xfId="2100" xr:uid="{707A5EB4-602E-4B37-9370-3A5AFD2267F0}"/>
    <cellStyle name="Normal 3 2 2 5" xfId="532" xr:uid="{00000000-0005-0000-0000-000036060000}"/>
    <cellStyle name="Normal 3 2 2 5 2" xfId="1428" xr:uid="{00000000-0005-0000-0000-000037060000}"/>
    <cellStyle name="Normal 3 2 2 5 2 2" xfId="3220" xr:uid="{EBC5AE7C-A054-40E2-9B02-8F152268A38A}"/>
    <cellStyle name="Normal 3 2 2 5 3" xfId="2324" xr:uid="{1CC4FEED-C649-42F6-ABEC-A0D98D6A42F8}"/>
    <cellStyle name="Normal 3 2 2 6" xfId="980" xr:uid="{00000000-0005-0000-0000-000038060000}"/>
    <cellStyle name="Normal 3 2 2 6 2" xfId="2772" xr:uid="{D40A2D90-B178-431E-A73B-AC6B8FEDEDE9}"/>
    <cellStyle name="Normal 3 2 2 7" xfId="1876" xr:uid="{D8BE0494-7A73-4D1C-B10E-D5C5BB02F305}"/>
    <cellStyle name="Normal 3 2 3" xfId="112" xr:uid="{00000000-0005-0000-0000-000039060000}"/>
    <cellStyle name="Normal 3 2 3 2" xfId="224" xr:uid="{00000000-0005-0000-0000-00003A060000}"/>
    <cellStyle name="Normal 3 2 3 2 2" xfId="448" xr:uid="{00000000-0005-0000-0000-00003B060000}"/>
    <cellStyle name="Normal 3 2 3 2 2 2" xfId="896" xr:uid="{00000000-0005-0000-0000-00003C060000}"/>
    <cellStyle name="Normal 3 2 3 2 2 2 2" xfId="1792" xr:uid="{00000000-0005-0000-0000-00003D060000}"/>
    <cellStyle name="Normal 3 2 3 2 2 2 2 2" xfId="3584" xr:uid="{2B507838-89E8-4EC7-A37B-BDD4353223BB}"/>
    <cellStyle name="Normal 3 2 3 2 2 2 3" xfId="2688" xr:uid="{6CAC1667-0D40-4199-B977-16204E91973B}"/>
    <cellStyle name="Normal 3 2 3 2 2 3" xfId="1344" xr:uid="{00000000-0005-0000-0000-00003E060000}"/>
    <cellStyle name="Normal 3 2 3 2 2 3 2" xfId="3136" xr:uid="{353B14E9-FCA0-4C1E-9B74-0C98A48B173B}"/>
    <cellStyle name="Normal 3 2 3 2 2 4" xfId="2240" xr:uid="{2CE4F595-5958-4549-ACB2-BC7185DAF53B}"/>
    <cellStyle name="Normal 3 2 3 2 3" xfId="672" xr:uid="{00000000-0005-0000-0000-00003F060000}"/>
    <cellStyle name="Normal 3 2 3 2 3 2" xfId="1568" xr:uid="{00000000-0005-0000-0000-000040060000}"/>
    <cellStyle name="Normal 3 2 3 2 3 2 2" xfId="3360" xr:uid="{7AC80FA0-2C9C-4F8E-B5C2-79F4F7695E66}"/>
    <cellStyle name="Normal 3 2 3 2 3 3" xfId="2464" xr:uid="{09258FB6-590B-4C15-8AB9-A059F44B1C75}"/>
    <cellStyle name="Normal 3 2 3 2 4" xfId="1120" xr:uid="{00000000-0005-0000-0000-000041060000}"/>
    <cellStyle name="Normal 3 2 3 2 4 2" xfId="2912" xr:uid="{2678252F-835D-4834-A224-E1A7E05CAAD2}"/>
    <cellStyle name="Normal 3 2 3 2 5" xfId="2016" xr:uid="{3236C18E-EA75-4B39-A2A6-BA2B85F252FA}"/>
    <cellStyle name="Normal 3 2 3 3" xfId="336" xr:uid="{00000000-0005-0000-0000-000042060000}"/>
    <cellStyle name="Normal 3 2 3 3 2" xfId="784" xr:uid="{00000000-0005-0000-0000-000043060000}"/>
    <cellStyle name="Normal 3 2 3 3 2 2" xfId="1680" xr:uid="{00000000-0005-0000-0000-000044060000}"/>
    <cellStyle name="Normal 3 2 3 3 2 2 2" xfId="3472" xr:uid="{C429B749-065A-403E-8E68-6F10CA160C01}"/>
    <cellStyle name="Normal 3 2 3 3 2 3" xfId="2576" xr:uid="{59FF8A70-9A77-49AA-A0BB-393B571B740C}"/>
    <cellStyle name="Normal 3 2 3 3 3" xfId="1232" xr:uid="{00000000-0005-0000-0000-000045060000}"/>
    <cellStyle name="Normal 3 2 3 3 3 2" xfId="3024" xr:uid="{CACACB2B-10B5-499B-886F-D8AEDA1BBA29}"/>
    <cellStyle name="Normal 3 2 3 3 4" xfId="2128" xr:uid="{3109DB2E-C4CD-4201-8C0E-12A055F6E8FB}"/>
    <cellStyle name="Normal 3 2 3 4" xfId="560" xr:uid="{00000000-0005-0000-0000-000046060000}"/>
    <cellStyle name="Normal 3 2 3 4 2" xfId="1456" xr:uid="{00000000-0005-0000-0000-000047060000}"/>
    <cellStyle name="Normal 3 2 3 4 2 2" xfId="3248" xr:uid="{DD769EF2-3B13-42FB-9E77-ADC816FCCB7E}"/>
    <cellStyle name="Normal 3 2 3 4 3" xfId="2352" xr:uid="{A3EA786D-933A-4E3F-B0EE-CD0F6A718560}"/>
    <cellStyle name="Normal 3 2 3 5" xfId="1008" xr:uid="{00000000-0005-0000-0000-000048060000}"/>
    <cellStyle name="Normal 3 2 3 5 2" xfId="2800" xr:uid="{3632F10F-934C-4790-86FF-703B3A14B8D7}"/>
    <cellStyle name="Normal 3 2 3 6" xfId="1904" xr:uid="{8D991A07-F4B1-42FA-B4B0-F13863DD63E3}"/>
    <cellStyle name="Normal 3 2 4" xfId="168" xr:uid="{00000000-0005-0000-0000-000049060000}"/>
    <cellStyle name="Normal 3 2 4 2" xfId="392" xr:uid="{00000000-0005-0000-0000-00004A060000}"/>
    <cellStyle name="Normal 3 2 4 2 2" xfId="840" xr:uid="{00000000-0005-0000-0000-00004B060000}"/>
    <cellStyle name="Normal 3 2 4 2 2 2" xfId="1736" xr:uid="{00000000-0005-0000-0000-00004C060000}"/>
    <cellStyle name="Normal 3 2 4 2 2 2 2" xfId="3528" xr:uid="{06B6D830-478B-4E35-A2E3-DAFA552486D7}"/>
    <cellStyle name="Normal 3 2 4 2 2 3" xfId="2632" xr:uid="{261CCA39-EE4C-48D7-A2D1-CD366289BB82}"/>
    <cellStyle name="Normal 3 2 4 2 3" xfId="1288" xr:uid="{00000000-0005-0000-0000-00004D060000}"/>
    <cellStyle name="Normal 3 2 4 2 3 2" xfId="3080" xr:uid="{193F7E29-14E5-43EA-BC54-B962642F9D50}"/>
    <cellStyle name="Normal 3 2 4 2 4" xfId="2184" xr:uid="{190CC1B0-1509-48F2-8FBE-83CC14BC0C7D}"/>
    <cellStyle name="Normal 3 2 4 3" xfId="616" xr:uid="{00000000-0005-0000-0000-00004E060000}"/>
    <cellStyle name="Normal 3 2 4 3 2" xfId="1512" xr:uid="{00000000-0005-0000-0000-00004F060000}"/>
    <cellStyle name="Normal 3 2 4 3 2 2" xfId="3304" xr:uid="{DF1B38F5-D4DC-4476-8F51-D0E2FB132A26}"/>
    <cellStyle name="Normal 3 2 4 3 3" xfId="2408" xr:uid="{BA0F01B6-CEB7-4F33-A2DB-0D472553C69C}"/>
    <cellStyle name="Normal 3 2 4 4" xfId="1064" xr:uid="{00000000-0005-0000-0000-000050060000}"/>
    <cellStyle name="Normal 3 2 4 4 2" xfId="2856" xr:uid="{18213E36-F1C1-40CC-A69D-8920588A50A7}"/>
    <cellStyle name="Normal 3 2 4 5" xfId="1960" xr:uid="{A194B208-D1AF-44D5-8011-4DC9FA12F551}"/>
    <cellStyle name="Normal 3 2 5" xfId="280" xr:uid="{00000000-0005-0000-0000-000051060000}"/>
    <cellStyle name="Normal 3 2 5 2" xfId="728" xr:uid="{00000000-0005-0000-0000-000052060000}"/>
    <cellStyle name="Normal 3 2 5 2 2" xfId="1624" xr:uid="{00000000-0005-0000-0000-000053060000}"/>
    <cellStyle name="Normal 3 2 5 2 2 2" xfId="3416" xr:uid="{7D61B299-4E36-4C40-A57C-D4549F16E22F}"/>
    <cellStyle name="Normal 3 2 5 2 3" xfId="2520" xr:uid="{C6943564-F5EB-4374-AEC4-C423CA370A37}"/>
    <cellStyle name="Normal 3 2 5 3" xfId="1176" xr:uid="{00000000-0005-0000-0000-000054060000}"/>
    <cellStyle name="Normal 3 2 5 3 2" xfId="2968" xr:uid="{0CA59F43-C8E9-4790-86BA-B4912D302BD2}"/>
    <cellStyle name="Normal 3 2 5 4" xfId="2072" xr:uid="{A16BF93A-50F7-48B8-BAF8-7F425E502495}"/>
    <cellStyle name="Normal 3 2 6" xfId="504" xr:uid="{00000000-0005-0000-0000-000055060000}"/>
    <cellStyle name="Normal 3 2 6 2" xfId="1400" xr:uid="{00000000-0005-0000-0000-000056060000}"/>
    <cellStyle name="Normal 3 2 6 2 2" xfId="3192" xr:uid="{97271207-59EB-4D10-BE34-631E42A94F7B}"/>
    <cellStyle name="Normal 3 2 6 3" xfId="2296" xr:uid="{67ADDE1C-5960-48BA-B34C-B9112FA17DFE}"/>
    <cellStyle name="Normal 3 2 7" xfId="952" xr:uid="{00000000-0005-0000-0000-000057060000}"/>
    <cellStyle name="Normal 3 2 7 2" xfId="2744" xr:uid="{A09C51BF-B58E-4A47-A353-1DB5DC953FD2}"/>
    <cellStyle name="Normal 3 2 8" xfId="1848" xr:uid="{C0FF23EE-6054-4935-AE5F-5730F975A2C5}"/>
    <cellStyle name="Normal 3 3" xfId="70" xr:uid="{00000000-0005-0000-0000-000058060000}"/>
    <cellStyle name="Normal 3 3 2" xfId="126" xr:uid="{00000000-0005-0000-0000-000059060000}"/>
    <cellStyle name="Normal 3 3 2 2" xfId="238" xr:uid="{00000000-0005-0000-0000-00005A060000}"/>
    <cellStyle name="Normal 3 3 2 2 2" xfId="462" xr:uid="{00000000-0005-0000-0000-00005B060000}"/>
    <cellStyle name="Normal 3 3 2 2 2 2" xfId="910" xr:uid="{00000000-0005-0000-0000-00005C060000}"/>
    <cellStyle name="Normal 3 3 2 2 2 2 2" xfId="1806" xr:uid="{00000000-0005-0000-0000-00005D060000}"/>
    <cellStyle name="Normal 3 3 2 2 2 2 2 2" xfId="3598" xr:uid="{09E1B17E-091B-43FA-BAD1-55C3D84EE84E}"/>
    <cellStyle name="Normal 3 3 2 2 2 2 3" xfId="2702" xr:uid="{13F5E549-1AC9-4ACA-8999-9D0177819ACA}"/>
    <cellStyle name="Normal 3 3 2 2 2 3" xfId="1358" xr:uid="{00000000-0005-0000-0000-00005E060000}"/>
    <cellStyle name="Normal 3 3 2 2 2 3 2" xfId="3150" xr:uid="{B3A808F9-59E8-4887-9417-602E94BC2236}"/>
    <cellStyle name="Normal 3 3 2 2 2 4" xfId="2254" xr:uid="{9C6A9253-320B-4427-9E5D-2E3F7B613D36}"/>
    <cellStyle name="Normal 3 3 2 2 3" xfId="686" xr:uid="{00000000-0005-0000-0000-00005F060000}"/>
    <cellStyle name="Normal 3 3 2 2 3 2" xfId="1582" xr:uid="{00000000-0005-0000-0000-000060060000}"/>
    <cellStyle name="Normal 3 3 2 2 3 2 2" xfId="3374" xr:uid="{2975F6B5-E00B-4A35-BE88-6BF7AA12094B}"/>
    <cellStyle name="Normal 3 3 2 2 3 3" xfId="2478" xr:uid="{AE96BB7B-CFD2-4F6D-BC2E-D7F41F4D6325}"/>
    <cellStyle name="Normal 3 3 2 2 4" xfId="1134" xr:uid="{00000000-0005-0000-0000-000061060000}"/>
    <cellStyle name="Normal 3 3 2 2 4 2" xfId="2926" xr:uid="{F5DC6238-99C2-467A-8997-EEF47EA54636}"/>
    <cellStyle name="Normal 3 3 2 2 5" xfId="2030" xr:uid="{EEB3545B-477A-4668-A82A-B0295B89CBF4}"/>
    <cellStyle name="Normal 3 3 2 3" xfId="350" xr:uid="{00000000-0005-0000-0000-000062060000}"/>
    <cellStyle name="Normal 3 3 2 3 2" xfId="798" xr:uid="{00000000-0005-0000-0000-000063060000}"/>
    <cellStyle name="Normal 3 3 2 3 2 2" xfId="1694" xr:uid="{00000000-0005-0000-0000-000064060000}"/>
    <cellStyle name="Normal 3 3 2 3 2 2 2" xfId="3486" xr:uid="{43D8AC75-94C8-4604-96E6-4F6EBE633725}"/>
    <cellStyle name="Normal 3 3 2 3 2 3" xfId="2590" xr:uid="{C959F95F-9AB7-4C05-904C-1F32241837C4}"/>
    <cellStyle name="Normal 3 3 2 3 3" xfId="1246" xr:uid="{00000000-0005-0000-0000-000065060000}"/>
    <cellStyle name="Normal 3 3 2 3 3 2" xfId="3038" xr:uid="{07E7D7E6-DBE2-46CE-BA9A-F2153DEB599A}"/>
    <cellStyle name="Normal 3 3 2 3 4" xfId="2142" xr:uid="{F58E4E25-3FA1-4326-BC82-B68F25056D06}"/>
    <cellStyle name="Normal 3 3 2 4" xfId="574" xr:uid="{00000000-0005-0000-0000-000066060000}"/>
    <cellStyle name="Normal 3 3 2 4 2" xfId="1470" xr:uid="{00000000-0005-0000-0000-000067060000}"/>
    <cellStyle name="Normal 3 3 2 4 2 2" xfId="3262" xr:uid="{F71051BC-6FD5-4360-ABB6-5041130A8121}"/>
    <cellStyle name="Normal 3 3 2 4 3" xfId="2366" xr:uid="{7EB2C613-135B-4881-8A65-6D948BCA0EBA}"/>
    <cellStyle name="Normal 3 3 2 5" xfId="1022" xr:uid="{00000000-0005-0000-0000-000068060000}"/>
    <cellStyle name="Normal 3 3 2 5 2" xfId="2814" xr:uid="{6E6F2C66-525A-45D0-BD30-552DF1EBEA15}"/>
    <cellStyle name="Normal 3 3 2 6" xfId="1918" xr:uid="{BDE4F565-1B62-4021-94F8-969DFBA30F56}"/>
    <cellStyle name="Normal 3 3 3" xfId="182" xr:uid="{00000000-0005-0000-0000-000069060000}"/>
    <cellStyle name="Normal 3 3 3 2" xfId="406" xr:uid="{00000000-0005-0000-0000-00006A060000}"/>
    <cellStyle name="Normal 3 3 3 2 2" xfId="854" xr:uid="{00000000-0005-0000-0000-00006B060000}"/>
    <cellStyle name="Normal 3 3 3 2 2 2" xfId="1750" xr:uid="{00000000-0005-0000-0000-00006C060000}"/>
    <cellStyle name="Normal 3 3 3 2 2 2 2" xfId="3542" xr:uid="{A86E6E9D-BDF1-4685-AE0B-026F94AF2413}"/>
    <cellStyle name="Normal 3 3 3 2 2 3" xfId="2646" xr:uid="{2C193322-526A-4FDC-952D-0D39B45CACFF}"/>
    <cellStyle name="Normal 3 3 3 2 3" xfId="1302" xr:uid="{00000000-0005-0000-0000-00006D060000}"/>
    <cellStyle name="Normal 3 3 3 2 3 2" xfId="3094" xr:uid="{781858CA-8E97-4DB6-ADE8-B41B2284B85A}"/>
    <cellStyle name="Normal 3 3 3 2 4" xfId="2198" xr:uid="{928329FB-D302-4A80-B170-19CEAE0F5A2A}"/>
    <cellStyle name="Normal 3 3 3 3" xfId="630" xr:uid="{00000000-0005-0000-0000-00006E060000}"/>
    <cellStyle name="Normal 3 3 3 3 2" xfId="1526" xr:uid="{00000000-0005-0000-0000-00006F060000}"/>
    <cellStyle name="Normal 3 3 3 3 2 2" xfId="3318" xr:uid="{652EFE56-010D-4D07-9F07-B1C069D36A5E}"/>
    <cellStyle name="Normal 3 3 3 3 3" xfId="2422" xr:uid="{A84D4A80-19D9-46D9-96B4-88163C49CEF3}"/>
    <cellStyle name="Normal 3 3 3 4" xfId="1078" xr:uid="{00000000-0005-0000-0000-000070060000}"/>
    <cellStyle name="Normal 3 3 3 4 2" xfId="2870" xr:uid="{65261037-2B43-4756-96A4-712FC0A4D34C}"/>
    <cellStyle name="Normal 3 3 3 5" xfId="1974" xr:uid="{78B76E03-CF07-4531-BA18-649C170F26C2}"/>
    <cellStyle name="Normal 3 3 4" xfId="294" xr:uid="{00000000-0005-0000-0000-000071060000}"/>
    <cellStyle name="Normal 3 3 4 2" xfId="742" xr:uid="{00000000-0005-0000-0000-000072060000}"/>
    <cellStyle name="Normal 3 3 4 2 2" xfId="1638" xr:uid="{00000000-0005-0000-0000-000073060000}"/>
    <cellStyle name="Normal 3 3 4 2 2 2" xfId="3430" xr:uid="{F211703A-1D0A-46F6-A8E7-C8584EE46A80}"/>
    <cellStyle name="Normal 3 3 4 2 3" xfId="2534" xr:uid="{3C11178D-3091-4C73-93B6-1A87145EBD64}"/>
    <cellStyle name="Normal 3 3 4 3" xfId="1190" xr:uid="{00000000-0005-0000-0000-000074060000}"/>
    <cellStyle name="Normal 3 3 4 3 2" xfId="2982" xr:uid="{7215A1A9-0AD5-467D-872E-7AF4929409A4}"/>
    <cellStyle name="Normal 3 3 4 4" xfId="2086" xr:uid="{516C5382-1ACE-41D3-ADFD-15533980247E}"/>
    <cellStyle name="Normal 3 3 5" xfId="518" xr:uid="{00000000-0005-0000-0000-000075060000}"/>
    <cellStyle name="Normal 3 3 5 2" xfId="1414" xr:uid="{00000000-0005-0000-0000-000076060000}"/>
    <cellStyle name="Normal 3 3 5 2 2" xfId="3206" xr:uid="{1022787B-F989-47F3-AF74-4F30EBF8E19D}"/>
    <cellStyle name="Normal 3 3 5 3" xfId="2310" xr:uid="{7F27D78B-DDE6-440A-BAF1-1B0A7DE690B7}"/>
    <cellStyle name="Normal 3 3 6" xfId="966" xr:uid="{00000000-0005-0000-0000-000077060000}"/>
    <cellStyle name="Normal 3 3 6 2" xfId="2758" xr:uid="{7804A458-20C8-4203-AB04-417F921E7EA7}"/>
    <cellStyle name="Normal 3 3 7" xfId="1862" xr:uid="{F4715B82-9A02-4412-BD98-FF4017D57D04}"/>
    <cellStyle name="Normal 3 4" xfId="98" xr:uid="{00000000-0005-0000-0000-000078060000}"/>
    <cellStyle name="Normal 3 4 2" xfId="210" xr:uid="{00000000-0005-0000-0000-000079060000}"/>
    <cellStyle name="Normal 3 4 2 2" xfId="434" xr:uid="{00000000-0005-0000-0000-00007A060000}"/>
    <cellStyle name="Normal 3 4 2 2 2" xfId="882" xr:uid="{00000000-0005-0000-0000-00007B060000}"/>
    <cellStyle name="Normal 3 4 2 2 2 2" xfId="1778" xr:uid="{00000000-0005-0000-0000-00007C060000}"/>
    <cellStyle name="Normal 3 4 2 2 2 2 2" xfId="3570" xr:uid="{24EA9885-BB07-4BB6-A4AE-F6BAAC0F2E25}"/>
    <cellStyle name="Normal 3 4 2 2 2 3" xfId="2674" xr:uid="{34330675-8276-4D47-8AA6-BAF92DBAC95C}"/>
    <cellStyle name="Normal 3 4 2 2 3" xfId="1330" xr:uid="{00000000-0005-0000-0000-00007D060000}"/>
    <cellStyle name="Normal 3 4 2 2 3 2" xfId="3122" xr:uid="{FB1F003B-6CC2-4134-A965-F0A497F0C0B2}"/>
    <cellStyle name="Normal 3 4 2 2 4" xfId="2226" xr:uid="{713B187A-6254-4211-8197-5E7395C7E77C}"/>
    <cellStyle name="Normal 3 4 2 3" xfId="658" xr:uid="{00000000-0005-0000-0000-00007E060000}"/>
    <cellStyle name="Normal 3 4 2 3 2" xfId="1554" xr:uid="{00000000-0005-0000-0000-00007F060000}"/>
    <cellStyle name="Normal 3 4 2 3 2 2" xfId="3346" xr:uid="{36D57DFD-7642-4FC3-A14C-716C68F53293}"/>
    <cellStyle name="Normal 3 4 2 3 3" xfId="2450" xr:uid="{FD0E21F3-88D5-477D-B8AA-E3C6FE0287F3}"/>
    <cellStyle name="Normal 3 4 2 4" xfId="1106" xr:uid="{00000000-0005-0000-0000-000080060000}"/>
    <cellStyle name="Normal 3 4 2 4 2" xfId="2898" xr:uid="{462A81F2-9FA3-46F7-A47B-1E73A5736D7C}"/>
    <cellStyle name="Normal 3 4 2 5" xfId="2002" xr:uid="{F36C5D8E-C5E9-4347-B4D0-601164155E18}"/>
    <cellStyle name="Normal 3 4 3" xfId="322" xr:uid="{00000000-0005-0000-0000-000081060000}"/>
    <cellStyle name="Normal 3 4 3 2" xfId="770" xr:uid="{00000000-0005-0000-0000-000082060000}"/>
    <cellStyle name="Normal 3 4 3 2 2" xfId="1666" xr:uid="{00000000-0005-0000-0000-000083060000}"/>
    <cellStyle name="Normal 3 4 3 2 2 2" xfId="3458" xr:uid="{988E6F02-8F1A-49B1-B2A8-8712E5B67762}"/>
    <cellStyle name="Normal 3 4 3 2 3" xfId="2562" xr:uid="{724B51EA-EAAA-42A5-A1E4-A8EA15E604D3}"/>
    <cellStyle name="Normal 3 4 3 3" xfId="1218" xr:uid="{00000000-0005-0000-0000-000084060000}"/>
    <cellStyle name="Normal 3 4 3 3 2" xfId="3010" xr:uid="{42120C7A-87A7-4CC0-B474-BBC3710837A9}"/>
    <cellStyle name="Normal 3 4 3 4" xfId="2114" xr:uid="{5F110376-A826-48A5-BB97-582A38CA96E0}"/>
    <cellStyle name="Normal 3 4 4" xfId="546" xr:uid="{00000000-0005-0000-0000-000085060000}"/>
    <cellStyle name="Normal 3 4 4 2" xfId="1442" xr:uid="{00000000-0005-0000-0000-000086060000}"/>
    <cellStyle name="Normal 3 4 4 2 2" xfId="3234" xr:uid="{6115EDC6-96A5-41FD-8B28-09DC0394A594}"/>
    <cellStyle name="Normal 3 4 4 3" xfId="2338" xr:uid="{52DACC85-4A56-4F9B-ADC3-AD96F7345145}"/>
    <cellStyle name="Normal 3 4 5" xfId="994" xr:uid="{00000000-0005-0000-0000-000087060000}"/>
    <cellStyle name="Normal 3 4 5 2" xfId="2786" xr:uid="{D8A9A735-AE2E-4B40-AC4F-0C2558638480}"/>
    <cellStyle name="Normal 3 4 6" xfId="1890" xr:uid="{B48DD347-7CBC-4484-ADFB-E9E50D9C274D}"/>
    <cellStyle name="Normal 3 5" xfId="154" xr:uid="{00000000-0005-0000-0000-000088060000}"/>
    <cellStyle name="Normal 3 5 2" xfId="378" xr:uid="{00000000-0005-0000-0000-000089060000}"/>
    <cellStyle name="Normal 3 5 2 2" xfId="826" xr:uid="{00000000-0005-0000-0000-00008A060000}"/>
    <cellStyle name="Normal 3 5 2 2 2" xfId="1722" xr:uid="{00000000-0005-0000-0000-00008B060000}"/>
    <cellStyle name="Normal 3 5 2 2 2 2" xfId="3514" xr:uid="{085F0CE5-E5A5-40AF-9CAD-D13541FC95A2}"/>
    <cellStyle name="Normal 3 5 2 2 3" xfId="2618" xr:uid="{15E29AC5-48B6-4984-9218-EFA3954564E6}"/>
    <cellStyle name="Normal 3 5 2 3" xfId="1274" xr:uid="{00000000-0005-0000-0000-00008C060000}"/>
    <cellStyle name="Normal 3 5 2 3 2" xfId="3066" xr:uid="{E5AEA689-3C57-4F68-AC4D-85BF85719408}"/>
    <cellStyle name="Normal 3 5 2 4" xfId="2170" xr:uid="{5989D516-DBB3-49A0-A30B-676C37BD6E85}"/>
    <cellStyle name="Normal 3 5 3" xfId="602" xr:uid="{00000000-0005-0000-0000-00008D060000}"/>
    <cellStyle name="Normal 3 5 3 2" xfId="1498" xr:uid="{00000000-0005-0000-0000-00008E060000}"/>
    <cellStyle name="Normal 3 5 3 2 2" xfId="3290" xr:uid="{95D3BB2E-510F-4F33-98F6-627A52B142DE}"/>
    <cellStyle name="Normal 3 5 3 3" xfId="2394" xr:uid="{E957FAE8-1427-4AF6-BC03-B56E26832712}"/>
    <cellStyle name="Normal 3 5 4" xfId="1050" xr:uid="{00000000-0005-0000-0000-00008F060000}"/>
    <cellStyle name="Normal 3 5 4 2" xfId="2842" xr:uid="{EA445DAB-760A-4696-AB0E-6AC701DDC3D5}"/>
    <cellStyle name="Normal 3 5 5" xfId="1946" xr:uid="{AC1E388E-8794-4992-98D7-7418F497CEE9}"/>
    <cellStyle name="Normal 3 6" xfId="266" xr:uid="{00000000-0005-0000-0000-000090060000}"/>
    <cellStyle name="Normal 3 6 2" xfId="714" xr:uid="{00000000-0005-0000-0000-000091060000}"/>
    <cellStyle name="Normal 3 6 2 2" xfId="1610" xr:uid="{00000000-0005-0000-0000-000092060000}"/>
    <cellStyle name="Normal 3 6 2 2 2" xfId="3402" xr:uid="{A1236E38-9A9E-4275-9077-103D582754EC}"/>
    <cellStyle name="Normal 3 6 2 3" xfId="2506" xr:uid="{D5BC7D98-F680-44AC-85E6-1528E02B3644}"/>
    <cellStyle name="Normal 3 6 3" xfId="1162" xr:uid="{00000000-0005-0000-0000-000093060000}"/>
    <cellStyle name="Normal 3 6 3 2" xfId="2954" xr:uid="{3C361F98-3E9C-4E05-8089-E31C43EB3524}"/>
    <cellStyle name="Normal 3 6 4" xfId="2058" xr:uid="{3B985C55-AE38-44D3-924D-8037BE05085B}"/>
    <cellStyle name="Normal 3 7" xfId="490" xr:uid="{00000000-0005-0000-0000-000094060000}"/>
    <cellStyle name="Normal 3 7 2" xfId="1386" xr:uid="{00000000-0005-0000-0000-000095060000}"/>
    <cellStyle name="Normal 3 7 2 2" xfId="3178" xr:uid="{C964D905-0D0F-46CE-82F0-9A9069116695}"/>
    <cellStyle name="Normal 3 7 3" xfId="2282" xr:uid="{0954AB32-98DE-4D50-9A3D-89AB5FEC296A}"/>
    <cellStyle name="Normal 3 8" xfId="938" xr:uid="{00000000-0005-0000-0000-000096060000}"/>
    <cellStyle name="Normal 3 8 2" xfId="2730" xr:uid="{1AE260FB-FCB8-4447-8B46-1533174CED8F}"/>
    <cellStyle name="Normal 3 9" xfId="1834" xr:uid="{6E2C1BF5-AA90-4893-B433-3DD20F33BA4B}"/>
    <cellStyle name="Notas 2" xfId="43" xr:uid="{00000000-0005-0000-0000-000097060000}"/>
    <cellStyle name="Notas 2 2" xfId="57" xr:uid="{00000000-0005-0000-0000-000098060000}"/>
    <cellStyle name="Notas 2 2 2" xfId="85" xr:uid="{00000000-0005-0000-0000-000099060000}"/>
    <cellStyle name="Notas 2 2 2 2" xfId="141" xr:uid="{00000000-0005-0000-0000-00009A060000}"/>
    <cellStyle name="Notas 2 2 2 2 2" xfId="253" xr:uid="{00000000-0005-0000-0000-00009B060000}"/>
    <cellStyle name="Notas 2 2 2 2 2 2" xfId="477" xr:uid="{00000000-0005-0000-0000-00009C060000}"/>
    <cellStyle name="Notas 2 2 2 2 2 2 2" xfId="925" xr:uid="{00000000-0005-0000-0000-00009D060000}"/>
    <cellStyle name="Notas 2 2 2 2 2 2 2 2" xfId="1821" xr:uid="{00000000-0005-0000-0000-00009E060000}"/>
    <cellStyle name="Notas 2 2 2 2 2 2 2 2 2" xfId="3613" xr:uid="{DE6EEA9E-11E6-47F3-A4D1-6007272C46EE}"/>
    <cellStyle name="Notas 2 2 2 2 2 2 2 3" xfId="2717" xr:uid="{6208081A-994E-484F-8B96-B4DB2FA7093E}"/>
    <cellStyle name="Notas 2 2 2 2 2 2 3" xfId="1373" xr:uid="{00000000-0005-0000-0000-00009F060000}"/>
    <cellStyle name="Notas 2 2 2 2 2 2 3 2" xfId="3165" xr:uid="{ADB58A4E-AF3D-4DBA-80E7-93158730488C}"/>
    <cellStyle name="Notas 2 2 2 2 2 2 4" xfId="2269" xr:uid="{20FE466F-DED4-414F-A945-43DEFA5D6908}"/>
    <cellStyle name="Notas 2 2 2 2 2 3" xfId="701" xr:uid="{00000000-0005-0000-0000-0000A0060000}"/>
    <cellStyle name="Notas 2 2 2 2 2 3 2" xfId="1597" xr:uid="{00000000-0005-0000-0000-0000A1060000}"/>
    <cellStyle name="Notas 2 2 2 2 2 3 2 2" xfId="3389" xr:uid="{9E69DB6F-7FE7-4DCA-B9A4-AED64623F702}"/>
    <cellStyle name="Notas 2 2 2 2 2 3 3" xfId="2493" xr:uid="{FD1127F2-6B3D-448D-A426-35CE18F44101}"/>
    <cellStyle name="Notas 2 2 2 2 2 4" xfId="1149" xr:uid="{00000000-0005-0000-0000-0000A2060000}"/>
    <cellStyle name="Notas 2 2 2 2 2 4 2" xfId="2941" xr:uid="{F0087CE7-D37B-4205-B5A8-12D5F6FFADE4}"/>
    <cellStyle name="Notas 2 2 2 2 2 5" xfId="2045" xr:uid="{74ADBB53-14E3-4CD0-B24A-8C5C5E10C0D1}"/>
    <cellStyle name="Notas 2 2 2 2 3" xfId="365" xr:uid="{00000000-0005-0000-0000-0000A3060000}"/>
    <cellStyle name="Notas 2 2 2 2 3 2" xfId="813" xr:uid="{00000000-0005-0000-0000-0000A4060000}"/>
    <cellStyle name="Notas 2 2 2 2 3 2 2" xfId="1709" xr:uid="{00000000-0005-0000-0000-0000A5060000}"/>
    <cellStyle name="Notas 2 2 2 2 3 2 2 2" xfId="3501" xr:uid="{DFE3A1D9-F22B-4B75-B78A-BAA45F10573E}"/>
    <cellStyle name="Notas 2 2 2 2 3 2 3" xfId="2605" xr:uid="{B1AC9B2B-EC95-4362-B670-49CFE4F4390C}"/>
    <cellStyle name="Notas 2 2 2 2 3 3" xfId="1261" xr:uid="{00000000-0005-0000-0000-0000A6060000}"/>
    <cellStyle name="Notas 2 2 2 2 3 3 2" xfId="3053" xr:uid="{17B41746-08DA-4BE4-B29E-4427031F5AE0}"/>
    <cellStyle name="Notas 2 2 2 2 3 4" xfId="2157" xr:uid="{23CB5D23-D93D-44E8-9462-597712D4EF18}"/>
    <cellStyle name="Notas 2 2 2 2 4" xfId="589" xr:uid="{00000000-0005-0000-0000-0000A7060000}"/>
    <cellStyle name="Notas 2 2 2 2 4 2" xfId="1485" xr:uid="{00000000-0005-0000-0000-0000A8060000}"/>
    <cellStyle name="Notas 2 2 2 2 4 2 2" xfId="3277" xr:uid="{FE3A26E6-8D14-41AC-9931-7853B46EE0C9}"/>
    <cellStyle name="Notas 2 2 2 2 4 3" xfId="2381" xr:uid="{D4CED43C-2110-44BE-A2E9-86C70DF4EE3F}"/>
    <cellStyle name="Notas 2 2 2 2 5" xfId="1037" xr:uid="{00000000-0005-0000-0000-0000A9060000}"/>
    <cellStyle name="Notas 2 2 2 2 5 2" xfId="2829" xr:uid="{6E5A29B5-76E9-4E3B-AEC7-FD12E53EF52F}"/>
    <cellStyle name="Notas 2 2 2 2 6" xfId="1933" xr:uid="{F736F1CD-0207-4878-B8E2-D670174961F5}"/>
    <cellStyle name="Notas 2 2 2 3" xfId="197" xr:uid="{00000000-0005-0000-0000-0000AA060000}"/>
    <cellStyle name="Notas 2 2 2 3 2" xfId="421" xr:uid="{00000000-0005-0000-0000-0000AB060000}"/>
    <cellStyle name="Notas 2 2 2 3 2 2" xfId="869" xr:uid="{00000000-0005-0000-0000-0000AC060000}"/>
    <cellStyle name="Notas 2 2 2 3 2 2 2" xfId="1765" xr:uid="{00000000-0005-0000-0000-0000AD060000}"/>
    <cellStyle name="Notas 2 2 2 3 2 2 2 2" xfId="3557" xr:uid="{27BBF9B0-A6C8-4DED-8184-25CF3813D71D}"/>
    <cellStyle name="Notas 2 2 2 3 2 2 3" xfId="2661" xr:uid="{E588289C-8119-40D9-A540-73A889E9771B}"/>
    <cellStyle name="Notas 2 2 2 3 2 3" xfId="1317" xr:uid="{00000000-0005-0000-0000-0000AE060000}"/>
    <cellStyle name="Notas 2 2 2 3 2 3 2" xfId="3109" xr:uid="{4BEAB508-0EB1-4D11-B0DC-56A2B1610827}"/>
    <cellStyle name="Notas 2 2 2 3 2 4" xfId="2213" xr:uid="{5CEB4F4E-E24E-47F0-A897-94E7FDE2D4EA}"/>
    <cellStyle name="Notas 2 2 2 3 3" xfId="645" xr:uid="{00000000-0005-0000-0000-0000AF060000}"/>
    <cellStyle name="Notas 2 2 2 3 3 2" xfId="1541" xr:uid="{00000000-0005-0000-0000-0000B0060000}"/>
    <cellStyle name="Notas 2 2 2 3 3 2 2" xfId="3333" xr:uid="{2775F329-8FB8-43A3-BB06-8B93B5DB41CE}"/>
    <cellStyle name="Notas 2 2 2 3 3 3" xfId="2437" xr:uid="{1C532F89-170C-4F57-92D6-5D1815AC9BC2}"/>
    <cellStyle name="Notas 2 2 2 3 4" xfId="1093" xr:uid="{00000000-0005-0000-0000-0000B1060000}"/>
    <cellStyle name="Notas 2 2 2 3 4 2" xfId="2885" xr:uid="{6F0DDC30-00B2-4DC8-AE86-4D9D6E438C2B}"/>
    <cellStyle name="Notas 2 2 2 3 5" xfId="1989" xr:uid="{6AA60F1F-8B66-4D54-A50C-BFD0EE71036D}"/>
    <cellStyle name="Notas 2 2 2 4" xfId="309" xr:uid="{00000000-0005-0000-0000-0000B2060000}"/>
    <cellStyle name="Notas 2 2 2 4 2" xfId="757" xr:uid="{00000000-0005-0000-0000-0000B3060000}"/>
    <cellStyle name="Notas 2 2 2 4 2 2" xfId="1653" xr:uid="{00000000-0005-0000-0000-0000B4060000}"/>
    <cellStyle name="Notas 2 2 2 4 2 2 2" xfId="3445" xr:uid="{6C1FDB68-528D-4B05-BD62-3BC96E317D3C}"/>
    <cellStyle name="Notas 2 2 2 4 2 3" xfId="2549" xr:uid="{BC9667DB-C4D0-4DE2-8B81-05D07677DD57}"/>
    <cellStyle name="Notas 2 2 2 4 3" xfId="1205" xr:uid="{00000000-0005-0000-0000-0000B5060000}"/>
    <cellStyle name="Notas 2 2 2 4 3 2" xfId="2997" xr:uid="{3D9C33B9-5D81-452D-AC3C-B8475B8E6BD1}"/>
    <cellStyle name="Notas 2 2 2 4 4" xfId="2101" xr:uid="{E88039F7-E71B-4AB8-9684-E27EB50C2264}"/>
    <cellStyle name="Notas 2 2 2 5" xfId="533" xr:uid="{00000000-0005-0000-0000-0000B6060000}"/>
    <cellStyle name="Notas 2 2 2 5 2" xfId="1429" xr:uid="{00000000-0005-0000-0000-0000B7060000}"/>
    <cellStyle name="Notas 2 2 2 5 2 2" xfId="3221" xr:uid="{3CBB3C47-D0BA-4BE2-9BA5-540C29AFEAA5}"/>
    <cellStyle name="Notas 2 2 2 5 3" xfId="2325" xr:uid="{4FAC15F1-AA5F-4C1A-97E0-58E32398212F}"/>
    <cellStyle name="Notas 2 2 2 6" xfId="981" xr:uid="{00000000-0005-0000-0000-0000B8060000}"/>
    <cellStyle name="Notas 2 2 2 6 2" xfId="2773" xr:uid="{5A9BFB43-FDE7-422D-B60A-4B94AF298F36}"/>
    <cellStyle name="Notas 2 2 2 7" xfId="1877" xr:uid="{2ED20C73-4443-4CDC-A1DF-4A269DA5BF45}"/>
    <cellStyle name="Notas 2 2 3" xfId="113" xr:uid="{00000000-0005-0000-0000-0000B9060000}"/>
    <cellStyle name="Notas 2 2 3 2" xfId="225" xr:uid="{00000000-0005-0000-0000-0000BA060000}"/>
    <cellStyle name="Notas 2 2 3 2 2" xfId="449" xr:uid="{00000000-0005-0000-0000-0000BB060000}"/>
    <cellStyle name="Notas 2 2 3 2 2 2" xfId="897" xr:uid="{00000000-0005-0000-0000-0000BC060000}"/>
    <cellStyle name="Notas 2 2 3 2 2 2 2" xfId="1793" xr:uid="{00000000-0005-0000-0000-0000BD060000}"/>
    <cellStyle name="Notas 2 2 3 2 2 2 2 2" xfId="3585" xr:uid="{013B17A1-6F90-423B-9739-2C38B5DAB906}"/>
    <cellStyle name="Notas 2 2 3 2 2 2 3" xfId="2689" xr:uid="{55165F7B-D913-44C4-8F5F-9D1AC2951F90}"/>
    <cellStyle name="Notas 2 2 3 2 2 3" xfId="1345" xr:uid="{00000000-0005-0000-0000-0000BE060000}"/>
    <cellStyle name="Notas 2 2 3 2 2 3 2" xfId="3137" xr:uid="{30209E1E-5204-40EE-9B00-8220F7F576AB}"/>
    <cellStyle name="Notas 2 2 3 2 2 4" xfId="2241" xr:uid="{9C3CB502-E4DF-454E-961A-7B4058D282CE}"/>
    <cellStyle name="Notas 2 2 3 2 3" xfId="673" xr:uid="{00000000-0005-0000-0000-0000BF060000}"/>
    <cellStyle name="Notas 2 2 3 2 3 2" xfId="1569" xr:uid="{00000000-0005-0000-0000-0000C0060000}"/>
    <cellStyle name="Notas 2 2 3 2 3 2 2" xfId="3361" xr:uid="{89430CBF-2175-456C-87E0-35C3DAA8DD5F}"/>
    <cellStyle name="Notas 2 2 3 2 3 3" xfId="2465" xr:uid="{123B1FE6-B366-4DD2-ADF1-171E34F5D8BD}"/>
    <cellStyle name="Notas 2 2 3 2 4" xfId="1121" xr:uid="{00000000-0005-0000-0000-0000C1060000}"/>
    <cellStyle name="Notas 2 2 3 2 4 2" xfId="2913" xr:uid="{9583F570-1130-432A-8064-77CE2299478D}"/>
    <cellStyle name="Notas 2 2 3 2 5" xfId="2017" xr:uid="{326C59E2-807A-4859-988C-2DAD4E4120BD}"/>
    <cellStyle name="Notas 2 2 3 3" xfId="337" xr:uid="{00000000-0005-0000-0000-0000C2060000}"/>
    <cellStyle name="Notas 2 2 3 3 2" xfId="785" xr:uid="{00000000-0005-0000-0000-0000C3060000}"/>
    <cellStyle name="Notas 2 2 3 3 2 2" xfId="1681" xr:uid="{00000000-0005-0000-0000-0000C4060000}"/>
    <cellStyle name="Notas 2 2 3 3 2 2 2" xfId="3473" xr:uid="{B71EAF11-C312-4621-B4CE-67C6F513F2A0}"/>
    <cellStyle name="Notas 2 2 3 3 2 3" xfId="2577" xr:uid="{BFBAC809-C87D-4FF9-9A42-7F82C3CC2E91}"/>
    <cellStyle name="Notas 2 2 3 3 3" xfId="1233" xr:uid="{00000000-0005-0000-0000-0000C5060000}"/>
    <cellStyle name="Notas 2 2 3 3 3 2" xfId="3025" xr:uid="{73D00CFE-44DC-4014-982B-FC8BD6D0113B}"/>
    <cellStyle name="Notas 2 2 3 3 4" xfId="2129" xr:uid="{58D7A74B-5775-4CD8-AC56-3B6CAA808907}"/>
    <cellStyle name="Notas 2 2 3 4" xfId="561" xr:uid="{00000000-0005-0000-0000-0000C6060000}"/>
    <cellStyle name="Notas 2 2 3 4 2" xfId="1457" xr:uid="{00000000-0005-0000-0000-0000C7060000}"/>
    <cellStyle name="Notas 2 2 3 4 2 2" xfId="3249" xr:uid="{3F1472F4-9583-4108-B855-15D4C9F915D3}"/>
    <cellStyle name="Notas 2 2 3 4 3" xfId="2353" xr:uid="{A6BFB1C2-27B6-431B-AC4F-1640E9E47D3B}"/>
    <cellStyle name="Notas 2 2 3 5" xfId="1009" xr:uid="{00000000-0005-0000-0000-0000C8060000}"/>
    <cellStyle name="Notas 2 2 3 5 2" xfId="2801" xr:uid="{B21F3DB0-0781-4C4F-B3C0-4A42E6658C77}"/>
    <cellStyle name="Notas 2 2 3 6" xfId="1905" xr:uid="{FE6B7CF4-F765-42E2-AA0E-C3A88B7B3A76}"/>
    <cellStyle name="Notas 2 2 4" xfId="169" xr:uid="{00000000-0005-0000-0000-0000C9060000}"/>
    <cellStyle name="Notas 2 2 4 2" xfId="393" xr:uid="{00000000-0005-0000-0000-0000CA060000}"/>
    <cellStyle name="Notas 2 2 4 2 2" xfId="841" xr:uid="{00000000-0005-0000-0000-0000CB060000}"/>
    <cellStyle name="Notas 2 2 4 2 2 2" xfId="1737" xr:uid="{00000000-0005-0000-0000-0000CC060000}"/>
    <cellStyle name="Notas 2 2 4 2 2 2 2" xfId="3529" xr:uid="{869535B9-2622-4FE4-9286-E4635772DEFD}"/>
    <cellStyle name="Notas 2 2 4 2 2 3" xfId="2633" xr:uid="{D42A3DCF-859D-4429-8BEE-3AB4B9F26761}"/>
    <cellStyle name="Notas 2 2 4 2 3" xfId="1289" xr:uid="{00000000-0005-0000-0000-0000CD060000}"/>
    <cellStyle name="Notas 2 2 4 2 3 2" xfId="3081" xr:uid="{01A72884-86CD-475D-8990-CDB2D6880472}"/>
    <cellStyle name="Notas 2 2 4 2 4" xfId="2185" xr:uid="{111554A3-2B5F-4D30-9E54-A510ECD0B7C9}"/>
    <cellStyle name="Notas 2 2 4 3" xfId="617" xr:uid="{00000000-0005-0000-0000-0000CE060000}"/>
    <cellStyle name="Notas 2 2 4 3 2" xfId="1513" xr:uid="{00000000-0005-0000-0000-0000CF060000}"/>
    <cellStyle name="Notas 2 2 4 3 2 2" xfId="3305" xr:uid="{11E1B6CA-7F8C-40DC-B3A8-BA30D2D73061}"/>
    <cellStyle name="Notas 2 2 4 3 3" xfId="2409" xr:uid="{59F9EE4B-DE1D-4542-8FE7-46AE228516CE}"/>
    <cellStyle name="Notas 2 2 4 4" xfId="1065" xr:uid="{00000000-0005-0000-0000-0000D0060000}"/>
    <cellStyle name="Notas 2 2 4 4 2" xfId="2857" xr:uid="{238BF0D7-4921-4EB0-BD83-34A157F4E474}"/>
    <cellStyle name="Notas 2 2 4 5" xfId="1961" xr:uid="{E923BAA6-D4C5-4EC6-ACC4-8960E5998BCE}"/>
    <cellStyle name="Notas 2 2 5" xfId="281" xr:uid="{00000000-0005-0000-0000-0000D1060000}"/>
    <cellStyle name="Notas 2 2 5 2" xfId="729" xr:uid="{00000000-0005-0000-0000-0000D2060000}"/>
    <cellStyle name="Notas 2 2 5 2 2" xfId="1625" xr:uid="{00000000-0005-0000-0000-0000D3060000}"/>
    <cellStyle name="Notas 2 2 5 2 2 2" xfId="3417" xr:uid="{EE2300C6-3877-42E6-886C-FCA407BB2F32}"/>
    <cellStyle name="Notas 2 2 5 2 3" xfId="2521" xr:uid="{9C38E88A-4F49-43DA-A494-4FBA6100576B}"/>
    <cellStyle name="Notas 2 2 5 3" xfId="1177" xr:uid="{00000000-0005-0000-0000-0000D4060000}"/>
    <cellStyle name="Notas 2 2 5 3 2" xfId="2969" xr:uid="{A68DC49F-89DE-49BC-8905-7A19839E867D}"/>
    <cellStyle name="Notas 2 2 5 4" xfId="2073" xr:uid="{8B3C7534-D81F-4D48-B5C2-71CD01A802EE}"/>
    <cellStyle name="Notas 2 2 6" xfId="505" xr:uid="{00000000-0005-0000-0000-0000D5060000}"/>
    <cellStyle name="Notas 2 2 6 2" xfId="1401" xr:uid="{00000000-0005-0000-0000-0000D6060000}"/>
    <cellStyle name="Notas 2 2 6 2 2" xfId="3193" xr:uid="{1A72DBEC-5C19-4542-8DF4-85A643E145E4}"/>
    <cellStyle name="Notas 2 2 6 3" xfId="2297" xr:uid="{9F55D111-CBE2-4A6B-8628-D90DD77DE727}"/>
    <cellStyle name="Notas 2 2 7" xfId="953" xr:uid="{00000000-0005-0000-0000-0000D7060000}"/>
    <cellStyle name="Notas 2 2 7 2" xfId="2745" xr:uid="{CE0003E0-E62B-41AF-A2EA-7D073DBD7744}"/>
    <cellStyle name="Notas 2 2 8" xfId="1849" xr:uid="{362E8E49-BCB4-4C41-966D-C8C2058A506F}"/>
    <cellStyle name="Notas 2 3" xfId="71" xr:uid="{00000000-0005-0000-0000-0000D8060000}"/>
    <cellStyle name="Notas 2 3 2" xfId="127" xr:uid="{00000000-0005-0000-0000-0000D9060000}"/>
    <cellStyle name="Notas 2 3 2 2" xfId="239" xr:uid="{00000000-0005-0000-0000-0000DA060000}"/>
    <cellStyle name="Notas 2 3 2 2 2" xfId="463" xr:uid="{00000000-0005-0000-0000-0000DB060000}"/>
    <cellStyle name="Notas 2 3 2 2 2 2" xfId="911" xr:uid="{00000000-0005-0000-0000-0000DC060000}"/>
    <cellStyle name="Notas 2 3 2 2 2 2 2" xfId="1807" xr:uid="{00000000-0005-0000-0000-0000DD060000}"/>
    <cellStyle name="Notas 2 3 2 2 2 2 2 2" xfId="3599" xr:uid="{1534A982-9702-4A64-BF13-409A3BDDFB03}"/>
    <cellStyle name="Notas 2 3 2 2 2 2 3" xfId="2703" xr:uid="{00A459A5-B48C-4B86-97E1-F0FB8AD6318A}"/>
    <cellStyle name="Notas 2 3 2 2 2 3" xfId="1359" xr:uid="{00000000-0005-0000-0000-0000DE060000}"/>
    <cellStyle name="Notas 2 3 2 2 2 3 2" xfId="3151" xr:uid="{4689F689-7046-420A-A2EF-B50AF86CE013}"/>
    <cellStyle name="Notas 2 3 2 2 2 4" xfId="2255" xr:uid="{2AF5C479-46F5-4FA5-BF39-2035156A421E}"/>
    <cellStyle name="Notas 2 3 2 2 3" xfId="687" xr:uid="{00000000-0005-0000-0000-0000DF060000}"/>
    <cellStyle name="Notas 2 3 2 2 3 2" xfId="1583" xr:uid="{00000000-0005-0000-0000-0000E0060000}"/>
    <cellStyle name="Notas 2 3 2 2 3 2 2" xfId="3375" xr:uid="{C7A0C2F4-2E7E-48CC-8832-E8D6617C89DB}"/>
    <cellStyle name="Notas 2 3 2 2 3 3" xfId="2479" xr:uid="{F9C4BF49-5D25-407C-ABB3-149E6C908EBE}"/>
    <cellStyle name="Notas 2 3 2 2 4" xfId="1135" xr:uid="{00000000-0005-0000-0000-0000E1060000}"/>
    <cellStyle name="Notas 2 3 2 2 4 2" xfId="2927" xr:uid="{4A21AE89-8827-4CCE-9A49-937643D6BFF9}"/>
    <cellStyle name="Notas 2 3 2 2 5" xfId="2031" xr:uid="{C0FCA995-12F4-48A5-9980-676D17ABFF6D}"/>
    <cellStyle name="Notas 2 3 2 3" xfId="351" xr:uid="{00000000-0005-0000-0000-0000E2060000}"/>
    <cellStyle name="Notas 2 3 2 3 2" xfId="799" xr:uid="{00000000-0005-0000-0000-0000E3060000}"/>
    <cellStyle name="Notas 2 3 2 3 2 2" xfId="1695" xr:uid="{00000000-0005-0000-0000-0000E4060000}"/>
    <cellStyle name="Notas 2 3 2 3 2 2 2" xfId="3487" xr:uid="{7BF0B801-4013-4F17-AE40-03315CE3D0A6}"/>
    <cellStyle name="Notas 2 3 2 3 2 3" xfId="2591" xr:uid="{4BA0012D-2762-42AB-A668-8E59CF5CC198}"/>
    <cellStyle name="Notas 2 3 2 3 3" xfId="1247" xr:uid="{00000000-0005-0000-0000-0000E5060000}"/>
    <cellStyle name="Notas 2 3 2 3 3 2" xfId="3039" xr:uid="{FCCDB3A9-6D26-478E-A0F4-3EC490C3A5F1}"/>
    <cellStyle name="Notas 2 3 2 3 4" xfId="2143" xr:uid="{2F757200-6836-4BF8-88A4-8885C2CD00C0}"/>
    <cellStyle name="Notas 2 3 2 4" xfId="575" xr:uid="{00000000-0005-0000-0000-0000E6060000}"/>
    <cellStyle name="Notas 2 3 2 4 2" xfId="1471" xr:uid="{00000000-0005-0000-0000-0000E7060000}"/>
    <cellStyle name="Notas 2 3 2 4 2 2" xfId="3263" xr:uid="{3905359D-8061-4C38-9A0F-731CC8D21629}"/>
    <cellStyle name="Notas 2 3 2 4 3" xfId="2367" xr:uid="{2CEF2B77-BCBE-4A61-85BE-2CE59DCC5BF4}"/>
    <cellStyle name="Notas 2 3 2 5" xfId="1023" xr:uid="{00000000-0005-0000-0000-0000E8060000}"/>
    <cellStyle name="Notas 2 3 2 5 2" xfId="2815" xr:uid="{7110425D-6A4E-4375-B10B-A4DF140A384E}"/>
    <cellStyle name="Notas 2 3 2 6" xfId="1919" xr:uid="{53CDF29B-E417-4D84-A9BA-36C87F3BB907}"/>
    <cellStyle name="Notas 2 3 3" xfId="183" xr:uid="{00000000-0005-0000-0000-0000E9060000}"/>
    <cellStyle name="Notas 2 3 3 2" xfId="407" xr:uid="{00000000-0005-0000-0000-0000EA060000}"/>
    <cellStyle name="Notas 2 3 3 2 2" xfId="855" xr:uid="{00000000-0005-0000-0000-0000EB060000}"/>
    <cellStyle name="Notas 2 3 3 2 2 2" xfId="1751" xr:uid="{00000000-0005-0000-0000-0000EC060000}"/>
    <cellStyle name="Notas 2 3 3 2 2 2 2" xfId="3543" xr:uid="{D75F982B-465E-476B-AD99-D643A14217EC}"/>
    <cellStyle name="Notas 2 3 3 2 2 3" xfId="2647" xr:uid="{8733417E-10F0-4392-83C5-6B7FD98ABC02}"/>
    <cellStyle name="Notas 2 3 3 2 3" xfId="1303" xr:uid="{00000000-0005-0000-0000-0000ED060000}"/>
    <cellStyle name="Notas 2 3 3 2 3 2" xfId="3095" xr:uid="{8C31BAEC-ADAA-4105-B787-4D92EA37BD46}"/>
    <cellStyle name="Notas 2 3 3 2 4" xfId="2199" xr:uid="{5DE48861-16E5-4B10-991C-8C5365469BA2}"/>
    <cellStyle name="Notas 2 3 3 3" xfId="631" xr:uid="{00000000-0005-0000-0000-0000EE060000}"/>
    <cellStyle name="Notas 2 3 3 3 2" xfId="1527" xr:uid="{00000000-0005-0000-0000-0000EF060000}"/>
    <cellStyle name="Notas 2 3 3 3 2 2" xfId="3319" xr:uid="{DAB9E78C-7091-48E4-BADA-EF6144EAD119}"/>
    <cellStyle name="Notas 2 3 3 3 3" xfId="2423" xr:uid="{FCD78BC1-9622-4E1F-AE4D-6E0008243DEC}"/>
    <cellStyle name="Notas 2 3 3 4" xfId="1079" xr:uid="{00000000-0005-0000-0000-0000F0060000}"/>
    <cellStyle name="Notas 2 3 3 4 2" xfId="2871" xr:uid="{B216A08F-00F8-4332-9ED5-68DF527381DF}"/>
    <cellStyle name="Notas 2 3 3 5" xfId="1975" xr:uid="{ADBF041D-8545-4461-AA5D-427C583E3567}"/>
    <cellStyle name="Notas 2 3 4" xfId="295" xr:uid="{00000000-0005-0000-0000-0000F1060000}"/>
    <cellStyle name="Notas 2 3 4 2" xfId="743" xr:uid="{00000000-0005-0000-0000-0000F2060000}"/>
    <cellStyle name="Notas 2 3 4 2 2" xfId="1639" xr:uid="{00000000-0005-0000-0000-0000F3060000}"/>
    <cellStyle name="Notas 2 3 4 2 2 2" xfId="3431" xr:uid="{A407EADC-71D1-4DA6-9A9D-37683F6EAD0F}"/>
    <cellStyle name="Notas 2 3 4 2 3" xfId="2535" xr:uid="{A2F0221F-8E38-49B0-83A9-01A778522FE2}"/>
    <cellStyle name="Notas 2 3 4 3" xfId="1191" xr:uid="{00000000-0005-0000-0000-0000F4060000}"/>
    <cellStyle name="Notas 2 3 4 3 2" xfId="2983" xr:uid="{620038CE-26F7-4A40-91A8-0609394F8BA2}"/>
    <cellStyle name="Notas 2 3 4 4" xfId="2087" xr:uid="{7E3331E9-04E6-481A-9FAF-7C9B966FE653}"/>
    <cellStyle name="Notas 2 3 5" xfId="519" xr:uid="{00000000-0005-0000-0000-0000F5060000}"/>
    <cellStyle name="Notas 2 3 5 2" xfId="1415" xr:uid="{00000000-0005-0000-0000-0000F6060000}"/>
    <cellStyle name="Notas 2 3 5 2 2" xfId="3207" xr:uid="{1E08B637-51A1-49C0-BAC5-4182498774A9}"/>
    <cellStyle name="Notas 2 3 5 3" xfId="2311" xr:uid="{DF4B13C9-939C-455F-BDA7-44007552A0CA}"/>
    <cellStyle name="Notas 2 3 6" xfId="967" xr:uid="{00000000-0005-0000-0000-0000F7060000}"/>
    <cellStyle name="Notas 2 3 6 2" xfId="2759" xr:uid="{31C35A21-EE63-4A78-8B0D-6D529E046365}"/>
    <cellStyle name="Notas 2 3 7" xfId="1863" xr:uid="{CC6ED464-2C2B-4DAB-B75D-5C7FAED70B03}"/>
    <cellStyle name="Notas 2 4" xfId="99" xr:uid="{00000000-0005-0000-0000-0000F8060000}"/>
    <cellStyle name="Notas 2 4 2" xfId="211" xr:uid="{00000000-0005-0000-0000-0000F9060000}"/>
    <cellStyle name="Notas 2 4 2 2" xfId="435" xr:uid="{00000000-0005-0000-0000-0000FA060000}"/>
    <cellStyle name="Notas 2 4 2 2 2" xfId="883" xr:uid="{00000000-0005-0000-0000-0000FB060000}"/>
    <cellStyle name="Notas 2 4 2 2 2 2" xfId="1779" xr:uid="{00000000-0005-0000-0000-0000FC060000}"/>
    <cellStyle name="Notas 2 4 2 2 2 2 2" xfId="3571" xr:uid="{41B2D504-3D14-44D2-A5A9-B18B882C8C54}"/>
    <cellStyle name="Notas 2 4 2 2 2 3" xfId="2675" xr:uid="{ADA8A33C-591C-4AA5-8C18-8C4F3D44D29B}"/>
    <cellStyle name="Notas 2 4 2 2 3" xfId="1331" xr:uid="{00000000-0005-0000-0000-0000FD060000}"/>
    <cellStyle name="Notas 2 4 2 2 3 2" xfId="3123" xr:uid="{3B10A0C6-D9AA-4294-A7C7-C61B905B2214}"/>
    <cellStyle name="Notas 2 4 2 2 4" xfId="2227" xr:uid="{03072BF5-08CC-4BD7-B3A5-020B79A1FF96}"/>
    <cellStyle name="Notas 2 4 2 3" xfId="659" xr:uid="{00000000-0005-0000-0000-0000FE060000}"/>
    <cellStyle name="Notas 2 4 2 3 2" xfId="1555" xr:uid="{00000000-0005-0000-0000-0000FF060000}"/>
    <cellStyle name="Notas 2 4 2 3 2 2" xfId="3347" xr:uid="{8540ED08-F7A5-4A57-A3CE-7E9D99A3FA54}"/>
    <cellStyle name="Notas 2 4 2 3 3" xfId="2451" xr:uid="{4803A15E-3E3D-4A07-81F4-55A915341084}"/>
    <cellStyle name="Notas 2 4 2 4" xfId="1107" xr:uid="{00000000-0005-0000-0000-000000070000}"/>
    <cellStyle name="Notas 2 4 2 4 2" xfId="2899" xr:uid="{0C1D3F3E-B071-42BF-87C4-561DD492DDD5}"/>
    <cellStyle name="Notas 2 4 2 5" xfId="2003" xr:uid="{3807D20C-6B4C-4E5A-B58D-6525C9B90252}"/>
    <cellStyle name="Notas 2 4 3" xfId="323" xr:uid="{00000000-0005-0000-0000-000001070000}"/>
    <cellStyle name="Notas 2 4 3 2" xfId="771" xr:uid="{00000000-0005-0000-0000-000002070000}"/>
    <cellStyle name="Notas 2 4 3 2 2" xfId="1667" xr:uid="{00000000-0005-0000-0000-000003070000}"/>
    <cellStyle name="Notas 2 4 3 2 2 2" xfId="3459" xr:uid="{95582A76-32B3-40A4-B0FC-0882FC8344D7}"/>
    <cellStyle name="Notas 2 4 3 2 3" xfId="2563" xr:uid="{5B5ACE4F-A3D3-4479-9F7C-C8022B10E702}"/>
    <cellStyle name="Notas 2 4 3 3" xfId="1219" xr:uid="{00000000-0005-0000-0000-000004070000}"/>
    <cellStyle name="Notas 2 4 3 3 2" xfId="3011" xr:uid="{AFBDDC9A-8C54-408C-B513-248C42B2F36C}"/>
    <cellStyle name="Notas 2 4 3 4" xfId="2115" xr:uid="{6E7AA828-A913-4C21-9C4D-621A67FC8646}"/>
    <cellStyle name="Notas 2 4 4" xfId="547" xr:uid="{00000000-0005-0000-0000-000005070000}"/>
    <cellStyle name="Notas 2 4 4 2" xfId="1443" xr:uid="{00000000-0005-0000-0000-000006070000}"/>
    <cellStyle name="Notas 2 4 4 2 2" xfId="3235" xr:uid="{BD417A8F-DBEB-4DD3-AFE6-6B5DF1ED94A6}"/>
    <cellStyle name="Notas 2 4 4 3" xfId="2339" xr:uid="{E5FF3E61-809A-4CCF-AC70-595BCD93EED8}"/>
    <cellStyle name="Notas 2 4 5" xfId="995" xr:uid="{00000000-0005-0000-0000-000007070000}"/>
    <cellStyle name="Notas 2 4 5 2" xfId="2787" xr:uid="{881EB454-6477-4236-8D39-EC8D94B0C237}"/>
    <cellStyle name="Notas 2 4 6" xfId="1891" xr:uid="{FD867DE5-E216-4375-A612-50858418A2E8}"/>
    <cellStyle name="Notas 2 5" xfId="155" xr:uid="{00000000-0005-0000-0000-000008070000}"/>
    <cellStyle name="Notas 2 5 2" xfId="379" xr:uid="{00000000-0005-0000-0000-000009070000}"/>
    <cellStyle name="Notas 2 5 2 2" xfId="827" xr:uid="{00000000-0005-0000-0000-00000A070000}"/>
    <cellStyle name="Notas 2 5 2 2 2" xfId="1723" xr:uid="{00000000-0005-0000-0000-00000B070000}"/>
    <cellStyle name="Notas 2 5 2 2 2 2" xfId="3515" xr:uid="{C5652668-E1A7-4E15-BE59-8410BB08A4D2}"/>
    <cellStyle name="Notas 2 5 2 2 3" xfId="2619" xr:uid="{B8415927-08E2-452E-9700-E3AE5CA6533D}"/>
    <cellStyle name="Notas 2 5 2 3" xfId="1275" xr:uid="{00000000-0005-0000-0000-00000C070000}"/>
    <cellStyle name="Notas 2 5 2 3 2" xfId="3067" xr:uid="{057D7330-E1D2-42E5-8F98-2688BDB7DAF9}"/>
    <cellStyle name="Notas 2 5 2 4" xfId="2171" xr:uid="{715C6C81-0C35-4DAD-BB86-49DB0317362C}"/>
    <cellStyle name="Notas 2 5 3" xfId="603" xr:uid="{00000000-0005-0000-0000-00000D070000}"/>
    <cellStyle name="Notas 2 5 3 2" xfId="1499" xr:uid="{00000000-0005-0000-0000-00000E070000}"/>
    <cellStyle name="Notas 2 5 3 2 2" xfId="3291" xr:uid="{EC31FD6B-ACF7-4EAD-BEC9-AF65232F1E6D}"/>
    <cellStyle name="Notas 2 5 3 3" xfId="2395" xr:uid="{55F609A5-D020-4351-8BDE-105A5D980748}"/>
    <cellStyle name="Notas 2 5 4" xfId="1051" xr:uid="{00000000-0005-0000-0000-00000F070000}"/>
    <cellStyle name="Notas 2 5 4 2" xfId="2843" xr:uid="{C92F4312-21AD-4BC0-8AC8-92A349951460}"/>
    <cellStyle name="Notas 2 5 5" xfId="1947" xr:uid="{0C6C471A-8999-4C37-AA84-9BFDB0EAB738}"/>
    <cellStyle name="Notas 2 6" xfId="267" xr:uid="{00000000-0005-0000-0000-000010070000}"/>
    <cellStyle name="Notas 2 6 2" xfId="715" xr:uid="{00000000-0005-0000-0000-000011070000}"/>
    <cellStyle name="Notas 2 6 2 2" xfId="1611" xr:uid="{00000000-0005-0000-0000-000012070000}"/>
    <cellStyle name="Notas 2 6 2 2 2" xfId="3403" xr:uid="{618BB1FA-3597-4D73-9FEE-6B0E4DF4642C}"/>
    <cellStyle name="Notas 2 6 2 3" xfId="2507" xr:uid="{744F8220-4BFD-40EF-9410-972196AC9519}"/>
    <cellStyle name="Notas 2 6 3" xfId="1163" xr:uid="{00000000-0005-0000-0000-000013070000}"/>
    <cellStyle name="Notas 2 6 3 2" xfId="2955" xr:uid="{E524C7E2-431F-4273-AD54-914D0EB0BC0C}"/>
    <cellStyle name="Notas 2 6 4" xfId="2059" xr:uid="{5F69B4BF-8446-4A7E-BDFC-5AE679E7CFF5}"/>
    <cellStyle name="Notas 2 7" xfId="491" xr:uid="{00000000-0005-0000-0000-000014070000}"/>
    <cellStyle name="Notas 2 7 2" xfId="1387" xr:uid="{00000000-0005-0000-0000-000015070000}"/>
    <cellStyle name="Notas 2 7 2 2" xfId="3179" xr:uid="{F1B5E933-07CC-4C0F-B364-AB1E7A75FBEB}"/>
    <cellStyle name="Notas 2 7 3" xfId="2283" xr:uid="{F305100F-04FC-4365-B79D-E3DED252BAC3}"/>
    <cellStyle name="Notas 2 8" xfId="939" xr:uid="{00000000-0005-0000-0000-000016070000}"/>
    <cellStyle name="Notas 2 8 2" xfId="2731" xr:uid="{3B4E78CB-0A34-4553-ABFA-22662BEF0320}"/>
    <cellStyle name="Notas 2 9" xfId="1835" xr:uid="{E3EC3BDE-BC56-4B2F-8F28-4CC67D5E96FA}"/>
    <cellStyle name="Salida" xfId="11" builtinId="21" customBuiltin="1"/>
    <cellStyle name="Texto de advertencia" xfId="15" builtinId="11" customBuiltin="1"/>
    <cellStyle name="Texto explicativo" xfId="16" builtinId="53" customBuiltin="1"/>
    <cellStyle name="Título" xfId="2" builtinId="15" customBuiltin="1"/>
    <cellStyle name="Título 2" xfId="4" builtinId="17" customBuiltin="1"/>
    <cellStyle name="Título 3" xfId="5" builtinId="18" customBuiltin="1"/>
    <cellStyle name="Total" xfId="17" builtinId="25" customBuiltin="1"/>
  </cellStyles>
  <dxfs count="0"/>
  <tableStyles count="0" defaultTableStyle="TableStyleMedium9" defaultPivotStyle="PivotStyleLight16"/>
  <colors>
    <mruColors>
      <color rgb="FFEBE7F1"/>
      <color rgb="FFF8EDEC"/>
      <color rgb="FFFFCCFF"/>
      <color rgb="FFFF99CC"/>
      <color rgb="FFFFFFCC"/>
      <color rgb="FF99FF66"/>
      <color rgb="FFFFFF99"/>
      <color rgb="FFFF7C80"/>
      <color rgb="FF33CC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592137</xdr:colOff>
      <xdr:row>62</xdr:row>
      <xdr:rowOff>154639</xdr:rowOff>
    </xdr:from>
    <xdr:ext cx="9617888" cy="2947202"/>
    <xdr:pic>
      <xdr:nvPicPr>
        <xdr:cNvPr id="2" name="Imagen 1">
          <a:extLst>
            <a:ext uri="{FF2B5EF4-FFF2-40B4-BE49-F238E27FC236}">
              <a16:creationId xmlns:a16="http://schemas.microsoft.com/office/drawing/2014/main" id="{B598A85C-E751-462C-AD73-5D9E1A183D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950" y="13168170"/>
          <a:ext cx="9617888" cy="29472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268</xdr:col>
      <xdr:colOff>3175</xdr:colOff>
      <xdr:row>70</xdr:row>
      <xdr:rowOff>26544</xdr:rowOff>
    </xdr:from>
    <xdr:to>
      <xdr:col>272</xdr:col>
      <xdr:colOff>380985</xdr:colOff>
      <xdr:row>75</xdr:row>
      <xdr:rowOff>159366</xdr:rowOff>
    </xdr:to>
    <xdr:pic>
      <xdr:nvPicPr>
        <xdr:cNvPr id="5" name="Imagen 4">
          <a:extLst>
            <a:ext uri="{FF2B5EF4-FFF2-40B4-BE49-F238E27FC236}">
              <a16:creationId xmlns:a16="http://schemas.microsoft.com/office/drawing/2014/main" id="{84F4249F-AE0B-4471-A9B9-E475D869E0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921331" y="14385482"/>
          <a:ext cx="3425810" cy="9694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outlinePr summaryRight="0"/>
    <pageSetUpPr fitToPage="1"/>
  </sheetPr>
  <dimension ref="A1:JE69"/>
  <sheetViews>
    <sheetView showGridLines="0" tabSelected="1" zoomScale="80" zoomScaleNormal="80" zoomScaleSheetLayoutView="73" workbookViewId="0">
      <selection activeCell="CW9" sqref="CW9"/>
    </sheetView>
  </sheetViews>
  <sheetFormatPr baseColWidth="10" defaultRowHeight="13" outlineLevelCol="4"/>
  <cols>
    <col min="1" max="1" width="3.453125" customWidth="1"/>
    <col min="2" max="2" width="13.36328125" customWidth="1" collapsed="1"/>
    <col min="3" max="3" width="40.08984375" style="118" hidden="1" customWidth="1" outlineLevel="1"/>
    <col min="4" max="4" width="40.08984375" style="314" customWidth="1" collapsed="1"/>
    <col min="5" max="5" width="23.453125" style="323" hidden="1" customWidth="1" outlineLevel="1" collapsed="1"/>
    <col min="6" max="6" width="29.81640625" style="323" hidden="1" customWidth="1" outlineLevel="1"/>
    <col min="7" max="7" width="5.26953125" style="311" hidden="1" customWidth="1" outlineLevel="1"/>
    <col min="8" max="8" width="5.26953125" style="315" hidden="1" customWidth="1" outlineLevel="1"/>
    <col min="9" max="9" width="6.6328125" style="2" hidden="1" customWidth="1" outlineLevel="1" collapsed="1"/>
    <col min="10" max="13" width="6.6328125" style="2" hidden="1" customWidth="1" outlineLevel="1"/>
    <col min="14" max="14" width="6.6328125" style="2" hidden="1" customWidth="1" outlineLevel="1" collapsed="1"/>
    <col min="15" max="15" width="70.90625" style="2" hidden="1" customWidth="1" outlineLevel="1" collapsed="1"/>
    <col min="16" max="22" width="6.6328125" style="2" hidden="1" customWidth="1" outlineLevel="1"/>
    <col min="23" max="23" width="64.7265625" style="2" hidden="1" customWidth="1" outlineLevel="1" collapsed="1"/>
    <col min="24" max="25" width="6.6328125" style="2" hidden="1" customWidth="1" outlineLevel="1"/>
    <col min="26" max="26" width="7.1796875" style="2" hidden="1" customWidth="1" outlineLevel="1"/>
    <col min="27" max="27" width="69.26953125" style="2" hidden="1" customWidth="1" outlineLevel="1"/>
    <col min="28" max="34" width="6.6328125" style="2" hidden="1" customWidth="1" outlineLevel="1"/>
    <col min="35" max="35" width="6.6328125" style="2" hidden="1" customWidth="1" outlineLevel="1" collapsed="1"/>
    <col min="36" max="36" width="76.1796875" style="2" hidden="1" customWidth="1" outlineLevel="1" collapsed="1"/>
    <col min="37" max="37" width="6.6328125" style="2" hidden="1" customWidth="1" outlineLevel="1"/>
    <col min="38" max="44" width="6.6328125" style="2" hidden="1" customWidth="1" outlineLevel="2"/>
    <col min="45" max="45" width="6.6328125" style="2" hidden="1" customWidth="1" outlineLevel="2" collapsed="1"/>
    <col min="46" max="46" width="6.6328125" style="2" hidden="1" customWidth="1" outlineLevel="1"/>
    <col min="47" max="57" width="6.6328125" style="2" hidden="1" customWidth="1" outlineLevel="2"/>
    <col min="58" max="58" width="6.6328125" style="2" hidden="1" customWidth="1" outlineLevel="1"/>
    <col min="59" max="68" width="7.6328125" style="2" hidden="1" customWidth="1" outlineLevel="2"/>
    <col min="69" max="69" width="51" style="2" hidden="1" customWidth="1" outlineLevel="2"/>
    <col min="70" max="70" width="7.6328125" style="2" hidden="1" customWidth="1" outlineLevel="1"/>
    <col min="71" max="78" width="7.6328125" style="2" hidden="1" customWidth="1" outlineLevel="2"/>
    <col min="79" max="79" width="51.26953125" style="2" hidden="1" customWidth="1" outlineLevel="2" collapsed="1"/>
    <col min="80" max="80" width="7.6328125" style="2" hidden="1" customWidth="1" outlineLevel="1" collapsed="1"/>
    <col min="81" max="87" width="6.6328125" style="2" hidden="1" customWidth="1" outlineLevel="1"/>
    <col min="88" max="88" width="91.1796875" style="2" hidden="1" customWidth="1" outlineLevel="1" collapsed="1"/>
    <col min="89" max="94" width="11.6328125" style="2" hidden="1" customWidth="1" outlineLevel="1"/>
    <col min="95" max="95" width="47.7265625" style="2" hidden="1" customWidth="1" outlineLevel="1"/>
    <col min="96" max="98" width="11.6328125" style="2" hidden="1" customWidth="1" outlineLevel="1"/>
    <col min="99" max="99" width="53" style="2" hidden="1" customWidth="1" outlineLevel="1"/>
    <col min="100" max="100" width="11.6328125" style="2" customWidth="1"/>
    <col min="101" max="101" width="7.26953125" style="2" customWidth="1"/>
    <col min="102" max="102" width="7.1796875" style="2" customWidth="1"/>
    <col min="103" max="103" width="7.54296875" style="2" customWidth="1"/>
    <col min="104" max="104" width="6.90625" style="2" customWidth="1"/>
    <col min="105" max="105" width="7.453125" style="2" customWidth="1"/>
    <col min="106" max="106" width="60.90625" style="2" customWidth="1" collapsed="1"/>
    <col min="107" max="107" width="11.6328125" style="2" hidden="1" customWidth="1" outlineLevel="2"/>
    <col min="108" max="114" width="11.6328125" style="2" hidden="1" customWidth="1" outlineLevel="3"/>
    <col min="115" max="115" width="11.6328125" style="2" hidden="1" customWidth="1" outlineLevel="3" collapsed="1"/>
    <col min="116" max="116" width="11.6328125" style="2" hidden="1" customWidth="1" outlineLevel="2"/>
    <col min="117" max="123" width="11.6328125" style="2" hidden="1" customWidth="1" outlineLevel="3"/>
    <col min="124" max="124" width="11.6328125" style="2" hidden="1" customWidth="1" outlineLevel="3" collapsed="1"/>
    <col min="125" max="125" width="11.6328125" style="2" hidden="1" customWidth="1" outlineLevel="2"/>
    <col min="126" max="132" width="11.6328125" style="2" hidden="1" customWidth="1" outlineLevel="3"/>
    <col min="133" max="133" width="11.6328125" style="2" hidden="1" customWidth="1" outlineLevel="3" collapsed="1"/>
    <col min="134" max="134" width="11.6328125" style="2" hidden="1" customWidth="1" outlineLevel="2"/>
    <col min="135" max="142" width="11.6328125" style="2" hidden="1" customWidth="1" outlineLevel="3"/>
    <col min="143" max="143" width="11.6328125" style="2" hidden="1" customWidth="1" outlineLevel="3" collapsed="1"/>
    <col min="144" max="144" width="11.6328125" style="2" hidden="1" customWidth="1" outlineLevel="2" collapsed="1"/>
    <col min="145" max="151" width="11.6328125" style="2" hidden="1" customWidth="1" outlineLevel="2"/>
    <col min="152" max="152" width="11.6328125" style="2" hidden="1" customWidth="1" outlineLevel="2" collapsed="1"/>
    <col min="153" max="157" width="11.6328125" style="2" hidden="1" customWidth="1" outlineLevel="1"/>
    <col min="158" max="158" width="11.6328125" style="11" hidden="1" customWidth="1" outlineLevel="1" collapsed="1"/>
    <col min="159" max="159" width="11.6328125" style="11" hidden="1" customWidth="1" outlineLevel="1"/>
    <col min="160" max="160" width="11.6328125" hidden="1" customWidth="1" outlineLevel="1"/>
    <col min="161" max="163" width="11.6328125" style="102" hidden="1" customWidth="1" outlineLevel="1"/>
    <col min="164" max="164" width="11.6328125" style="108" hidden="1" customWidth="1" outlineLevel="1"/>
    <col min="165" max="165" width="11.6328125" style="112" hidden="1" customWidth="1" outlineLevel="1" collapsed="1"/>
    <col min="166" max="166" width="11.6328125" style="246" hidden="1" customWidth="1" outlineLevel="1"/>
    <col min="167" max="167" width="11.6328125" style="112" hidden="1" customWidth="1" outlineLevel="4"/>
    <col min="168" max="168" width="11.6328125" hidden="1" customWidth="1" outlineLevel="3"/>
    <col min="169" max="170" width="11.6328125" style="104" hidden="1" customWidth="1" outlineLevel="4"/>
    <col min="171" max="171" width="11.6328125" style="105" hidden="1" customWidth="1" outlineLevel="4" collapsed="1"/>
    <col min="172" max="172" width="11.6328125" style="112" hidden="1" customWidth="1" outlineLevel="4"/>
    <col min="173" max="173" width="11.6328125" hidden="1" customWidth="1" outlineLevel="4"/>
    <col min="174" max="174" width="11.6328125" hidden="1" customWidth="1" outlineLevel="3"/>
    <col min="175" max="176" width="11.6328125" style="103" hidden="1" customWidth="1" outlineLevel="4"/>
    <col min="177" max="177" width="11.6328125" style="105" hidden="1" customWidth="1" outlineLevel="4"/>
    <col min="178" max="178" width="11.6328125" style="116" hidden="1" customWidth="1" outlineLevel="4" collapsed="1"/>
    <col min="179" max="179" width="11.6328125" style="118" hidden="1" customWidth="1" outlineLevel="3"/>
    <col min="180" max="180" width="11.6328125" style="118" hidden="1" customWidth="1" outlineLevel="4"/>
    <col min="181" max="181" width="11.6328125" style="118" hidden="1" customWidth="1" outlineLevel="4" collapsed="1"/>
    <col min="182" max="185" width="11.6328125" style="118" hidden="1" customWidth="1" outlineLevel="4"/>
    <col min="186" max="187" width="11.6328125" style="118" hidden="1" customWidth="1" outlineLevel="4" collapsed="1"/>
    <col min="188" max="188" width="11.6328125" style="119" hidden="1" customWidth="1" outlineLevel="3"/>
    <col min="189" max="189" width="11.6328125" style="119" hidden="1" customWidth="1" outlineLevel="4"/>
    <col min="190" max="190" width="11.6328125" style="119" hidden="1" customWidth="1" outlineLevel="4" collapsed="1"/>
    <col min="191" max="191" width="11.6328125" style="164" hidden="1" customWidth="1" outlineLevel="4"/>
    <col min="192" max="194" width="11.6328125" style="119" hidden="1" customWidth="1" outlineLevel="4"/>
    <col min="195" max="195" width="11.6328125" style="119" hidden="1" customWidth="1" outlineLevel="4" collapsed="1"/>
    <col min="196" max="196" width="11.6328125" style="119" hidden="1" customWidth="1" outlineLevel="4"/>
    <col min="197" max="197" width="11.6328125" style="120" hidden="1" customWidth="1" outlineLevel="3" collapsed="1"/>
    <col min="198" max="198" width="11.6328125" style="120" hidden="1" customWidth="1" outlineLevel="3"/>
    <col min="199" max="199" width="11.6328125" style="120" hidden="1" customWidth="1" outlineLevel="3" collapsed="1"/>
    <col min="200" max="202" width="11.6328125" style="120" hidden="1" customWidth="1" outlineLevel="3"/>
    <col min="203" max="204" width="11.6328125" style="120" hidden="1" customWidth="1" outlineLevel="3" collapsed="1"/>
    <col min="205" max="207" width="11.6328125" style="4" hidden="1" customWidth="1" outlineLevel="2"/>
    <col min="208" max="208" width="11.6328125" style="114" hidden="1" customWidth="1" outlineLevel="2"/>
    <col min="209" max="209" width="11.6328125" style="115" hidden="1" customWidth="1" outlineLevel="3"/>
    <col min="210" max="210" width="11.6328125" style="114" hidden="1" customWidth="1" outlineLevel="3" collapsed="1"/>
    <col min="211" max="214" width="11.6328125" style="114" hidden="1" customWidth="1" outlineLevel="3"/>
    <col min="215" max="215" width="11.6328125" style="114" hidden="1" customWidth="1" outlineLevel="3" collapsed="1"/>
    <col min="216" max="224" width="11.6328125" style="116" hidden="1" customWidth="1" outlineLevel="3"/>
    <col min="225" max="225" width="11.6328125" style="117" hidden="1" customWidth="1" outlineLevel="2"/>
    <col min="226" max="227" width="11.6328125" hidden="1" customWidth="1" outlineLevel="3"/>
    <col min="228" max="228" width="11.6328125" hidden="1" customWidth="1" outlineLevel="3" collapsed="1"/>
    <col min="229" max="229" width="11.6328125" hidden="1" customWidth="1" outlineLevel="3"/>
    <col min="230" max="230" width="11.6328125" style="106" hidden="1" customWidth="1" outlineLevel="3"/>
    <col min="231" max="231" width="11.6328125" style="121" hidden="1" customWidth="1" outlineLevel="2" collapsed="1"/>
    <col min="232" max="233" width="11.6328125" style="166" hidden="1" customWidth="1" outlineLevel="2"/>
    <col min="234" max="235" width="11.6328125" style="284" hidden="1" customWidth="1" outlineLevel="2"/>
    <col min="236" max="236" width="11.6328125" style="284" hidden="1" customWidth="1" outlineLevel="3"/>
    <col min="237" max="237" width="11.6328125" style="166" hidden="1" customWidth="1" outlineLevel="2" collapsed="1"/>
    <col min="238" max="238" width="11.6328125" style="166" hidden="1" customWidth="1" outlineLevel="2"/>
    <col min="239" max="239" width="11.6328125" style="166" hidden="1" customWidth="1" outlineLevel="3"/>
    <col min="240" max="240" width="11.6328125" style="166" hidden="1" customWidth="1" outlineLevel="2"/>
    <col min="241" max="243" width="11.6328125" style="267" hidden="1" customWidth="1" outlineLevel="3"/>
    <col min="244" max="244" width="11.6328125" style="166" hidden="1" customWidth="1" outlineLevel="2"/>
    <col min="245" max="247" width="11.6328125" style="267" hidden="1" customWidth="1" outlineLevel="3"/>
    <col min="248" max="248" width="11.6328125" style="284" hidden="1" customWidth="1" outlineLevel="2"/>
    <col min="249" max="249" width="11.6328125" style="166" hidden="1" customWidth="1" outlineLevel="3"/>
    <col min="250" max="250" width="11.6328125" style="168" hidden="1" customWidth="1" outlineLevel="2" collapsed="1"/>
    <col min="251" max="251" width="11.6328125" style="166" hidden="1" customWidth="1" outlineLevel="2"/>
    <col min="252" max="252" width="11.6328125" style="306" hidden="1" customWidth="1" outlineLevel="2"/>
    <col min="253" max="253" width="11.6328125" style="11" hidden="1" customWidth="1" outlineLevel="2"/>
    <col min="254" max="259" width="11.6328125" style="124" hidden="1" customWidth="1" outlineLevel="2"/>
    <col min="260" max="265" width="10.90625" hidden="1" customWidth="1" outlineLevel="1"/>
  </cols>
  <sheetData>
    <row r="1" spans="1:260" ht="30" customHeight="1">
      <c r="A1" s="5" t="s">
        <v>228</v>
      </c>
      <c r="B1" s="7"/>
      <c r="C1" s="7"/>
      <c r="D1" s="7"/>
      <c r="E1" s="7"/>
      <c r="F1" s="7"/>
      <c r="G1" s="7"/>
      <c r="H1" s="7"/>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12"/>
      <c r="FC1" s="12"/>
    </row>
    <row r="2" spans="1:260" ht="12" customHeight="1">
      <c r="A2" s="6"/>
      <c r="B2" s="7"/>
      <c r="C2" s="7"/>
      <c r="D2" s="7"/>
      <c r="E2" s="7"/>
      <c r="F2" s="7"/>
      <c r="G2" s="7"/>
      <c r="H2" s="7"/>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12"/>
      <c r="FC2" s="12"/>
    </row>
    <row r="3" spans="1:260" ht="16.5" customHeight="1">
      <c r="A3" s="14" t="s">
        <v>0</v>
      </c>
      <c r="B3" s="15"/>
      <c r="C3" s="15"/>
      <c r="D3" s="109"/>
      <c r="E3" s="109"/>
      <c r="F3" s="109"/>
      <c r="G3" s="109"/>
      <c r="H3" s="109"/>
    </row>
    <row r="4" spans="1:260" ht="20.5" customHeight="1" thickBot="1">
      <c r="A4" s="16" t="s">
        <v>395</v>
      </c>
      <c r="B4" s="16"/>
      <c r="C4" s="16"/>
      <c r="D4" s="109"/>
      <c r="E4" s="109"/>
      <c r="F4" s="110"/>
      <c r="G4" s="109"/>
      <c r="H4" s="109"/>
    </row>
    <row r="5" spans="1:260" ht="22" customHeight="1" thickBot="1">
      <c r="A5" s="17" t="s">
        <v>394</v>
      </c>
      <c r="B5" s="18"/>
      <c r="C5" s="18"/>
      <c r="D5" s="313"/>
      <c r="E5" s="313"/>
      <c r="F5" s="111"/>
      <c r="G5" s="313"/>
      <c r="H5" s="313"/>
      <c r="IZ5" s="314"/>
    </row>
    <row r="6" spans="1:260" ht="10" customHeight="1" thickBot="1">
      <c r="A6" s="2"/>
      <c r="B6" s="2"/>
      <c r="C6" s="2"/>
      <c r="D6" s="2"/>
      <c r="E6" s="2"/>
      <c r="F6" s="2"/>
      <c r="G6" s="2"/>
      <c r="H6" s="2"/>
      <c r="IS6" s="285"/>
      <c r="IT6" s="285"/>
      <c r="IU6" s="285"/>
      <c r="IV6" s="285"/>
      <c r="IW6" s="285"/>
      <c r="IX6" s="285"/>
      <c r="IY6" s="285"/>
      <c r="IZ6" s="314"/>
    </row>
    <row r="7" spans="1:260" ht="18" customHeight="1" thickBot="1">
      <c r="A7" s="4"/>
      <c r="B7" s="3"/>
      <c r="C7" s="3"/>
      <c r="D7" s="3"/>
      <c r="E7" s="3"/>
      <c r="F7" s="1"/>
      <c r="G7" s="3"/>
      <c r="H7" s="3"/>
      <c r="I7" s="150" t="s">
        <v>264</v>
      </c>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151"/>
      <c r="AQ7" s="151"/>
      <c r="AR7" s="151"/>
      <c r="AS7" s="151"/>
      <c r="AT7" s="151"/>
      <c r="AU7" s="151"/>
      <c r="AV7" s="151"/>
      <c r="AW7" s="151"/>
      <c r="AX7" s="151"/>
      <c r="AY7" s="151"/>
      <c r="AZ7" s="151"/>
      <c r="BA7" s="151"/>
      <c r="BB7" s="151"/>
      <c r="BC7" s="151"/>
      <c r="BD7" s="151"/>
      <c r="BE7" s="151"/>
      <c r="BF7" s="151"/>
      <c r="BG7" s="151"/>
      <c r="BH7" s="151"/>
      <c r="BI7" s="151"/>
      <c r="BJ7" s="151"/>
      <c r="BK7" s="151"/>
      <c r="BL7" s="151"/>
      <c r="BM7" s="151"/>
      <c r="BN7" s="151"/>
      <c r="BO7" s="151"/>
      <c r="BP7" s="151"/>
      <c r="BQ7" s="152"/>
      <c r="BR7" s="151"/>
      <c r="BS7" s="151"/>
      <c r="BT7" s="151"/>
      <c r="BU7" s="151"/>
      <c r="BV7" s="151"/>
      <c r="BW7" s="151"/>
      <c r="BX7" s="151"/>
      <c r="BY7" s="151"/>
      <c r="BZ7" s="151"/>
      <c r="CA7" s="151"/>
      <c r="CB7" s="151"/>
      <c r="CC7" s="151"/>
      <c r="CD7" s="151"/>
      <c r="CE7" s="151"/>
      <c r="CF7" s="151"/>
      <c r="CG7" s="151"/>
      <c r="CH7" s="151"/>
      <c r="CI7" s="151"/>
      <c r="CJ7" s="151"/>
      <c r="CK7" s="152"/>
      <c r="CL7" s="153" t="s">
        <v>265</v>
      </c>
      <c r="CM7" s="154"/>
      <c r="CN7" s="154"/>
      <c r="CO7" s="154"/>
      <c r="CP7" s="154"/>
      <c r="CQ7" s="154"/>
      <c r="CR7" s="154"/>
      <c r="CS7" s="154"/>
      <c r="CT7" s="154"/>
      <c r="CU7" s="154"/>
      <c r="CV7" s="154"/>
      <c r="CW7" s="154"/>
      <c r="CX7" s="154"/>
      <c r="CY7" s="154"/>
      <c r="CZ7" s="154"/>
      <c r="DA7" s="154"/>
      <c r="DB7" s="154"/>
      <c r="DC7" s="154"/>
      <c r="DD7" s="154"/>
      <c r="DE7" s="154"/>
      <c r="DF7" s="154"/>
      <c r="DG7" s="154"/>
      <c r="DH7" s="154"/>
      <c r="DI7" s="154"/>
      <c r="DJ7" s="154"/>
      <c r="DK7" s="154"/>
      <c r="DL7" s="154"/>
      <c r="DM7" s="154"/>
      <c r="DN7" s="154"/>
      <c r="DO7" s="154"/>
      <c r="DP7" s="154"/>
      <c r="DQ7" s="154"/>
      <c r="DR7" s="154"/>
      <c r="DS7" s="154"/>
      <c r="DT7" s="154"/>
      <c r="DU7" s="211"/>
      <c r="DV7" s="211"/>
      <c r="DW7" s="211"/>
      <c r="DX7" s="211"/>
      <c r="DY7" s="211"/>
      <c r="DZ7" s="211"/>
      <c r="EA7" s="211"/>
      <c r="EB7" s="211"/>
      <c r="EC7" s="211"/>
      <c r="ED7" s="211"/>
      <c r="EE7" s="211"/>
      <c r="EF7" s="211"/>
      <c r="EG7" s="211"/>
      <c r="EH7" s="211"/>
      <c r="EI7" s="211"/>
      <c r="EJ7" s="211"/>
      <c r="EK7" s="211"/>
      <c r="EL7" s="211"/>
      <c r="EM7" s="211"/>
      <c r="EN7" s="154"/>
      <c r="EO7" s="211"/>
      <c r="EP7" s="211"/>
      <c r="EQ7" s="211"/>
      <c r="ER7" s="211"/>
      <c r="ES7" s="211"/>
      <c r="ET7" s="211"/>
      <c r="EU7" s="211"/>
      <c r="EV7" s="211"/>
      <c r="EW7" s="155"/>
      <c r="EX7" s="327" t="s">
        <v>200</v>
      </c>
      <c r="EY7" s="328"/>
      <c r="EZ7" s="328"/>
      <c r="FA7" s="328"/>
      <c r="FB7" s="328"/>
      <c r="FC7" s="328"/>
      <c r="FD7" s="328"/>
      <c r="FE7" s="328"/>
      <c r="FF7" s="328"/>
      <c r="FG7" s="328"/>
      <c r="FH7" s="328"/>
      <c r="FI7" s="328"/>
      <c r="FJ7" s="328"/>
      <c r="FK7" s="328"/>
      <c r="FL7" s="328"/>
      <c r="FM7" s="328"/>
      <c r="FN7" s="328"/>
      <c r="FO7" s="328"/>
      <c r="FP7" s="328"/>
      <c r="FQ7" s="328"/>
      <c r="FR7" s="328"/>
      <c r="FS7" s="328"/>
      <c r="FT7" s="328"/>
      <c r="FU7" s="328"/>
      <c r="FV7" s="328"/>
      <c r="FW7" s="328"/>
      <c r="FX7" s="328"/>
      <c r="FY7" s="328"/>
      <c r="FZ7" s="328"/>
      <c r="GA7" s="328"/>
      <c r="GB7" s="328"/>
      <c r="GC7" s="328"/>
      <c r="GD7" s="328"/>
      <c r="GE7" s="328"/>
      <c r="GF7" s="328"/>
      <c r="GG7" s="328"/>
      <c r="GH7" s="328"/>
      <c r="GI7" s="328"/>
      <c r="GJ7" s="328"/>
      <c r="GK7" s="328"/>
      <c r="GL7" s="328"/>
      <c r="GM7" s="328"/>
      <c r="GN7" s="328"/>
      <c r="GO7" s="328"/>
      <c r="GP7" s="328"/>
      <c r="GQ7" s="328"/>
      <c r="GR7" s="328"/>
      <c r="GS7" s="328"/>
      <c r="GT7" s="328"/>
      <c r="GU7" s="328"/>
      <c r="GV7" s="328"/>
      <c r="GW7" s="328"/>
      <c r="GX7" s="328"/>
      <c r="GY7" s="329"/>
      <c r="GZ7" s="209" t="s">
        <v>281</v>
      </c>
      <c r="HA7" s="156"/>
      <c r="HB7" s="156"/>
      <c r="HC7" s="156"/>
      <c r="HD7" s="156"/>
      <c r="HE7" s="156"/>
      <c r="HF7" s="156"/>
      <c r="HG7" s="156"/>
      <c r="HH7" s="157"/>
      <c r="HI7" s="147" t="s">
        <v>194</v>
      </c>
      <c r="HJ7" s="148"/>
      <c r="HK7" s="148"/>
      <c r="HL7" s="158"/>
      <c r="HM7" s="158"/>
      <c r="HN7" s="148"/>
      <c r="HO7" s="148"/>
      <c r="HP7" s="148"/>
      <c r="HQ7" s="148"/>
      <c r="HR7" s="149" t="s">
        <v>235</v>
      </c>
      <c r="HS7" s="159"/>
      <c r="HT7" s="159"/>
      <c r="HU7" s="159"/>
      <c r="HV7" s="162"/>
      <c r="HW7" s="163"/>
      <c r="HX7" s="209" t="s">
        <v>223</v>
      </c>
      <c r="HY7" s="156"/>
      <c r="HZ7" s="156"/>
      <c r="IA7" s="156"/>
      <c r="IB7" s="156"/>
      <c r="IC7" s="156"/>
      <c r="ID7" s="156"/>
      <c r="IE7" s="156"/>
      <c r="IF7" s="156"/>
      <c r="IG7" s="156"/>
      <c r="IH7" s="156"/>
      <c r="II7" s="156"/>
      <c r="IJ7" s="156"/>
      <c r="IK7" s="156"/>
      <c r="IL7" s="156"/>
      <c r="IM7" s="156"/>
      <c r="IN7" s="156"/>
      <c r="IO7" s="241"/>
      <c r="IP7" s="171"/>
      <c r="IQ7" s="11"/>
      <c r="IR7" s="11"/>
      <c r="IS7" s="285"/>
      <c r="IT7" s="285"/>
      <c r="IU7" s="285"/>
      <c r="IV7" s="285"/>
      <c r="IW7" s="285"/>
      <c r="IX7" s="285"/>
      <c r="IY7" s="285"/>
      <c r="IZ7" s="318"/>
    </row>
    <row r="8" spans="1:260" ht="133.5" customHeight="1" thickBot="1">
      <c r="A8" s="9" t="s">
        <v>1</v>
      </c>
      <c r="B8" s="89" t="s">
        <v>2</v>
      </c>
      <c r="C8" s="89" t="s">
        <v>3</v>
      </c>
      <c r="D8" s="89" t="s">
        <v>3</v>
      </c>
      <c r="E8" s="20" t="s">
        <v>136</v>
      </c>
      <c r="F8" s="89" t="s">
        <v>155</v>
      </c>
      <c r="G8" s="279" t="s">
        <v>364</v>
      </c>
      <c r="H8" s="279" t="s">
        <v>396</v>
      </c>
      <c r="I8" s="253" t="s">
        <v>154</v>
      </c>
      <c r="J8" s="254" t="s">
        <v>156</v>
      </c>
      <c r="K8" s="255" t="s">
        <v>397</v>
      </c>
      <c r="L8" s="146" t="s">
        <v>229</v>
      </c>
      <c r="M8" s="255" t="s">
        <v>398</v>
      </c>
      <c r="N8" s="146" t="s">
        <v>229</v>
      </c>
      <c r="O8" s="256" t="s">
        <v>24</v>
      </c>
      <c r="P8" s="254" t="s">
        <v>159</v>
      </c>
      <c r="Q8" s="255" t="s">
        <v>168</v>
      </c>
      <c r="R8" s="146" t="s">
        <v>229</v>
      </c>
      <c r="S8" s="255" t="s">
        <v>169</v>
      </c>
      <c r="T8" s="146" t="s">
        <v>229</v>
      </c>
      <c r="U8" s="255" t="s">
        <v>399</v>
      </c>
      <c r="V8" s="146" t="s">
        <v>229</v>
      </c>
      <c r="W8" s="256" t="s">
        <v>24</v>
      </c>
      <c r="X8" s="254" t="s">
        <v>160</v>
      </c>
      <c r="Y8" s="160" t="s">
        <v>178</v>
      </c>
      <c r="Z8" s="160" t="s">
        <v>179</v>
      </c>
      <c r="AA8" s="257" t="s">
        <v>24</v>
      </c>
      <c r="AB8" s="254" t="s">
        <v>157</v>
      </c>
      <c r="AC8" s="160" t="s">
        <v>180</v>
      </c>
      <c r="AD8" s="160" t="s">
        <v>181</v>
      </c>
      <c r="AE8" s="160" t="s">
        <v>26</v>
      </c>
      <c r="AF8" s="160" t="s">
        <v>182</v>
      </c>
      <c r="AG8" s="160" t="s">
        <v>183</v>
      </c>
      <c r="AH8" s="160" t="s">
        <v>184</v>
      </c>
      <c r="AI8" s="160" t="s">
        <v>185</v>
      </c>
      <c r="AJ8" s="258" t="s">
        <v>24</v>
      </c>
      <c r="AK8" s="254" t="s">
        <v>158</v>
      </c>
      <c r="AL8" s="160" t="s">
        <v>64</v>
      </c>
      <c r="AM8" s="160" t="s">
        <v>65</v>
      </c>
      <c r="AN8" s="160" t="s">
        <v>66</v>
      </c>
      <c r="AO8" s="160" t="s">
        <v>20</v>
      </c>
      <c r="AP8" s="160" t="s">
        <v>186</v>
      </c>
      <c r="AQ8" s="160" t="s">
        <v>187</v>
      </c>
      <c r="AR8" s="160" t="s">
        <v>185</v>
      </c>
      <c r="AS8" s="258" t="s">
        <v>24</v>
      </c>
      <c r="AT8" s="253" t="s">
        <v>175</v>
      </c>
      <c r="AU8" s="260" t="s">
        <v>203</v>
      </c>
      <c r="AV8" s="261" t="s">
        <v>204</v>
      </c>
      <c r="AW8" s="261" t="s">
        <v>270</v>
      </c>
      <c r="AX8" s="261" t="s">
        <v>271</v>
      </c>
      <c r="AY8" s="261" t="s">
        <v>272</v>
      </c>
      <c r="AZ8" s="261" t="s">
        <v>251</v>
      </c>
      <c r="BA8" s="261" t="s">
        <v>205</v>
      </c>
      <c r="BB8" s="261" t="s">
        <v>250</v>
      </c>
      <c r="BC8" s="261" t="s">
        <v>184</v>
      </c>
      <c r="BD8" s="261" t="s">
        <v>185</v>
      </c>
      <c r="BE8" s="262" t="s">
        <v>24</v>
      </c>
      <c r="BF8" s="253" t="s">
        <v>206</v>
      </c>
      <c r="BG8" s="146" t="s">
        <v>207</v>
      </c>
      <c r="BH8" s="160" t="s">
        <v>15</v>
      </c>
      <c r="BI8" s="160" t="s">
        <v>14</v>
      </c>
      <c r="BJ8" s="160" t="s">
        <v>276</v>
      </c>
      <c r="BK8" s="160" t="s">
        <v>277</v>
      </c>
      <c r="BL8" s="160" t="s">
        <v>68</v>
      </c>
      <c r="BM8" s="160" t="s">
        <v>279</v>
      </c>
      <c r="BN8" s="160" t="s">
        <v>280</v>
      </c>
      <c r="BO8" s="160" t="s">
        <v>184</v>
      </c>
      <c r="BP8" s="160" t="s">
        <v>185</v>
      </c>
      <c r="BQ8" s="263" t="s">
        <v>24</v>
      </c>
      <c r="BR8" s="222" t="s">
        <v>176</v>
      </c>
      <c r="BS8" s="223" t="s">
        <v>216</v>
      </c>
      <c r="BT8" s="223" t="s">
        <v>285</v>
      </c>
      <c r="BU8" s="223" t="s">
        <v>286</v>
      </c>
      <c r="BV8" s="223" t="s">
        <v>287</v>
      </c>
      <c r="BW8" s="223" t="s">
        <v>288</v>
      </c>
      <c r="BX8" s="223" t="s">
        <v>289</v>
      </c>
      <c r="BY8" s="223" t="s">
        <v>184</v>
      </c>
      <c r="BZ8" s="223" t="s">
        <v>185</v>
      </c>
      <c r="CA8" s="229" t="s">
        <v>24</v>
      </c>
      <c r="CB8" s="222" t="s">
        <v>217</v>
      </c>
      <c r="CC8" s="205" t="s">
        <v>34</v>
      </c>
      <c r="CD8" s="223" t="s">
        <v>36</v>
      </c>
      <c r="CE8" s="223" t="s">
        <v>238</v>
      </c>
      <c r="CF8" s="223" t="s">
        <v>37</v>
      </c>
      <c r="CG8" s="223" t="s">
        <v>35</v>
      </c>
      <c r="CH8" s="223" t="s">
        <v>184</v>
      </c>
      <c r="CI8" s="223" t="s">
        <v>185</v>
      </c>
      <c r="CJ8" s="229" t="s">
        <v>24</v>
      </c>
      <c r="CK8" s="271" t="s">
        <v>221</v>
      </c>
      <c r="CL8" s="230" t="s">
        <v>156</v>
      </c>
      <c r="CM8" s="231" t="s">
        <v>230</v>
      </c>
      <c r="CN8" s="232" t="s">
        <v>229</v>
      </c>
      <c r="CO8" s="233" t="s">
        <v>231</v>
      </c>
      <c r="CP8" s="325" t="s">
        <v>229</v>
      </c>
      <c r="CQ8" s="326" t="s">
        <v>24</v>
      </c>
      <c r="CR8" s="230" t="s">
        <v>159</v>
      </c>
      <c r="CS8" s="234" t="s">
        <v>400</v>
      </c>
      <c r="CT8" s="232" t="s">
        <v>229</v>
      </c>
      <c r="CU8" s="235" t="s">
        <v>24</v>
      </c>
      <c r="CV8" s="230" t="s">
        <v>160</v>
      </c>
      <c r="CW8" s="205" t="s">
        <v>401</v>
      </c>
      <c r="CX8" s="205" t="s">
        <v>402</v>
      </c>
      <c r="CY8" s="205" t="s">
        <v>403</v>
      </c>
      <c r="CZ8" s="205" t="s">
        <v>404</v>
      </c>
      <c r="DA8" s="205" t="s">
        <v>232</v>
      </c>
      <c r="DB8" s="228" t="s">
        <v>24</v>
      </c>
      <c r="DC8" s="230" t="s">
        <v>157</v>
      </c>
      <c r="DD8" s="223" t="s">
        <v>244</v>
      </c>
      <c r="DE8" s="223" t="s">
        <v>245</v>
      </c>
      <c r="DF8" s="223" t="s">
        <v>246</v>
      </c>
      <c r="DG8" s="223" t="s">
        <v>247</v>
      </c>
      <c r="DH8" s="223" t="s">
        <v>188</v>
      </c>
      <c r="DI8" s="223" t="s">
        <v>184</v>
      </c>
      <c r="DJ8" s="223" t="s">
        <v>185</v>
      </c>
      <c r="DK8" s="228" t="s">
        <v>24</v>
      </c>
      <c r="DL8" s="230" t="s">
        <v>158</v>
      </c>
      <c r="DM8" s="236" t="s">
        <v>197</v>
      </c>
      <c r="DN8" s="236" t="s">
        <v>198</v>
      </c>
      <c r="DO8" s="236" t="s">
        <v>199</v>
      </c>
      <c r="DP8" s="236" t="s">
        <v>267</v>
      </c>
      <c r="DQ8" s="236" t="s">
        <v>266</v>
      </c>
      <c r="DR8" s="223" t="s">
        <v>184</v>
      </c>
      <c r="DS8" s="223" t="s">
        <v>185</v>
      </c>
      <c r="DT8" s="228" t="s">
        <v>24</v>
      </c>
      <c r="DU8" s="230" t="s">
        <v>175</v>
      </c>
      <c r="DV8" s="205" t="s">
        <v>203</v>
      </c>
      <c r="DW8" s="223" t="s">
        <v>204</v>
      </c>
      <c r="DX8" s="223" t="s">
        <v>273</v>
      </c>
      <c r="DY8" s="223" t="s">
        <v>274</v>
      </c>
      <c r="DZ8" s="223" t="s">
        <v>275</v>
      </c>
      <c r="EA8" s="223" t="s">
        <v>184</v>
      </c>
      <c r="EB8" s="223" t="s">
        <v>185</v>
      </c>
      <c r="EC8" s="228" t="s">
        <v>24</v>
      </c>
      <c r="ED8" s="230" t="s">
        <v>206</v>
      </c>
      <c r="EE8" s="146" t="s">
        <v>207</v>
      </c>
      <c r="EF8" s="160" t="s">
        <v>15</v>
      </c>
      <c r="EG8" s="160" t="s">
        <v>33</v>
      </c>
      <c r="EH8" s="160" t="s">
        <v>92</v>
      </c>
      <c r="EI8" s="160" t="s">
        <v>278</v>
      </c>
      <c r="EJ8" s="160" t="s">
        <v>57</v>
      </c>
      <c r="EK8" s="160" t="s">
        <v>184</v>
      </c>
      <c r="EL8" s="160" t="s">
        <v>185</v>
      </c>
      <c r="EM8" s="161" t="s">
        <v>24</v>
      </c>
      <c r="EN8" s="217" t="s">
        <v>176</v>
      </c>
      <c r="EO8" s="146" t="s">
        <v>254</v>
      </c>
      <c r="EP8" s="160" t="s">
        <v>290</v>
      </c>
      <c r="EQ8" s="160" t="s">
        <v>291</v>
      </c>
      <c r="ER8" s="160" t="s">
        <v>292</v>
      </c>
      <c r="ES8" s="160" t="s">
        <v>293</v>
      </c>
      <c r="ET8" s="160" t="s">
        <v>255</v>
      </c>
      <c r="EU8" s="160" t="s">
        <v>184</v>
      </c>
      <c r="EV8" s="160" t="s">
        <v>185</v>
      </c>
      <c r="EW8" s="273" t="s">
        <v>260</v>
      </c>
      <c r="EX8" s="202" t="s">
        <v>156</v>
      </c>
      <c r="EY8" s="174" t="s">
        <v>261</v>
      </c>
      <c r="EZ8" s="174" t="s">
        <v>262</v>
      </c>
      <c r="FA8" s="174" t="s">
        <v>263</v>
      </c>
      <c r="FB8" s="175" t="s">
        <v>233</v>
      </c>
      <c r="FC8" s="174" t="s">
        <v>163</v>
      </c>
      <c r="FD8" s="202" t="s">
        <v>161</v>
      </c>
      <c r="FE8" s="174" t="s">
        <v>208</v>
      </c>
      <c r="FF8" s="174" t="s">
        <v>209</v>
      </c>
      <c r="FG8" s="174" t="s">
        <v>195</v>
      </c>
      <c r="FH8" s="174" t="s">
        <v>210</v>
      </c>
      <c r="FI8" s="174" t="s">
        <v>162</v>
      </c>
      <c r="FJ8" s="175" t="s">
        <v>233</v>
      </c>
      <c r="FK8" s="174" t="s">
        <v>163</v>
      </c>
      <c r="FL8" s="176" t="s">
        <v>157</v>
      </c>
      <c r="FM8" s="205" t="s">
        <v>248</v>
      </c>
      <c r="FN8" s="205" t="s">
        <v>249</v>
      </c>
      <c r="FO8" s="206" t="s">
        <v>233</v>
      </c>
      <c r="FP8" s="177" t="s">
        <v>163</v>
      </c>
      <c r="FQ8" s="178" t="s">
        <v>24</v>
      </c>
      <c r="FR8" s="202" t="s">
        <v>158</v>
      </c>
      <c r="FS8" s="174" t="s">
        <v>268</v>
      </c>
      <c r="FT8" s="174" t="s">
        <v>269</v>
      </c>
      <c r="FU8" s="175" t="s">
        <v>233</v>
      </c>
      <c r="FV8" s="174" t="s">
        <v>163</v>
      </c>
      <c r="FW8" s="176" t="s">
        <v>175</v>
      </c>
      <c r="FX8" s="173" t="s">
        <v>211</v>
      </c>
      <c r="FY8" s="173" t="s">
        <v>236</v>
      </c>
      <c r="FZ8" s="174" t="s">
        <v>252</v>
      </c>
      <c r="GA8" s="174" t="s">
        <v>253</v>
      </c>
      <c r="GB8" s="174" t="s">
        <v>237</v>
      </c>
      <c r="GC8" s="174" t="s">
        <v>196</v>
      </c>
      <c r="GD8" s="175" t="s">
        <v>233</v>
      </c>
      <c r="GE8" s="174" t="s">
        <v>163</v>
      </c>
      <c r="GF8" s="202" t="s">
        <v>206</v>
      </c>
      <c r="GG8" s="216" t="s">
        <v>212</v>
      </c>
      <c r="GH8" s="216" t="s">
        <v>213</v>
      </c>
      <c r="GI8" s="205" t="s">
        <v>283</v>
      </c>
      <c r="GJ8" s="205" t="s">
        <v>282</v>
      </c>
      <c r="GK8" s="205" t="s">
        <v>284</v>
      </c>
      <c r="GL8" s="205" t="s">
        <v>196</v>
      </c>
      <c r="GM8" s="206" t="s">
        <v>233</v>
      </c>
      <c r="GN8" s="174" t="s">
        <v>163</v>
      </c>
      <c r="GO8" s="202" t="s">
        <v>176</v>
      </c>
      <c r="GP8" s="216" t="s">
        <v>218</v>
      </c>
      <c r="GQ8" s="216" t="s">
        <v>219</v>
      </c>
      <c r="GR8" s="205" t="s">
        <v>215</v>
      </c>
      <c r="GS8" s="205" t="s">
        <v>214</v>
      </c>
      <c r="GT8" s="205" t="s">
        <v>196</v>
      </c>
      <c r="GU8" s="206" t="s">
        <v>233</v>
      </c>
      <c r="GV8" s="205" t="s">
        <v>163</v>
      </c>
      <c r="GW8" s="279" t="s">
        <v>294</v>
      </c>
      <c r="GX8" s="279" t="s">
        <v>240</v>
      </c>
      <c r="GY8" s="179" t="s">
        <v>256</v>
      </c>
      <c r="GZ8" s="180" t="s">
        <v>201</v>
      </c>
      <c r="HA8" s="172" t="s">
        <v>189</v>
      </c>
      <c r="HB8" s="172" t="s">
        <v>190</v>
      </c>
      <c r="HC8" s="181" t="s">
        <v>202</v>
      </c>
      <c r="HD8" s="181" t="s">
        <v>191</v>
      </c>
      <c r="HE8" s="181" t="s">
        <v>192</v>
      </c>
      <c r="HF8" s="181" t="s">
        <v>193</v>
      </c>
      <c r="HG8" s="181" t="s">
        <v>220</v>
      </c>
      <c r="HH8" s="174" t="s">
        <v>163</v>
      </c>
      <c r="HI8" s="182" t="s">
        <v>164</v>
      </c>
      <c r="HJ8" s="182" t="s">
        <v>165</v>
      </c>
      <c r="HK8" s="183" t="s">
        <v>160</v>
      </c>
      <c r="HL8" s="183" t="s">
        <v>166</v>
      </c>
      <c r="HM8" s="264" t="s">
        <v>167</v>
      </c>
      <c r="HN8" s="265" t="s">
        <v>175</v>
      </c>
      <c r="HO8" s="264" t="s">
        <v>176</v>
      </c>
      <c r="HP8" s="265" t="s">
        <v>177</v>
      </c>
      <c r="HQ8" s="184" t="s">
        <v>222</v>
      </c>
      <c r="HR8" s="185" t="s">
        <v>170</v>
      </c>
      <c r="HS8" s="185" t="s">
        <v>171</v>
      </c>
      <c r="HT8" s="185" t="s">
        <v>172</v>
      </c>
      <c r="HU8" s="185" t="s">
        <v>173</v>
      </c>
      <c r="HV8" s="185" t="s">
        <v>174</v>
      </c>
      <c r="HW8" s="186" t="s">
        <v>225</v>
      </c>
      <c r="HX8" s="180" t="s">
        <v>223</v>
      </c>
      <c r="HY8" s="298" t="s">
        <v>301</v>
      </c>
      <c r="HZ8" s="307" t="s">
        <v>300</v>
      </c>
      <c r="IA8" s="307" t="s">
        <v>303</v>
      </c>
      <c r="IB8" s="287" t="s">
        <v>304</v>
      </c>
      <c r="IC8" s="298" t="s">
        <v>302</v>
      </c>
      <c r="ID8" s="308" t="s">
        <v>239</v>
      </c>
      <c r="IE8" s="289" t="s">
        <v>305</v>
      </c>
      <c r="IF8" s="289" t="s">
        <v>257</v>
      </c>
      <c r="IG8" s="205" t="s">
        <v>296</v>
      </c>
      <c r="IH8" s="205" t="s">
        <v>295</v>
      </c>
      <c r="II8" s="205" t="s">
        <v>297</v>
      </c>
      <c r="IJ8" s="289" t="s">
        <v>258</v>
      </c>
      <c r="IK8" s="205" t="s">
        <v>298</v>
      </c>
      <c r="IL8" s="205" t="s">
        <v>299</v>
      </c>
      <c r="IM8" s="205" t="s">
        <v>297</v>
      </c>
      <c r="IN8" s="289" t="s">
        <v>259</v>
      </c>
      <c r="IO8" s="289" t="s">
        <v>176</v>
      </c>
      <c r="IP8" s="305" t="s">
        <v>224</v>
      </c>
      <c r="IQ8" s="302" t="s">
        <v>4</v>
      </c>
      <c r="IR8" s="302" t="s">
        <v>4</v>
      </c>
      <c r="IS8" s="198"/>
      <c r="IT8" s="123" t="s">
        <v>226</v>
      </c>
      <c r="IU8" s="122" t="s">
        <v>227</v>
      </c>
      <c r="IV8" s="122" t="s">
        <v>175</v>
      </c>
      <c r="IW8" s="122" t="s">
        <v>206</v>
      </c>
      <c r="IX8" s="122" t="s">
        <v>176</v>
      </c>
      <c r="IY8" s="122" t="s">
        <v>160</v>
      </c>
      <c r="IZ8" s="319"/>
    </row>
    <row r="9" spans="1:260" ht="15" customHeight="1">
      <c r="A9" s="13">
        <v>1</v>
      </c>
      <c r="B9" s="92" t="s">
        <v>319</v>
      </c>
      <c r="C9" s="201" t="s">
        <v>348</v>
      </c>
      <c r="D9" s="201" t="s">
        <v>392</v>
      </c>
      <c r="E9" s="321" t="str">
        <f>B9&amp;"@tec.mx"</f>
        <v>A01710343@tec.mx</v>
      </c>
      <c r="F9" s="259"/>
      <c r="G9" s="321">
        <v>1</v>
      </c>
      <c r="H9" s="321">
        <v>1</v>
      </c>
      <c r="I9" s="125"/>
      <c r="J9" s="125">
        <f t="shared" ref="J9:J37" si="0">((K9*0.8+L9*0.2)+(M9*0.8+N9*0.2))/2</f>
        <v>0</v>
      </c>
      <c r="K9" s="125"/>
      <c r="L9" s="125"/>
      <c r="M9" s="125"/>
      <c r="N9" s="125"/>
      <c r="O9" s="224"/>
      <c r="P9" s="134">
        <f t="shared" ref="P9:P37" si="1">((Q9*0.8+R9*0.2)+(S9*0.8+T9*0.2)+(U9*0.8+V9*0.2))/3</f>
        <v>0</v>
      </c>
      <c r="Q9" s="125"/>
      <c r="R9" s="125"/>
      <c r="S9" s="125"/>
      <c r="T9" s="125"/>
      <c r="U9" s="125"/>
      <c r="V9" s="125"/>
      <c r="W9" s="224"/>
      <c r="X9" s="125">
        <f t="shared" ref="X9:X37" si="2">(Y9+Z9)/2</f>
        <v>0</v>
      </c>
      <c r="Y9" s="125"/>
      <c r="Z9" s="125"/>
      <c r="AA9" s="125"/>
      <c r="AB9" s="134">
        <f t="shared" ref="AB9:AB37" si="3">(AC9+AD9+AE9+AF9+AG9+AH9+AI9)/7</f>
        <v>0</v>
      </c>
      <c r="AC9" s="141"/>
      <c r="AD9" s="141"/>
      <c r="AE9" s="141"/>
      <c r="AF9" s="141"/>
      <c r="AG9" s="141"/>
      <c r="AH9" s="141"/>
      <c r="AI9" s="141"/>
      <c r="AJ9" s="252"/>
      <c r="AK9" s="137">
        <f t="shared" ref="AK9:AK37" si="4">(AL9+AM9+AN9+AO9+AP9+AQ9+AR9)/7</f>
        <v>0</v>
      </c>
      <c r="AL9" s="126"/>
      <c r="AM9" s="126"/>
      <c r="AN9" s="126"/>
      <c r="AO9" s="126"/>
      <c r="AP9" s="126"/>
      <c r="AQ9" s="126"/>
      <c r="AR9" s="126"/>
      <c r="AS9" s="214"/>
      <c r="AT9" s="137">
        <f t="shared" ref="AT9:AT37" si="5">(AU9+AV9+AW9+AX9+AY9+AZ9+BA9+BB9+BC9+BD9)/10</f>
        <v>0</v>
      </c>
      <c r="AU9" s="126"/>
      <c r="AV9" s="126"/>
      <c r="AW9" s="126"/>
      <c r="AX9" s="126"/>
      <c r="AY9" s="126"/>
      <c r="AZ9" s="126"/>
      <c r="BA9" s="126"/>
      <c r="BB9" s="126"/>
      <c r="BC9" s="126"/>
      <c r="BD9" s="126"/>
      <c r="BE9" s="214"/>
      <c r="BF9" s="126">
        <f t="shared" ref="BF9:BF37" si="6">(BG9+BH9+BI9+BJ9+BK9+BL9+BO9+BP9+BM9+BN9)/10</f>
        <v>0</v>
      </c>
      <c r="BG9" s="125"/>
      <c r="BH9" s="125"/>
      <c r="BI9" s="125"/>
      <c r="BJ9" s="125"/>
      <c r="BK9" s="125"/>
      <c r="BL9" s="125"/>
      <c r="BM9" s="125"/>
      <c r="BN9" s="125"/>
      <c r="BO9" s="125"/>
      <c r="BP9" s="125"/>
      <c r="BQ9" s="221"/>
      <c r="BR9" s="221">
        <f t="shared" ref="BR9:BR37" si="7">(+BS9+BT9+BZ9+BU9+BV9+BW9+BX9+BY9)/8</f>
        <v>0</v>
      </c>
      <c r="BS9" s="221"/>
      <c r="BT9" s="221"/>
      <c r="BU9" s="221"/>
      <c r="BV9" s="221"/>
      <c r="BW9" s="221"/>
      <c r="BX9" s="221"/>
      <c r="BY9" s="221"/>
      <c r="BZ9" s="221"/>
      <c r="CA9" s="225"/>
      <c r="CB9" s="221">
        <f t="shared" ref="CB9:CB37" si="8">(CC9+CD9+CE9+CF9+CG9+CH9+CI9)/7</f>
        <v>0</v>
      </c>
      <c r="CC9" s="221"/>
      <c r="CD9" s="221"/>
      <c r="CE9" s="221"/>
      <c r="CF9" s="221"/>
      <c r="CG9" s="221"/>
      <c r="CH9" s="221"/>
      <c r="CI9" s="221"/>
      <c r="CJ9" s="268"/>
      <c r="CK9" s="237">
        <f t="shared" ref="CK9:CK37" si="9">(I9+J9+P9+X9+AB9+AK9+AT9+BF9+BR9+CB9)/10</f>
        <v>0</v>
      </c>
      <c r="CL9" s="270">
        <f t="shared" ref="CL9:CL37" si="10">((CM9*0.8+CN9*0.2)+(CO9*0.8+CP9*0.2))/2</f>
        <v>0</v>
      </c>
      <c r="CM9" s="125"/>
      <c r="CN9" s="125"/>
      <c r="CO9" s="125"/>
      <c r="CP9" s="125"/>
      <c r="CQ9" s="224"/>
      <c r="CR9" s="134">
        <f t="shared" ref="CR9:CR37" si="11">CS9*0.8+CT9*0.2</f>
        <v>0</v>
      </c>
      <c r="CS9" s="226"/>
      <c r="CT9" s="226"/>
      <c r="CU9" s="227"/>
      <c r="CV9" s="125">
        <f t="shared" ref="CV9:CV37" si="12">CW9*0.2+CX9*0.2+CY9*0.2+CZ9*0.2+DA9*0.2</f>
        <v>0</v>
      </c>
      <c r="CW9" s="125"/>
      <c r="CX9" s="125"/>
      <c r="CY9" s="125"/>
      <c r="CZ9" s="125"/>
      <c r="DA9" s="125"/>
      <c r="DB9" s="224"/>
      <c r="DC9" s="134">
        <f t="shared" ref="DC9:DC37" si="13">(DD9+DE9+DF9+DG9+DH9+DI9+DJ9)/7</f>
        <v>0</v>
      </c>
      <c r="DD9" s="125"/>
      <c r="DE9" s="125"/>
      <c r="DF9" s="125"/>
      <c r="DG9" s="125"/>
      <c r="DH9" s="125"/>
      <c r="DI9" s="125"/>
      <c r="DJ9" s="125"/>
      <c r="DK9" s="224"/>
      <c r="DL9" s="134">
        <f t="shared" ref="DL9:DL37" si="14">(DM9+DN9+DO9+DP9+DQ9+DR9+DS9)/7</f>
        <v>0</v>
      </c>
      <c r="DM9" s="125"/>
      <c r="DN9" s="125"/>
      <c r="DO9" s="125"/>
      <c r="DP9" s="125"/>
      <c r="DQ9" s="125"/>
      <c r="DR9" s="125"/>
      <c r="DS9" s="125"/>
      <c r="DT9" s="224"/>
      <c r="DU9" s="126">
        <f t="shared" ref="DU9:DU37" si="15">(DV9+DW9+DX9+DY9+DZ9+EA9+EB9)/7</f>
        <v>0</v>
      </c>
      <c r="DV9" s="126"/>
      <c r="DW9" s="126"/>
      <c r="DX9" s="126"/>
      <c r="DY9" s="126"/>
      <c r="DZ9" s="126"/>
      <c r="EA9" s="126"/>
      <c r="EB9" s="126"/>
      <c r="EC9" s="214"/>
      <c r="ED9" s="137">
        <f t="shared" ref="ED9:ED37" si="16">(EE9+EF9 + EG9+EH9+EI9+EJ9+EK9+EL9)/8</f>
        <v>0</v>
      </c>
      <c r="EE9" s="128"/>
      <c r="EF9" s="128"/>
      <c r="EG9" s="128"/>
      <c r="EH9" s="128"/>
      <c r="EI9" s="128"/>
      <c r="EJ9" s="128"/>
      <c r="EK9" s="128"/>
      <c r="EL9" s="128"/>
      <c r="EM9" s="214"/>
      <c r="EN9" s="137">
        <f t="shared" ref="EN9:EN37" si="17">(EO9+EP9 + EQ9+ER9+ES9+ET9+EU9+EV9)/8</f>
        <v>0</v>
      </c>
      <c r="EO9" s="126"/>
      <c r="EP9" s="126"/>
      <c r="EQ9" s="126"/>
      <c r="ER9" s="126"/>
      <c r="ES9" s="126"/>
      <c r="ET9" s="126"/>
      <c r="EU9" s="126"/>
      <c r="EV9" s="127"/>
      <c r="EW9" s="276">
        <f t="shared" ref="EW9:EW37" si="18">(CL9+CR9+CV9+DC9+DL9+DU9+ED9+EN9)/8</f>
        <v>0</v>
      </c>
      <c r="EX9" s="274">
        <f t="shared" ref="EX9:EX37" si="19">EY9*0.3+EZ9*0.53+FA9+FB9</f>
        <v>100</v>
      </c>
      <c r="EY9" s="187">
        <v>100</v>
      </c>
      <c r="EZ9" s="187">
        <v>100</v>
      </c>
      <c r="FA9" s="187">
        <v>17</v>
      </c>
      <c r="FB9" s="244"/>
      <c r="FC9" s="245"/>
      <c r="FD9" s="204">
        <f t="shared" ref="FD9:FD20" si="20">FE9*0.35+FF9*0.1+FG9*0.44+FH9*0.01+FI9+FJ9</f>
        <v>100</v>
      </c>
      <c r="FE9" s="188">
        <v>100</v>
      </c>
      <c r="FF9" s="188">
        <v>100</v>
      </c>
      <c r="FG9" s="188">
        <v>100</v>
      </c>
      <c r="FH9" s="188">
        <v>100</v>
      </c>
      <c r="FI9" s="188">
        <v>10</v>
      </c>
      <c r="FJ9" s="188"/>
      <c r="FK9" s="189"/>
      <c r="FL9" s="207">
        <f t="shared" ref="FL9:FL37" si="21">(FM9+FN9)/2+FO9</f>
        <v>0</v>
      </c>
      <c r="FM9" s="125"/>
      <c r="FN9" s="125"/>
      <c r="FO9" s="125"/>
      <c r="FP9" s="193"/>
      <c r="FQ9" s="190"/>
      <c r="FR9" s="203">
        <f t="shared" ref="FR9:FR37" si="22">FS9*0.3+FT9*0.7+FU9</f>
        <v>0</v>
      </c>
      <c r="FS9" s="188"/>
      <c r="FT9" s="188"/>
      <c r="FU9" s="191"/>
      <c r="FV9" s="192"/>
      <c r="FW9" s="212">
        <f t="shared" ref="FW9:FW37" si="23">FX9+FY9+GD9</f>
        <v>0</v>
      </c>
      <c r="FX9" s="191"/>
      <c r="FY9" s="193">
        <f t="shared" ref="FY9:FY37" si="24">FZ9*0.25+GA9*0.49+GB9*0.2+GC9*0.01</f>
        <v>0</v>
      </c>
      <c r="FZ9" s="188"/>
      <c r="GA9" s="188"/>
      <c r="GB9" s="188"/>
      <c r="GC9" s="188"/>
      <c r="GD9" s="194"/>
      <c r="GE9" s="192"/>
      <c r="GF9" s="213">
        <f t="shared" ref="GF9:GF37" si="25">GG9+GH9+GM9</f>
        <v>0</v>
      </c>
      <c r="GG9" s="134"/>
      <c r="GH9" s="137"/>
      <c r="GI9" s="134"/>
      <c r="GJ9" s="134"/>
      <c r="GK9" s="134"/>
      <c r="GL9" s="134"/>
      <c r="GM9" s="134"/>
      <c r="GN9" s="192"/>
      <c r="GO9" s="213">
        <f t="shared" ref="GO9:GO37" si="26">GP9+GQ9+GU9</f>
        <v>0</v>
      </c>
      <c r="GP9" s="136"/>
      <c r="GQ9" s="137">
        <f t="shared" ref="GQ9:GQ19" si="27">GR9*0.65+GS9*0.29+GT9*0.01</f>
        <v>0</v>
      </c>
      <c r="GR9" s="125"/>
      <c r="GS9" s="125"/>
      <c r="GT9" s="125"/>
      <c r="GU9" s="134"/>
      <c r="GV9" s="137"/>
      <c r="GW9" s="288">
        <f t="shared" ref="GW9:GW37" si="28">(EX9+FD9+FL9+FR9+FW9+GF9+GO9)/7</f>
        <v>28.571428571428573</v>
      </c>
      <c r="GX9" s="136"/>
      <c r="GY9" s="283">
        <f t="shared" ref="GY9:GY37" si="29">GW9+GX9</f>
        <v>28.571428571428573</v>
      </c>
      <c r="GZ9" s="280">
        <f t="shared" ref="GZ9:GZ37" si="30">HA9+HB9</f>
        <v>0</v>
      </c>
      <c r="HA9" s="195"/>
      <c r="HB9" s="193">
        <f t="shared" ref="HB9:HB37" si="31">HC9*0.2+HD9*0.2+HE9*0.05+HF9*0.24+HG9*0.01</f>
        <v>0</v>
      </c>
      <c r="HC9" s="194"/>
      <c r="HD9" s="194"/>
      <c r="HE9" s="194"/>
      <c r="HF9" s="194"/>
      <c r="HG9" s="194"/>
      <c r="HH9" s="193"/>
      <c r="HI9" s="194"/>
      <c r="HJ9" s="194"/>
      <c r="HK9" s="194"/>
      <c r="HL9" s="194"/>
      <c r="HM9" s="125"/>
      <c r="HN9" s="134"/>
      <c r="HO9" s="134"/>
      <c r="HP9" s="136"/>
      <c r="HQ9" s="196">
        <f t="shared" ref="HQ9:HQ37" si="32">(HI9+HJ9+HK9+HL9+HM9+HN9+HO9+HP9)/8</f>
        <v>0</v>
      </c>
      <c r="HR9" s="248"/>
      <c r="HS9" s="249"/>
      <c r="HT9" s="249"/>
      <c r="HU9" s="194"/>
      <c r="HV9" s="191"/>
      <c r="HW9" s="169"/>
      <c r="HX9" s="208">
        <f t="shared" ref="HX9:HX27" si="33">HY9+IC9</f>
        <v>0</v>
      </c>
      <c r="HY9" s="295">
        <f t="shared" ref="HY9:HY37" si="34">HZ9+IA9</f>
        <v>0</v>
      </c>
      <c r="HZ9" s="290"/>
      <c r="IA9" s="290"/>
      <c r="IB9" s="140"/>
      <c r="IC9" s="299">
        <f t="shared" ref="IC9:IC37" si="35">ID9+IF9+IJ9+IN9</f>
        <v>0</v>
      </c>
      <c r="ID9" s="290"/>
      <c r="IE9" s="134"/>
      <c r="IF9" s="288">
        <f t="shared" ref="IF9:IF37" si="36">IG9*0.04+IH9*0.1+II9*0.01</f>
        <v>0</v>
      </c>
      <c r="IG9" s="134"/>
      <c r="IH9" s="134"/>
      <c r="II9" s="134"/>
      <c r="IJ9" s="288">
        <f t="shared" ref="IJ9:IJ37" si="37">IK9*0.04+IL9*0.1+IM9*0.01</f>
        <v>0</v>
      </c>
      <c r="IK9" s="134"/>
      <c r="IL9" s="134"/>
      <c r="IM9" s="134"/>
      <c r="IN9" s="291">
        <f t="shared" ref="IN9:IN37" si="38">IO9*0.12</f>
        <v>0</v>
      </c>
      <c r="IO9" s="136"/>
      <c r="IP9" s="292"/>
      <c r="IQ9" s="303">
        <f t="shared" ref="IQ9:IQ23" si="39">CK9*0.04+EW9*0.06+GY9*0.15+GZ9*0.15+HQ9*0.05+HX9*0.35+IP9*0.2</f>
        <v>4.2857142857142856</v>
      </c>
      <c r="IR9" s="303"/>
      <c r="IS9" s="243"/>
      <c r="IT9" s="19" t="s">
        <v>243</v>
      </c>
      <c r="IU9" s="19" t="s">
        <v>243</v>
      </c>
      <c r="IV9" s="19" t="s">
        <v>241</v>
      </c>
      <c r="IW9" s="19" t="s">
        <v>243</v>
      </c>
      <c r="IX9" s="19" t="s">
        <v>243</v>
      </c>
      <c r="IY9" s="19" t="s">
        <v>243</v>
      </c>
      <c r="IZ9" s="320"/>
    </row>
    <row r="10" spans="1:260" ht="15" customHeight="1">
      <c r="A10" s="13">
        <f>A9+1</f>
        <v>2</v>
      </c>
      <c r="B10" s="92" t="s">
        <v>314</v>
      </c>
      <c r="C10" s="201" t="s">
        <v>343</v>
      </c>
      <c r="D10" s="201" t="s">
        <v>365</v>
      </c>
      <c r="E10" s="321" t="str">
        <f t="shared" ref="E10:E37" si="40">B10&amp;"@tec.mx"</f>
        <v>A01710995@tec.mx</v>
      </c>
      <c r="F10" s="259"/>
      <c r="G10" s="321"/>
      <c r="H10" s="321"/>
      <c r="I10" s="129"/>
      <c r="J10" s="129">
        <f t="shared" si="0"/>
        <v>0</v>
      </c>
      <c r="K10" s="129"/>
      <c r="L10" s="129"/>
      <c r="M10" s="129"/>
      <c r="N10" s="129"/>
      <c r="O10" s="218"/>
      <c r="P10" s="141">
        <f t="shared" si="1"/>
        <v>0</v>
      </c>
      <c r="Q10" s="129"/>
      <c r="R10" s="129"/>
      <c r="S10" s="129"/>
      <c r="T10" s="129"/>
      <c r="U10" s="129"/>
      <c r="V10" s="129"/>
      <c r="W10" s="218"/>
      <c r="X10" s="129">
        <f t="shared" si="2"/>
        <v>0</v>
      </c>
      <c r="Y10" s="129"/>
      <c r="Z10" s="129"/>
      <c r="AA10" s="129"/>
      <c r="AB10" s="141">
        <f t="shared" si="3"/>
        <v>0</v>
      </c>
      <c r="AC10" s="141"/>
      <c r="AD10" s="141"/>
      <c r="AE10" s="141"/>
      <c r="AF10" s="141"/>
      <c r="AG10" s="141"/>
      <c r="AH10" s="141"/>
      <c r="AI10" s="141"/>
      <c r="AJ10" s="251"/>
      <c r="AK10" s="197">
        <f t="shared" si="4"/>
        <v>0</v>
      </c>
      <c r="AL10" s="128"/>
      <c r="AM10" s="128"/>
      <c r="AN10" s="128"/>
      <c r="AO10" s="128"/>
      <c r="AP10" s="128"/>
      <c r="AQ10" s="128"/>
      <c r="AR10" s="128"/>
      <c r="AS10" s="215"/>
      <c r="AT10" s="137">
        <f t="shared" si="5"/>
        <v>0</v>
      </c>
      <c r="AU10" s="128"/>
      <c r="AV10" s="128"/>
      <c r="AW10" s="128"/>
      <c r="AX10" s="128"/>
      <c r="AY10" s="128"/>
      <c r="AZ10" s="128"/>
      <c r="BA10" s="128"/>
      <c r="BB10" s="128"/>
      <c r="BC10" s="128"/>
      <c r="BD10" s="128"/>
      <c r="BE10" s="215"/>
      <c r="BF10" s="126">
        <f t="shared" si="6"/>
        <v>0</v>
      </c>
      <c r="BG10" s="125"/>
      <c r="BH10" s="125"/>
      <c r="BI10" s="125"/>
      <c r="BJ10" s="125"/>
      <c r="BK10" s="125"/>
      <c r="BL10" s="125"/>
      <c r="BM10" s="125"/>
      <c r="BN10" s="125"/>
      <c r="BO10" s="125"/>
      <c r="BP10" s="125"/>
      <c r="BQ10" s="130"/>
      <c r="BR10" s="221">
        <f t="shared" si="7"/>
        <v>0</v>
      </c>
      <c r="BS10" s="130"/>
      <c r="BT10" s="130"/>
      <c r="BU10" s="130"/>
      <c r="BV10" s="130"/>
      <c r="BW10" s="130"/>
      <c r="BX10" s="130"/>
      <c r="BY10" s="130"/>
      <c r="BZ10" s="130"/>
      <c r="CA10" s="167"/>
      <c r="CB10" s="221">
        <f t="shared" si="8"/>
        <v>0</v>
      </c>
      <c r="CC10" s="130"/>
      <c r="CD10" s="130"/>
      <c r="CE10" s="130"/>
      <c r="CF10" s="130"/>
      <c r="CG10" s="130"/>
      <c r="CH10" s="130"/>
      <c r="CI10" s="130"/>
      <c r="CJ10" s="269"/>
      <c r="CK10" s="238">
        <f t="shared" si="9"/>
        <v>0</v>
      </c>
      <c r="CL10" s="270">
        <f t="shared" si="10"/>
        <v>0</v>
      </c>
      <c r="CM10" s="129"/>
      <c r="CN10" s="129"/>
      <c r="CO10" s="129"/>
      <c r="CP10" s="129"/>
      <c r="CQ10" s="218"/>
      <c r="CR10" s="141">
        <f t="shared" si="11"/>
        <v>0</v>
      </c>
      <c r="CS10" s="219"/>
      <c r="CT10" s="219"/>
      <c r="CU10" s="220"/>
      <c r="CV10" s="129">
        <f t="shared" si="12"/>
        <v>0</v>
      </c>
      <c r="CW10" s="129"/>
      <c r="CX10" s="129"/>
      <c r="CY10" s="129"/>
      <c r="CZ10" s="129"/>
      <c r="DA10" s="129"/>
      <c r="DB10" s="218"/>
      <c r="DC10" s="141">
        <f t="shared" si="13"/>
        <v>0</v>
      </c>
      <c r="DD10" s="129"/>
      <c r="DE10" s="129"/>
      <c r="DF10" s="129"/>
      <c r="DG10" s="129"/>
      <c r="DH10" s="129"/>
      <c r="DI10" s="129"/>
      <c r="DJ10" s="129"/>
      <c r="DK10" s="218"/>
      <c r="DL10" s="141">
        <f t="shared" si="14"/>
        <v>0</v>
      </c>
      <c r="DM10" s="129"/>
      <c r="DN10" s="129"/>
      <c r="DO10" s="129"/>
      <c r="DP10" s="129"/>
      <c r="DQ10" s="129"/>
      <c r="DR10" s="129"/>
      <c r="DS10" s="129"/>
      <c r="DT10" s="218"/>
      <c r="DU10" s="126">
        <f t="shared" si="15"/>
        <v>0</v>
      </c>
      <c r="DV10" s="128"/>
      <c r="DW10" s="128"/>
      <c r="DX10" s="128"/>
      <c r="DY10" s="128"/>
      <c r="DZ10" s="128"/>
      <c r="EA10" s="128"/>
      <c r="EB10" s="128"/>
      <c r="EC10" s="215"/>
      <c r="ED10" s="137">
        <f t="shared" si="16"/>
        <v>0</v>
      </c>
      <c r="EE10" s="128"/>
      <c r="EF10" s="128"/>
      <c r="EG10" s="128"/>
      <c r="EH10" s="128"/>
      <c r="EI10" s="128"/>
      <c r="EJ10" s="128"/>
      <c r="EK10" s="128"/>
      <c r="EL10" s="128"/>
      <c r="EM10" s="215"/>
      <c r="EN10" s="137">
        <f t="shared" si="17"/>
        <v>0</v>
      </c>
      <c r="EO10" s="128"/>
      <c r="EP10" s="126"/>
      <c r="EQ10" s="126"/>
      <c r="ER10" s="126"/>
      <c r="ES10" s="126"/>
      <c r="ET10" s="126"/>
      <c r="EU10" s="126"/>
      <c r="EV10" s="127"/>
      <c r="EW10" s="277">
        <f t="shared" si="18"/>
        <v>0</v>
      </c>
      <c r="EX10" s="275">
        <f t="shared" si="19"/>
        <v>93.76</v>
      </c>
      <c r="EY10" s="131">
        <v>100</v>
      </c>
      <c r="EZ10" s="131">
        <v>92</v>
      </c>
      <c r="FA10" s="131">
        <v>15</v>
      </c>
      <c r="FB10" s="144"/>
      <c r="FC10" s="142"/>
      <c r="FD10" s="204">
        <f t="shared" si="20"/>
        <v>95.8</v>
      </c>
      <c r="FE10" s="125">
        <v>100</v>
      </c>
      <c r="FF10" s="125">
        <v>80</v>
      </c>
      <c r="FG10" s="125">
        <v>95</v>
      </c>
      <c r="FH10" s="125">
        <v>100</v>
      </c>
      <c r="FI10" s="125">
        <v>10</v>
      </c>
      <c r="FJ10" s="125"/>
      <c r="FK10" s="126"/>
      <c r="FL10" s="203">
        <f t="shared" si="21"/>
        <v>0</v>
      </c>
      <c r="FM10" s="125"/>
      <c r="FN10" s="125"/>
      <c r="FO10" s="125"/>
      <c r="FP10" s="132"/>
      <c r="FQ10" s="133"/>
      <c r="FR10" s="203">
        <f t="shared" si="22"/>
        <v>0</v>
      </c>
      <c r="FS10" s="125"/>
      <c r="FT10" s="125"/>
      <c r="FU10" s="136"/>
      <c r="FV10" s="135"/>
      <c r="FW10" s="213">
        <f t="shared" si="23"/>
        <v>0</v>
      </c>
      <c r="FX10" s="136"/>
      <c r="FY10" s="137">
        <f t="shared" si="24"/>
        <v>0</v>
      </c>
      <c r="FZ10" s="125"/>
      <c r="GA10" s="125"/>
      <c r="GB10" s="125"/>
      <c r="GC10" s="125"/>
      <c r="GD10" s="134"/>
      <c r="GE10" s="135"/>
      <c r="GF10" s="213">
        <f t="shared" si="25"/>
        <v>0</v>
      </c>
      <c r="GG10" s="141"/>
      <c r="GH10" s="197"/>
      <c r="GI10" s="141"/>
      <c r="GJ10" s="141"/>
      <c r="GK10" s="141"/>
      <c r="GL10" s="141"/>
      <c r="GM10" s="134"/>
      <c r="GN10" s="135"/>
      <c r="GO10" s="213">
        <f t="shared" si="26"/>
        <v>0</v>
      </c>
      <c r="GP10" s="136"/>
      <c r="GQ10" s="197">
        <f t="shared" si="27"/>
        <v>0</v>
      </c>
      <c r="GR10" s="129"/>
      <c r="GS10" s="129"/>
      <c r="GT10" s="129"/>
      <c r="GU10" s="141"/>
      <c r="GV10" s="197"/>
      <c r="GW10" s="240">
        <f t="shared" si="28"/>
        <v>27.080000000000002</v>
      </c>
      <c r="GX10" s="140"/>
      <c r="GY10" s="283">
        <f t="shared" si="29"/>
        <v>27.080000000000002</v>
      </c>
      <c r="GZ10" s="281">
        <f t="shared" si="30"/>
        <v>0</v>
      </c>
      <c r="HA10" s="138"/>
      <c r="HB10" s="137">
        <f t="shared" si="31"/>
        <v>0</v>
      </c>
      <c r="HC10" s="134"/>
      <c r="HD10" s="134"/>
      <c r="HE10" s="134"/>
      <c r="HF10" s="134"/>
      <c r="HG10" s="134"/>
      <c r="HH10" s="137"/>
      <c r="HI10" s="134"/>
      <c r="HJ10" s="134"/>
      <c r="HK10" s="134"/>
      <c r="HL10" s="134"/>
      <c r="HM10" s="125"/>
      <c r="HN10" s="134"/>
      <c r="HO10" s="141"/>
      <c r="HP10" s="136"/>
      <c r="HQ10" s="139">
        <f t="shared" si="32"/>
        <v>0</v>
      </c>
      <c r="HR10" s="250"/>
      <c r="HS10" s="92"/>
      <c r="HT10" s="92"/>
      <c r="HU10" s="134"/>
      <c r="HV10" s="140"/>
      <c r="HW10" s="170"/>
      <c r="HX10" s="210">
        <f t="shared" si="33"/>
        <v>0</v>
      </c>
      <c r="HY10" s="296">
        <f t="shared" si="34"/>
        <v>0</v>
      </c>
      <c r="HZ10" s="290"/>
      <c r="IA10" s="290"/>
      <c r="IB10" s="140"/>
      <c r="IC10" s="300">
        <f t="shared" si="35"/>
        <v>0</v>
      </c>
      <c r="ID10" s="309"/>
      <c r="IE10" s="141"/>
      <c r="IF10" s="240">
        <f t="shared" si="36"/>
        <v>0</v>
      </c>
      <c r="IG10" s="141"/>
      <c r="IH10" s="141"/>
      <c r="II10" s="141"/>
      <c r="IJ10" s="240">
        <f t="shared" si="37"/>
        <v>0</v>
      </c>
      <c r="IK10" s="141"/>
      <c r="IL10" s="141"/>
      <c r="IM10" s="141"/>
      <c r="IN10" s="291">
        <f t="shared" si="38"/>
        <v>0</v>
      </c>
      <c r="IO10" s="140"/>
      <c r="IP10" s="293"/>
      <c r="IQ10" s="303">
        <f t="shared" si="39"/>
        <v>4.0620000000000003</v>
      </c>
      <c r="IR10" s="303"/>
      <c r="IS10" s="7"/>
      <c r="IT10" s="113" t="s">
        <v>234</v>
      </c>
      <c r="IU10" s="113" t="s">
        <v>234</v>
      </c>
      <c r="IV10" s="113" t="s">
        <v>242</v>
      </c>
      <c r="IW10" s="113" t="s">
        <v>242</v>
      </c>
      <c r="IX10" s="113" t="s">
        <v>243</v>
      </c>
      <c r="IY10" s="113" t="s">
        <v>234</v>
      </c>
      <c r="IZ10" s="320"/>
    </row>
    <row r="11" spans="1:260" ht="15" customHeight="1">
      <c r="A11" s="13">
        <f t="shared" ref="A11:A37" si="41">A10+1</f>
        <v>3</v>
      </c>
      <c r="B11" s="92" t="s">
        <v>320</v>
      </c>
      <c r="C11" s="201" t="s">
        <v>349</v>
      </c>
      <c r="D11" s="201" t="s">
        <v>366</v>
      </c>
      <c r="E11" s="321" t="str">
        <f t="shared" si="40"/>
        <v>A01705627@tec.mx</v>
      </c>
      <c r="F11" s="259"/>
      <c r="G11" s="321"/>
      <c r="H11" s="321"/>
      <c r="I11" s="129"/>
      <c r="J11" s="129">
        <f t="shared" si="0"/>
        <v>0</v>
      </c>
      <c r="K11" s="129"/>
      <c r="L11" s="129"/>
      <c r="M11" s="129"/>
      <c r="N11" s="129"/>
      <c r="O11" s="218"/>
      <c r="P11" s="141">
        <f t="shared" si="1"/>
        <v>0</v>
      </c>
      <c r="Q11" s="129"/>
      <c r="R11" s="129"/>
      <c r="S11" s="129"/>
      <c r="T11" s="129"/>
      <c r="U11" s="129"/>
      <c r="V11" s="129"/>
      <c r="W11" s="218"/>
      <c r="X11" s="129">
        <f t="shared" si="2"/>
        <v>0</v>
      </c>
      <c r="Y11" s="129"/>
      <c r="Z11" s="129"/>
      <c r="AA11" s="129"/>
      <c r="AB11" s="141">
        <f t="shared" si="3"/>
        <v>0</v>
      </c>
      <c r="AC11" s="141"/>
      <c r="AD11" s="141"/>
      <c r="AE11" s="141"/>
      <c r="AF11" s="141"/>
      <c r="AG11" s="141"/>
      <c r="AH11" s="141"/>
      <c r="AI11" s="141"/>
      <c r="AJ11" s="251"/>
      <c r="AK11" s="197">
        <f t="shared" si="4"/>
        <v>0</v>
      </c>
      <c r="AL11" s="128"/>
      <c r="AM11" s="128"/>
      <c r="AN11" s="128"/>
      <c r="AO11" s="128"/>
      <c r="AP11" s="128"/>
      <c r="AQ11" s="128"/>
      <c r="AR11" s="128"/>
      <c r="AS11" s="215"/>
      <c r="AT11" s="137">
        <f t="shared" si="5"/>
        <v>0</v>
      </c>
      <c r="AU11" s="128"/>
      <c r="AV11" s="128"/>
      <c r="AW11" s="128"/>
      <c r="AX11" s="128"/>
      <c r="AY11" s="128"/>
      <c r="AZ11" s="128"/>
      <c r="BA11" s="128"/>
      <c r="BB11" s="128"/>
      <c r="BC11" s="128"/>
      <c r="BD11" s="128"/>
      <c r="BE11" s="215"/>
      <c r="BF11" s="126">
        <f t="shared" si="6"/>
        <v>0</v>
      </c>
      <c r="BG11" s="125"/>
      <c r="BH11" s="125"/>
      <c r="BI11" s="125"/>
      <c r="BJ11" s="125"/>
      <c r="BK11" s="125"/>
      <c r="BL11" s="125"/>
      <c r="BM11" s="125"/>
      <c r="BN11" s="125"/>
      <c r="BO11" s="125"/>
      <c r="BP11" s="125"/>
      <c r="BQ11" s="130"/>
      <c r="BR11" s="221">
        <f t="shared" si="7"/>
        <v>0</v>
      </c>
      <c r="BS11" s="130"/>
      <c r="BT11" s="130"/>
      <c r="BU11" s="130"/>
      <c r="BV11" s="130"/>
      <c r="BW11" s="130"/>
      <c r="BX11" s="130"/>
      <c r="BY11" s="130"/>
      <c r="BZ11" s="130"/>
      <c r="CA11" s="167"/>
      <c r="CB11" s="221">
        <f t="shared" si="8"/>
        <v>0</v>
      </c>
      <c r="CC11" s="130"/>
      <c r="CD11" s="130"/>
      <c r="CE11" s="130"/>
      <c r="CF11" s="130"/>
      <c r="CG11" s="130"/>
      <c r="CH11" s="130"/>
      <c r="CI11" s="130"/>
      <c r="CJ11" s="269"/>
      <c r="CK11" s="238">
        <f t="shared" si="9"/>
        <v>0</v>
      </c>
      <c r="CL11" s="270">
        <f t="shared" si="10"/>
        <v>0</v>
      </c>
      <c r="CM11" s="129"/>
      <c r="CN11" s="129"/>
      <c r="CO11" s="129"/>
      <c r="CP11" s="129"/>
      <c r="CQ11" s="218"/>
      <c r="CR11" s="141">
        <f t="shared" si="11"/>
        <v>0</v>
      </c>
      <c r="CS11" s="219"/>
      <c r="CT11" s="219"/>
      <c r="CU11" s="220"/>
      <c r="CV11" s="129">
        <f t="shared" si="12"/>
        <v>0</v>
      </c>
      <c r="CW11" s="129"/>
      <c r="CX11" s="129"/>
      <c r="CY11" s="129"/>
      <c r="CZ11" s="129"/>
      <c r="DA11" s="129"/>
      <c r="DB11" s="218"/>
      <c r="DC11" s="141">
        <f t="shared" si="13"/>
        <v>0</v>
      </c>
      <c r="DD11" s="129"/>
      <c r="DE11" s="129"/>
      <c r="DF11" s="129"/>
      <c r="DG11" s="129"/>
      <c r="DH11" s="129"/>
      <c r="DI11" s="129"/>
      <c r="DJ11" s="129"/>
      <c r="DK11" s="218"/>
      <c r="DL11" s="141">
        <f t="shared" si="14"/>
        <v>0</v>
      </c>
      <c r="DM11" s="129"/>
      <c r="DN11" s="129"/>
      <c r="DO11" s="129"/>
      <c r="DP11" s="129"/>
      <c r="DQ11" s="129"/>
      <c r="DR11" s="129"/>
      <c r="DS11" s="129"/>
      <c r="DT11" s="218"/>
      <c r="DU11" s="126">
        <f t="shared" si="15"/>
        <v>0</v>
      </c>
      <c r="DV11" s="128"/>
      <c r="DW11" s="128"/>
      <c r="DX11" s="128"/>
      <c r="DY11" s="128"/>
      <c r="DZ11" s="128"/>
      <c r="EA11" s="128"/>
      <c r="EB11" s="128"/>
      <c r="EC11" s="215"/>
      <c r="ED11" s="137">
        <f t="shared" si="16"/>
        <v>0</v>
      </c>
      <c r="EE11" s="128"/>
      <c r="EF11" s="128"/>
      <c r="EG11" s="128"/>
      <c r="EH11" s="128"/>
      <c r="EI11" s="128"/>
      <c r="EJ11" s="128"/>
      <c r="EK11" s="128"/>
      <c r="EL11" s="128"/>
      <c r="EM11" s="215"/>
      <c r="EN11" s="137">
        <f t="shared" si="17"/>
        <v>0</v>
      </c>
      <c r="EO11" s="128"/>
      <c r="EP11" s="126"/>
      <c r="EQ11" s="126"/>
      <c r="ER11" s="126"/>
      <c r="ES11" s="126"/>
      <c r="ET11" s="126"/>
      <c r="EU11" s="126"/>
      <c r="EV11" s="127"/>
      <c r="EW11" s="277">
        <f t="shared" si="18"/>
        <v>0</v>
      </c>
      <c r="EX11" s="275">
        <f t="shared" si="19"/>
        <v>100</v>
      </c>
      <c r="EY11" s="131">
        <v>100</v>
      </c>
      <c r="EZ11" s="131">
        <v>100</v>
      </c>
      <c r="FA11" s="131">
        <v>17</v>
      </c>
      <c r="FB11" s="145"/>
      <c r="FC11" s="143"/>
      <c r="FD11" s="204">
        <f t="shared" si="20"/>
        <v>98.25</v>
      </c>
      <c r="FE11" s="125">
        <v>95</v>
      </c>
      <c r="FF11" s="125">
        <v>100</v>
      </c>
      <c r="FG11" s="125">
        <v>100</v>
      </c>
      <c r="FH11" s="125">
        <v>100</v>
      </c>
      <c r="FI11" s="125">
        <v>10</v>
      </c>
      <c r="FJ11" s="125"/>
      <c r="FK11" s="126"/>
      <c r="FL11" s="203">
        <f t="shared" si="21"/>
        <v>0</v>
      </c>
      <c r="FM11" s="125"/>
      <c r="FN11" s="125"/>
      <c r="FO11" s="125"/>
      <c r="FP11" s="137"/>
      <c r="FQ11" s="133"/>
      <c r="FR11" s="203">
        <f t="shared" si="22"/>
        <v>0</v>
      </c>
      <c r="FS11" s="125"/>
      <c r="FT11" s="125"/>
      <c r="FU11" s="136"/>
      <c r="FV11" s="135"/>
      <c r="FW11" s="213">
        <f t="shared" si="23"/>
        <v>0</v>
      </c>
      <c r="FX11" s="136"/>
      <c r="FY11" s="137">
        <f t="shared" si="24"/>
        <v>0</v>
      </c>
      <c r="FZ11" s="125"/>
      <c r="GA11" s="125"/>
      <c r="GB11" s="125"/>
      <c r="GC11" s="125"/>
      <c r="GD11" s="134"/>
      <c r="GE11" s="135"/>
      <c r="GF11" s="213">
        <f t="shared" si="25"/>
        <v>0</v>
      </c>
      <c r="GG11" s="141"/>
      <c r="GH11" s="197"/>
      <c r="GI11" s="141"/>
      <c r="GJ11" s="141"/>
      <c r="GK11" s="141"/>
      <c r="GL11" s="141"/>
      <c r="GM11" s="134"/>
      <c r="GN11" s="135"/>
      <c r="GO11" s="213">
        <f t="shared" si="26"/>
        <v>0</v>
      </c>
      <c r="GP11" s="136"/>
      <c r="GQ11" s="197">
        <f t="shared" si="27"/>
        <v>0</v>
      </c>
      <c r="GR11" s="129"/>
      <c r="GS11" s="129"/>
      <c r="GT11" s="129"/>
      <c r="GU11" s="141"/>
      <c r="GV11" s="197"/>
      <c r="GW11" s="240">
        <f t="shared" si="28"/>
        <v>28.321428571428573</v>
      </c>
      <c r="GX11" s="140"/>
      <c r="GY11" s="283">
        <f t="shared" si="29"/>
        <v>28.321428571428573</v>
      </c>
      <c r="GZ11" s="281">
        <f t="shared" si="30"/>
        <v>0</v>
      </c>
      <c r="HA11" s="138"/>
      <c r="HB11" s="137">
        <f t="shared" si="31"/>
        <v>0</v>
      </c>
      <c r="HC11" s="134"/>
      <c r="HD11" s="134"/>
      <c r="HE11" s="134"/>
      <c r="HF11" s="134"/>
      <c r="HG11" s="134"/>
      <c r="HH11" s="137"/>
      <c r="HI11" s="134"/>
      <c r="HJ11" s="134"/>
      <c r="HK11" s="134"/>
      <c r="HL11" s="134"/>
      <c r="HM11" s="125"/>
      <c r="HN11" s="134"/>
      <c r="HO11" s="141"/>
      <c r="HP11" s="136"/>
      <c r="HQ11" s="139">
        <f t="shared" si="32"/>
        <v>0</v>
      </c>
      <c r="HR11" s="250"/>
      <c r="HS11" s="92"/>
      <c r="HT11" s="92"/>
      <c r="HU11" s="134"/>
      <c r="HV11" s="140"/>
      <c r="HW11" s="170"/>
      <c r="HX11" s="210">
        <f t="shared" si="33"/>
        <v>0</v>
      </c>
      <c r="HY11" s="296">
        <f t="shared" si="34"/>
        <v>0</v>
      </c>
      <c r="HZ11" s="290"/>
      <c r="IA11" s="290"/>
      <c r="IB11" s="140"/>
      <c r="IC11" s="300">
        <f t="shared" si="35"/>
        <v>0</v>
      </c>
      <c r="ID11" s="309"/>
      <c r="IE11" s="141"/>
      <c r="IF11" s="240">
        <f t="shared" si="36"/>
        <v>0</v>
      </c>
      <c r="IG11" s="141"/>
      <c r="IH11" s="141"/>
      <c r="II11" s="141"/>
      <c r="IJ11" s="240">
        <f t="shared" si="37"/>
        <v>0</v>
      </c>
      <c r="IK11" s="141"/>
      <c r="IL11" s="141"/>
      <c r="IM11" s="141"/>
      <c r="IN11" s="291">
        <f t="shared" si="38"/>
        <v>0</v>
      </c>
      <c r="IO11" s="140"/>
      <c r="IP11" s="293"/>
      <c r="IQ11" s="303">
        <f t="shared" si="39"/>
        <v>4.2482142857142859</v>
      </c>
      <c r="IR11" s="303"/>
      <c r="IS11" s="198"/>
      <c r="IT11" s="113" t="s">
        <v>234</v>
      </c>
      <c r="IU11" s="113" t="s">
        <v>243</v>
      </c>
      <c r="IV11" s="113" t="s">
        <v>242</v>
      </c>
      <c r="IW11" s="113" t="s">
        <v>234</v>
      </c>
      <c r="IX11" s="113" t="s">
        <v>234</v>
      </c>
      <c r="IY11" s="113" t="s">
        <v>234</v>
      </c>
      <c r="IZ11" s="320"/>
    </row>
    <row r="12" spans="1:260" ht="15" customHeight="1">
      <c r="A12" s="13">
        <f t="shared" si="41"/>
        <v>4</v>
      </c>
      <c r="B12" s="92" t="s">
        <v>322</v>
      </c>
      <c r="C12" s="201" t="s">
        <v>351</v>
      </c>
      <c r="D12" s="201" t="s">
        <v>367</v>
      </c>
      <c r="E12" s="321" t="str">
        <f t="shared" si="40"/>
        <v>A01749857@tec.mx</v>
      </c>
      <c r="F12" s="259"/>
      <c r="G12" s="321"/>
      <c r="H12" s="321"/>
      <c r="I12" s="129"/>
      <c r="J12" s="129">
        <f t="shared" si="0"/>
        <v>0</v>
      </c>
      <c r="K12" s="129"/>
      <c r="L12" s="129"/>
      <c r="M12" s="129"/>
      <c r="N12" s="129"/>
      <c r="O12" s="218"/>
      <c r="P12" s="141">
        <f t="shared" si="1"/>
        <v>0</v>
      </c>
      <c r="Q12" s="129"/>
      <c r="R12" s="129"/>
      <c r="S12" s="129"/>
      <c r="T12" s="129"/>
      <c r="U12" s="129"/>
      <c r="V12" s="129"/>
      <c r="W12" s="218"/>
      <c r="X12" s="129">
        <f t="shared" si="2"/>
        <v>0</v>
      </c>
      <c r="Y12" s="129"/>
      <c r="Z12" s="129"/>
      <c r="AA12" s="129"/>
      <c r="AB12" s="141">
        <f t="shared" si="3"/>
        <v>0</v>
      </c>
      <c r="AC12" s="141"/>
      <c r="AD12" s="141"/>
      <c r="AE12" s="141"/>
      <c r="AF12" s="141"/>
      <c r="AG12" s="141"/>
      <c r="AH12" s="141"/>
      <c r="AI12" s="141"/>
      <c r="AJ12" s="251"/>
      <c r="AK12" s="197">
        <f t="shared" si="4"/>
        <v>0</v>
      </c>
      <c r="AL12" s="128"/>
      <c r="AM12" s="128"/>
      <c r="AN12" s="128"/>
      <c r="AO12" s="128"/>
      <c r="AP12" s="128"/>
      <c r="AQ12" s="128"/>
      <c r="AR12" s="128"/>
      <c r="AS12" s="215"/>
      <c r="AT12" s="137">
        <f t="shared" si="5"/>
        <v>0</v>
      </c>
      <c r="AU12" s="128"/>
      <c r="AV12" s="128"/>
      <c r="AW12" s="128"/>
      <c r="AX12" s="128"/>
      <c r="AY12" s="128"/>
      <c r="AZ12" s="128"/>
      <c r="BA12" s="128"/>
      <c r="BB12" s="128"/>
      <c r="BC12" s="128"/>
      <c r="BD12" s="128"/>
      <c r="BE12" s="215"/>
      <c r="BF12" s="126">
        <f t="shared" si="6"/>
        <v>0</v>
      </c>
      <c r="BG12" s="125"/>
      <c r="BH12" s="125"/>
      <c r="BI12" s="125"/>
      <c r="BJ12" s="125"/>
      <c r="BK12" s="125"/>
      <c r="BL12" s="125"/>
      <c r="BM12" s="125"/>
      <c r="BN12" s="125"/>
      <c r="BO12" s="125"/>
      <c r="BP12" s="125"/>
      <c r="BQ12" s="130"/>
      <c r="BR12" s="221">
        <f t="shared" si="7"/>
        <v>0</v>
      </c>
      <c r="BS12" s="130"/>
      <c r="BT12" s="130"/>
      <c r="BU12" s="130"/>
      <c r="BV12" s="130"/>
      <c r="BW12" s="130"/>
      <c r="BX12" s="130"/>
      <c r="BY12" s="130"/>
      <c r="BZ12" s="130"/>
      <c r="CA12" s="167"/>
      <c r="CB12" s="221">
        <f t="shared" si="8"/>
        <v>0</v>
      </c>
      <c r="CC12" s="130"/>
      <c r="CD12" s="130"/>
      <c r="CE12" s="130"/>
      <c r="CF12" s="130"/>
      <c r="CG12" s="130"/>
      <c r="CH12" s="130"/>
      <c r="CI12" s="130"/>
      <c r="CJ12" s="269"/>
      <c r="CK12" s="238">
        <f t="shared" si="9"/>
        <v>0</v>
      </c>
      <c r="CL12" s="270">
        <f t="shared" si="10"/>
        <v>0</v>
      </c>
      <c r="CM12" s="129"/>
      <c r="CN12" s="129"/>
      <c r="CO12" s="129"/>
      <c r="CP12" s="129"/>
      <c r="CQ12" s="218"/>
      <c r="CR12" s="141">
        <f t="shared" si="11"/>
        <v>0</v>
      </c>
      <c r="CS12" s="219"/>
      <c r="CT12" s="219"/>
      <c r="CU12" s="220"/>
      <c r="CV12" s="129">
        <f t="shared" si="12"/>
        <v>0</v>
      </c>
      <c r="CW12" s="129"/>
      <c r="CX12" s="129"/>
      <c r="CY12" s="129"/>
      <c r="CZ12" s="129"/>
      <c r="DA12" s="129"/>
      <c r="DB12" s="218"/>
      <c r="DC12" s="141">
        <f t="shared" si="13"/>
        <v>0</v>
      </c>
      <c r="DD12" s="129"/>
      <c r="DE12" s="129"/>
      <c r="DF12" s="129"/>
      <c r="DG12" s="129"/>
      <c r="DH12" s="129"/>
      <c r="DI12" s="129"/>
      <c r="DJ12" s="129"/>
      <c r="DK12" s="218"/>
      <c r="DL12" s="141">
        <f t="shared" si="14"/>
        <v>0</v>
      </c>
      <c r="DM12" s="129"/>
      <c r="DN12" s="129"/>
      <c r="DO12" s="129"/>
      <c r="DP12" s="129"/>
      <c r="DQ12" s="129"/>
      <c r="DR12" s="129"/>
      <c r="DS12" s="129"/>
      <c r="DT12" s="218"/>
      <c r="DU12" s="126">
        <f t="shared" si="15"/>
        <v>0</v>
      </c>
      <c r="DV12" s="128"/>
      <c r="DW12" s="128"/>
      <c r="DX12" s="128"/>
      <c r="DY12" s="128"/>
      <c r="DZ12" s="128"/>
      <c r="EA12" s="128"/>
      <c r="EB12" s="128"/>
      <c r="EC12" s="215"/>
      <c r="ED12" s="137">
        <f t="shared" si="16"/>
        <v>0</v>
      </c>
      <c r="EE12" s="128"/>
      <c r="EF12" s="128"/>
      <c r="EG12" s="128"/>
      <c r="EH12" s="128"/>
      <c r="EI12" s="128"/>
      <c r="EJ12" s="128"/>
      <c r="EK12" s="128"/>
      <c r="EL12" s="128"/>
      <c r="EM12" s="215"/>
      <c r="EN12" s="137">
        <f t="shared" si="17"/>
        <v>0</v>
      </c>
      <c r="EO12" s="126"/>
      <c r="EP12" s="126"/>
      <c r="EQ12" s="126"/>
      <c r="ER12" s="126"/>
      <c r="ES12" s="126"/>
      <c r="ET12" s="126"/>
      <c r="EU12" s="126"/>
      <c r="EV12" s="127"/>
      <c r="EW12" s="277">
        <f t="shared" si="18"/>
        <v>0</v>
      </c>
      <c r="EX12" s="275">
        <f t="shared" si="19"/>
        <v>77.75</v>
      </c>
      <c r="EY12" s="131">
        <v>70</v>
      </c>
      <c r="EZ12" s="131">
        <v>75</v>
      </c>
      <c r="FA12" s="131">
        <v>17</v>
      </c>
      <c r="FB12" s="144"/>
      <c r="FC12" s="142"/>
      <c r="FD12" s="204">
        <f t="shared" si="20"/>
        <v>97.81</v>
      </c>
      <c r="FE12" s="125">
        <v>95</v>
      </c>
      <c r="FF12" s="125">
        <v>100</v>
      </c>
      <c r="FG12" s="125">
        <v>99</v>
      </c>
      <c r="FH12" s="125">
        <v>100</v>
      </c>
      <c r="FI12" s="125">
        <v>10</v>
      </c>
      <c r="FJ12" s="125"/>
      <c r="FK12" s="126"/>
      <c r="FL12" s="203">
        <f t="shared" si="21"/>
        <v>0</v>
      </c>
      <c r="FM12" s="125"/>
      <c r="FN12" s="125"/>
      <c r="FO12" s="125"/>
      <c r="FP12" s="132"/>
      <c r="FQ12" s="133"/>
      <c r="FR12" s="203">
        <f t="shared" si="22"/>
        <v>0</v>
      </c>
      <c r="FS12" s="125"/>
      <c r="FT12" s="125"/>
      <c r="FU12" s="136"/>
      <c r="FV12" s="135"/>
      <c r="FW12" s="213">
        <f t="shared" si="23"/>
        <v>0</v>
      </c>
      <c r="FX12" s="136"/>
      <c r="FY12" s="137">
        <f t="shared" si="24"/>
        <v>0</v>
      </c>
      <c r="FZ12" s="125"/>
      <c r="GA12" s="125"/>
      <c r="GB12" s="125"/>
      <c r="GC12" s="125"/>
      <c r="GD12" s="134"/>
      <c r="GE12" s="135"/>
      <c r="GF12" s="213">
        <f t="shared" si="25"/>
        <v>0</v>
      </c>
      <c r="GG12" s="141"/>
      <c r="GH12" s="197"/>
      <c r="GI12" s="141"/>
      <c r="GJ12" s="141"/>
      <c r="GK12" s="141"/>
      <c r="GL12" s="141"/>
      <c r="GM12" s="134"/>
      <c r="GN12" s="135"/>
      <c r="GO12" s="213">
        <f t="shared" si="26"/>
        <v>0</v>
      </c>
      <c r="GP12" s="136"/>
      <c r="GQ12" s="197">
        <f t="shared" si="27"/>
        <v>0</v>
      </c>
      <c r="GR12" s="129"/>
      <c r="GS12" s="129"/>
      <c r="GT12" s="129"/>
      <c r="GU12" s="141"/>
      <c r="GV12" s="197"/>
      <c r="GW12" s="240">
        <f t="shared" si="28"/>
        <v>25.080000000000002</v>
      </c>
      <c r="GX12" s="140"/>
      <c r="GY12" s="283">
        <f t="shared" si="29"/>
        <v>25.080000000000002</v>
      </c>
      <c r="GZ12" s="281">
        <f t="shared" si="30"/>
        <v>0</v>
      </c>
      <c r="HA12" s="138"/>
      <c r="HB12" s="137">
        <f t="shared" si="31"/>
        <v>0</v>
      </c>
      <c r="HC12" s="134"/>
      <c r="HD12" s="134"/>
      <c r="HE12" s="134"/>
      <c r="HF12" s="134"/>
      <c r="HG12" s="134"/>
      <c r="HH12" s="137"/>
      <c r="HI12" s="134"/>
      <c r="HJ12" s="134"/>
      <c r="HK12" s="134"/>
      <c r="HL12" s="134"/>
      <c r="HM12" s="125"/>
      <c r="HN12" s="134"/>
      <c r="HO12" s="141"/>
      <c r="HP12" s="136"/>
      <c r="HQ12" s="139">
        <f t="shared" si="32"/>
        <v>0</v>
      </c>
      <c r="HR12" s="250"/>
      <c r="HS12" s="92"/>
      <c r="HT12" s="92"/>
      <c r="HU12" s="134"/>
      <c r="HV12" s="140"/>
      <c r="HW12" s="170"/>
      <c r="HX12" s="210">
        <f t="shared" si="33"/>
        <v>0</v>
      </c>
      <c r="HY12" s="296">
        <f t="shared" si="34"/>
        <v>0</v>
      </c>
      <c r="HZ12" s="290"/>
      <c r="IA12" s="290"/>
      <c r="IB12" s="140"/>
      <c r="IC12" s="300">
        <f t="shared" si="35"/>
        <v>0</v>
      </c>
      <c r="ID12" s="309"/>
      <c r="IE12" s="141"/>
      <c r="IF12" s="240">
        <f t="shared" si="36"/>
        <v>0</v>
      </c>
      <c r="IG12" s="141"/>
      <c r="IH12" s="141"/>
      <c r="II12" s="141"/>
      <c r="IJ12" s="240">
        <f t="shared" si="37"/>
        <v>0</v>
      </c>
      <c r="IK12" s="141"/>
      <c r="IL12" s="141"/>
      <c r="IM12" s="141"/>
      <c r="IN12" s="291">
        <f t="shared" si="38"/>
        <v>0</v>
      </c>
      <c r="IO12" s="140"/>
      <c r="IP12" s="293"/>
      <c r="IQ12" s="303">
        <f t="shared" si="39"/>
        <v>3.762</v>
      </c>
      <c r="IR12" s="303"/>
      <c r="IS12" s="198"/>
      <c r="IT12" s="113" t="s">
        <v>234</v>
      </c>
      <c r="IU12" s="113" t="s">
        <v>241</v>
      </c>
      <c r="IV12" s="113" t="s">
        <v>243</v>
      </c>
      <c r="IW12" s="113" t="s">
        <v>241</v>
      </c>
      <c r="IX12" s="113" t="s">
        <v>241</v>
      </c>
      <c r="IY12" s="113" t="s">
        <v>242</v>
      </c>
      <c r="IZ12" s="320"/>
    </row>
    <row r="13" spans="1:260" ht="15" customHeight="1">
      <c r="A13" s="13">
        <f t="shared" si="41"/>
        <v>5</v>
      </c>
      <c r="B13" s="92" t="s">
        <v>313</v>
      </c>
      <c r="C13" s="201" t="s">
        <v>342</v>
      </c>
      <c r="D13" s="201" t="s">
        <v>368</v>
      </c>
      <c r="E13" s="321" t="str">
        <f t="shared" si="40"/>
        <v>A01741221@tec.mx</v>
      </c>
      <c r="F13" s="259"/>
      <c r="G13" s="321"/>
      <c r="H13" s="321"/>
      <c r="I13" s="129"/>
      <c r="J13" s="129">
        <f t="shared" si="0"/>
        <v>0</v>
      </c>
      <c r="K13" s="129"/>
      <c r="L13" s="129"/>
      <c r="M13" s="129"/>
      <c r="N13" s="129"/>
      <c r="O13" s="218"/>
      <c r="P13" s="141">
        <f t="shared" si="1"/>
        <v>0</v>
      </c>
      <c r="Q13" s="129"/>
      <c r="R13" s="129"/>
      <c r="S13" s="129"/>
      <c r="T13" s="129"/>
      <c r="U13" s="129"/>
      <c r="V13" s="129"/>
      <c r="W13" s="218"/>
      <c r="X13" s="129">
        <f t="shared" si="2"/>
        <v>0</v>
      </c>
      <c r="Y13" s="129"/>
      <c r="Z13" s="129"/>
      <c r="AA13" s="129"/>
      <c r="AB13" s="141">
        <f t="shared" si="3"/>
        <v>0</v>
      </c>
      <c r="AC13" s="141"/>
      <c r="AD13" s="141"/>
      <c r="AE13" s="141"/>
      <c r="AF13" s="141"/>
      <c r="AG13" s="141"/>
      <c r="AH13" s="141"/>
      <c r="AI13" s="141"/>
      <c r="AJ13" s="251"/>
      <c r="AK13" s="197">
        <f t="shared" si="4"/>
        <v>0</v>
      </c>
      <c r="AL13" s="128"/>
      <c r="AM13" s="128"/>
      <c r="AN13" s="128"/>
      <c r="AO13" s="128"/>
      <c r="AP13" s="128"/>
      <c r="AQ13" s="128"/>
      <c r="AR13" s="128"/>
      <c r="AS13" s="215"/>
      <c r="AT13" s="137">
        <f t="shared" si="5"/>
        <v>0</v>
      </c>
      <c r="AU13" s="128"/>
      <c r="AV13" s="128"/>
      <c r="AW13" s="128"/>
      <c r="AX13" s="128"/>
      <c r="AY13" s="128"/>
      <c r="AZ13" s="128"/>
      <c r="BA13" s="128"/>
      <c r="BB13" s="128"/>
      <c r="BC13" s="128"/>
      <c r="BD13" s="128"/>
      <c r="BE13" s="215"/>
      <c r="BF13" s="126">
        <f t="shared" si="6"/>
        <v>0</v>
      </c>
      <c r="BG13" s="125"/>
      <c r="BH13" s="125"/>
      <c r="BI13" s="125"/>
      <c r="BJ13" s="125"/>
      <c r="BK13" s="125"/>
      <c r="BL13" s="125"/>
      <c r="BM13" s="125"/>
      <c r="BN13" s="125"/>
      <c r="BO13" s="125"/>
      <c r="BP13" s="125"/>
      <c r="BQ13" s="130"/>
      <c r="BR13" s="221">
        <f t="shared" si="7"/>
        <v>0</v>
      </c>
      <c r="BS13" s="130"/>
      <c r="BT13" s="130"/>
      <c r="BU13" s="130"/>
      <c r="BV13" s="130"/>
      <c r="BW13" s="130"/>
      <c r="BX13" s="130"/>
      <c r="BY13" s="130"/>
      <c r="BZ13" s="130"/>
      <c r="CA13" s="167"/>
      <c r="CB13" s="221">
        <f t="shared" si="8"/>
        <v>0</v>
      </c>
      <c r="CC13" s="130"/>
      <c r="CD13" s="130"/>
      <c r="CE13" s="130"/>
      <c r="CF13" s="130"/>
      <c r="CG13" s="130"/>
      <c r="CH13" s="130"/>
      <c r="CI13" s="130"/>
      <c r="CJ13" s="269"/>
      <c r="CK13" s="238">
        <f t="shared" si="9"/>
        <v>0</v>
      </c>
      <c r="CL13" s="270">
        <f t="shared" si="10"/>
        <v>0</v>
      </c>
      <c r="CM13" s="129"/>
      <c r="CN13" s="129"/>
      <c r="CO13" s="129"/>
      <c r="CP13" s="129"/>
      <c r="CQ13" s="218"/>
      <c r="CR13" s="141">
        <f t="shared" si="11"/>
        <v>0</v>
      </c>
      <c r="CS13" s="219"/>
      <c r="CT13" s="219"/>
      <c r="CU13" s="220"/>
      <c r="CV13" s="129">
        <f t="shared" si="12"/>
        <v>0</v>
      </c>
      <c r="CW13" s="129"/>
      <c r="CX13" s="129"/>
      <c r="CY13" s="129"/>
      <c r="CZ13" s="129"/>
      <c r="DA13" s="129"/>
      <c r="DB13" s="218"/>
      <c r="DC13" s="141">
        <f t="shared" si="13"/>
        <v>0</v>
      </c>
      <c r="DD13" s="129"/>
      <c r="DE13" s="129"/>
      <c r="DF13" s="129"/>
      <c r="DG13" s="129"/>
      <c r="DH13" s="129"/>
      <c r="DI13" s="129"/>
      <c r="DJ13" s="129"/>
      <c r="DK13" s="218"/>
      <c r="DL13" s="141">
        <f t="shared" si="14"/>
        <v>0</v>
      </c>
      <c r="DM13" s="129"/>
      <c r="DN13" s="129"/>
      <c r="DO13" s="129"/>
      <c r="DP13" s="129"/>
      <c r="DQ13" s="129"/>
      <c r="DR13" s="129"/>
      <c r="DS13" s="129"/>
      <c r="DT13" s="218"/>
      <c r="DU13" s="126">
        <f t="shared" si="15"/>
        <v>0</v>
      </c>
      <c r="DV13" s="128"/>
      <c r="DW13" s="128"/>
      <c r="DX13" s="128"/>
      <c r="DY13" s="128"/>
      <c r="DZ13" s="128"/>
      <c r="EA13" s="128"/>
      <c r="EB13" s="128"/>
      <c r="EC13" s="215"/>
      <c r="ED13" s="137">
        <f t="shared" si="16"/>
        <v>0</v>
      </c>
      <c r="EE13" s="128"/>
      <c r="EF13" s="128"/>
      <c r="EG13" s="128"/>
      <c r="EH13" s="128"/>
      <c r="EI13" s="128"/>
      <c r="EJ13" s="128"/>
      <c r="EK13" s="128"/>
      <c r="EL13" s="128"/>
      <c r="EM13" s="215"/>
      <c r="EN13" s="137">
        <f t="shared" si="17"/>
        <v>0</v>
      </c>
      <c r="EO13" s="128"/>
      <c r="EP13" s="126"/>
      <c r="EQ13" s="126"/>
      <c r="ER13" s="126"/>
      <c r="ES13" s="126"/>
      <c r="ET13" s="126"/>
      <c r="EU13" s="126"/>
      <c r="EV13" s="127"/>
      <c r="EW13" s="277">
        <f t="shared" si="18"/>
        <v>0</v>
      </c>
      <c r="EX13" s="275">
        <f t="shared" si="19"/>
        <v>82.4</v>
      </c>
      <c r="EY13" s="131">
        <v>100</v>
      </c>
      <c r="EZ13" s="131">
        <v>80</v>
      </c>
      <c r="FA13" s="131">
        <v>10</v>
      </c>
      <c r="FB13" s="145"/>
      <c r="FC13" s="143"/>
      <c r="FD13" s="204">
        <f t="shared" si="20"/>
        <v>84.2</v>
      </c>
      <c r="FE13" s="125">
        <v>100</v>
      </c>
      <c r="FF13" s="125">
        <v>80</v>
      </c>
      <c r="FG13" s="125">
        <v>80</v>
      </c>
      <c r="FH13" s="125">
        <v>100</v>
      </c>
      <c r="FI13" s="125">
        <v>5</v>
      </c>
      <c r="FJ13" s="125"/>
      <c r="FK13" s="126"/>
      <c r="FL13" s="203">
        <f t="shared" si="21"/>
        <v>0</v>
      </c>
      <c r="FM13" s="125"/>
      <c r="FN13" s="125"/>
      <c r="FO13" s="125"/>
      <c r="FP13" s="137"/>
      <c r="FQ13" s="133"/>
      <c r="FR13" s="203">
        <f t="shared" si="22"/>
        <v>0</v>
      </c>
      <c r="FS13" s="125"/>
      <c r="FT13" s="125"/>
      <c r="FU13" s="136"/>
      <c r="FV13" s="135"/>
      <c r="FW13" s="213">
        <f t="shared" si="23"/>
        <v>0</v>
      </c>
      <c r="FX13" s="136"/>
      <c r="FY13" s="137">
        <f t="shared" si="24"/>
        <v>0</v>
      </c>
      <c r="FZ13" s="125"/>
      <c r="GA13" s="125"/>
      <c r="GB13" s="125"/>
      <c r="GC13" s="125"/>
      <c r="GD13" s="134"/>
      <c r="GE13" s="135"/>
      <c r="GF13" s="213">
        <f t="shared" si="25"/>
        <v>0</v>
      </c>
      <c r="GG13" s="141"/>
      <c r="GH13" s="197"/>
      <c r="GI13" s="141"/>
      <c r="GJ13" s="129"/>
      <c r="GK13" s="129"/>
      <c r="GL13" s="129"/>
      <c r="GM13" s="134"/>
      <c r="GN13" s="135"/>
      <c r="GO13" s="213">
        <f t="shared" si="26"/>
        <v>0</v>
      </c>
      <c r="GP13" s="136"/>
      <c r="GQ13" s="197">
        <f t="shared" si="27"/>
        <v>0</v>
      </c>
      <c r="GR13" s="129"/>
      <c r="GS13" s="129"/>
      <c r="GT13" s="129"/>
      <c r="GU13" s="141"/>
      <c r="GV13" s="197"/>
      <c r="GW13" s="240">
        <f t="shared" si="28"/>
        <v>23.800000000000004</v>
      </c>
      <c r="GX13" s="140"/>
      <c r="GY13" s="283">
        <f t="shared" si="29"/>
        <v>23.800000000000004</v>
      </c>
      <c r="GZ13" s="281">
        <f t="shared" si="30"/>
        <v>0</v>
      </c>
      <c r="HA13" s="138"/>
      <c r="HB13" s="137">
        <f t="shared" si="31"/>
        <v>0</v>
      </c>
      <c r="HC13" s="134"/>
      <c r="HD13" s="134"/>
      <c r="HE13" s="134"/>
      <c r="HF13" s="134"/>
      <c r="HG13" s="134"/>
      <c r="HH13" s="137"/>
      <c r="HI13" s="134"/>
      <c r="HJ13" s="134"/>
      <c r="HK13" s="134"/>
      <c r="HL13" s="134"/>
      <c r="HM13" s="125"/>
      <c r="HN13" s="134"/>
      <c r="HO13" s="141"/>
      <c r="HP13" s="136"/>
      <c r="HQ13" s="139">
        <f t="shared" si="32"/>
        <v>0</v>
      </c>
      <c r="HR13" s="250"/>
      <c r="HS13" s="92"/>
      <c r="HT13" s="92"/>
      <c r="HU13" s="141"/>
      <c r="HV13" s="140"/>
      <c r="HW13" s="170"/>
      <c r="HX13" s="210">
        <f t="shared" si="33"/>
        <v>0</v>
      </c>
      <c r="HY13" s="296">
        <f t="shared" si="34"/>
        <v>0</v>
      </c>
      <c r="HZ13" s="290"/>
      <c r="IA13" s="290"/>
      <c r="IB13" s="140"/>
      <c r="IC13" s="300">
        <f t="shared" si="35"/>
        <v>0</v>
      </c>
      <c r="ID13" s="309"/>
      <c r="IE13" s="141"/>
      <c r="IF13" s="240">
        <f t="shared" si="36"/>
        <v>0</v>
      </c>
      <c r="IG13" s="141"/>
      <c r="IH13" s="141"/>
      <c r="II13" s="141"/>
      <c r="IJ13" s="240">
        <f t="shared" si="37"/>
        <v>0</v>
      </c>
      <c r="IK13" s="141"/>
      <c r="IL13" s="141"/>
      <c r="IM13" s="141"/>
      <c r="IN13" s="291">
        <f t="shared" si="38"/>
        <v>0</v>
      </c>
      <c r="IO13" s="140"/>
      <c r="IP13" s="293"/>
      <c r="IQ13" s="304">
        <f t="shared" si="39"/>
        <v>3.5700000000000007</v>
      </c>
      <c r="IR13" s="303"/>
      <c r="IS13" s="7"/>
      <c r="IT13" s="113" t="s">
        <v>234</v>
      </c>
      <c r="IU13" s="113" t="s">
        <v>241</v>
      </c>
      <c r="IV13" s="113" t="s">
        <v>241</v>
      </c>
      <c r="IW13" s="113" t="s">
        <v>241</v>
      </c>
      <c r="IX13" s="113" t="s">
        <v>241</v>
      </c>
      <c r="IY13" s="113" t="s">
        <v>241</v>
      </c>
      <c r="IZ13" s="320"/>
    </row>
    <row r="14" spans="1:260" ht="15" customHeight="1">
      <c r="A14" s="13">
        <f t="shared" si="41"/>
        <v>6</v>
      </c>
      <c r="B14" s="92" t="s">
        <v>333</v>
      </c>
      <c r="C14" s="201" t="s">
        <v>362</v>
      </c>
      <c r="D14" s="201" t="s">
        <v>369</v>
      </c>
      <c r="E14" s="321" t="str">
        <f t="shared" si="40"/>
        <v>A01027715@tec.mx</v>
      </c>
      <c r="F14" s="259"/>
      <c r="G14" s="321"/>
      <c r="H14" s="321"/>
      <c r="I14" s="129"/>
      <c r="J14" s="129">
        <f t="shared" si="0"/>
        <v>0</v>
      </c>
      <c r="K14" s="129"/>
      <c r="L14" s="129"/>
      <c r="M14" s="129"/>
      <c r="N14" s="129"/>
      <c r="O14" s="218"/>
      <c r="P14" s="141">
        <f t="shared" si="1"/>
        <v>0</v>
      </c>
      <c r="Q14" s="129"/>
      <c r="R14" s="129"/>
      <c r="S14" s="129"/>
      <c r="T14" s="129"/>
      <c r="U14" s="129"/>
      <c r="V14" s="129"/>
      <c r="W14" s="218"/>
      <c r="X14" s="129">
        <f t="shared" si="2"/>
        <v>0</v>
      </c>
      <c r="Y14" s="129"/>
      <c r="Z14" s="129"/>
      <c r="AA14" s="129"/>
      <c r="AB14" s="141">
        <f t="shared" si="3"/>
        <v>0</v>
      </c>
      <c r="AC14" s="141"/>
      <c r="AD14" s="141"/>
      <c r="AE14" s="141"/>
      <c r="AF14" s="141"/>
      <c r="AG14" s="141"/>
      <c r="AH14" s="141"/>
      <c r="AI14" s="141"/>
      <c r="AJ14" s="251"/>
      <c r="AK14" s="197">
        <f t="shared" si="4"/>
        <v>0</v>
      </c>
      <c r="AL14" s="128"/>
      <c r="AM14" s="128"/>
      <c r="AN14" s="128"/>
      <c r="AO14" s="128"/>
      <c r="AP14" s="128"/>
      <c r="AQ14" s="128"/>
      <c r="AR14" s="128"/>
      <c r="AS14" s="215"/>
      <c r="AT14" s="137">
        <f t="shared" si="5"/>
        <v>0</v>
      </c>
      <c r="AU14" s="128"/>
      <c r="AV14" s="128"/>
      <c r="AW14" s="128"/>
      <c r="AX14" s="128"/>
      <c r="AY14" s="128"/>
      <c r="AZ14" s="128"/>
      <c r="BA14" s="128"/>
      <c r="BB14" s="128"/>
      <c r="BC14" s="128"/>
      <c r="BD14" s="128"/>
      <c r="BE14" s="215"/>
      <c r="BF14" s="126">
        <f t="shared" si="6"/>
        <v>0</v>
      </c>
      <c r="BG14" s="125"/>
      <c r="BH14" s="125"/>
      <c r="BI14" s="125"/>
      <c r="BJ14" s="125"/>
      <c r="BK14" s="125"/>
      <c r="BL14" s="125"/>
      <c r="BM14" s="125"/>
      <c r="BN14" s="125"/>
      <c r="BO14" s="125"/>
      <c r="BP14" s="125"/>
      <c r="BQ14" s="130"/>
      <c r="BR14" s="221">
        <f t="shared" si="7"/>
        <v>0</v>
      </c>
      <c r="BS14" s="130"/>
      <c r="BT14" s="130"/>
      <c r="BU14" s="130"/>
      <c r="BV14" s="130"/>
      <c r="BW14" s="130"/>
      <c r="BX14" s="130"/>
      <c r="BY14" s="130"/>
      <c r="BZ14" s="130"/>
      <c r="CA14" s="167"/>
      <c r="CB14" s="221">
        <f t="shared" si="8"/>
        <v>0</v>
      </c>
      <c r="CC14" s="130"/>
      <c r="CD14" s="130"/>
      <c r="CE14" s="130"/>
      <c r="CF14" s="130"/>
      <c r="CG14" s="130"/>
      <c r="CH14" s="130"/>
      <c r="CI14" s="130"/>
      <c r="CJ14" s="269"/>
      <c r="CK14" s="238">
        <f t="shared" si="9"/>
        <v>0</v>
      </c>
      <c r="CL14" s="270">
        <f t="shared" si="10"/>
        <v>0</v>
      </c>
      <c r="CM14" s="129"/>
      <c r="CN14" s="129"/>
      <c r="CO14" s="129"/>
      <c r="CP14" s="129"/>
      <c r="CQ14" s="218"/>
      <c r="CR14" s="141">
        <f t="shared" si="11"/>
        <v>0</v>
      </c>
      <c r="CS14" s="219"/>
      <c r="CT14" s="219"/>
      <c r="CU14" s="220"/>
      <c r="CV14" s="129">
        <f t="shared" si="12"/>
        <v>0</v>
      </c>
      <c r="CW14" s="129"/>
      <c r="CX14" s="129"/>
      <c r="CY14" s="129"/>
      <c r="CZ14" s="129"/>
      <c r="DA14" s="129"/>
      <c r="DB14" s="218"/>
      <c r="DC14" s="141">
        <f t="shared" si="13"/>
        <v>0</v>
      </c>
      <c r="DD14" s="129"/>
      <c r="DE14" s="129"/>
      <c r="DF14" s="129"/>
      <c r="DG14" s="129"/>
      <c r="DH14" s="129"/>
      <c r="DI14" s="129"/>
      <c r="DJ14" s="129"/>
      <c r="DK14" s="218"/>
      <c r="DL14" s="141">
        <f t="shared" si="14"/>
        <v>0</v>
      </c>
      <c r="DM14" s="129"/>
      <c r="DN14" s="129"/>
      <c r="DO14" s="129"/>
      <c r="DP14" s="129"/>
      <c r="DQ14" s="129"/>
      <c r="DR14" s="129"/>
      <c r="DS14" s="129"/>
      <c r="DT14" s="218"/>
      <c r="DU14" s="126">
        <f t="shared" si="15"/>
        <v>0</v>
      </c>
      <c r="DV14" s="128"/>
      <c r="DW14" s="128"/>
      <c r="DX14" s="128"/>
      <c r="DY14" s="128"/>
      <c r="DZ14" s="128"/>
      <c r="EA14" s="128"/>
      <c r="EB14" s="128"/>
      <c r="EC14" s="215"/>
      <c r="ED14" s="137">
        <f t="shared" si="16"/>
        <v>0</v>
      </c>
      <c r="EE14" s="128"/>
      <c r="EF14" s="128"/>
      <c r="EG14" s="128"/>
      <c r="EH14" s="128"/>
      <c r="EI14" s="128"/>
      <c r="EJ14" s="128"/>
      <c r="EK14" s="128"/>
      <c r="EL14" s="128"/>
      <c r="EM14" s="215"/>
      <c r="EN14" s="137">
        <f t="shared" si="17"/>
        <v>0</v>
      </c>
      <c r="EO14" s="128"/>
      <c r="EP14" s="126"/>
      <c r="EQ14" s="126"/>
      <c r="ER14" s="126"/>
      <c r="ES14" s="126"/>
      <c r="ET14" s="126"/>
      <c r="EU14" s="126"/>
      <c r="EV14" s="127"/>
      <c r="EW14" s="277">
        <f t="shared" si="18"/>
        <v>0</v>
      </c>
      <c r="EX14" s="275">
        <f t="shared" si="19"/>
        <v>93</v>
      </c>
      <c r="EY14" s="131">
        <v>100</v>
      </c>
      <c r="EZ14" s="131">
        <v>100</v>
      </c>
      <c r="FA14" s="131">
        <v>10</v>
      </c>
      <c r="FB14" s="144"/>
      <c r="FC14" s="142"/>
      <c r="FD14" s="204">
        <f t="shared" si="20"/>
        <v>94.75</v>
      </c>
      <c r="FE14" s="125">
        <v>85</v>
      </c>
      <c r="FF14" s="125">
        <v>100</v>
      </c>
      <c r="FG14" s="125">
        <v>100</v>
      </c>
      <c r="FH14" s="125">
        <v>100</v>
      </c>
      <c r="FI14" s="125">
        <v>10</v>
      </c>
      <c r="FJ14" s="125"/>
      <c r="FK14" s="126"/>
      <c r="FL14" s="203">
        <f t="shared" si="21"/>
        <v>0</v>
      </c>
      <c r="FM14" s="125"/>
      <c r="FN14" s="125"/>
      <c r="FO14" s="125"/>
      <c r="FP14" s="132"/>
      <c r="FQ14" s="133"/>
      <c r="FR14" s="203">
        <f t="shared" si="22"/>
        <v>0</v>
      </c>
      <c r="FS14" s="125"/>
      <c r="FT14" s="125"/>
      <c r="FU14" s="136"/>
      <c r="FV14" s="135"/>
      <c r="FW14" s="213">
        <f t="shared" si="23"/>
        <v>0</v>
      </c>
      <c r="FX14" s="136"/>
      <c r="FY14" s="137">
        <f t="shared" si="24"/>
        <v>0</v>
      </c>
      <c r="FZ14" s="125"/>
      <c r="GA14" s="125"/>
      <c r="GB14" s="125"/>
      <c r="GC14" s="125"/>
      <c r="GD14" s="134"/>
      <c r="GE14" s="135"/>
      <c r="GF14" s="213">
        <f t="shared" si="25"/>
        <v>0</v>
      </c>
      <c r="GG14" s="141"/>
      <c r="GH14" s="197"/>
      <c r="GI14" s="141"/>
      <c r="GJ14" s="141"/>
      <c r="GK14" s="141"/>
      <c r="GL14" s="141"/>
      <c r="GM14" s="134"/>
      <c r="GN14" s="135"/>
      <c r="GO14" s="213">
        <f t="shared" si="26"/>
        <v>0</v>
      </c>
      <c r="GP14" s="136"/>
      <c r="GQ14" s="197">
        <f t="shared" si="27"/>
        <v>0</v>
      </c>
      <c r="GR14" s="129"/>
      <c r="GS14" s="129"/>
      <c r="GT14" s="129"/>
      <c r="GU14" s="141"/>
      <c r="GV14" s="197"/>
      <c r="GW14" s="240">
        <f t="shared" si="28"/>
        <v>26.821428571428573</v>
      </c>
      <c r="GX14" s="140"/>
      <c r="GY14" s="283">
        <f t="shared" si="29"/>
        <v>26.821428571428573</v>
      </c>
      <c r="GZ14" s="281">
        <f t="shared" si="30"/>
        <v>0</v>
      </c>
      <c r="HA14" s="138"/>
      <c r="HB14" s="137">
        <f t="shared" si="31"/>
        <v>0</v>
      </c>
      <c r="HC14" s="134"/>
      <c r="HD14" s="134"/>
      <c r="HE14" s="134"/>
      <c r="HF14" s="134"/>
      <c r="HG14" s="134"/>
      <c r="HH14" s="137"/>
      <c r="HI14" s="134"/>
      <c r="HJ14" s="134"/>
      <c r="HK14" s="134"/>
      <c r="HL14" s="134"/>
      <c r="HM14" s="125"/>
      <c r="HN14" s="134"/>
      <c r="HO14" s="141"/>
      <c r="HP14" s="140"/>
      <c r="HQ14" s="139">
        <f t="shared" si="32"/>
        <v>0</v>
      </c>
      <c r="HR14" s="250"/>
      <c r="HS14" s="92"/>
      <c r="HT14" s="92"/>
      <c r="HU14" s="134"/>
      <c r="HV14" s="140"/>
      <c r="HW14" s="170"/>
      <c r="HX14" s="210">
        <f t="shared" si="33"/>
        <v>0</v>
      </c>
      <c r="HY14" s="296">
        <f t="shared" si="34"/>
        <v>0</v>
      </c>
      <c r="HZ14" s="290"/>
      <c r="IA14" s="290"/>
      <c r="IB14" s="140"/>
      <c r="IC14" s="300">
        <f t="shared" si="35"/>
        <v>0</v>
      </c>
      <c r="ID14" s="309"/>
      <c r="IE14" s="141"/>
      <c r="IF14" s="240">
        <f t="shared" si="36"/>
        <v>0</v>
      </c>
      <c r="IG14" s="141"/>
      <c r="IH14" s="141"/>
      <c r="II14" s="141"/>
      <c r="IJ14" s="240">
        <f t="shared" si="37"/>
        <v>0</v>
      </c>
      <c r="IK14" s="141"/>
      <c r="IL14" s="141"/>
      <c r="IM14" s="141"/>
      <c r="IN14" s="291">
        <f t="shared" si="38"/>
        <v>0</v>
      </c>
      <c r="IO14" s="140"/>
      <c r="IP14" s="293"/>
      <c r="IQ14" s="304">
        <f t="shared" si="39"/>
        <v>4.0232142857142854</v>
      </c>
      <c r="IR14" s="303"/>
      <c r="IS14" s="242"/>
      <c r="IT14" s="113" t="s">
        <v>243</v>
      </c>
      <c r="IU14" s="113" t="s">
        <v>242</v>
      </c>
      <c r="IV14" s="113" t="s">
        <v>242</v>
      </c>
      <c r="IW14" s="113" t="s">
        <v>242</v>
      </c>
      <c r="IX14" s="113" t="s">
        <v>234</v>
      </c>
      <c r="IY14" s="113" t="s">
        <v>234</v>
      </c>
      <c r="IZ14" s="320"/>
    </row>
    <row r="15" spans="1:260" ht="15" customHeight="1">
      <c r="A15" s="13">
        <f t="shared" si="41"/>
        <v>7</v>
      </c>
      <c r="B15" s="92" t="s">
        <v>323</v>
      </c>
      <c r="C15" s="201" t="s">
        <v>352</v>
      </c>
      <c r="D15" s="201" t="s">
        <v>370</v>
      </c>
      <c r="E15" s="321" t="str">
        <f>B15&amp;"@itesm.mx"</f>
        <v>A01707594@itesm.mx</v>
      </c>
      <c r="F15" s="259"/>
      <c r="G15" s="321"/>
      <c r="H15" s="321"/>
      <c r="I15" s="129"/>
      <c r="J15" s="129">
        <f t="shared" si="0"/>
        <v>0</v>
      </c>
      <c r="K15" s="129"/>
      <c r="L15" s="129"/>
      <c r="M15" s="129"/>
      <c r="N15" s="129"/>
      <c r="O15" s="218"/>
      <c r="P15" s="141">
        <f t="shared" si="1"/>
        <v>0</v>
      </c>
      <c r="Q15" s="129"/>
      <c r="R15" s="129"/>
      <c r="S15" s="129"/>
      <c r="T15" s="129"/>
      <c r="U15" s="129"/>
      <c r="V15" s="129"/>
      <c r="W15" s="218"/>
      <c r="X15" s="129">
        <f t="shared" si="2"/>
        <v>0</v>
      </c>
      <c r="Y15" s="129"/>
      <c r="Z15" s="129"/>
      <c r="AA15" s="129"/>
      <c r="AB15" s="141">
        <f t="shared" si="3"/>
        <v>0</v>
      </c>
      <c r="AC15" s="141"/>
      <c r="AD15" s="141"/>
      <c r="AE15" s="141"/>
      <c r="AF15" s="141"/>
      <c r="AG15" s="141"/>
      <c r="AH15" s="141"/>
      <c r="AI15" s="141"/>
      <c r="AJ15" s="251"/>
      <c r="AK15" s="197">
        <f t="shared" si="4"/>
        <v>0</v>
      </c>
      <c r="AL15" s="128"/>
      <c r="AM15" s="128"/>
      <c r="AN15" s="128"/>
      <c r="AO15" s="128"/>
      <c r="AP15" s="128"/>
      <c r="AQ15" s="128"/>
      <c r="AR15" s="128"/>
      <c r="AS15" s="128"/>
      <c r="AT15" s="137">
        <f t="shared" si="5"/>
        <v>0</v>
      </c>
      <c r="AU15" s="128"/>
      <c r="AV15" s="128"/>
      <c r="AW15" s="128"/>
      <c r="AX15" s="128"/>
      <c r="AY15" s="128"/>
      <c r="AZ15" s="128"/>
      <c r="BA15" s="128"/>
      <c r="BB15" s="128"/>
      <c r="BC15" s="128"/>
      <c r="BD15" s="128"/>
      <c r="BE15" s="215"/>
      <c r="BF15" s="126">
        <f t="shared" si="6"/>
        <v>0</v>
      </c>
      <c r="BG15" s="125"/>
      <c r="BH15" s="125"/>
      <c r="BI15" s="125"/>
      <c r="BJ15" s="125"/>
      <c r="BK15" s="125"/>
      <c r="BL15" s="125"/>
      <c r="BM15" s="125"/>
      <c r="BN15" s="125"/>
      <c r="BO15" s="125"/>
      <c r="BP15" s="125"/>
      <c r="BQ15" s="130"/>
      <c r="BR15" s="221">
        <f t="shared" si="7"/>
        <v>0</v>
      </c>
      <c r="BS15" s="130"/>
      <c r="BT15" s="130"/>
      <c r="BU15" s="130"/>
      <c r="BV15" s="130"/>
      <c r="BW15" s="130"/>
      <c r="BX15" s="130"/>
      <c r="BY15" s="130"/>
      <c r="BZ15" s="130"/>
      <c r="CA15" s="167"/>
      <c r="CB15" s="221">
        <f t="shared" si="8"/>
        <v>0</v>
      </c>
      <c r="CC15" s="130"/>
      <c r="CD15" s="130"/>
      <c r="CE15" s="130"/>
      <c r="CF15" s="130"/>
      <c r="CG15" s="130"/>
      <c r="CH15" s="130"/>
      <c r="CI15" s="130"/>
      <c r="CJ15" s="269"/>
      <c r="CK15" s="238">
        <f t="shared" si="9"/>
        <v>0</v>
      </c>
      <c r="CL15" s="270">
        <f t="shared" si="10"/>
        <v>0</v>
      </c>
      <c r="CM15" s="129"/>
      <c r="CN15" s="129"/>
      <c r="CO15" s="129"/>
      <c r="CP15" s="129"/>
      <c r="CQ15" s="218"/>
      <c r="CR15" s="141">
        <f t="shared" si="11"/>
        <v>0</v>
      </c>
      <c r="CS15" s="219"/>
      <c r="CT15" s="219"/>
      <c r="CU15" s="220"/>
      <c r="CV15" s="129">
        <f t="shared" si="12"/>
        <v>0</v>
      </c>
      <c r="CW15" s="129"/>
      <c r="CX15" s="129"/>
      <c r="CY15" s="129"/>
      <c r="CZ15" s="129"/>
      <c r="DA15" s="129"/>
      <c r="DB15" s="218"/>
      <c r="DC15" s="141">
        <f t="shared" si="13"/>
        <v>0</v>
      </c>
      <c r="DD15" s="129"/>
      <c r="DE15" s="129"/>
      <c r="DF15" s="129"/>
      <c r="DG15" s="129"/>
      <c r="DH15" s="129"/>
      <c r="DI15" s="129"/>
      <c r="DJ15" s="129"/>
      <c r="DK15" s="218"/>
      <c r="DL15" s="141">
        <f t="shared" si="14"/>
        <v>0</v>
      </c>
      <c r="DM15" s="129"/>
      <c r="DN15" s="129"/>
      <c r="DO15" s="129"/>
      <c r="DP15" s="129"/>
      <c r="DQ15" s="129"/>
      <c r="DR15" s="129"/>
      <c r="DS15" s="129"/>
      <c r="DT15" s="218"/>
      <c r="DU15" s="126">
        <f t="shared" si="15"/>
        <v>0</v>
      </c>
      <c r="DV15" s="128"/>
      <c r="DW15" s="128"/>
      <c r="DX15" s="128"/>
      <c r="DY15" s="128"/>
      <c r="DZ15" s="128"/>
      <c r="EA15" s="128"/>
      <c r="EB15" s="128"/>
      <c r="EC15" s="215"/>
      <c r="ED15" s="137">
        <f t="shared" si="16"/>
        <v>0</v>
      </c>
      <c r="EE15" s="128"/>
      <c r="EF15" s="128"/>
      <c r="EG15" s="128"/>
      <c r="EH15" s="128"/>
      <c r="EI15" s="128"/>
      <c r="EJ15" s="128"/>
      <c r="EK15" s="128"/>
      <c r="EL15" s="128"/>
      <c r="EM15" s="215"/>
      <c r="EN15" s="137">
        <f t="shared" si="17"/>
        <v>0</v>
      </c>
      <c r="EO15" s="128"/>
      <c r="EP15" s="126"/>
      <c r="EQ15" s="126"/>
      <c r="ER15" s="126"/>
      <c r="ES15" s="126"/>
      <c r="ET15" s="126"/>
      <c r="EU15" s="126"/>
      <c r="EV15" s="127"/>
      <c r="EW15" s="277">
        <f t="shared" si="18"/>
        <v>0</v>
      </c>
      <c r="EX15" s="275">
        <f t="shared" si="19"/>
        <v>97.35</v>
      </c>
      <c r="EY15" s="131">
        <v>100</v>
      </c>
      <c r="EZ15" s="131">
        <v>95</v>
      </c>
      <c r="FA15" s="131">
        <v>17</v>
      </c>
      <c r="FB15" s="145"/>
      <c r="FC15" s="143"/>
      <c r="FD15" s="204">
        <f t="shared" si="20"/>
        <v>99.12</v>
      </c>
      <c r="FE15" s="125">
        <v>100</v>
      </c>
      <c r="FF15" s="125">
        <v>100</v>
      </c>
      <c r="FG15" s="125">
        <v>98</v>
      </c>
      <c r="FH15" s="125">
        <v>100</v>
      </c>
      <c r="FI15" s="125">
        <v>10</v>
      </c>
      <c r="FJ15" s="125"/>
      <c r="FK15" s="126"/>
      <c r="FL15" s="203">
        <f t="shared" si="21"/>
        <v>0</v>
      </c>
      <c r="FM15" s="125"/>
      <c r="FN15" s="125"/>
      <c r="FO15" s="125"/>
      <c r="FP15" s="137"/>
      <c r="FQ15" s="133"/>
      <c r="FR15" s="203">
        <f t="shared" si="22"/>
        <v>0</v>
      </c>
      <c r="FS15" s="125"/>
      <c r="FT15" s="125"/>
      <c r="FU15" s="136"/>
      <c r="FV15" s="135"/>
      <c r="FW15" s="213">
        <f t="shared" si="23"/>
        <v>0</v>
      </c>
      <c r="FX15" s="136"/>
      <c r="FY15" s="137">
        <f t="shared" si="24"/>
        <v>0</v>
      </c>
      <c r="FZ15" s="125"/>
      <c r="GA15" s="125"/>
      <c r="GB15" s="125"/>
      <c r="GC15" s="125"/>
      <c r="GD15" s="134"/>
      <c r="GE15" s="135"/>
      <c r="GF15" s="213">
        <f t="shared" si="25"/>
        <v>0</v>
      </c>
      <c r="GG15" s="141"/>
      <c r="GH15" s="197"/>
      <c r="GI15" s="141"/>
      <c r="GJ15" s="141"/>
      <c r="GK15" s="141"/>
      <c r="GL15" s="141"/>
      <c r="GM15" s="134"/>
      <c r="GN15" s="135"/>
      <c r="GO15" s="213">
        <f t="shared" si="26"/>
        <v>0</v>
      </c>
      <c r="GP15" s="136"/>
      <c r="GQ15" s="197">
        <f t="shared" si="27"/>
        <v>0</v>
      </c>
      <c r="GR15" s="129"/>
      <c r="GS15" s="129"/>
      <c r="GT15" s="129"/>
      <c r="GU15" s="141"/>
      <c r="GV15" s="197"/>
      <c r="GW15" s="240">
        <f t="shared" si="28"/>
        <v>28.067142857142859</v>
      </c>
      <c r="GX15" s="140"/>
      <c r="GY15" s="283">
        <f t="shared" si="29"/>
        <v>28.067142857142859</v>
      </c>
      <c r="GZ15" s="281">
        <f t="shared" si="30"/>
        <v>0</v>
      </c>
      <c r="HA15" s="138"/>
      <c r="HB15" s="137">
        <f t="shared" si="31"/>
        <v>0</v>
      </c>
      <c r="HC15" s="134"/>
      <c r="HD15" s="134"/>
      <c r="HE15" s="134"/>
      <c r="HF15" s="134"/>
      <c r="HG15" s="134"/>
      <c r="HH15" s="137"/>
      <c r="HI15" s="134"/>
      <c r="HJ15" s="134"/>
      <c r="HK15" s="134"/>
      <c r="HL15" s="134"/>
      <c r="HM15" s="125"/>
      <c r="HN15" s="134"/>
      <c r="HO15" s="141"/>
      <c r="HP15" s="140"/>
      <c r="HQ15" s="139">
        <f t="shared" si="32"/>
        <v>0</v>
      </c>
      <c r="HR15" s="250"/>
      <c r="HS15" s="92"/>
      <c r="HT15" s="92"/>
      <c r="HU15" s="134"/>
      <c r="HV15" s="140"/>
      <c r="HW15" s="170"/>
      <c r="HX15" s="210">
        <f t="shared" si="33"/>
        <v>0</v>
      </c>
      <c r="HY15" s="296">
        <f t="shared" si="34"/>
        <v>0</v>
      </c>
      <c r="HZ15" s="290"/>
      <c r="IA15" s="290"/>
      <c r="IB15" s="140"/>
      <c r="IC15" s="300">
        <f t="shared" si="35"/>
        <v>0</v>
      </c>
      <c r="ID15" s="309"/>
      <c r="IE15" s="141"/>
      <c r="IF15" s="240">
        <f t="shared" si="36"/>
        <v>0</v>
      </c>
      <c r="IG15" s="141"/>
      <c r="IH15" s="141"/>
      <c r="II15" s="141"/>
      <c r="IJ15" s="240">
        <f t="shared" si="37"/>
        <v>0</v>
      </c>
      <c r="IK15" s="141"/>
      <c r="IL15" s="141"/>
      <c r="IM15" s="141"/>
      <c r="IN15" s="291">
        <f t="shared" si="38"/>
        <v>0</v>
      </c>
      <c r="IO15" s="140"/>
      <c r="IP15" s="293"/>
      <c r="IQ15" s="303">
        <f t="shared" si="39"/>
        <v>4.2100714285714282</v>
      </c>
      <c r="IR15" s="303"/>
      <c r="IS15" s="243"/>
      <c r="IT15" s="113" t="s">
        <v>234</v>
      </c>
      <c r="IU15" s="113" t="s">
        <v>242</v>
      </c>
      <c r="IV15" s="113" t="s">
        <v>242</v>
      </c>
      <c r="IW15" s="113" t="s">
        <v>234</v>
      </c>
      <c r="IX15" s="113" t="s">
        <v>234</v>
      </c>
      <c r="IY15" s="113" t="s">
        <v>242</v>
      </c>
      <c r="IZ15" s="320"/>
    </row>
    <row r="16" spans="1:260" ht="15" customHeight="1">
      <c r="A16" s="13">
        <f t="shared" si="41"/>
        <v>8</v>
      </c>
      <c r="B16" s="92" t="s">
        <v>334</v>
      </c>
      <c r="C16" s="201" t="s">
        <v>363</v>
      </c>
      <c r="D16" s="201" t="s">
        <v>371</v>
      </c>
      <c r="E16" s="321" t="str">
        <f t="shared" si="40"/>
        <v>A01711001@tec.mx</v>
      </c>
      <c r="F16" s="259"/>
      <c r="G16" s="321"/>
      <c r="H16" s="321"/>
      <c r="I16" s="129"/>
      <c r="J16" s="129">
        <f t="shared" si="0"/>
        <v>0</v>
      </c>
      <c r="K16" s="129"/>
      <c r="L16" s="129"/>
      <c r="M16" s="129"/>
      <c r="N16" s="129"/>
      <c r="O16" s="218"/>
      <c r="P16" s="141">
        <f t="shared" si="1"/>
        <v>0</v>
      </c>
      <c r="Q16" s="129"/>
      <c r="R16" s="129"/>
      <c r="S16" s="129"/>
      <c r="T16" s="129"/>
      <c r="U16" s="129"/>
      <c r="V16" s="129"/>
      <c r="W16" s="218"/>
      <c r="X16" s="129">
        <f t="shared" si="2"/>
        <v>0</v>
      </c>
      <c r="Y16" s="129"/>
      <c r="Z16" s="129"/>
      <c r="AA16" s="129"/>
      <c r="AB16" s="141">
        <f t="shared" si="3"/>
        <v>0</v>
      </c>
      <c r="AC16" s="141"/>
      <c r="AD16" s="141"/>
      <c r="AE16" s="141"/>
      <c r="AF16" s="141"/>
      <c r="AG16" s="141"/>
      <c r="AH16" s="141"/>
      <c r="AI16" s="141"/>
      <c r="AJ16" s="251"/>
      <c r="AK16" s="197">
        <f t="shared" si="4"/>
        <v>0</v>
      </c>
      <c r="AL16" s="128"/>
      <c r="AM16" s="128"/>
      <c r="AN16" s="128"/>
      <c r="AO16" s="128"/>
      <c r="AP16" s="128"/>
      <c r="AQ16" s="128"/>
      <c r="AR16" s="128"/>
      <c r="AS16" s="215"/>
      <c r="AT16" s="137">
        <f t="shared" si="5"/>
        <v>0</v>
      </c>
      <c r="AU16" s="128"/>
      <c r="AV16" s="128"/>
      <c r="AW16" s="128"/>
      <c r="AX16" s="128"/>
      <c r="AY16" s="128"/>
      <c r="AZ16" s="128"/>
      <c r="BA16" s="128"/>
      <c r="BB16" s="128"/>
      <c r="BC16" s="128"/>
      <c r="BD16" s="128"/>
      <c r="BE16" s="215"/>
      <c r="BF16" s="126">
        <f t="shared" si="6"/>
        <v>0</v>
      </c>
      <c r="BG16" s="125"/>
      <c r="BH16" s="125"/>
      <c r="BI16" s="125"/>
      <c r="BJ16" s="125"/>
      <c r="BK16" s="125"/>
      <c r="BL16" s="125"/>
      <c r="BM16" s="125"/>
      <c r="BN16" s="125"/>
      <c r="BO16" s="125"/>
      <c r="BP16" s="125"/>
      <c r="BQ16" s="130"/>
      <c r="BR16" s="221">
        <f t="shared" si="7"/>
        <v>0</v>
      </c>
      <c r="BS16" s="130"/>
      <c r="BT16" s="130"/>
      <c r="BU16" s="130"/>
      <c r="BV16" s="130"/>
      <c r="BW16" s="130"/>
      <c r="BX16" s="130"/>
      <c r="BY16" s="130"/>
      <c r="BZ16" s="130"/>
      <c r="CA16" s="167"/>
      <c r="CB16" s="221">
        <f t="shared" si="8"/>
        <v>0</v>
      </c>
      <c r="CC16" s="130"/>
      <c r="CD16" s="130"/>
      <c r="CE16" s="130"/>
      <c r="CF16" s="130"/>
      <c r="CG16" s="130"/>
      <c r="CH16" s="130"/>
      <c r="CI16" s="130"/>
      <c r="CJ16" s="269"/>
      <c r="CK16" s="238">
        <f t="shared" si="9"/>
        <v>0</v>
      </c>
      <c r="CL16" s="270">
        <f t="shared" si="10"/>
        <v>0</v>
      </c>
      <c r="CM16" s="129"/>
      <c r="CN16" s="129"/>
      <c r="CO16" s="129"/>
      <c r="CP16" s="129"/>
      <c r="CQ16" s="218"/>
      <c r="CR16" s="141">
        <f t="shared" si="11"/>
        <v>0</v>
      </c>
      <c r="CS16" s="219"/>
      <c r="CT16" s="219"/>
      <c r="CU16" s="220"/>
      <c r="CV16" s="129">
        <f t="shared" si="12"/>
        <v>0</v>
      </c>
      <c r="CW16" s="129"/>
      <c r="CX16" s="129"/>
      <c r="CY16" s="129"/>
      <c r="CZ16" s="129"/>
      <c r="DA16" s="129"/>
      <c r="DB16" s="218"/>
      <c r="DC16" s="141">
        <f t="shared" si="13"/>
        <v>0</v>
      </c>
      <c r="DD16" s="129"/>
      <c r="DE16" s="129"/>
      <c r="DF16" s="129"/>
      <c r="DG16" s="129"/>
      <c r="DH16" s="129"/>
      <c r="DI16" s="129"/>
      <c r="DJ16" s="129"/>
      <c r="DK16" s="218"/>
      <c r="DL16" s="141">
        <f t="shared" si="14"/>
        <v>0</v>
      </c>
      <c r="DM16" s="129"/>
      <c r="DN16" s="129"/>
      <c r="DO16" s="129"/>
      <c r="DP16" s="129"/>
      <c r="DQ16" s="129"/>
      <c r="DR16" s="129"/>
      <c r="DS16" s="129"/>
      <c r="DT16" s="218"/>
      <c r="DU16" s="126">
        <f t="shared" si="15"/>
        <v>0</v>
      </c>
      <c r="DV16" s="128"/>
      <c r="DW16" s="128"/>
      <c r="DX16" s="128"/>
      <c r="DY16" s="128"/>
      <c r="DZ16" s="128"/>
      <c r="EA16" s="128"/>
      <c r="EB16" s="128"/>
      <c r="EC16" s="215"/>
      <c r="ED16" s="137">
        <f t="shared" si="16"/>
        <v>0</v>
      </c>
      <c r="EE16" s="128"/>
      <c r="EF16" s="128"/>
      <c r="EG16" s="128"/>
      <c r="EH16" s="128"/>
      <c r="EI16" s="128"/>
      <c r="EJ16" s="128"/>
      <c r="EK16" s="128"/>
      <c r="EL16" s="128"/>
      <c r="EM16" s="215"/>
      <c r="EN16" s="137">
        <f t="shared" si="17"/>
        <v>0</v>
      </c>
      <c r="EO16" s="128"/>
      <c r="EP16" s="126"/>
      <c r="EQ16" s="126"/>
      <c r="ER16" s="126"/>
      <c r="ES16" s="126"/>
      <c r="ET16" s="126"/>
      <c r="EU16" s="126"/>
      <c r="EV16" s="127"/>
      <c r="EW16" s="277">
        <f t="shared" si="18"/>
        <v>0</v>
      </c>
      <c r="EX16" s="275">
        <f t="shared" si="19"/>
        <v>86.7</v>
      </c>
      <c r="EY16" s="131">
        <v>90</v>
      </c>
      <c r="EZ16" s="131">
        <v>90</v>
      </c>
      <c r="FA16" s="131">
        <v>12</v>
      </c>
      <c r="FB16" s="145"/>
      <c r="FC16" s="143"/>
      <c r="FD16" s="204">
        <f t="shared" si="20"/>
        <v>32.200000000000003</v>
      </c>
      <c r="FE16" s="125">
        <v>0</v>
      </c>
      <c r="FF16" s="125">
        <v>80</v>
      </c>
      <c r="FG16" s="125">
        <v>30</v>
      </c>
      <c r="FH16" s="125">
        <v>100</v>
      </c>
      <c r="FI16" s="125">
        <v>10</v>
      </c>
      <c r="FJ16" s="125"/>
      <c r="FK16" s="126"/>
      <c r="FL16" s="203">
        <f t="shared" si="21"/>
        <v>0</v>
      </c>
      <c r="FM16" s="125"/>
      <c r="FN16" s="125"/>
      <c r="FO16" s="125"/>
      <c r="FP16" s="132"/>
      <c r="FQ16" s="133"/>
      <c r="FR16" s="203">
        <f t="shared" si="22"/>
        <v>0</v>
      </c>
      <c r="FS16" s="125"/>
      <c r="FT16" s="125"/>
      <c r="FU16" s="136"/>
      <c r="FV16" s="135"/>
      <c r="FW16" s="213">
        <f t="shared" si="23"/>
        <v>0</v>
      </c>
      <c r="FX16" s="136"/>
      <c r="FY16" s="137">
        <f t="shared" si="24"/>
        <v>0</v>
      </c>
      <c r="FZ16" s="125"/>
      <c r="GA16" s="125"/>
      <c r="GB16" s="125"/>
      <c r="GC16" s="125"/>
      <c r="GD16" s="134"/>
      <c r="GE16" s="135"/>
      <c r="GF16" s="213">
        <f t="shared" si="25"/>
        <v>0</v>
      </c>
      <c r="GG16" s="141"/>
      <c r="GH16" s="197"/>
      <c r="GI16" s="141"/>
      <c r="GJ16" s="141"/>
      <c r="GK16" s="141"/>
      <c r="GL16" s="141"/>
      <c r="GM16" s="134"/>
      <c r="GN16" s="135"/>
      <c r="GO16" s="213">
        <f t="shared" si="26"/>
        <v>0</v>
      </c>
      <c r="GP16" s="136"/>
      <c r="GQ16" s="197">
        <f t="shared" si="27"/>
        <v>0</v>
      </c>
      <c r="GR16" s="129"/>
      <c r="GS16" s="129"/>
      <c r="GT16" s="129"/>
      <c r="GU16" s="141"/>
      <c r="GV16" s="197"/>
      <c r="GW16" s="240">
        <f t="shared" si="28"/>
        <v>16.985714285714288</v>
      </c>
      <c r="GX16" s="140"/>
      <c r="GY16" s="283">
        <f t="shared" si="29"/>
        <v>16.985714285714288</v>
      </c>
      <c r="GZ16" s="281">
        <f t="shared" si="30"/>
        <v>0</v>
      </c>
      <c r="HA16" s="138"/>
      <c r="HB16" s="137">
        <f t="shared" si="31"/>
        <v>0</v>
      </c>
      <c r="HC16" s="134"/>
      <c r="HD16" s="134"/>
      <c r="HE16" s="134"/>
      <c r="HF16" s="134"/>
      <c r="HG16" s="134"/>
      <c r="HH16" s="137"/>
      <c r="HI16" s="134"/>
      <c r="HJ16" s="134"/>
      <c r="HK16" s="134"/>
      <c r="HL16" s="134"/>
      <c r="HM16" s="125"/>
      <c r="HN16" s="134"/>
      <c r="HO16" s="141"/>
      <c r="HP16" s="140"/>
      <c r="HQ16" s="139">
        <f t="shared" si="32"/>
        <v>0</v>
      </c>
      <c r="HR16" s="250"/>
      <c r="HS16" s="92"/>
      <c r="HT16" s="92"/>
      <c r="HU16" s="134"/>
      <c r="HV16" s="140"/>
      <c r="HW16" s="170"/>
      <c r="HX16" s="210">
        <f t="shared" si="33"/>
        <v>0</v>
      </c>
      <c r="HY16" s="296">
        <f t="shared" si="34"/>
        <v>0</v>
      </c>
      <c r="HZ16" s="290"/>
      <c r="IA16" s="290"/>
      <c r="IB16" s="140"/>
      <c r="IC16" s="300">
        <f t="shared" si="35"/>
        <v>0</v>
      </c>
      <c r="ID16" s="309"/>
      <c r="IE16" s="141"/>
      <c r="IF16" s="240">
        <f t="shared" si="36"/>
        <v>0</v>
      </c>
      <c r="IG16" s="141"/>
      <c r="IH16" s="141"/>
      <c r="II16" s="141"/>
      <c r="IJ16" s="240">
        <f t="shared" si="37"/>
        <v>0</v>
      </c>
      <c r="IK16" s="141"/>
      <c r="IL16" s="141"/>
      <c r="IM16" s="141"/>
      <c r="IN16" s="291">
        <f t="shared" si="38"/>
        <v>0</v>
      </c>
      <c r="IO16" s="140"/>
      <c r="IP16" s="293"/>
      <c r="IQ16" s="304">
        <f t="shared" si="39"/>
        <v>2.547857142857143</v>
      </c>
      <c r="IR16" s="303"/>
      <c r="IS16" s="198"/>
      <c r="IT16" s="113" t="s">
        <v>234</v>
      </c>
      <c r="IU16" s="113" t="s">
        <v>243</v>
      </c>
      <c r="IV16" s="113" t="s">
        <v>241</v>
      </c>
      <c r="IW16" s="113" t="s">
        <v>241</v>
      </c>
      <c r="IX16" s="113" t="s">
        <v>241</v>
      </c>
      <c r="IY16" s="113" t="s">
        <v>234</v>
      </c>
      <c r="IZ16" s="320"/>
    </row>
    <row r="17" spans="1:260" ht="15" customHeight="1">
      <c r="A17" s="13">
        <f t="shared" si="41"/>
        <v>9</v>
      </c>
      <c r="B17" s="92" t="s">
        <v>321</v>
      </c>
      <c r="C17" s="201" t="s">
        <v>350</v>
      </c>
      <c r="D17" s="201" t="s">
        <v>372</v>
      </c>
      <c r="E17" s="321" t="str">
        <f t="shared" si="40"/>
        <v>A01705929@tec.mx</v>
      </c>
      <c r="F17" s="259"/>
      <c r="G17" s="321"/>
      <c r="H17" s="321"/>
      <c r="I17" s="129"/>
      <c r="J17" s="129">
        <f t="shared" si="0"/>
        <v>0</v>
      </c>
      <c r="K17" s="129"/>
      <c r="L17" s="129"/>
      <c r="M17" s="129"/>
      <c r="N17" s="129"/>
      <c r="O17" s="218"/>
      <c r="P17" s="141">
        <f t="shared" si="1"/>
        <v>0</v>
      </c>
      <c r="Q17" s="129"/>
      <c r="R17" s="129"/>
      <c r="S17" s="129"/>
      <c r="T17" s="129"/>
      <c r="U17" s="129"/>
      <c r="V17" s="129"/>
      <c r="W17" s="218"/>
      <c r="X17" s="129">
        <f t="shared" si="2"/>
        <v>0</v>
      </c>
      <c r="Y17" s="129"/>
      <c r="Z17" s="129"/>
      <c r="AA17" s="129"/>
      <c r="AB17" s="141">
        <f t="shared" si="3"/>
        <v>0</v>
      </c>
      <c r="AC17" s="141"/>
      <c r="AD17" s="141"/>
      <c r="AE17" s="141"/>
      <c r="AF17" s="141"/>
      <c r="AG17" s="141"/>
      <c r="AH17" s="141"/>
      <c r="AI17" s="141"/>
      <c r="AJ17" s="251"/>
      <c r="AK17" s="197">
        <f t="shared" si="4"/>
        <v>0</v>
      </c>
      <c r="AL17" s="128"/>
      <c r="AM17" s="128"/>
      <c r="AN17" s="128"/>
      <c r="AO17" s="128"/>
      <c r="AP17" s="128"/>
      <c r="AQ17" s="128"/>
      <c r="AR17" s="128"/>
      <c r="AS17" s="215"/>
      <c r="AT17" s="137">
        <f t="shared" si="5"/>
        <v>0</v>
      </c>
      <c r="AU17" s="128"/>
      <c r="AV17" s="128"/>
      <c r="AW17" s="128"/>
      <c r="AX17" s="128"/>
      <c r="AY17" s="128"/>
      <c r="AZ17" s="128"/>
      <c r="BA17" s="128"/>
      <c r="BB17" s="128"/>
      <c r="BC17" s="128"/>
      <c r="BD17" s="128"/>
      <c r="BE17" s="215"/>
      <c r="BF17" s="126">
        <f t="shared" si="6"/>
        <v>0</v>
      </c>
      <c r="BG17" s="125"/>
      <c r="BH17" s="125"/>
      <c r="BI17" s="125"/>
      <c r="BJ17" s="125"/>
      <c r="BK17" s="125"/>
      <c r="BL17" s="125"/>
      <c r="BM17" s="125"/>
      <c r="BN17" s="125"/>
      <c r="BO17" s="125"/>
      <c r="BP17" s="125"/>
      <c r="BQ17" s="130"/>
      <c r="BR17" s="221">
        <f t="shared" si="7"/>
        <v>0</v>
      </c>
      <c r="BS17" s="130"/>
      <c r="BT17" s="130"/>
      <c r="BU17" s="130"/>
      <c r="BV17" s="130"/>
      <c r="BW17" s="130"/>
      <c r="BX17" s="130"/>
      <c r="BY17" s="130"/>
      <c r="BZ17" s="130"/>
      <c r="CA17" s="167"/>
      <c r="CB17" s="221">
        <f t="shared" si="8"/>
        <v>0</v>
      </c>
      <c r="CC17" s="130"/>
      <c r="CD17" s="130"/>
      <c r="CE17" s="130"/>
      <c r="CF17" s="130"/>
      <c r="CG17" s="130"/>
      <c r="CH17" s="130"/>
      <c r="CI17" s="130"/>
      <c r="CJ17" s="269"/>
      <c r="CK17" s="238">
        <f t="shared" si="9"/>
        <v>0</v>
      </c>
      <c r="CL17" s="270">
        <f t="shared" si="10"/>
        <v>0</v>
      </c>
      <c r="CM17" s="129"/>
      <c r="CN17" s="129"/>
      <c r="CO17" s="129"/>
      <c r="CP17" s="129"/>
      <c r="CQ17" s="218"/>
      <c r="CR17" s="141">
        <f t="shared" si="11"/>
        <v>0</v>
      </c>
      <c r="CS17" s="219"/>
      <c r="CT17" s="219"/>
      <c r="CU17" s="220"/>
      <c r="CV17" s="129">
        <f t="shared" si="12"/>
        <v>0</v>
      </c>
      <c r="CW17" s="129"/>
      <c r="CX17" s="129"/>
      <c r="CY17" s="129"/>
      <c r="CZ17" s="129"/>
      <c r="DA17" s="129"/>
      <c r="DB17" s="218"/>
      <c r="DC17" s="141">
        <f t="shared" si="13"/>
        <v>0</v>
      </c>
      <c r="DD17" s="129"/>
      <c r="DE17" s="129"/>
      <c r="DF17" s="129"/>
      <c r="DG17" s="129"/>
      <c r="DH17" s="129"/>
      <c r="DI17" s="129"/>
      <c r="DJ17" s="129"/>
      <c r="DK17" s="218"/>
      <c r="DL17" s="141">
        <f t="shared" si="14"/>
        <v>0</v>
      </c>
      <c r="DM17" s="129"/>
      <c r="DN17" s="129"/>
      <c r="DO17" s="129"/>
      <c r="DP17" s="129"/>
      <c r="DQ17" s="129"/>
      <c r="DR17" s="129"/>
      <c r="DS17" s="129"/>
      <c r="DT17" s="218"/>
      <c r="DU17" s="126">
        <f t="shared" si="15"/>
        <v>0</v>
      </c>
      <c r="DV17" s="128"/>
      <c r="DW17" s="128"/>
      <c r="DX17" s="128"/>
      <c r="DY17" s="128"/>
      <c r="DZ17" s="128"/>
      <c r="EA17" s="128"/>
      <c r="EB17" s="128"/>
      <c r="EC17" s="215"/>
      <c r="ED17" s="137">
        <f t="shared" si="16"/>
        <v>0</v>
      </c>
      <c r="EE17" s="128"/>
      <c r="EF17" s="128"/>
      <c r="EG17" s="128"/>
      <c r="EH17" s="128"/>
      <c r="EI17" s="128"/>
      <c r="EJ17" s="128"/>
      <c r="EK17" s="128"/>
      <c r="EL17" s="128"/>
      <c r="EM17" s="215"/>
      <c r="EN17" s="137">
        <f t="shared" si="17"/>
        <v>0</v>
      </c>
      <c r="EO17" s="128"/>
      <c r="EP17" s="126"/>
      <c r="EQ17" s="126"/>
      <c r="ER17" s="126"/>
      <c r="ES17" s="126"/>
      <c r="ET17" s="126"/>
      <c r="EU17" s="126"/>
      <c r="EV17" s="127"/>
      <c r="EW17" s="277">
        <f t="shared" si="18"/>
        <v>0</v>
      </c>
      <c r="EX17" s="275">
        <f t="shared" si="19"/>
        <v>94.94</v>
      </c>
      <c r="EY17" s="131">
        <v>100</v>
      </c>
      <c r="EZ17" s="131">
        <v>98</v>
      </c>
      <c r="FA17" s="131">
        <v>13</v>
      </c>
      <c r="FB17" s="144"/>
      <c r="FC17" s="142"/>
      <c r="FD17" s="204">
        <f t="shared" si="20"/>
        <v>97.81</v>
      </c>
      <c r="FE17" s="125">
        <v>95</v>
      </c>
      <c r="FF17" s="125">
        <v>100</v>
      </c>
      <c r="FG17" s="125">
        <v>99</v>
      </c>
      <c r="FH17" s="125">
        <v>100</v>
      </c>
      <c r="FI17" s="125">
        <v>10</v>
      </c>
      <c r="FJ17" s="125"/>
      <c r="FK17" s="126"/>
      <c r="FL17" s="203">
        <f t="shared" si="21"/>
        <v>0</v>
      </c>
      <c r="FM17" s="125"/>
      <c r="FN17" s="125"/>
      <c r="FO17" s="125"/>
      <c r="FP17" s="132"/>
      <c r="FQ17" s="133"/>
      <c r="FR17" s="203">
        <f t="shared" si="22"/>
        <v>0</v>
      </c>
      <c r="FS17" s="125"/>
      <c r="FT17" s="125"/>
      <c r="FU17" s="136"/>
      <c r="FV17" s="135"/>
      <c r="FW17" s="213">
        <f t="shared" si="23"/>
        <v>0</v>
      </c>
      <c r="FX17" s="136"/>
      <c r="FY17" s="137">
        <f t="shared" si="24"/>
        <v>0</v>
      </c>
      <c r="FZ17" s="125"/>
      <c r="GA17" s="125"/>
      <c r="GB17" s="125"/>
      <c r="GC17" s="125"/>
      <c r="GD17" s="134"/>
      <c r="GE17" s="135"/>
      <c r="GF17" s="213">
        <f t="shared" si="25"/>
        <v>0</v>
      </c>
      <c r="GG17" s="141"/>
      <c r="GH17" s="197"/>
      <c r="GI17" s="141"/>
      <c r="GJ17" s="141"/>
      <c r="GK17" s="141"/>
      <c r="GL17" s="141"/>
      <c r="GM17" s="134"/>
      <c r="GN17" s="135"/>
      <c r="GO17" s="213">
        <f t="shared" si="26"/>
        <v>0</v>
      </c>
      <c r="GP17" s="136"/>
      <c r="GQ17" s="197">
        <f t="shared" si="27"/>
        <v>0</v>
      </c>
      <c r="GR17" s="129"/>
      <c r="GS17" s="129"/>
      <c r="GT17" s="129"/>
      <c r="GU17" s="141"/>
      <c r="GV17" s="197"/>
      <c r="GW17" s="240">
        <f t="shared" si="28"/>
        <v>27.535714285714285</v>
      </c>
      <c r="GX17" s="140"/>
      <c r="GY17" s="283">
        <f t="shared" si="29"/>
        <v>27.535714285714285</v>
      </c>
      <c r="GZ17" s="281">
        <f t="shared" si="30"/>
        <v>0</v>
      </c>
      <c r="HA17" s="138"/>
      <c r="HB17" s="137">
        <f t="shared" si="31"/>
        <v>0</v>
      </c>
      <c r="HC17" s="134"/>
      <c r="HD17" s="134"/>
      <c r="HE17" s="134"/>
      <c r="HF17" s="134"/>
      <c r="HG17" s="134"/>
      <c r="HH17" s="137"/>
      <c r="HI17" s="134"/>
      <c r="HJ17" s="134"/>
      <c r="HK17" s="134"/>
      <c r="HL17" s="134"/>
      <c r="HM17" s="125"/>
      <c r="HN17" s="134"/>
      <c r="HO17" s="141"/>
      <c r="HP17" s="140"/>
      <c r="HQ17" s="139">
        <f t="shared" si="32"/>
        <v>0</v>
      </c>
      <c r="HR17" s="250"/>
      <c r="HS17" s="92"/>
      <c r="HT17" s="92"/>
      <c r="HU17" s="134"/>
      <c r="HV17" s="140"/>
      <c r="HW17" s="170"/>
      <c r="HX17" s="210">
        <f t="shared" si="33"/>
        <v>0</v>
      </c>
      <c r="HY17" s="296">
        <f t="shared" si="34"/>
        <v>0</v>
      </c>
      <c r="HZ17" s="290"/>
      <c r="IA17" s="290"/>
      <c r="IB17" s="140"/>
      <c r="IC17" s="300">
        <f t="shared" si="35"/>
        <v>0</v>
      </c>
      <c r="ID17" s="309"/>
      <c r="IE17" s="141"/>
      <c r="IF17" s="240">
        <f t="shared" si="36"/>
        <v>0</v>
      </c>
      <c r="IG17" s="141"/>
      <c r="IH17" s="141"/>
      <c r="II17" s="141"/>
      <c r="IJ17" s="240">
        <f t="shared" si="37"/>
        <v>0</v>
      </c>
      <c r="IK17" s="141"/>
      <c r="IL17" s="141"/>
      <c r="IM17" s="141"/>
      <c r="IN17" s="291">
        <f t="shared" si="38"/>
        <v>0</v>
      </c>
      <c r="IO17" s="140"/>
      <c r="IP17" s="293"/>
      <c r="IQ17" s="303">
        <f t="shared" si="39"/>
        <v>4.1303571428571422</v>
      </c>
      <c r="IR17" s="303"/>
      <c r="IS17" s="198"/>
      <c r="IT17" s="113" t="s">
        <v>234</v>
      </c>
      <c r="IU17" s="113" t="s">
        <v>242</v>
      </c>
      <c r="IV17" s="113" t="s">
        <v>243</v>
      </c>
      <c r="IW17" s="113" t="s">
        <v>242</v>
      </c>
      <c r="IX17" s="113" t="s">
        <v>242</v>
      </c>
      <c r="IY17" s="113" t="s">
        <v>234</v>
      </c>
      <c r="IZ17" s="320"/>
    </row>
    <row r="18" spans="1:260" ht="15" customHeight="1">
      <c r="A18" s="13">
        <f t="shared" si="41"/>
        <v>10</v>
      </c>
      <c r="B18" s="92" t="s">
        <v>330</v>
      </c>
      <c r="C18" s="201" t="s">
        <v>359</v>
      </c>
      <c r="D18" s="201" t="s">
        <v>373</v>
      </c>
      <c r="E18" s="321" t="str">
        <f t="shared" si="40"/>
        <v>A01705091@tec.mx</v>
      </c>
      <c r="F18" s="259"/>
      <c r="G18" s="321"/>
      <c r="H18" s="321"/>
      <c r="I18" s="129"/>
      <c r="J18" s="129">
        <f t="shared" si="0"/>
        <v>0</v>
      </c>
      <c r="K18" s="129"/>
      <c r="L18" s="129"/>
      <c r="M18" s="129"/>
      <c r="N18" s="129"/>
      <c r="O18" s="218"/>
      <c r="P18" s="141">
        <f t="shared" si="1"/>
        <v>0</v>
      </c>
      <c r="Q18" s="129"/>
      <c r="R18" s="129"/>
      <c r="S18" s="129"/>
      <c r="T18" s="129"/>
      <c r="U18" s="129"/>
      <c r="V18" s="129"/>
      <c r="W18" s="218"/>
      <c r="X18" s="129">
        <f t="shared" si="2"/>
        <v>0</v>
      </c>
      <c r="Y18" s="129"/>
      <c r="Z18" s="129"/>
      <c r="AA18" s="129"/>
      <c r="AB18" s="141">
        <f t="shared" si="3"/>
        <v>0</v>
      </c>
      <c r="AC18" s="141"/>
      <c r="AD18" s="141"/>
      <c r="AE18" s="141"/>
      <c r="AF18" s="141"/>
      <c r="AG18" s="141"/>
      <c r="AH18" s="141"/>
      <c r="AI18" s="141"/>
      <c r="AJ18" s="251"/>
      <c r="AK18" s="197">
        <f t="shared" si="4"/>
        <v>0</v>
      </c>
      <c r="AL18" s="128"/>
      <c r="AM18" s="128"/>
      <c r="AN18" s="128"/>
      <c r="AO18" s="128"/>
      <c r="AP18" s="128"/>
      <c r="AQ18" s="128"/>
      <c r="AR18" s="128"/>
      <c r="AS18" s="215"/>
      <c r="AT18" s="137">
        <f t="shared" si="5"/>
        <v>0</v>
      </c>
      <c r="AU18" s="128"/>
      <c r="AV18" s="128"/>
      <c r="AW18" s="128"/>
      <c r="AX18" s="128"/>
      <c r="AY18" s="128"/>
      <c r="AZ18" s="128"/>
      <c r="BA18" s="128"/>
      <c r="BB18" s="128"/>
      <c r="BC18" s="128"/>
      <c r="BD18" s="128"/>
      <c r="BE18" s="215"/>
      <c r="BF18" s="126">
        <f t="shared" si="6"/>
        <v>0</v>
      </c>
      <c r="BG18" s="125"/>
      <c r="BH18" s="125"/>
      <c r="BI18" s="125"/>
      <c r="BJ18" s="125"/>
      <c r="BK18" s="125"/>
      <c r="BL18" s="125"/>
      <c r="BM18" s="125"/>
      <c r="BN18" s="125"/>
      <c r="BO18" s="125"/>
      <c r="BP18" s="125"/>
      <c r="BQ18" s="130"/>
      <c r="BR18" s="221">
        <f t="shared" si="7"/>
        <v>0</v>
      </c>
      <c r="BS18" s="130"/>
      <c r="BT18" s="130"/>
      <c r="BU18" s="130"/>
      <c r="BV18" s="130"/>
      <c r="BW18" s="130"/>
      <c r="BX18" s="130"/>
      <c r="BY18" s="130"/>
      <c r="BZ18" s="130"/>
      <c r="CA18" s="167"/>
      <c r="CB18" s="221">
        <f t="shared" si="8"/>
        <v>0</v>
      </c>
      <c r="CC18" s="130"/>
      <c r="CD18" s="130"/>
      <c r="CE18" s="130"/>
      <c r="CF18" s="130"/>
      <c r="CG18" s="130"/>
      <c r="CH18" s="130"/>
      <c r="CI18" s="130"/>
      <c r="CJ18" s="269"/>
      <c r="CK18" s="238">
        <f t="shared" si="9"/>
        <v>0</v>
      </c>
      <c r="CL18" s="270">
        <f t="shared" si="10"/>
        <v>0</v>
      </c>
      <c r="CM18" s="129"/>
      <c r="CN18" s="129"/>
      <c r="CO18" s="129"/>
      <c r="CP18" s="129"/>
      <c r="CQ18" s="218"/>
      <c r="CR18" s="141">
        <f t="shared" si="11"/>
        <v>0</v>
      </c>
      <c r="CS18" s="219"/>
      <c r="CT18" s="219"/>
      <c r="CU18" s="220"/>
      <c r="CV18" s="129">
        <f t="shared" si="12"/>
        <v>0</v>
      </c>
      <c r="CW18" s="129"/>
      <c r="CX18" s="129"/>
      <c r="CY18" s="129"/>
      <c r="CZ18" s="129"/>
      <c r="DA18" s="129"/>
      <c r="DB18" s="218"/>
      <c r="DC18" s="141">
        <f t="shared" si="13"/>
        <v>0</v>
      </c>
      <c r="DD18" s="129"/>
      <c r="DE18" s="129"/>
      <c r="DF18" s="129"/>
      <c r="DG18" s="129"/>
      <c r="DH18" s="129"/>
      <c r="DI18" s="129"/>
      <c r="DJ18" s="129"/>
      <c r="DK18" s="218"/>
      <c r="DL18" s="141">
        <f t="shared" si="14"/>
        <v>0</v>
      </c>
      <c r="DM18" s="129"/>
      <c r="DN18" s="129"/>
      <c r="DO18" s="129"/>
      <c r="DP18" s="129"/>
      <c r="DQ18" s="129"/>
      <c r="DR18" s="129"/>
      <c r="DS18" s="129"/>
      <c r="DT18" s="218"/>
      <c r="DU18" s="126">
        <f t="shared" si="15"/>
        <v>0</v>
      </c>
      <c r="DV18" s="128"/>
      <c r="DW18" s="128"/>
      <c r="DX18" s="128"/>
      <c r="DY18" s="128"/>
      <c r="DZ18" s="128"/>
      <c r="EA18" s="128"/>
      <c r="EB18" s="128"/>
      <c r="EC18" s="215"/>
      <c r="ED18" s="137">
        <f t="shared" si="16"/>
        <v>0</v>
      </c>
      <c r="EE18" s="128"/>
      <c r="EF18" s="128"/>
      <c r="EG18" s="128"/>
      <c r="EH18" s="128"/>
      <c r="EI18" s="128"/>
      <c r="EJ18" s="128"/>
      <c r="EK18" s="128"/>
      <c r="EL18" s="128"/>
      <c r="EM18" s="215"/>
      <c r="EN18" s="137">
        <f t="shared" si="17"/>
        <v>0</v>
      </c>
      <c r="EO18" s="128"/>
      <c r="EP18" s="126"/>
      <c r="EQ18" s="126"/>
      <c r="ER18" s="126"/>
      <c r="ES18" s="126"/>
      <c r="ET18" s="126"/>
      <c r="EU18" s="126"/>
      <c r="EV18" s="127"/>
      <c r="EW18" s="277">
        <f t="shared" si="18"/>
        <v>0</v>
      </c>
      <c r="EX18" s="275">
        <f t="shared" si="19"/>
        <v>76.400000000000006</v>
      </c>
      <c r="EY18" s="131">
        <v>80</v>
      </c>
      <c r="EZ18" s="131">
        <v>80</v>
      </c>
      <c r="FA18" s="131">
        <v>10</v>
      </c>
      <c r="FB18" s="145"/>
      <c r="FC18" s="143"/>
      <c r="FD18" s="204">
        <f t="shared" si="20"/>
        <v>48.1</v>
      </c>
      <c r="FE18" s="125">
        <v>70</v>
      </c>
      <c r="FF18" s="125">
        <v>0</v>
      </c>
      <c r="FG18" s="125">
        <v>40</v>
      </c>
      <c r="FH18" s="125">
        <v>100</v>
      </c>
      <c r="FI18" s="125">
        <v>5</v>
      </c>
      <c r="FJ18" s="125"/>
      <c r="FK18" s="126"/>
      <c r="FL18" s="203">
        <f t="shared" si="21"/>
        <v>0</v>
      </c>
      <c r="FM18" s="125"/>
      <c r="FN18" s="125"/>
      <c r="FO18" s="125"/>
      <c r="FP18" s="137"/>
      <c r="FQ18" s="133"/>
      <c r="FR18" s="203">
        <f t="shared" si="22"/>
        <v>0</v>
      </c>
      <c r="FS18" s="125"/>
      <c r="FT18" s="125"/>
      <c r="FU18" s="134"/>
      <c r="FV18" s="135"/>
      <c r="FW18" s="213">
        <f t="shared" si="23"/>
        <v>0</v>
      </c>
      <c r="FX18" s="136"/>
      <c r="FY18" s="137">
        <f t="shared" si="24"/>
        <v>0</v>
      </c>
      <c r="FZ18" s="125"/>
      <c r="GA18" s="125"/>
      <c r="GB18" s="125"/>
      <c r="GC18" s="125"/>
      <c r="GD18" s="134"/>
      <c r="GE18" s="135"/>
      <c r="GF18" s="213">
        <f t="shared" si="25"/>
        <v>0</v>
      </c>
      <c r="GG18" s="141"/>
      <c r="GH18" s="197"/>
      <c r="GI18" s="141"/>
      <c r="GJ18" s="141"/>
      <c r="GK18" s="141"/>
      <c r="GL18" s="141"/>
      <c r="GM18" s="134"/>
      <c r="GN18" s="135"/>
      <c r="GO18" s="213">
        <f t="shared" si="26"/>
        <v>0</v>
      </c>
      <c r="GP18" s="136"/>
      <c r="GQ18" s="197">
        <f t="shared" si="27"/>
        <v>0</v>
      </c>
      <c r="GR18" s="129"/>
      <c r="GS18" s="129"/>
      <c r="GT18" s="129"/>
      <c r="GU18" s="141"/>
      <c r="GV18" s="197"/>
      <c r="GW18" s="240">
        <f t="shared" si="28"/>
        <v>17.785714285714285</v>
      </c>
      <c r="GX18" s="140"/>
      <c r="GY18" s="283">
        <f t="shared" si="29"/>
        <v>17.785714285714285</v>
      </c>
      <c r="GZ18" s="281">
        <f t="shared" si="30"/>
        <v>0</v>
      </c>
      <c r="HA18" s="138"/>
      <c r="HB18" s="137">
        <f t="shared" si="31"/>
        <v>0</v>
      </c>
      <c r="HC18" s="134"/>
      <c r="HD18" s="134"/>
      <c r="HE18" s="134"/>
      <c r="HF18" s="134"/>
      <c r="HG18" s="134"/>
      <c r="HH18" s="137"/>
      <c r="HI18" s="134"/>
      <c r="HJ18" s="134"/>
      <c r="HK18" s="134"/>
      <c r="HL18" s="134"/>
      <c r="HM18" s="125"/>
      <c r="HN18" s="134"/>
      <c r="HO18" s="141"/>
      <c r="HP18" s="140"/>
      <c r="HQ18" s="139">
        <f t="shared" si="32"/>
        <v>0</v>
      </c>
      <c r="HR18" s="250"/>
      <c r="HS18" s="92"/>
      <c r="HT18" s="92"/>
      <c r="HU18" s="134"/>
      <c r="HV18" s="140"/>
      <c r="HW18" s="170"/>
      <c r="HX18" s="210">
        <f t="shared" si="33"/>
        <v>0</v>
      </c>
      <c r="HY18" s="296">
        <f t="shared" si="34"/>
        <v>0</v>
      </c>
      <c r="HZ18" s="290"/>
      <c r="IA18" s="290"/>
      <c r="IB18" s="140"/>
      <c r="IC18" s="300">
        <f t="shared" si="35"/>
        <v>0</v>
      </c>
      <c r="ID18" s="309"/>
      <c r="IE18" s="141"/>
      <c r="IF18" s="240">
        <f t="shared" si="36"/>
        <v>0</v>
      </c>
      <c r="IG18" s="141"/>
      <c r="IH18" s="141"/>
      <c r="II18" s="141"/>
      <c r="IJ18" s="240">
        <f t="shared" si="37"/>
        <v>0</v>
      </c>
      <c r="IK18" s="141"/>
      <c r="IL18" s="141"/>
      <c r="IM18" s="141"/>
      <c r="IN18" s="291">
        <f t="shared" si="38"/>
        <v>0</v>
      </c>
      <c r="IO18" s="140"/>
      <c r="IP18" s="293"/>
      <c r="IQ18" s="304">
        <f t="shared" si="39"/>
        <v>2.6678571428571427</v>
      </c>
      <c r="IR18" s="303"/>
      <c r="IS18" s="198"/>
      <c r="IT18" s="113" t="s">
        <v>234</v>
      </c>
      <c r="IU18" s="113" t="s">
        <v>234</v>
      </c>
      <c r="IV18" s="113" t="s">
        <v>234</v>
      </c>
      <c r="IW18" s="113" t="s">
        <v>242</v>
      </c>
      <c r="IX18" s="113" t="s">
        <v>234</v>
      </c>
      <c r="IY18" s="113" t="s">
        <v>242</v>
      </c>
      <c r="IZ18" s="320"/>
    </row>
    <row r="19" spans="1:260" ht="15" customHeight="1">
      <c r="A19" s="13">
        <f t="shared" si="41"/>
        <v>11</v>
      </c>
      <c r="B19" s="92" t="s">
        <v>331</v>
      </c>
      <c r="C19" s="201" t="s">
        <v>360</v>
      </c>
      <c r="D19" s="201" t="s">
        <v>374</v>
      </c>
      <c r="E19" s="321" t="str">
        <f t="shared" si="40"/>
        <v>A01705842@tec.mx</v>
      </c>
      <c r="F19" s="259"/>
      <c r="G19" s="321"/>
      <c r="H19" s="321"/>
      <c r="I19" s="129"/>
      <c r="J19" s="129">
        <f t="shared" si="0"/>
        <v>0</v>
      </c>
      <c r="K19" s="129"/>
      <c r="L19" s="129"/>
      <c r="M19" s="129"/>
      <c r="N19" s="129"/>
      <c r="O19" s="218"/>
      <c r="P19" s="141">
        <f t="shared" si="1"/>
        <v>0</v>
      </c>
      <c r="Q19" s="129"/>
      <c r="R19" s="129"/>
      <c r="S19" s="129"/>
      <c r="T19" s="129"/>
      <c r="U19" s="129"/>
      <c r="V19" s="129"/>
      <c r="W19" s="218"/>
      <c r="X19" s="129">
        <f t="shared" si="2"/>
        <v>0</v>
      </c>
      <c r="Y19" s="129"/>
      <c r="Z19" s="129"/>
      <c r="AA19" s="129"/>
      <c r="AB19" s="141">
        <f t="shared" si="3"/>
        <v>0</v>
      </c>
      <c r="AC19" s="141"/>
      <c r="AD19" s="141"/>
      <c r="AE19" s="141"/>
      <c r="AF19" s="141"/>
      <c r="AG19" s="141"/>
      <c r="AH19" s="141"/>
      <c r="AI19" s="141"/>
      <c r="AJ19" s="251"/>
      <c r="AK19" s="197">
        <f t="shared" si="4"/>
        <v>0</v>
      </c>
      <c r="AL19" s="128"/>
      <c r="AM19" s="128"/>
      <c r="AN19" s="128"/>
      <c r="AO19" s="128"/>
      <c r="AP19" s="128"/>
      <c r="AQ19" s="128"/>
      <c r="AR19" s="128"/>
      <c r="AS19" s="215"/>
      <c r="AT19" s="137">
        <f t="shared" si="5"/>
        <v>0</v>
      </c>
      <c r="AU19" s="128"/>
      <c r="AV19" s="128"/>
      <c r="AW19" s="128"/>
      <c r="AX19" s="128"/>
      <c r="AY19" s="128"/>
      <c r="AZ19" s="128"/>
      <c r="BA19" s="128"/>
      <c r="BB19" s="128"/>
      <c r="BC19" s="128"/>
      <c r="BD19" s="128"/>
      <c r="BE19" s="215"/>
      <c r="BF19" s="126">
        <f t="shared" si="6"/>
        <v>0</v>
      </c>
      <c r="BG19" s="125"/>
      <c r="BH19" s="125"/>
      <c r="BI19" s="125"/>
      <c r="BJ19" s="125"/>
      <c r="BK19" s="125"/>
      <c r="BL19" s="125"/>
      <c r="BM19" s="125"/>
      <c r="BN19" s="125"/>
      <c r="BO19" s="125"/>
      <c r="BP19" s="125"/>
      <c r="BQ19" s="130"/>
      <c r="BR19" s="221">
        <f t="shared" si="7"/>
        <v>0</v>
      </c>
      <c r="BS19" s="130"/>
      <c r="BT19" s="130"/>
      <c r="BU19" s="130"/>
      <c r="BV19" s="130"/>
      <c r="BW19" s="130"/>
      <c r="BX19" s="130"/>
      <c r="BY19" s="130"/>
      <c r="BZ19" s="130"/>
      <c r="CA19" s="167"/>
      <c r="CB19" s="221">
        <f t="shared" si="8"/>
        <v>0</v>
      </c>
      <c r="CC19" s="130"/>
      <c r="CD19" s="130"/>
      <c r="CE19" s="130"/>
      <c r="CF19" s="130"/>
      <c r="CG19" s="130"/>
      <c r="CH19" s="130"/>
      <c r="CI19" s="130"/>
      <c r="CJ19" s="317"/>
      <c r="CK19" s="238">
        <f t="shared" si="9"/>
        <v>0</v>
      </c>
      <c r="CL19" s="270">
        <f t="shared" si="10"/>
        <v>0</v>
      </c>
      <c r="CM19" s="129"/>
      <c r="CN19" s="129"/>
      <c r="CO19" s="129"/>
      <c r="CP19" s="129"/>
      <c r="CQ19" s="218"/>
      <c r="CR19" s="141">
        <f t="shared" si="11"/>
        <v>0</v>
      </c>
      <c r="CS19" s="219"/>
      <c r="CT19" s="219"/>
      <c r="CU19" s="220"/>
      <c r="CV19" s="129">
        <f t="shared" si="12"/>
        <v>0</v>
      </c>
      <c r="CW19" s="129"/>
      <c r="CX19" s="129"/>
      <c r="CY19" s="129"/>
      <c r="CZ19" s="129"/>
      <c r="DA19" s="129"/>
      <c r="DB19" s="218"/>
      <c r="DC19" s="141">
        <f t="shared" si="13"/>
        <v>0</v>
      </c>
      <c r="DD19" s="129"/>
      <c r="DE19" s="129"/>
      <c r="DF19" s="129"/>
      <c r="DG19" s="129"/>
      <c r="DH19" s="129"/>
      <c r="DI19" s="129"/>
      <c r="DJ19" s="129"/>
      <c r="DK19" s="218"/>
      <c r="DL19" s="141">
        <f t="shared" si="14"/>
        <v>0</v>
      </c>
      <c r="DM19" s="129"/>
      <c r="DN19" s="129"/>
      <c r="DO19" s="129"/>
      <c r="DP19" s="129"/>
      <c r="DQ19" s="129"/>
      <c r="DR19" s="129"/>
      <c r="DS19" s="129"/>
      <c r="DT19" s="218"/>
      <c r="DU19" s="126">
        <f t="shared" si="15"/>
        <v>0</v>
      </c>
      <c r="DV19" s="128"/>
      <c r="DW19" s="128"/>
      <c r="DX19" s="128"/>
      <c r="DY19" s="128"/>
      <c r="DZ19" s="128"/>
      <c r="EA19" s="128"/>
      <c r="EB19" s="128"/>
      <c r="EC19" s="215"/>
      <c r="ED19" s="137">
        <f t="shared" si="16"/>
        <v>0</v>
      </c>
      <c r="EE19" s="128"/>
      <c r="EF19" s="128"/>
      <c r="EG19" s="128"/>
      <c r="EH19" s="128"/>
      <c r="EI19" s="128"/>
      <c r="EJ19" s="128"/>
      <c r="EK19" s="128"/>
      <c r="EL19" s="128"/>
      <c r="EM19" s="215"/>
      <c r="EN19" s="137">
        <f t="shared" si="17"/>
        <v>0</v>
      </c>
      <c r="EO19" s="128"/>
      <c r="EP19" s="126"/>
      <c r="EQ19" s="126"/>
      <c r="ER19" s="126"/>
      <c r="ES19" s="126"/>
      <c r="ET19" s="126"/>
      <c r="EU19" s="126"/>
      <c r="EV19" s="127"/>
      <c r="EW19" s="277">
        <f t="shared" si="18"/>
        <v>0</v>
      </c>
      <c r="EX19" s="275">
        <f t="shared" si="19"/>
        <v>95.88</v>
      </c>
      <c r="EY19" s="131">
        <v>100</v>
      </c>
      <c r="EZ19" s="131">
        <v>96</v>
      </c>
      <c r="FA19" s="131">
        <v>15</v>
      </c>
      <c r="FB19" s="145"/>
      <c r="FC19" s="143"/>
      <c r="FD19" s="204">
        <f t="shared" si="20"/>
        <v>93.85</v>
      </c>
      <c r="FE19" s="125">
        <v>95</v>
      </c>
      <c r="FF19" s="125">
        <v>100</v>
      </c>
      <c r="FG19" s="125">
        <v>90</v>
      </c>
      <c r="FH19" s="125">
        <v>100</v>
      </c>
      <c r="FI19" s="125">
        <v>10</v>
      </c>
      <c r="FJ19" s="125"/>
      <c r="FK19" s="126"/>
      <c r="FL19" s="203">
        <f t="shared" si="21"/>
        <v>0</v>
      </c>
      <c r="FM19" s="125"/>
      <c r="FN19" s="125"/>
      <c r="FO19" s="125"/>
      <c r="FP19" s="132"/>
      <c r="FQ19" s="133"/>
      <c r="FR19" s="203">
        <f t="shared" si="22"/>
        <v>0</v>
      </c>
      <c r="FS19" s="125"/>
      <c r="FT19" s="125"/>
      <c r="FU19" s="134"/>
      <c r="FV19" s="135"/>
      <c r="FW19" s="213">
        <f t="shared" si="23"/>
        <v>0</v>
      </c>
      <c r="FX19" s="136"/>
      <c r="FY19" s="137">
        <f t="shared" si="24"/>
        <v>0</v>
      </c>
      <c r="FZ19" s="125"/>
      <c r="GA19" s="125"/>
      <c r="GB19" s="125"/>
      <c r="GC19" s="125"/>
      <c r="GD19" s="134"/>
      <c r="GE19" s="135"/>
      <c r="GF19" s="213">
        <f t="shared" si="25"/>
        <v>0</v>
      </c>
      <c r="GG19" s="141"/>
      <c r="GH19" s="197"/>
      <c r="GI19" s="141"/>
      <c r="GJ19" s="141"/>
      <c r="GK19" s="141"/>
      <c r="GL19" s="141"/>
      <c r="GM19" s="134"/>
      <c r="GN19" s="135"/>
      <c r="GO19" s="213">
        <f t="shared" si="26"/>
        <v>0</v>
      </c>
      <c r="GP19" s="136"/>
      <c r="GQ19" s="197">
        <f t="shared" si="27"/>
        <v>0</v>
      </c>
      <c r="GR19" s="129"/>
      <c r="GS19" s="129"/>
      <c r="GT19" s="129"/>
      <c r="GU19" s="141"/>
      <c r="GV19" s="197"/>
      <c r="GW19" s="240">
        <f t="shared" si="28"/>
        <v>27.104285714285712</v>
      </c>
      <c r="GX19" s="140"/>
      <c r="GY19" s="283">
        <f t="shared" si="29"/>
        <v>27.104285714285712</v>
      </c>
      <c r="GZ19" s="281">
        <f t="shared" si="30"/>
        <v>0</v>
      </c>
      <c r="HA19" s="138"/>
      <c r="HB19" s="137">
        <f t="shared" si="31"/>
        <v>0</v>
      </c>
      <c r="HC19" s="134"/>
      <c r="HD19" s="134"/>
      <c r="HE19" s="134"/>
      <c r="HF19" s="134"/>
      <c r="HG19" s="134"/>
      <c r="HH19" s="137"/>
      <c r="HI19" s="134"/>
      <c r="HJ19" s="134"/>
      <c r="HK19" s="134"/>
      <c r="HL19" s="134"/>
      <c r="HM19" s="125"/>
      <c r="HN19" s="134"/>
      <c r="HO19" s="141"/>
      <c r="HP19" s="140"/>
      <c r="HQ19" s="139">
        <f t="shared" si="32"/>
        <v>0</v>
      </c>
      <c r="HR19" s="250"/>
      <c r="HS19" s="92"/>
      <c r="HT19" s="92"/>
      <c r="HU19" s="134"/>
      <c r="HV19" s="140"/>
      <c r="HW19" s="170"/>
      <c r="HX19" s="210">
        <f t="shared" si="33"/>
        <v>0</v>
      </c>
      <c r="HY19" s="296">
        <f t="shared" si="34"/>
        <v>0</v>
      </c>
      <c r="HZ19" s="290"/>
      <c r="IA19" s="290"/>
      <c r="IB19" s="140"/>
      <c r="IC19" s="300">
        <f t="shared" si="35"/>
        <v>0</v>
      </c>
      <c r="ID19" s="309"/>
      <c r="IE19" s="141"/>
      <c r="IF19" s="240">
        <f t="shared" si="36"/>
        <v>0</v>
      </c>
      <c r="IG19" s="141"/>
      <c r="IH19" s="141"/>
      <c r="II19" s="141"/>
      <c r="IJ19" s="240">
        <f t="shared" si="37"/>
        <v>0</v>
      </c>
      <c r="IK19" s="141"/>
      <c r="IL19" s="141"/>
      <c r="IM19" s="141"/>
      <c r="IN19" s="291">
        <f t="shared" si="38"/>
        <v>0</v>
      </c>
      <c r="IO19" s="140"/>
      <c r="IP19" s="293"/>
      <c r="IQ19" s="303">
        <f t="shared" si="39"/>
        <v>4.0656428571428567</v>
      </c>
      <c r="IR19" s="303"/>
      <c r="IS19" s="198"/>
      <c r="IT19" s="113"/>
      <c r="IU19" s="113"/>
      <c r="IV19" s="113"/>
      <c r="IW19" s="113"/>
      <c r="IX19" s="113"/>
      <c r="IY19" s="113"/>
      <c r="IZ19" s="320"/>
    </row>
    <row r="20" spans="1:260" ht="15" customHeight="1">
      <c r="A20" s="13">
        <f t="shared" si="41"/>
        <v>12</v>
      </c>
      <c r="B20" s="92" t="s">
        <v>306</v>
      </c>
      <c r="C20" s="201" t="s">
        <v>335</v>
      </c>
      <c r="D20" s="201" t="s">
        <v>375</v>
      </c>
      <c r="E20" s="321" t="str">
        <f t="shared" si="40"/>
        <v>A01705551@tec.mx</v>
      </c>
      <c r="F20" s="259"/>
      <c r="G20" s="321"/>
      <c r="H20" s="321"/>
      <c r="I20" s="129"/>
      <c r="J20" s="129">
        <f t="shared" si="0"/>
        <v>0</v>
      </c>
      <c r="K20" s="129"/>
      <c r="L20" s="129"/>
      <c r="M20" s="129"/>
      <c r="N20" s="129"/>
      <c r="O20" s="218"/>
      <c r="P20" s="141">
        <f t="shared" si="1"/>
        <v>0</v>
      </c>
      <c r="Q20" s="129"/>
      <c r="R20" s="129"/>
      <c r="S20" s="129"/>
      <c r="T20" s="129"/>
      <c r="U20" s="129"/>
      <c r="V20" s="129"/>
      <c r="W20" s="218"/>
      <c r="X20" s="129">
        <f t="shared" si="2"/>
        <v>0</v>
      </c>
      <c r="Y20" s="129"/>
      <c r="Z20" s="129"/>
      <c r="AA20" s="129"/>
      <c r="AB20" s="141">
        <f t="shared" si="3"/>
        <v>0</v>
      </c>
      <c r="AC20" s="141"/>
      <c r="AD20" s="141"/>
      <c r="AE20" s="141"/>
      <c r="AF20" s="141"/>
      <c r="AG20" s="141"/>
      <c r="AH20" s="141"/>
      <c r="AI20" s="141"/>
      <c r="AJ20" s="251"/>
      <c r="AK20" s="197">
        <f t="shared" si="4"/>
        <v>0</v>
      </c>
      <c r="AL20" s="128"/>
      <c r="AM20" s="128"/>
      <c r="AN20" s="128"/>
      <c r="AO20" s="128"/>
      <c r="AP20" s="128"/>
      <c r="AQ20" s="128"/>
      <c r="AR20" s="128"/>
      <c r="AS20" s="215"/>
      <c r="AT20" s="137">
        <f t="shared" si="5"/>
        <v>0</v>
      </c>
      <c r="AU20" s="128"/>
      <c r="AV20" s="128"/>
      <c r="AW20" s="128"/>
      <c r="AX20" s="128"/>
      <c r="AY20" s="128"/>
      <c r="AZ20" s="128"/>
      <c r="BA20" s="128"/>
      <c r="BB20" s="128"/>
      <c r="BC20" s="128"/>
      <c r="BD20" s="128"/>
      <c r="BE20" s="215"/>
      <c r="BF20" s="126">
        <f t="shared" si="6"/>
        <v>0</v>
      </c>
      <c r="BG20" s="125"/>
      <c r="BH20" s="125"/>
      <c r="BI20" s="125"/>
      <c r="BJ20" s="125"/>
      <c r="BK20" s="125"/>
      <c r="BL20" s="125"/>
      <c r="BM20" s="125"/>
      <c r="BN20" s="125"/>
      <c r="BO20" s="125"/>
      <c r="BP20" s="125"/>
      <c r="BQ20" s="130"/>
      <c r="BR20" s="221">
        <f t="shared" si="7"/>
        <v>0</v>
      </c>
      <c r="BS20" s="130"/>
      <c r="BT20" s="130"/>
      <c r="BU20" s="130"/>
      <c r="BV20" s="130"/>
      <c r="BW20" s="130"/>
      <c r="BX20" s="130"/>
      <c r="BY20" s="130"/>
      <c r="BZ20" s="130"/>
      <c r="CA20" s="167"/>
      <c r="CB20" s="221">
        <f t="shared" si="8"/>
        <v>0</v>
      </c>
      <c r="CC20" s="130"/>
      <c r="CD20" s="130"/>
      <c r="CE20" s="130"/>
      <c r="CF20" s="130"/>
      <c r="CG20" s="130"/>
      <c r="CH20" s="130"/>
      <c r="CI20" s="130"/>
      <c r="CJ20" s="269"/>
      <c r="CK20" s="238">
        <f t="shared" si="9"/>
        <v>0</v>
      </c>
      <c r="CL20" s="270">
        <f t="shared" si="10"/>
        <v>0</v>
      </c>
      <c r="CM20" s="129"/>
      <c r="CN20" s="129"/>
      <c r="CO20" s="129"/>
      <c r="CP20" s="129"/>
      <c r="CQ20" s="218"/>
      <c r="CR20" s="141">
        <f t="shared" si="11"/>
        <v>0</v>
      </c>
      <c r="CS20" s="219"/>
      <c r="CT20" s="219"/>
      <c r="CU20" s="220"/>
      <c r="CV20" s="129">
        <f t="shared" si="12"/>
        <v>0</v>
      </c>
      <c r="CW20" s="129"/>
      <c r="CX20" s="129"/>
      <c r="CY20" s="129"/>
      <c r="CZ20" s="129"/>
      <c r="DA20" s="129"/>
      <c r="DB20" s="218"/>
      <c r="DC20" s="141">
        <f t="shared" si="13"/>
        <v>0</v>
      </c>
      <c r="DD20" s="129"/>
      <c r="DE20" s="129"/>
      <c r="DF20" s="129"/>
      <c r="DG20" s="129"/>
      <c r="DH20" s="129"/>
      <c r="DI20" s="129"/>
      <c r="DJ20" s="129"/>
      <c r="DK20" s="218"/>
      <c r="DL20" s="141">
        <f t="shared" si="14"/>
        <v>0</v>
      </c>
      <c r="DM20" s="129"/>
      <c r="DN20" s="129"/>
      <c r="DO20" s="129"/>
      <c r="DP20" s="129"/>
      <c r="DQ20" s="129"/>
      <c r="DR20" s="129"/>
      <c r="DS20" s="129"/>
      <c r="DT20" s="218"/>
      <c r="DU20" s="126">
        <f t="shared" si="15"/>
        <v>0</v>
      </c>
      <c r="DV20" s="128"/>
      <c r="DW20" s="128"/>
      <c r="DX20" s="128"/>
      <c r="DY20" s="128"/>
      <c r="DZ20" s="128"/>
      <c r="EA20" s="128"/>
      <c r="EB20" s="128"/>
      <c r="EC20" s="215"/>
      <c r="ED20" s="137">
        <f t="shared" si="16"/>
        <v>0</v>
      </c>
      <c r="EE20" s="128"/>
      <c r="EF20" s="128"/>
      <c r="EG20" s="128"/>
      <c r="EH20" s="128"/>
      <c r="EI20" s="128"/>
      <c r="EJ20" s="128"/>
      <c r="EK20" s="128"/>
      <c r="EL20" s="128"/>
      <c r="EM20" s="215"/>
      <c r="EN20" s="137">
        <f t="shared" si="17"/>
        <v>0</v>
      </c>
      <c r="EO20" s="128"/>
      <c r="EP20" s="126"/>
      <c r="EQ20" s="126"/>
      <c r="ER20" s="126"/>
      <c r="ES20" s="126"/>
      <c r="ET20" s="126"/>
      <c r="EU20" s="126"/>
      <c r="EV20" s="127"/>
      <c r="EW20" s="277">
        <f t="shared" si="18"/>
        <v>0</v>
      </c>
      <c r="EX20" s="275">
        <f t="shared" si="19"/>
        <v>100</v>
      </c>
      <c r="EY20" s="131">
        <v>100</v>
      </c>
      <c r="EZ20" s="131">
        <v>100</v>
      </c>
      <c r="FA20" s="131">
        <v>17</v>
      </c>
      <c r="FB20" s="145"/>
      <c r="FC20" s="143"/>
      <c r="FD20" s="204">
        <f t="shared" si="20"/>
        <v>84.2</v>
      </c>
      <c r="FE20" s="125">
        <v>80</v>
      </c>
      <c r="FF20" s="125">
        <v>100</v>
      </c>
      <c r="FG20" s="125">
        <v>80</v>
      </c>
      <c r="FH20" s="125">
        <v>100</v>
      </c>
      <c r="FI20" s="125">
        <v>10</v>
      </c>
      <c r="FJ20" s="125"/>
      <c r="FK20" s="126"/>
      <c r="FL20" s="203">
        <f t="shared" si="21"/>
        <v>0</v>
      </c>
      <c r="FM20" s="125"/>
      <c r="FN20" s="125"/>
      <c r="FO20" s="125"/>
      <c r="FP20" s="132"/>
      <c r="FQ20" s="133"/>
      <c r="FR20" s="203">
        <f t="shared" si="22"/>
        <v>0</v>
      </c>
      <c r="FS20" s="125"/>
      <c r="FT20" s="125"/>
      <c r="FU20" s="134"/>
      <c r="FV20" s="135"/>
      <c r="FW20" s="213">
        <f t="shared" si="23"/>
        <v>0</v>
      </c>
      <c r="FX20" s="136"/>
      <c r="FY20" s="137">
        <f t="shared" si="24"/>
        <v>0</v>
      </c>
      <c r="FZ20" s="125"/>
      <c r="GA20" s="125"/>
      <c r="GB20" s="125"/>
      <c r="GC20" s="125"/>
      <c r="GD20" s="134"/>
      <c r="GE20" s="135"/>
      <c r="GF20" s="213">
        <f t="shared" si="25"/>
        <v>0</v>
      </c>
      <c r="GG20" s="141"/>
      <c r="GH20" s="197"/>
      <c r="GI20" s="141"/>
      <c r="GJ20" s="141"/>
      <c r="GK20" s="141"/>
      <c r="GL20" s="141"/>
      <c r="GM20" s="134"/>
      <c r="GN20" s="135"/>
      <c r="GO20" s="213">
        <f t="shared" si="26"/>
        <v>0</v>
      </c>
      <c r="GP20" s="136"/>
      <c r="GQ20" s="197">
        <f>GR20*0.65+GS20*0.29+GT20*0.1+GU20</f>
        <v>0</v>
      </c>
      <c r="GR20" s="129"/>
      <c r="GS20" s="129"/>
      <c r="GT20" s="129"/>
      <c r="GU20" s="141"/>
      <c r="GV20" s="197"/>
      <c r="GW20" s="240">
        <f t="shared" si="28"/>
        <v>26.314285714285713</v>
      </c>
      <c r="GX20" s="140"/>
      <c r="GY20" s="283">
        <f t="shared" si="29"/>
        <v>26.314285714285713</v>
      </c>
      <c r="GZ20" s="281">
        <f t="shared" si="30"/>
        <v>0</v>
      </c>
      <c r="HA20" s="138"/>
      <c r="HB20" s="137">
        <f t="shared" si="31"/>
        <v>0</v>
      </c>
      <c r="HC20" s="134"/>
      <c r="HD20" s="134"/>
      <c r="HE20" s="134"/>
      <c r="HF20" s="134"/>
      <c r="HG20" s="134"/>
      <c r="HH20" s="137"/>
      <c r="HI20" s="134"/>
      <c r="HJ20" s="134"/>
      <c r="HK20" s="134"/>
      <c r="HL20" s="134"/>
      <c r="HM20" s="125"/>
      <c r="HN20" s="134"/>
      <c r="HO20" s="141"/>
      <c r="HP20" s="140"/>
      <c r="HQ20" s="139">
        <f t="shared" si="32"/>
        <v>0</v>
      </c>
      <c r="HR20" s="250"/>
      <c r="HS20" s="92"/>
      <c r="HT20" s="92"/>
      <c r="HU20" s="134"/>
      <c r="HV20" s="140"/>
      <c r="HW20" s="170"/>
      <c r="HX20" s="210">
        <f t="shared" si="33"/>
        <v>0</v>
      </c>
      <c r="HY20" s="296">
        <f t="shared" si="34"/>
        <v>0</v>
      </c>
      <c r="HZ20" s="286"/>
      <c r="IA20" s="286"/>
      <c r="IB20" s="140"/>
      <c r="IC20" s="300">
        <f t="shared" si="35"/>
        <v>0</v>
      </c>
      <c r="ID20" s="309"/>
      <c r="IE20" s="141"/>
      <c r="IF20" s="240">
        <f t="shared" si="36"/>
        <v>0</v>
      </c>
      <c r="IG20" s="141"/>
      <c r="IH20" s="141"/>
      <c r="II20" s="141"/>
      <c r="IJ20" s="240">
        <f t="shared" si="37"/>
        <v>0</v>
      </c>
      <c r="IK20" s="141"/>
      <c r="IL20" s="141"/>
      <c r="IM20" s="141"/>
      <c r="IN20" s="291">
        <f t="shared" si="38"/>
        <v>0</v>
      </c>
      <c r="IO20" s="140"/>
      <c r="IP20" s="293"/>
      <c r="IQ20" s="304">
        <f t="shared" si="39"/>
        <v>3.9471428571428566</v>
      </c>
      <c r="IR20" s="304"/>
      <c r="IS20" s="243"/>
      <c r="IT20" s="113"/>
      <c r="IU20" s="113"/>
      <c r="IV20" s="113"/>
      <c r="IW20" s="113"/>
      <c r="IX20" s="113"/>
      <c r="IY20" s="113"/>
      <c r="IZ20" s="320"/>
    </row>
    <row r="21" spans="1:260" s="107" customFormat="1" ht="15" customHeight="1">
      <c r="A21" s="13">
        <f t="shared" si="41"/>
        <v>13</v>
      </c>
      <c r="B21" s="92" t="s">
        <v>324</v>
      </c>
      <c r="C21" s="201" t="s">
        <v>353</v>
      </c>
      <c r="D21" s="201" t="s">
        <v>376</v>
      </c>
      <c r="E21" s="321" t="str">
        <f t="shared" si="40"/>
        <v>A01710729@tec.mx</v>
      </c>
      <c r="F21" s="259"/>
      <c r="G21" s="321"/>
      <c r="H21" s="321"/>
      <c r="I21" s="129"/>
      <c r="J21" s="129">
        <f t="shared" si="0"/>
        <v>0</v>
      </c>
      <c r="K21" s="129"/>
      <c r="L21" s="129"/>
      <c r="M21" s="129"/>
      <c r="N21" s="129"/>
      <c r="O21" s="218"/>
      <c r="P21" s="141">
        <f t="shared" si="1"/>
        <v>0</v>
      </c>
      <c r="Q21" s="129"/>
      <c r="R21" s="129"/>
      <c r="S21" s="129"/>
      <c r="T21" s="129"/>
      <c r="U21" s="129"/>
      <c r="V21" s="129"/>
      <c r="W21" s="218"/>
      <c r="X21" s="129">
        <f t="shared" si="2"/>
        <v>0</v>
      </c>
      <c r="Y21" s="129"/>
      <c r="Z21" s="129"/>
      <c r="AA21" s="129"/>
      <c r="AB21" s="141">
        <f t="shared" si="3"/>
        <v>0</v>
      </c>
      <c r="AC21" s="141"/>
      <c r="AD21" s="141"/>
      <c r="AE21" s="141"/>
      <c r="AF21" s="141"/>
      <c r="AG21" s="141"/>
      <c r="AH21" s="141"/>
      <c r="AI21" s="141"/>
      <c r="AJ21" s="251"/>
      <c r="AK21" s="197">
        <f t="shared" si="4"/>
        <v>0</v>
      </c>
      <c r="AL21" s="128"/>
      <c r="AM21" s="128"/>
      <c r="AN21" s="128"/>
      <c r="AO21" s="128"/>
      <c r="AP21" s="128"/>
      <c r="AQ21" s="128"/>
      <c r="AR21" s="128"/>
      <c r="AS21" s="215"/>
      <c r="AT21" s="137">
        <f t="shared" si="5"/>
        <v>0</v>
      </c>
      <c r="AU21" s="128"/>
      <c r="AV21" s="128"/>
      <c r="AW21" s="128"/>
      <c r="AX21" s="128"/>
      <c r="AY21" s="128"/>
      <c r="AZ21" s="128"/>
      <c r="BA21" s="128"/>
      <c r="BB21" s="128"/>
      <c r="BC21" s="128"/>
      <c r="BD21" s="128"/>
      <c r="BE21" s="215"/>
      <c r="BF21" s="126">
        <f t="shared" si="6"/>
        <v>0</v>
      </c>
      <c r="BG21" s="125"/>
      <c r="BH21" s="125"/>
      <c r="BI21" s="125"/>
      <c r="BJ21" s="125"/>
      <c r="BK21" s="125"/>
      <c r="BL21" s="125"/>
      <c r="BM21" s="125"/>
      <c r="BN21" s="125"/>
      <c r="BO21" s="125"/>
      <c r="BP21" s="125"/>
      <c r="BQ21" s="130"/>
      <c r="BR21" s="221">
        <f t="shared" si="7"/>
        <v>0</v>
      </c>
      <c r="BS21" s="130"/>
      <c r="BT21" s="130"/>
      <c r="BU21" s="130"/>
      <c r="BV21" s="130"/>
      <c r="BW21" s="130"/>
      <c r="BX21" s="130"/>
      <c r="BY21" s="130"/>
      <c r="BZ21" s="130"/>
      <c r="CA21" s="167"/>
      <c r="CB21" s="221">
        <f t="shared" si="8"/>
        <v>0</v>
      </c>
      <c r="CC21" s="130"/>
      <c r="CD21" s="130"/>
      <c r="CE21" s="130"/>
      <c r="CF21" s="130"/>
      <c r="CG21" s="130"/>
      <c r="CH21" s="130"/>
      <c r="CI21" s="130"/>
      <c r="CJ21" s="269"/>
      <c r="CK21" s="238">
        <f t="shared" si="9"/>
        <v>0</v>
      </c>
      <c r="CL21" s="270">
        <f t="shared" si="10"/>
        <v>0</v>
      </c>
      <c r="CM21" s="129"/>
      <c r="CN21" s="129"/>
      <c r="CO21" s="129"/>
      <c r="CP21" s="129"/>
      <c r="CQ21" s="218"/>
      <c r="CR21" s="141">
        <f t="shared" si="11"/>
        <v>0</v>
      </c>
      <c r="CS21" s="219"/>
      <c r="CT21" s="219"/>
      <c r="CU21" s="220"/>
      <c r="CV21" s="129">
        <f t="shared" si="12"/>
        <v>0</v>
      </c>
      <c r="CW21" s="129"/>
      <c r="CX21" s="129"/>
      <c r="CY21" s="129"/>
      <c r="CZ21" s="129"/>
      <c r="DA21" s="129"/>
      <c r="DB21" s="218"/>
      <c r="DC21" s="141">
        <f t="shared" si="13"/>
        <v>0</v>
      </c>
      <c r="DD21" s="129"/>
      <c r="DE21" s="129"/>
      <c r="DF21" s="129"/>
      <c r="DG21" s="129"/>
      <c r="DH21" s="129"/>
      <c r="DI21" s="129"/>
      <c r="DJ21" s="129"/>
      <c r="DK21" s="218"/>
      <c r="DL21" s="141">
        <f t="shared" si="14"/>
        <v>0</v>
      </c>
      <c r="DM21" s="129"/>
      <c r="DN21" s="129"/>
      <c r="DO21" s="129"/>
      <c r="DP21" s="129"/>
      <c r="DQ21" s="129"/>
      <c r="DR21" s="129"/>
      <c r="DS21" s="129"/>
      <c r="DT21" s="218"/>
      <c r="DU21" s="126">
        <f t="shared" si="15"/>
        <v>0</v>
      </c>
      <c r="DV21" s="128"/>
      <c r="DW21" s="128"/>
      <c r="DX21" s="128"/>
      <c r="DY21" s="128"/>
      <c r="DZ21" s="128"/>
      <c r="EA21" s="128"/>
      <c r="EB21" s="128"/>
      <c r="EC21" s="215"/>
      <c r="ED21" s="137">
        <f t="shared" si="16"/>
        <v>0</v>
      </c>
      <c r="EE21" s="128"/>
      <c r="EF21" s="128"/>
      <c r="EG21" s="128"/>
      <c r="EH21" s="128"/>
      <c r="EI21" s="128"/>
      <c r="EJ21" s="128"/>
      <c r="EK21" s="128"/>
      <c r="EL21" s="128"/>
      <c r="EM21" s="215"/>
      <c r="EN21" s="137">
        <f t="shared" si="17"/>
        <v>0</v>
      </c>
      <c r="EO21" s="128"/>
      <c r="EP21" s="126"/>
      <c r="EQ21" s="126"/>
      <c r="ER21" s="126"/>
      <c r="ES21" s="126"/>
      <c r="ET21" s="126"/>
      <c r="EU21" s="126"/>
      <c r="EV21" s="127"/>
      <c r="EW21" s="277">
        <f t="shared" si="18"/>
        <v>0</v>
      </c>
      <c r="EX21" s="275">
        <f t="shared" si="19"/>
        <v>89.7</v>
      </c>
      <c r="EY21" s="131">
        <v>90</v>
      </c>
      <c r="EZ21" s="131">
        <v>90</v>
      </c>
      <c r="FA21" s="131">
        <v>15</v>
      </c>
      <c r="FB21" s="145"/>
      <c r="FC21" s="143"/>
      <c r="FD21" s="204">
        <f t="shared" ref="FD21:FD37" si="42">FE21*0.35+FF21*0.1+FG21*0.44+FH21*0.01+FI21+FJ21</f>
        <v>81.099999999999994</v>
      </c>
      <c r="FE21" s="125">
        <v>90</v>
      </c>
      <c r="FF21" s="125">
        <v>100</v>
      </c>
      <c r="FG21" s="125">
        <v>65</v>
      </c>
      <c r="FH21" s="125">
        <v>100</v>
      </c>
      <c r="FI21" s="125">
        <v>10</v>
      </c>
      <c r="FJ21" s="125"/>
      <c r="FK21" s="126"/>
      <c r="FL21" s="203">
        <f t="shared" si="21"/>
        <v>0</v>
      </c>
      <c r="FM21" s="125"/>
      <c r="FN21" s="125"/>
      <c r="FO21" s="125"/>
      <c r="FP21" s="132"/>
      <c r="FQ21" s="133"/>
      <c r="FR21" s="203">
        <f t="shared" si="22"/>
        <v>0</v>
      </c>
      <c r="FS21" s="125"/>
      <c r="FT21" s="125"/>
      <c r="FU21" s="134"/>
      <c r="FV21" s="135"/>
      <c r="FW21" s="213">
        <f t="shared" si="23"/>
        <v>0</v>
      </c>
      <c r="FX21" s="136"/>
      <c r="FY21" s="137">
        <f t="shared" si="24"/>
        <v>0</v>
      </c>
      <c r="FZ21" s="125"/>
      <c r="GA21" s="125"/>
      <c r="GB21" s="125"/>
      <c r="GC21" s="125"/>
      <c r="GD21" s="134"/>
      <c r="GE21" s="135"/>
      <c r="GF21" s="213">
        <f t="shared" si="25"/>
        <v>0</v>
      </c>
      <c r="GG21" s="141"/>
      <c r="GH21" s="197"/>
      <c r="GI21" s="141"/>
      <c r="GJ21" s="141"/>
      <c r="GK21" s="141"/>
      <c r="GL21" s="141"/>
      <c r="GM21" s="134"/>
      <c r="GN21" s="135"/>
      <c r="GO21" s="213">
        <f t="shared" si="26"/>
        <v>0</v>
      </c>
      <c r="GP21" s="136"/>
      <c r="GQ21" s="197">
        <f t="shared" ref="GQ21:GQ37" si="43">GR21*0.65+GS21*0.29+GT21*0.01</f>
        <v>0</v>
      </c>
      <c r="GR21" s="129"/>
      <c r="GS21" s="129"/>
      <c r="GT21" s="129"/>
      <c r="GU21" s="141"/>
      <c r="GV21" s="197"/>
      <c r="GW21" s="240">
        <f t="shared" si="28"/>
        <v>24.400000000000002</v>
      </c>
      <c r="GX21" s="140"/>
      <c r="GY21" s="283">
        <f t="shared" si="29"/>
        <v>24.400000000000002</v>
      </c>
      <c r="GZ21" s="281">
        <f t="shared" si="30"/>
        <v>0</v>
      </c>
      <c r="HA21" s="138"/>
      <c r="HB21" s="137">
        <f t="shared" si="31"/>
        <v>0</v>
      </c>
      <c r="HC21" s="134"/>
      <c r="HD21" s="134"/>
      <c r="HE21" s="134"/>
      <c r="HF21" s="134"/>
      <c r="HG21" s="134"/>
      <c r="HH21" s="137"/>
      <c r="HI21" s="134"/>
      <c r="HJ21" s="134"/>
      <c r="HK21" s="134"/>
      <c r="HL21" s="134"/>
      <c r="HM21" s="125"/>
      <c r="HN21" s="134"/>
      <c r="HO21" s="141"/>
      <c r="HP21" s="140"/>
      <c r="HQ21" s="139">
        <f t="shared" si="32"/>
        <v>0</v>
      </c>
      <c r="HR21" s="250"/>
      <c r="HS21" s="92"/>
      <c r="HT21" s="92"/>
      <c r="HU21" s="134"/>
      <c r="HV21" s="140"/>
      <c r="HW21" s="170"/>
      <c r="HX21" s="210">
        <f t="shared" si="33"/>
        <v>0</v>
      </c>
      <c r="HY21" s="296">
        <f t="shared" si="34"/>
        <v>0</v>
      </c>
      <c r="HZ21" s="290"/>
      <c r="IA21" s="290"/>
      <c r="IB21" s="140"/>
      <c r="IC21" s="300">
        <f t="shared" si="35"/>
        <v>0</v>
      </c>
      <c r="ID21" s="309"/>
      <c r="IE21" s="141"/>
      <c r="IF21" s="240">
        <f t="shared" si="36"/>
        <v>0</v>
      </c>
      <c r="IG21" s="141"/>
      <c r="IH21" s="141"/>
      <c r="II21" s="141"/>
      <c r="IJ21" s="240">
        <f t="shared" si="37"/>
        <v>0</v>
      </c>
      <c r="IK21" s="141"/>
      <c r="IL21" s="141"/>
      <c r="IM21" s="141"/>
      <c r="IN21" s="291">
        <f t="shared" si="38"/>
        <v>0</v>
      </c>
      <c r="IO21" s="140"/>
      <c r="IP21" s="293"/>
      <c r="IQ21" s="304">
        <f t="shared" si="39"/>
        <v>3.66</v>
      </c>
      <c r="IR21" s="303"/>
      <c r="IS21" s="198"/>
      <c r="IT21" s="113" t="s">
        <v>234</v>
      </c>
      <c r="IU21" s="113" t="s">
        <v>243</v>
      </c>
      <c r="IV21" s="113" t="s">
        <v>243</v>
      </c>
      <c r="IW21" s="113" t="s">
        <v>241</v>
      </c>
      <c r="IX21" s="113" t="s">
        <v>242</v>
      </c>
      <c r="IY21" s="113" t="s">
        <v>234</v>
      </c>
      <c r="IZ21" s="320"/>
    </row>
    <row r="22" spans="1:260" s="200" customFormat="1" ht="15" customHeight="1">
      <c r="A22" s="13">
        <f t="shared" si="41"/>
        <v>14</v>
      </c>
      <c r="B22" s="92" t="s">
        <v>329</v>
      </c>
      <c r="C22" s="201" t="s">
        <v>358</v>
      </c>
      <c r="D22" s="201" t="s">
        <v>377</v>
      </c>
      <c r="E22" s="321" t="str">
        <f t="shared" si="40"/>
        <v>A01710449@tec.mx</v>
      </c>
      <c r="F22" s="259"/>
      <c r="G22" s="321"/>
      <c r="H22" s="321"/>
      <c r="I22" s="129"/>
      <c r="J22" s="129">
        <f t="shared" si="0"/>
        <v>0</v>
      </c>
      <c r="K22" s="129"/>
      <c r="L22" s="129"/>
      <c r="M22" s="129"/>
      <c r="N22" s="129"/>
      <c r="O22" s="218"/>
      <c r="P22" s="141">
        <f t="shared" si="1"/>
        <v>0</v>
      </c>
      <c r="Q22" s="129"/>
      <c r="R22" s="129"/>
      <c r="S22" s="129"/>
      <c r="T22" s="129"/>
      <c r="U22" s="129"/>
      <c r="V22" s="129"/>
      <c r="W22" s="218"/>
      <c r="X22" s="129">
        <f t="shared" si="2"/>
        <v>0</v>
      </c>
      <c r="Y22" s="129"/>
      <c r="Z22" s="129"/>
      <c r="AA22" s="129"/>
      <c r="AB22" s="141">
        <f t="shared" si="3"/>
        <v>0</v>
      </c>
      <c r="AC22" s="141"/>
      <c r="AD22" s="141"/>
      <c r="AE22" s="141"/>
      <c r="AF22" s="141"/>
      <c r="AG22" s="141"/>
      <c r="AH22" s="141"/>
      <c r="AI22" s="141"/>
      <c r="AJ22" s="251"/>
      <c r="AK22" s="197">
        <f t="shared" si="4"/>
        <v>0</v>
      </c>
      <c r="AL22" s="128"/>
      <c r="AM22" s="128"/>
      <c r="AN22" s="128"/>
      <c r="AO22" s="128"/>
      <c r="AP22" s="128"/>
      <c r="AQ22" s="128"/>
      <c r="AR22" s="128"/>
      <c r="AS22" s="215"/>
      <c r="AT22" s="137">
        <f t="shared" si="5"/>
        <v>0</v>
      </c>
      <c r="AU22" s="128"/>
      <c r="AV22" s="128"/>
      <c r="AW22" s="128"/>
      <c r="AX22" s="128"/>
      <c r="AY22" s="128"/>
      <c r="AZ22" s="128"/>
      <c r="BA22" s="128"/>
      <c r="BB22" s="128"/>
      <c r="BC22" s="128"/>
      <c r="BD22" s="128"/>
      <c r="BE22" s="215"/>
      <c r="BF22" s="126">
        <f t="shared" si="6"/>
        <v>0</v>
      </c>
      <c r="BG22" s="125"/>
      <c r="BH22" s="125"/>
      <c r="BI22" s="125"/>
      <c r="BJ22" s="125"/>
      <c r="BK22" s="125"/>
      <c r="BL22" s="125"/>
      <c r="BM22" s="125"/>
      <c r="BN22" s="125"/>
      <c r="BO22" s="125"/>
      <c r="BP22" s="125"/>
      <c r="BQ22" s="130"/>
      <c r="BR22" s="221">
        <f t="shared" si="7"/>
        <v>0</v>
      </c>
      <c r="BS22" s="130"/>
      <c r="BT22" s="130"/>
      <c r="BU22" s="130"/>
      <c r="BV22" s="130"/>
      <c r="BW22" s="130"/>
      <c r="BX22" s="130"/>
      <c r="BY22" s="130"/>
      <c r="BZ22" s="130"/>
      <c r="CA22" s="167"/>
      <c r="CB22" s="221">
        <f t="shared" si="8"/>
        <v>0</v>
      </c>
      <c r="CC22" s="130"/>
      <c r="CD22" s="130"/>
      <c r="CE22" s="130"/>
      <c r="CF22" s="130"/>
      <c r="CG22" s="130"/>
      <c r="CH22" s="130"/>
      <c r="CI22" s="130"/>
      <c r="CJ22" s="269"/>
      <c r="CK22" s="238">
        <f t="shared" si="9"/>
        <v>0</v>
      </c>
      <c r="CL22" s="270">
        <f t="shared" si="10"/>
        <v>0</v>
      </c>
      <c r="CM22" s="129"/>
      <c r="CN22" s="129"/>
      <c r="CO22" s="129"/>
      <c r="CP22" s="129"/>
      <c r="CQ22" s="218"/>
      <c r="CR22" s="141">
        <f t="shared" si="11"/>
        <v>0</v>
      </c>
      <c r="CS22" s="219"/>
      <c r="CT22" s="219"/>
      <c r="CU22" s="220"/>
      <c r="CV22" s="129">
        <f t="shared" si="12"/>
        <v>0</v>
      </c>
      <c r="CW22" s="129"/>
      <c r="CX22" s="129"/>
      <c r="CY22" s="129"/>
      <c r="CZ22" s="129"/>
      <c r="DA22" s="129"/>
      <c r="DB22" s="218"/>
      <c r="DC22" s="141">
        <f t="shared" si="13"/>
        <v>0</v>
      </c>
      <c r="DD22" s="129"/>
      <c r="DE22" s="129"/>
      <c r="DF22" s="129"/>
      <c r="DG22" s="129"/>
      <c r="DH22" s="129"/>
      <c r="DI22" s="129"/>
      <c r="DJ22" s="129"/>
      <c r="DK22" s="218"/>
      <c r="DL22" s="141">
        <f t="shared" si="14"/>
        <v>0</v>
      </c>
      <c r="DM22" s="129"/>
      <c r="DN22" s="129"/>
      <c r="DO22" s="129"/>
      <c r="DP22" s="129"/>
      <c r="DQ22" s="129"/>
      <c r="DR22" s="129"/>
      <c r="DS22" s="129"/>
      <c r="DT22" s="218"/>
      <c r="DU22" s="126">
        <f t="shared" si="15"/>
        <v>0</v>
      </c>
      <c r="DV22" s="128"/>
      <c r="DW22" s="128"/>
      <c r="DX22" s="128"/>
      <c r="DY22" s="128"/>
      <c r="DZ22" s="128"/>
      <c r="EA22" s="128"/>
      <c r="EB22" s="128"/>
      <c r="EC22" s="215"/>
      <c r="ED22" s="137">
        <f t="shared" si="16"/>
        <v>0</v>
      </c>
      <c r="EE22" s="128"/>
      <c r="EF22" s="128"/>
      <c r="EG22" s="128"/>
      <c r="EH22" s="128"/>
      <c r="EI22" s="128"/>
      <c r="EJ22" s="128"/>
      <c r="EK22" s="128"/>
      <c r="EL22" s="128"/>
      <c r="EM22" s="215"/>
      <c r="EN22" s="137">
        <f t="shared" si="17"/>
        <v>0</v>
      </c>
      <c r="EO22" s="128"/>
      <c r="EP22" s="126"/>
      <c r="EQ22" s="126"/>
      <c r="ER22" s="126"/>
      <c r="ES22" s="126"/>
      <c r="ET22" s="126"/>
      <c r="EU22" s="126"/>
      <c r="EV22" s="127"/>
      <c r="EW22" s="277">
        <f t="shared" si="18"/>
        <v>0</v>
      </c>
      <c r="EX22" s="275">
        <f t="shared" si="19"/>
        <v>96</v>
      </c>
      <c r="EY22" s="131">
        <v>100</v>
      </c>
      <c r="EZ22" s="131">
        <v>100</v>
      </c>
      <c r="FA22" s="131">
        <v>13</v>
      </c>
      <c r="FB22" s="145"/>
      <c r="FC22" s="143"/>
      <c r="FD22" s="204">
        <f t="shared" si="42"/>
        <v>82.4</v>
      </c>
      <c r="FE22" s="125">
        <v>100</v>
      </c>
      <c r="FF22" s="125">
        <v>100</v>
      </c>
      <c r="FG22" s="125">
        <v>60</v>
      </c>
      <c r="FH22" s="125">
        <v>100</v>
      </c>
      <c r="FI22" s="125">
        <v>10</v>
      </c>
      <c r="FJ22" s="125"/>
      <c r="FK22" s="126"/>
      <c r="FL22" s="203">
        <f t="shared" si="21"/>
        <v>0</v>
      </c>
      <c r="FM22" s="125"/>
      <c r="FN22" s="125"/>
      <c r="FO22" s="125"/>
      <c r="FP22" s="132"/>
      <c r="FQ22" s="133"/>
      <c r="FR22" s="203">
        <f t="shared" si="22"/>
        <v>0</v>
      </c>
      <c r="FS22" s="125"/>
      <c r="FT22" s="125"/>
      <c r="FU22" s="134"/>
      <c r="FV22" s="135"/>
      <c r="FW22" s="213">
        <f t="shared" si="23"/>
        <v>0</v>
      </c>
      <c r="FX22" s="136"/>
      <c r="FY22" s="137">
        <f t="shared" si="24"/>
        <v>0</v>
      </c>
      <c r="FZ22" s="125"/>
      <c r="GA22" s="125"/>
      <c r="GB22" s="125"/>
      <c r="GC22" s="125"/>
      <c r="GD22" s="134"/>
      <c r="GE22" s="135"/>
      <c r="GF22" s="213">
        <f t="shared" si="25"/>
        <v>0</v>
      </c>
      <c r="GG22" s="141"/>
      <c r="GH22" s="197"/>
      <c r="GI22" s="141"/>
      <c r="GJ22" s="141"/>
      <c r="GK22" s="141"/>
      <c r="GL22" s="141"/>
      <c r="GM22" s="134"/>
      <c r="GN22" s="135"/>
      <c r="GO22" s="213">
        <f t="shared" si="26"/>
        <v>0</v>
      </c>
      <c r="GP22" s="136"/>
      <c r="GQ22" s="197">
        <f t="shared" si="43"/>
        <v>0</v>
      </c>
      <c r="GR22" s="129"/>
      <c r="GS22" s="129"/>
      <c r="GT22" s="129"/>
      <c r="GU22" s="141"/>
      <c r="GV22" s="197"/>
      <c r="GW22" s="240">
        <f t="shared" si="28"/>
        <v>25.485714285714288</v>
      </c>
      <c r="GX22" s="140"/>
      <c r="GY22" s="283">
        <f t="shared" si="29"/>
        <v>25.485714285714288</v>
      </c>
      <c r="GZ22" s="281">
        <f t="shared" si="30"/>
        <v>0</v>
      </c>
      <c r="HA22" s="138"/>
      <c r="HB22" s="137">
        <f t="shared" si="31"/>
        <v>0</v>
      </c>
      <c r="HC22" s="134"/>
      <c r="HD22" s="134"/>
      <c r="HE22" s="134"/>
      <c r="HF22" s="134"/>
      <c r="HG22" s="134"/>
      <c r="HH22" s="137"/>
      <c r="HI22" s="134"/>
      <c r="HJ22" s="134"/>
      <c r="HK22" s="134"/>
      <c r="HL22" s="134"/>
      <c r="HM22" s="125"/>
      <c r="HN22" s="134"/>
      <c r="HO22" s="141"/>
      <c r="HP22" s="140"/>
      <c r="HQ22" s="139">
        <f t="shared" si="32"/>
        <v>0</v>
      </c>
      <c r="HR22" s="250"/>
      <c r="HS22" s="92"/>
      <c r="HT22" s="92"/>
      <c r="HU22" s="134"/>
      <c r="HV22" s="140"/>
      <c r="HW22" s="170"/>
      <c r="HX22" s="210">
        <f t="shared" si="33"/>
        <v>0</v>
      </c>
      <c r="HY22" s="296">
        <f t="shared" si="34"/>
        <v>0</v>
      </c>
      <c r="HZ22" s="290"/>
      <c r="IA22" s="290"/>
      <c r="IB22" s="140"/>
      <c r="IC22" s="300">
        <f t="shared" si="35"/>
        <v>0</v>
      </c>
      <c r="ID22" s="309"/>
      <c r="IE22" s="141"/>
      <c r="IF22" s="240">
        <f t="shared" si="36"/>
        <v>0</v>
      </c>
      <c r="IG22" s="141"/>
      <c r="IH22" s="141"/>
      <c r="II22" s="141"/>
      <c r="IJ22" s="240">
        <f t="shared" si="37"/>
        <v>0</v>
      </c>
      <c r="IK22" s="141"/>
      <c r="IL22" s="141"/>
      <c r="IM22" s="141"/>
      <c r="IN22" s="291">
        <f t="shared" si="38"/>
        <v>0</v>
      </c>
      <c r="IO22" s="140"/>
      <c r="IP22" s="293"/>
      <c r="IQ22" s="304">
        <f t="shared" si="39"/>
        <v>3.822857142857143</v>
      </c>
      <c r="IR22" s="303"/>
      <c r="IT22" s="113" t="s">
        <v>234</v>
      </c>
      <c r="IU22" s="113" t="s">
        <v>234</v>
      </c>
      <c r="IV22" s="113" t="s">
        <v>234</v>
      </c>
      <c r="IW22" s="113" t="s">
        <v>234</v>
      </c>
      <c r="IX22" s="113" t="s">
        <v>234</v>
      </c>
      <c r="IY22" s="113" t="s">
        <v>234</v>
      </c>
      <c r="IZ22" s="320"/>
    </row>
    <row r="23" spans="1:260" s="199" customFormat="1" ht="16.5" customHeight="1">
      <c r="A23" s="13">
        <f t="shared" si="41"/>
        <v>15</v>
      </c>
      <c r="B23" s="92" t="s">
        <v>325</v>
      </c>
      <c r="C23" s="201" t="s">
        <v>354</v>
      </c>
      <c r="D23" s="201" t="s">
        <v>378</v>
      </c>
      <c r="E23" s="321" t="str">
        <f t="shared" si="40"/>
        <v>A01705631@tec.mx</v>
      </c>
      <c r="F23" s="259"/>
      <c r="G23" s="321"/>
      <c r="H23" s="321"/>
      <c r="I23" s="129"/>
      <c r="J23" s="129">
        <f t="shared" si="0"/>
        <v>0</v>
      </c>
      <c r="K23" s="129"/>
      <c r="L23" s="129"/>
      <c r="M23" s="129"/>
      <c r="N23" s="129"/>
      <c r="O23" s="218"/>
      <c r="P23" s="141">
        <f t="shared" si="1"/>
        <v>0</v>
      </c>
      <c r="Q23" s="129"/>
      <c r="R23" s="129"/>
      <c r="S23" s="129"/>
      <c r="T23" s="129"/>
      <c r="U23" s="129"/>
      <c r="V23" s="129"/>
      <c r="W23" s="218"/>
      <c r="X23" s="129">
        <f t="shared" si="2"/>
        <v>0</v>
      </c>
      <c r="Y23" s="129"/>
      <c r="Z23" s="129"/>
      <c r="AA23" s="129"/>
      <c r="AB23" s="141">
        <f t="shared" si="3"/>
        <v>0</v>
      </c>
      <c r="AC23" s="141"/>
      <c r="AD23" s="141"/>
      <c r="AE23" s="141"/>
      <c r="AF23" s="141"/>
      <c r="AG23" s="141"/>
      <c r="AH23" s="141"/>
      <c r="AI23" s="141"/>
      <c r="AJ23" s="251"/>
      <c r="AK23" s="197">
        <f t="shared" si="4"/>
        <v>0</v>
      </c>
      <c r="AL23" s="128"/>
      <c r="AM23" s="128"/>
      <c r="AN23" s="128"/>
      <c r="AO23" s="128"/>
      <c r="AP23" s="128"/>
      <c r="AQ23" s="128"/>
      <c r="AR23" s="128"/>
      <c r="AS23" s="215"/>
      <c r="AT23" s="137">
        <f t="shared" si="5"/>
        <v>0</v>
      </c>
      <c r="AU23" s="128"/>
      <c r="AV23" s="128"/>
      <c r="AW23" s="128"/>
      <c r="AX23" s="128"/>
      <c r="AY23" s="128"/>
      <c r="AZ23" s="128"/>
      <c r="BA23" s="128"/>
      <c r="BB23" s="128"/>
      <c r="BC23" s="128"/>
      <c r="BD23" s="128"/>
      <c r="BE23" s="215"/>
      <c r="BF23" s="126">
        <f t="shared" si="6"/>
        <v>0</v>
      </c>
      <c r="BG23" s="125"/>
      <c r="BH23" s="125"/>
      <c r="BI23" s="125"/>
      <c r="BJ23" s="125"/>
      <c r="BK23" s="125"/>
      <c r="BL23" s="125"/>
      <c r="BM23" s="125"/>
      <c r="BN23" s="125"/>
      <c r="BO23" s="125"/>
      <c r="BP23" s="125"/>
      <c r="BQ23" s="130"/>
      <c r="BR23" s="221">
        <f t="shared" si="7"/>
        <v>0</v>
      </c>
      <c r="BS23" s="130"/>
      <c r="BT23" s="130"/>
      <c r="BU23" s="130"/>
      <c r="BV23" s="130"/>
      <c r="BW23" s="130"/>
      <c r="BX23" s="130"/>
      <c r="BY23" s="130"/>
      <c r="BZ23" s="130"/>
      <c r="CA23" s="167"/>
      <c r="CB23" s="221">
        <f t="shared" si="8"/>
        <v>0</v>
      </c>
      <c r="CC23" s="130"/>
      <c r="CD23" s="130"/>
      <c r="CE23" s="130"/>
      <c r="CF23" s="130"/>
      <c r="CG23" s="130"/>
      <c r="CH23" s="130"/>
      <c r="CI23" s="130"/>
      <c r="CJ23" s="269"/>
      <c r="CK23" s="238">
        <f t="shared" si="9"/>
        <v>0</v>
      </c>
      <c r="CL23" s="270">
        <f t="shared" si="10"/>
        <v>0</v>
      </c>
      <c r="CM23" s="129"/>
      <c r="CN23" s="129"/>
      <c r="CO23" s="129"/>
      <c r="CP23" s="129"/>
      <c r="CQ23" s="218"/>
      <c r="CR23" s="141">
        <f t="shared" si="11"/>
        <v>0</v>
      </c>
      <c r="CS23" s="219"/>
      <c r="CT23" s="219"/>
      <c r="CU23" s="220"/>
      <c r="CV23" s="129">
        <f t="shared" si="12"/>
        <v>0</v>
      </c>
      <c r="CW23" s="129"/>
      <c r="CX23" s="129"/>
      <c r="CY23" s="129"/>
      <c r="CZ23" s="129"/>
      <c r="DA23" s="129"/>
      <c r="DB23" s="218"/>
      <c r="DC23" s="141">
        <f t="shared" si="13"/>
        <v>0</v>
      </c>
      <c r="DD23" s="129"/>
      <c r="DE23" s="129"/>
      <c r="DF23" s="129"/>
      <c r="DG23" s="129"/>
      <c r="DH23" s="129"/>
      <c r="DI23" s="129"/>
      <c r="DJ23" s="129"/>
      <c r="DK23" s="218"/>
      <c r="DL23" s="141">
        <f t="shared" si="14"/>
        <v>0</v>
      </c>
      <c r="DM23" s="129"/>
      <c r="DN23" s="129"/>
      <c r="DO23" s="129"/>
      <c r="DP23" s="129"/>
      <c r="DQ23" s="129"/>
      <c r="DR23" s="129"/>
      <c r="DS23" s="129"/>
      <c r="DT23" s="218"/>
      <c r="DU23" s="126">
        <f t="shared" si="15"/>
        <v>0</v>
      </c>
      <c r="DV23" s="128"/>
      <c r="DW23" s="128"/>
      <c r="DX23" s="128"/>
      <c r="DY23" s="128"/>
      <c r="DZ23" s="128"/>
      <c r="EA23" s="128"/>
      <c r="EB23" s="128"/>
      <c r="EC23" s="215"/>
      <c r="ED23" s="137">
        <f t="shared" si="16"/>
        <v>0</v>
      </c>
      <c r="EE23" s="128"/>
      <c r="EF23" s="128"/>
      <c r="EG23" s="128"/>
      <c r="EH23" s="128"/>
      <c r="EI23" s="128"/>
      <c r="EJ23" s="128"/>
      <c r="EK23" s="128"/>
      <c r="EL23" s="128"/>
      <c r="EM23" s="215"/>
      <c r="EN23" s="137">
        <f t="shared" si="17"/>
        <v>0</v>
      </c>
      <c r="EO23" s="128"/>
      <c r="EP23" s="126"/>
      <c r="EQ23" s="126"/>
      <c r="ER23" s="126"/>
      <c r="ES23" s="126"/>
      <c r="ET23" s="126"/>
      <c r="EU23" s="126"/>
      <c r="EV23" s="127"/>
      <c r="EW23" s="277">
        <f t="shared" si="18"/>
        <v>0</v>
      </c>
      <c r="EX23" s="275">
        <f t="shared" si="19"/>
        <v>63.1</v>
      </c>
      <c r="EY23" s="131">
        <v>60</v>
      </c>
      <c r="EZ23" s="131">
        <v>70</v>
      </c>
      <c r="FA23" s="131">
        <v>8</v>
      </c>
      <c r="FB23" s="145"/>
      <c r="FC23" s="143"/>
      <c r="FD23" s="204">
        <f t="shared" si="42"/>
        <v>99</v>
      </c>
      <c r="FE23" s="125">
        <v>100</v>
      </c>
      <c r="FF23" s="125">
        <v>100</v>
      </c>
      <c r="FG23" s="125">
        <v>100</v>
      </c>
      <c r="FH23" s="125">
        <v>0</v>
      </c>
      <c r="FI23" s="125">
        <v>10</v>
      </c>
      <c r="FJ23" s="125"/>
      <c r="FK23" s="126"/>
      <c r="FL23" s="203">
        <f t="shared" si="21"/>
        <v>0</v>
      </c>
      <c r="FM23" s="125"/>
      <c r="FN23" s="125"/>
      <c r="FO23" s="125"/>
      <c r="FP23" s="137"/>
      <c r="FQ23" s="133"/>
      <c r="FR23" s="203">
        <f t="shared" si="22"/>
        <v>0</v>
      </c>
      <c r="FS23" s="125"/>
      <c r="FT23" s="125"/>
      <c r="FU23" s="136"/>
      <c r="FV23" s="135"/>
      <c r="FW23" s="213">
        <f t="shared" si="23"/>
        <v>0</v>
      </c>
      <c r="FX23" s="136"/>
      <c r="FY23" s="137">
        <f t="shared" si="24"/>
        <v>0</v>
      </c>
      <c r="FZ23" s="125"/>
      <c r="GA23" s="125"/>
      <c r="GB23" s="125"/>
      <c r="GC23" s="125"/>
      <c r="GD23" s="134"/>
      <c r="GE23" s="135"/>
      <c r="GF23" s="213">
        <f t="shared" si="25"/>
        <v>0</v>
      </c>
      <c r="GG23" s="141"/>
      <c r="GH23" s="197"/>
      <c r="GI23" s="141"/>
      <c r="GJ23" s="141"/>
      <c r="GK23" s="141"/>
      <c r="GL23" s="141"/>
      <c r="GM23" s="134"/>
      <c r="GN23" s="135"/>
      <c r="GO23" s="213">
        <f t="shared" si="26"/>
        <v>0</v>
      </c>
      <c r="GP23" s="136"/>
      <c r="GQ23" s="197">
        <f t="shared" si="43"/>
        <v>0</v>
      </c>
      <c r="GR23" s="129"/>
      <c r="GS23" s="129"/>
      <c r="GT23" s="129"/>
      <c r="GU23" s="141"/>
      <c r="GV23" s="197"/>
      <c r="GW23" s="240">
        <f t="shared" si="28"/>
        <v>23.157142857142855</v>
      </c>
      <c r="GX23" s="140"/>
      <c r="GY23" s="283">
        <f t="shared" si="29"/>
        <v>23.157142857142855</v>
      </c>
      <c r="GZ23" s="281">
        <f t="shared" si="30"/>
        <v>0</v>
      </c>
      <c r="HA23" s="138"/>
      <c r="HB23" s="137">
        <f t="shared" si="31"/>
        <v>0</v>
      </c>
      <c r="HC23" s="134"/>
      <c r="HD23" s="134"/>
      <c r="HE23" s="134"/>
      <c r="HF23" s="134"/>
      <c r="HG23" s="134"/>
      <c r="HH23" s="137"/>
      <c r="HI23" s="134"/>
      <c r="HJ23" s="134"/>
      <c r="HK23" s="134"/>
      <c r="HL23" s="134"/>
      <c r="HM23" s="125"/>
      <c r="HN23" s="134"/>
      <c r="HO23" s="141"/>
      <c r="HP23" s="140"/>
      <c r="HQ23" s="139">
        <f t="shared" si="32"/>
        <v>0</v>
      </c>
      <c r="HR23" s="250"/>
      <c r="HS23" s="92"/>
      <c r="HT23" s="92"/>
      <c r="HU23" s="134"/>
      <c r="HV23" s="140"/>
      <c r="HW23" s="170"/>
      <c r="HX23" s="210">
        <f t="shared" si="33"/>
        <v>0</v>
      </c>
      <c r="HY23" s="296">
        <f t="shared" si="34"/>
        <v>0</v>
      </c>
      <c r="HZ23" s="290"/>
      <c r="IA23" s="290"/>
      <c r="IB23" s="140"/>
      <c r="IC23" s="300">
        <f t="shared" si="35"/>
        <v>0</v>
      </c>
      <c r="ID23" s="309"/>
      <c r="IE23" s="141"/>
      <c r="IF23" s="240">
        <f t="shared" si="36"/>
        <v>0</v>
      </c>
      <c r="IG23" s="141"/>
      <c r="IH23" s="141"/>
      <c r="II23" s="141"/>
      <c r="IJ23" s="240">
        <f t="shared" si="37"/>
        <v>0</v>
      </c>
      <c r="IK23" s="141"/>
      <c r="IL23" s="141"/>
      <c r="IM23" s="141"/>
      <c r="IN23" s="291">
        <f t="shared" si="38"/>
        <v>0</v>
      </c>
      <c r="IO23" s="140"/>
      <c r="IP23" s="293"/>
      <c r="IQ23" s="304">
        <f t="shared" si="39"/>
        <v>3.4735714285714283</v>
      </c>
      <c r="IR23" s="303"/>
      <c r="IT23" s="113" t="s">
        <v>234</v>
      </c>
      <c r="IU23" s="113" t="s">
        <v>234</v>
      </c>
      <c r="IV23" s="113" t="s">
        <v>234</v>
      </c>
      <c r="IW23" s="113" t="s">
        <v>234</v>
      </c>
      <c r="IX23" s="113" t="s">
        <v>242</v>
      </c>
      <c r="IY23" s="113" t="s">
        <v>234</v>
      </c>
      <c r="IZ23" s="320"/>
    </row>
    <row r="24" spans="1:260" s="247" customFormat="1" ht="15" customHeight="1">
      <c r="A24" s="13">
        <f t="shared" si="41"/>
        <v>16</v>
      </c>
      <c r="B24" s="92" t="s">
        <v>318</v>
      </c>
      <c r="C24" s="201" t="s">
        <v>347</v>
      </c>
      <c r="D24" s="201" t="s">
        <v>379</v>
      </c>
      <c r="E24" s="321" t="str">
        <f t="shared" si="40"/>
        <v>A01710263@tec.mx</v>
      </c>
      <c r="F24" s="259"/>
      <c r="G24" s="321"/>
      <c r="H24" s="321"/>
      <c r="I24" s="129"/>
      <c r="J24" s="129">
        <f t="shared" si="0"/>
        <v>0</v>
      </c>
      <c r="K24" s="129"/>
      <c r="L24" s="129"/>
      <c r="M24" s="129"/>
      <c r="N24" s="129"/>
      <c r="O24" s="218"/>
      <c r="P24" s="141">
        <f t="shared" si="1"/>
        <v>0</v>
      </c>
      <c r="Q24" s="129"/>
      <c r="R24" s="129"/>
      <c r="S24" s="129"/>
      <c r="T24" s="129"/>
      <c r="U24" s="129"/>
      <c r="V24" s="129"/>
      <c r="W24" s="218"/>
      <c r="X24" s="129">
        <f t="shared" si="2"/>
        <v>0</v>
      </c>
      <c r="Y24" s="129"/>
      <c r="Z24" s="129"/>
      <c r="AA24" s="129"/>
      <c r="AB24" s="141">
        <f t="shared" si="3"/>
        <v>0</v>
      </c>
      <c r="AC24" s="141"/>
      <c r="AD24" s="141"/>
      <c r="AE24" s="141"/>
      <c r="AF24" s="141"/>
      <c r="AG24" s="141"/>
      <c r="AH24" s="141"/>
      <c r="AI24" s="141"/>
      <c r="AJ24" s="251"/>
      <c r="AK24" s="197">
        <f t="shared" si="4"/>
        <v>0</v>
      </c>
      <c r="AL24" s="128"/>
      <c r="AM24" s="128"/>
      <c r="AN24" s="128"/>
      <c r="AO24" s="128"/>
      <c r="AP24" s="128"/>
      <c r="AQ24" s="128"/>
      <c r="AR24" s="128"/>
      <c r="AS24" s="215"/>
      <c r="AT24" s="137">
        <f t="shared" si="5"/>
        <v>0</v>
      </c>
      <c r="AU24" s="128"/>
      <c r="AV24" s="128"/>
      <c r="AW24" s="128"/>
      <c r="AX24" s="128"/>
      <c r="AY24" s="128"/>
      <c r="AZ24" s="128"/>
      <c r="BA24" s="128"/>
      <c r="BB24" s="128"/>
      <c r="BC24" s="128"/>
      <c r="BD24" s="128"/>
      <c r="BE24" s="215"/>
      <c r="BF24" s="126">
        <f t="shared" si="6"/>
        <v>0</v>
      </c>
      <c r="BG24" s="125"/>
      <c r="BH24" s="125"/>
      <c r="BI24" s="125"/>
      <c r="BJ24" s="125"/>
      <c r="BK24" s="125"/>
      <c r="BL24" s="125"/>
      <c r="BM24" s="125"/>
      <c r="BN24" s="125"/>
      <c r="BO24" s="125"/>
      <c r="BP24" s="125"/>
      <c r="BQ24" s="130"/>
      <c r="BR24" s="221">
        <f t="shared" si="7"/>
        <v>0</v>
      </c>
      <c r="BS24" s="130"/>
      <c r="BT24" s="130"/>
      <c r="BU24" s="130"/>
      <c r="BV24" s="130"/>
      <c r="BW24" s="130"/>
      <c r="BX24" s="130"/>
      <c r="BY24" s="130"/>
      <c r="BZ24" s="130"/>
      <c r="CA24" s="167"/>
      <c r="CB24" s="221">
        <f t="shared" si="8"/>
        <v>0</v>
      </c>
      <c r="CC24" s="130"/>
      <c r="CD24" s="130"/>
      <c r="CE24" s="130"/>
      <c r="CF24" s="130"/>
      <c r="CG24" s="130"/>
      <c r="CH24" s="130"/>
      <c r="CI24" s="130"/>
      <c r="CJ24" s="269"/>
      <c r="CK24" s="238">
        <f t="shared" si="9"/>
        <v>0</v>
      </c>
      <c r="CL24" s="270">
        <f t="shared" si="10"/>
        <v>0</v>
      </c>
      <c r="CM24" s="129"/>
      <c r="CN24" s="129"/>
      <c r="CO24" s="129"/>
      <c r="CP24" s="129"/>
      <c r="CQ24" s="218"/>
      <c r="CR24" s="141">
        <f t="shared" si="11"/>
        <v>0</v>
      </c>
      <c r="CS24" s="219"/>
      <c r="CT24" s="219"/>
      <c r="CU24" s="220"/>
      <c r="CV24" s="129">
        <f t="shared" si="12"/>
        <v>0</v>
      </c>
      <c r="CW24" s="129"/>
      <c r="CX24" s="129"/>
      <c r="CY24" s="129"/>
      <c r="CZ24" s="129"/>
      <c r="DA24" s="129"/>
      <c r="DB24" s="218"/>
      <c r="DC24" s="141">
        <f t="shared" si="13"/>
        <v>0</v>
      </c>
      <c r="DD24" s="129"/>
      <c r="DE24" s="129"/>
      <c r="DF24" s="129"/>
      <c r="DG24" s="129"/>
      <c r="DH24" s="129"/>
      <c r="DI24" s="129"/>
      <c r="DJ24" s="129"/>
      <c r="DK24" s="218"/>
      <c r="DL24" s="141">
        <f t="shared" si="14"/>
        <v>0</v>
      </c>
      <c r="DM24" s="129"/>
      <c r="DN24" s="129"/>
      <c r="DO24" s="129"/>
      <c r="DP24" s="129"/>
      <c r="DQ24" s="129"/>
      <c r="DR24" s="129"/>
      <c r="DS24" s="129"/>
      <c r="DT24" s="218"/>
      <c r="DU24" s="126">
        <f t="shared" si="15"/>
        <v>0</v>
      </c>
      <c r="DV24" s="128"/>
      <c r="DW24" s="128"/>
      <c r="DX24" s="128"/>
      <c r="DY24" s="128"/>
      <c r="DZ24" s="128"/>
      <c r="EA24" s="128"/>
      <c r="EB24" s="128"/>
      <c r="EC24" s="215"/>
      <c r="ED24" s="137">
        <f t="shared" si="16"/>
        <v>0</v>
      </c>
      <c r="EE24" s="128"/>
      <c r="EF24" s="128"/>
      <c r="EG24" s="128"/>
      <c r="EH24" s="128"/>
      <c r="EI24" s="128"/>
      <c r="EJ24" s="128"/>
      <c r="EK24" s="128"/>
      <c r="EL24" s="128"/>
      <c r="EM24" s="215"/>
      <c r="EN24" s="137">
        <f t="shared" si="17"/>
        <v>0</v>
      </c>
      <c r="EO24" s="128"/>
      <c r="EP24" s="126"/>
      <c r="EQ24" s="126"/>
      <c r="ER24" s="126"/>
      <c r="ES24" s="126"/>
      <c r="ET24" s="126"/>
      <c r="EU24" s="126"/>
      <c r="EV24" s="127"/>
      <c r="EW24" s="277">
        <f t="shared" si="18"/>
        <v>0</v>
      </c>
      <c r="EX24" s="275">
        <f t="shared" si="19"/>
        <v>92.26</v>
      </c>
      <c r="EY24" s="131">
        <v>95</v>
      </c>
      <c r="EZ24" s="131">
        <v>92</v>
      </c>
      <c r="FA24" s="131">
        <v>15</v>
      </c>
      <c r="FB24" s="144"/>
      <c r="FC24" s="142"/>
      <c r="FD24" s="204">
        <f t="shared" si="42"/>
        <v>99.12</v>
      </c>
      <c r="FE24" s="125">
        <v>100</v>
      </c>
      <c r="FF24" s="125">
        <v>100</v>
      </c>
      <c r="FG24" s="125">
        <v>98</v>
      </c>
      <c r="FH24" s="125">
        <v>100</v>
      </c>
      <c r="FI24" s="125">
        <v>10</v>
      </c>
      <c r="FJ24" s="125"/>
      <c r="FK24" s="126"/>
      <c r="FL24" s="203">
        <f t="shared" si="21"/>
        <v>0</v>
      </c>
      <c r="FM24" s="125"/>
      <c r="FN24" s="125"/>
      <c r="FO24" s="125"/>
      <c r="FP24" s="132"/>
      <c r="FQ24" s="133"/>
      <c r="FR24" s="203">
        <f t="shared" si="22"/>
        <v>0</v>
      </c>
      <c r="FS24" s="125"/>
      <c r="FT24" s="125"/>
      <c r="FU24" s="136"/>
      <c r="FV24" s="135"/>
      <c r="FW24" s="213">
        <f t="shared" si="23"/>
        <v>0</v>
      </c>
      <c r="FX24" s="136"/>
      <c r="FY24" s="137">
        <f t="shared" si="24"/>
        <v>0</v>
      </c>
      <c r="FZ24" s="125"/>
      <c r="GA24" s="125"/>
      <c r="GB24" s="125"/>
      <c r="GC24" s="125"/>
      <c r="GD24" s="134"/>
      <c r="GE24" s="135"/>
      <c r="GF24" s="213">
        <f t="shared" si="25"/>
        <v>0</v>
      </c>
      <c r="GG24" s="141"/>
      <c r="GH24" s="197"/>
      <c r="GI24" s="141"/>
      <c r="GJ24" s="129"/>
      <c r="GK24" s="129"/>
      <c r="GL24" s="129"/>
      <c r="GM24" s="266"/>
      <c r="GN24" s="135"/>
      <c r="GO24" s="213">
        <f t="shared" si="26"/>
        <v>0</v>
      </c>
      <c r="GP24" s="136"/>
      <c r="GQ24" s="197">
        <f t="shared" si="43"/>
        <v>0</v>
      </c>
      <c r="GR24" s="129"/>
      <c r="GS24" s="129"/>
      <c r="GT24" s="129"/>
      <c r="GU24" s="141"/>
      <c r="GV24" s="197"/>
      <c r="GW24" s="240">
        <f t="shared" si="28"/>
        <v>27.34</v>
      </c>
      <c r="GX24" s="140"/>
      <c r="GY24" s="283">
        <f t="shared" si="29"/>
        <v>27.34</v>
      </c>
      <c r="GZ24" s="281">
        <f t="shared" si="30"/>
        <v>0</v>
      </c>
      <c r="HA24" s="138"/>
      <c r="HB24" s="137">
        <f t="shared" si="31"/>
        <v>0</v>
      </c>
      <c r="HC24" s="134"/>
      <c r="HD24" s="134"/>
      <c r="HE24" s="134"/>
      <c r="HF24" s="134"/>
      <c r="HG24" s="134"/>
      <c r="HH24" s="137"/>
      <c r="HI24" s="134"/>
      <c r="HJ24" s="134"/>
      <c r="HK24" s="134"/>
      <c r="HL24" s="134"/>
      <c r="HM24" s="125"/>
      <c r="HN24" s="134"/>
      <c r="HO24" s="141"/>
      <c r="HP24" s="140"/>
      <c r="HQ24" s="139">
        <f t="shared" si="32"/>
        <v>0</v>
      </c>
      <c r="HR24" s="250"/>
      <c r="HS24" s="92"/>
      <c r="HT24" s="92"/>
      <c r="HU24" s="134"/>
      <c r="HV24" s="140"/>
      <c r="HW24" s="170"/>
      <c r="HX24" s="210">
        <f t="shared" si="33"/>
        <v>0</v>
      </c>
      <c r="HY24" s="296">
        <f t="shared" si="34"/>
        <v>0</v>
      </c>
      <c r="HZ24" s="290"/>
      <c r="IA24" s="290"/>
      <c r="IB24" s="140"/>
      <c r="IC24" s="300">
        <f t="shared" si="35"/>
        <v>0</v>
      </c>
      <c r="ID24" s="309"/>
      <c r="IE24" s="141"/>
      <c r="IF24" s="240">
        <f t="shared" si="36"/>
        <v>0</v>
      </c>
      <c r="IG24" s="141"/>
      <c r="IH24" s="141"/>
      <c r="II24" s="141"/>
      <c r="IJ24" s="240">
        <f t="shared" si="37"/>
        <v>0</v>
      </c>
      <c r="IK24" s="141"/>
      <c r="IL24" s="141"/>
      <c r="IM24" s="141"/>
      <c r="IN24" s="291">
        <f t="shared" si="38"/>
        <v>0</v>
      </c>
      <c r="IO24" s="140"/>
      <c r="IP24" s="293"/>
      <c r="IQ24" s="303">
        <v>70</v>
      </c>
      <c r="IR24" s="303"/>
      <c r="IT24" s="113" t="s">
        <v>234</v>
      </c>
      <c r="IU24" s="113" t="s">
        <v>234</v>
      </c>
      <c r="IV24" s="113" t="s">
        <v>242</v>
      </c>
      <c r="IW24" s="113" t="s">
        <v>234</v>
      </c>
      <c r="IX24" s="113" t="s">
        <v>234</v>
      </c>
      <c r="IY24" s="113" t="s">
        <v>234</v>
      </c>
      <c r="IZ24" s="320"/>
    </row>
    <row r="25" spans="1:260" s="199" customFormat="1" ht="15" customHeight="1">
      <c r="A25" s="13">
        <f t="shared" si="41"/>
        <v>17</v>
      </c>
      <c r="B25" s="92" t="s">
        <v>308</v>
      </c>
      <c r="C25" s="201" t="s">
        <v>337</v>
      </c>
      <c r="D25" s="201" t="s">
        <v>380</v>
      </c>
      <c r="E25" s="321" t="str">
        <f t="shared" si="40"/>
        <v>A01706386@tec.mx</v>
      </c>
      <c r="F25" s="259"/>
      <c r="G25" s="321"/>
      <c r="H25" s="321"/>
      <c r="I25" s="129"/>
      <c r="J25" s="129">
        <f t="shared" si="0"/>
        <v>0</v>
      </c>
      <c r="K25" s="129"/>
      <c r="L25" s="129"/>
      <c r="M25" s="129"/>
      <c r="N25" s="129"/>
      <c r="O25" s="218"/>
      <c r="P25" s="141">
        <f t="shared" si="1"/>
        <v>0</v>
      </c>
      <c r="Q25" s="129"/>
      <c r="R25" s="129"/>
      <c r="S25" s="129"/>
      <c r="T25" s="129"/>
      <c r="U25" s="129"/>
      <c r="V25" s="129"/>
      <c r="W25" s="218"/>
      <c r="X25" s="129">
        <f t="shared" si="2"/>
        <v>0</v>
      </c>
      <c r="Y25" s="129"/>
      <c r="Z25" s="129"/>
      <c r="AA25" s="129"/>
      <c r="AB25" s="141">
        <f t="shared" si="3"/>
        <v>0</v>
      </c>
      <c r="AC25" s="141"/>
      <c r="AD25" s="141"/>
      <c r="AE25" s="141"/>
      <c r="AF25" s="141"/>
      <c r="AG25" s="141"/>
      <c r="AH25" s="141"/>
      <c r="AI25" s="141"/>
      <c r="AJ25" s="251"/>
      <c r="AK25" s="197">
        <f t="shared" si="4"/>
        <v>0</v>
      </c>
      <c r="AL25" s="128"/>
      <c r="AM25" s="128"/>
      <c r="AN25" s="128"/>
      <c r="AO25" s="128"/>
      <c r="AP25" s="128"/>
      <c r="AQ25" s="128"/>
      <c r="AR25" s="128"/>
      <c r="AS25" s="215"/>
      <c r="AT25" s="137">
        <f t="shared" si="5"/>
        <v>0</v>
      </c>
      <c r="AU25" s="128"/>
      <c r="AV25" s="128"/>
      <c r="AW25" s="128"/>
      <c r="AX25" s="128"/>
      <c r="AY25" s="128"/>
      <c r="AZ25" s="128"/>
      <c r="BA25" s="128"/>
      <c r="BB25" s="128"/>
      <c r="BC25" s="128"/>
      <c r="BD25" s="128"/>
      <c r="BE25" s="215"/>
      <c r="BF25" s="126">
        <f t="shared" si="6"/>
        <v>0</v>
      </c>
      <c r="BG25" s="125"/>
      <c r="BH25" s="125"/>
      <c r="BI25" s="125"/>
      <c r="BJ25" s="125"/>
      <c r="BK25" s="125"/>
      <c r="BL25" s="125"/>
      <c r="BM25" s="125"/>
      <c r="BN25" s="125"/>
      <c r="BO25" s="125"/>
      <c r="BP25" s="125"/>
      <c r="BQ25" s="130"/>
      <c r="BR25" s="221">
        <f t="shared" si="7"/>
        <v>0</v>
      </c>
      <c r="BS25" s="130"/>
      <c r="BT25" s="130"/>
      <c r="BU25" s="130"/>
      <c r="BV25" s="130"/>
      <c r="BW25" s="130"/>
      <c r="BX25" s="130"/>
      <c r="BY25" s="130"/>
      <c r="BZ25" s="130"/>
      <c r="CA25" s="167"/>
      <c r="CB25" s="221">
        <f t="shared" si="8"/>
        <v>0</v>
      </c>
      <c r="CC25" s="130"/>
      <c r="CD25" s="130"/>
      <c r="CE25" s="130"/>
      <c r="CF25" s="130"/>
      <c r="CG25" s="130"/>
      <c r="CH25" s="130"/>
      <c r="CI25" s="130"/>
      <c r="CJ25" s="269"/>
      <c r="CK25" s="238">
        <f t="shared" si="9"/>
        <v>0</v>
      </c>
      <c r="CL25" s="270">
        <f t="shared" si="10"/>
        <v>0</v>
      </c>
      <c r="CM25" s="129"/>
      <c r="CN25" s="129"/>
      <c r="CO25" s="129"/>
      <c r="CP25" s="129"/>
      <c r="CQ25" s="218"/>
      <c r="CR25" s="141">
        <f t="shared" si="11"/>
        <v>0</v>
      </c>
      <c r="CS25" s="219"/>
      <c r="CT25" s="219"/>
      <c r="CU25" s="220"/>
      <c r="CV25" s="129">
        <f t="shared" si="12"/>
        <v>0</v>
      </c>
      <c r="CW25" s="129"/>
      <c r="CX25" s="129"/>
      <c r="CY25" s="129"/>
      <c r="CZ25" s="129"/>
      <c r="DA25" s="129"/>
      <c r="DB25" s="218"/>
      <c r="DC25" s="141">
        <f t="shared" si="13"/>
        <v>0</v>
      </c>
      <c r="DD25" s="129"/>
      <c r="DE25" s="129"/>
      <c r="DF25" s="129"/>
      <c r="DG25" s="129"/>
      <c r="DH25" s="129"/>
      <c r="DI25" s="129"/>
      <c r="DJ25" s="129"/>
      <c r="DK25" s="218"/>
      <c r="DL25" s="141">
        <f t="shared" si="14"/>
        <v>0</v>
      </c>
      <c r="DM25" s="129"/>
      <c r="DN25" s="129"/>
      <c r="DO25" s="129"/>
      <c r="DP25" s="129"/>
      <c r="DQ25" s="129"/>
      <c r="DR25" s="129"/>
      <c r="DS25" s="129"/>
      <c r="DT25" s="218"/>
      <c r="DU25" s="126">
        <f t="shared" si="15"/>
        <v>0</v>
      </c>
      <c r="DV25" s="128"/>
      <c r="DW25" s="128"/>
      <c r="DX25" s="128"/>
      <c r="DY25" s="128"/>
      <c r="DZ25" s="128"/>
      <c r="EA25" s="128"/>
      <c r="EB25" s="128"/>
      <c r="EC25" s="215"/>
      <c r="ED25" s="137">
        <f t="shared" si="16"/>
        <v>0</v>
      </c>
      <c r="EE25" s="128"/>
      <c r="EF25" s="128"/>
      <c r="EG25" s="128"/>
      <c r="EH25" s="128"/>
      <c r="EI25" s="128"/>
      <c r="EJ25" s="128"/>
      <c r="EK25" s="128"/>
      <c r="EL25" s="128"/>
      <c r="EM25" s="215"/>
      <c r="EN25" s="137">
        <f t="shared" si="17"/>
        <v>0</v>
      </c>
      <c r="EO25" s="128"/>
      <c r="EP25" s="126"/>
      <c r="EQ25" s="126"/>
      <c r="ER25" s="126"/>
      <c r="ES25" s="126"/>
      <c r="ET25" s="126"/>
      <c r="EU25" s="126"/>
      <c r="EV25" s="127"/>
      <c r="EW25" s="277">
        <f t="shared" si="18"/>
        <v>0</v>
      </c>
      <c r="EX25" s="275">
        <f t="shared" si="19"/>
        <v>96</v>
      </c>
      <c r="EY25" s="131">
        <v>100</v>
      </c>
      <c r="EZ25" s="131">
        <v>100</v>
      </c>
      <c r="FA25" s="131">
        <v>13</v>
      </c>
      <c r="FB25" s="145"/>
      <c r="FC25" s="143"/>
      <c r="FD25" s="204">
        <f t="shared" si="42"/>
        <v>95.6</v>
      </c>
      <c r="FE25" s="125">
        <v>100</v>
      </c>
      <c r="FF25" s="125">
        <v>100</v>
      </c>
      <c r="FG25" s="125">
        <v>90</v>
      </c>
      <c r="FH25" s="125">
        <v>100</v>
      </c>
      <c r="FI25" s="125">
        <v>10</v>
      </c>
      <c r="FJ25" s="125"/>
      <c r="FK25" s="126"/>
      <c r="FL25" s="203">
        <f t="shared" si="21"/>
        <v>0</v>
      </c>
      <c r="FM25" s="125"/>
      <c r="FN25" s="125"/>
      <c r="FO25" s="125"/>
      <c r="FP25" s="137"/>
      <c r="FQ25" s="133"/>
      <c r="FR25" s="203">
        <f t="shared" si="22"/>
        <v>0</v>
      </c>
      <c r="FS25" s="125"/>
      <c r="FT25" s="125"/>
      <c r="FU25" s="136"/>
      <c r="FV25" s="135"/>
      <c r="FW25" s="213">
        <f t="shared" si="23"/>
        <v>0</v>
      </c>
      <c r="FX25" s="136"/>
      <c r="FY25" s="137">
        <f t="shared" si="24"/>
        <v>0</v>
      </c>
      <c r="FZ25" s="125"/>
      <c r="GA25" s="125"/>
      <c r="GB25" s="125"/>
      <c r="GC25" s="125"/>
      <c r="GD25" s="134"/>
      <c r="GE25" s="135"/>
      <c r="GF25" s="213">
        <f t="shared" si="25"/>
        <v>0</v>
      </c>
      <c r="GG25" s="141"/>
      <c r="GH25" s="197"/>
      <c r="GI25" s="141"/>
      <c r="GJ25" s="141"/>
      <c r="GK25" s="141"/>
      <c r="GL25" s="141"/>
      <c r="GM25" s="134"/>
      <c r="GN25" s="135"/>
      <c r="GO25" s="213">
        <f t="shared" si="26"/>
        <v>0</v>
      </c>
      <c r="GP25" s="136"/>
      <c r="GQ25" s="197">
        <f t="shared" si="43"/>
        <v>0</v>
      </c>
      <c r="GR25" s="129"/>
      <c r="GS25" s="129"/>
      <c r="GT25" s="129"/>
      <c r="GU25" s="141"/>
      <c r="GV25" s="197"/>
      <c r="GW25" s="240">
        <f t="shared" si="28"/>
        <v>27.37142857142857</v>
      </c>
      <c r="GX25" s="140"/>
      <c r="GY25" s="283">
        <f t="shared" si="29"/>
        <v>27.37142857142857</v>
      </c>
      <c r="GZ25" s="281">
        <f t="shared" si="30"/>
        <v>0</v>
      </c>
      <c r="HA25" s="138"/>
      <c r="HB25" s="137">
        <f t="shared" si="31"/>
        <v>0</v>
      </c>
      <c r="HC25" s="134"/>
      <c r="HD25" s="134"/>
      <c r="HE25" s="134"/>
      <c r="HF25" s="134"/>
      <c r="HG25" s="134"/>
      <c r="HH25" s="137"/>
      <c r="HI25" s="134"/>
      <c r="HJ25" s="134"/>
      <c r="HK25" s="134"/>
      <c r="HL25" s="134"/>
      <c r="HM25" s="125"/>
      <c r="HN25" s="134"/>
      <c r="HO25" s="141"/>
      <c r="HP25" s="140"/>
      <c r="HQ25" s="139">
        <f t="shared" si="32"/>
        <v>0</v>
      </c>
      <c r="HR25" s="250"/>
      <c r="HS25" s="92"/>
      <c r="HT25" s="92"/>
      <c r="HU25" s="134"/>
      <c r="HV25" s="140"/>
      <c r="HW25" s="170"/>
      <c r="HX25" s="210">
        <f t="shared" si="33"/>
        <v>0</v>
      </c>
      <c r="HY25" s="296">
        <f t="shared" si="34"/>
        <v>0</v>
      </c>
      <c r="HZ25" s="290"/>
      <c r="IA25" s="290"/>
      <c r="IB25" s="140"/>
      <c r="IC25" s="300">
        <f t="shared" si="35"/>
        <v>0</v>
      </c>
      <c r="ID25" s="309"/>
      <c r="IE25" s="141"/>
      <c r="IF25" s="240">
        <f t="shared" si="36"/>
        <v>0</v>
      </c>
      <c r="IG25" s="141"/>
      <c r="IH25" s="141"/>
      <c r="II25" s="141"/>
      <c r="IJ25" s="240">
        <f t="shared" si="37"/>
        <v>0</v>
      </c>
      <c r="IK25" s="141"/>
      <c r="IL25" s="141"/>
      <c r="IM25" s="141"/>
      <c r="IN25" s="291">
        <f t="shared" si="38"/>
        <v>0</v>
      </c>
      <c r="IO25" s="140"/>
      <c r="IP25" s="293"/>
      <c r="IQ25" s="303">
        <f t="shared" ref="IQ25:IQ37" si="44">CK25*0.04+EW25*0.06+GY25*0.15+GZ25*0.15+HQ25*0.05+HX25*0.35+IP25*0.2</f>
        <v>4.105714285714285</v>
      </c>
      <c r="IR25" s="303"/>
      <c r="IS25" s="242"/>
      <c r="IT25" s="113" t="s">
        <v>234</v>
      </c>
      <c r="IU25" s="113" t="s">
        <v>242</v>
      </c>
      <c r="IV25" s="113" t="s">
        <v>234</v>
      </c>
      <c r="IW25" s="113" t="s">
        <v>242</v>
      </c>
      <c r="IX25" s="113" t="s">
        <v>242</v>
      </c>
      <c r="IY25" s="113" t="s">
        <v>234</v>
      </c>
      <c r="IZ25" s="320"/>
    </row>
    <row r="26" spans="1:260" s="199" customFormat="1" ht="15" customHeight="1">
      <c r="A26" s="13">
        <f t="shared" si="41"/>
        <v>18</v>
      </c>
      <c r="B26" s="92" t="s">
        <v>309</v>
      </c>
      <c r="C26" s="312" t="s">
        <v>338</v>
      </c>
      <c r="D26" s="312" t="s">
        <v>381</v>
      </c>
      <c r="E26" s="321" t="str">
        <f t="shared" si="40"/>
        <v>A01710318@tec.mx</v>
      </c>
      <c r="F26" s="259"/>
      <c r="G26" s="322"/>
      <c r="H26" s="322"/>
      <c r="I26" s="129"/>
      <c r="J26" s="129">
        <f t="shared" si="0"/>
        <v>0</v>
      </c>
      <c r="K26" s="129"/>
      <c r="L26" s="129"/>
      <c r="M26" s="129"/>
      <c r="N26" s="129"/>
      <c r="O26" s="218"/>
      <c r="P26" s="141">
        <f t="shared" si="1"/>
        <v>0</v>
      </c>
      <c r="Q26" s="129"/>
      <c r="R26" s="129"/>
      <c r="S26" s="129"/>
      <c r="T26" s="129"/>
      <c r="U26" s="129"/>
      <c r="V26" s="129"/>
      <c r="W26" s="218"/>
      <c r="X26" s="129">
        <f t="shared" si="2"/>
        <v>0</v>
      </c>
      <c r="Y26" s="129"/>
      <c r="Z26" s="129"/>
      <c r="AA26" s="129"/>
      <c r="AB26" s="141">
        <f t="shared" si="3"/>
        <v>0</v>
      </c>
      <c r="AC26" s="141"/>
      <c r="AD26" s="141"/>
      <c r="AE26" s="141"/>
      <c r="AF26" s="141"/>
      <c r="AG26" s="141"/>
      <c r="AH26" s="141"/>
      <c r="AI26" s="141"/>
      <c r="AJ26" s="251"/>
      <c r="AK26" s="197">
        <f t="shared" si="4"/>
        <v>0</v>
      </c>
      <c r="AL26" s="128"/>
      <c r="AM26" s="128"/>
      <c r="AN26" s="128"/>
      <c r="AO26" s="128"/>
      <c r="AP26" s="128"/>
      <c r="AQ26" s="128"/>
      <c r="AR26" s="128"/>
      <c r="AS26" s="215"/>
      <c r="AT26" s="137">
        <f t="shared" si="5"/>
        <v>0</v>
      </c>
      <c r="AU26" s="128"/>
      <c r="AV26" s="128"/>
      <c r="AW26" s="128"/>
      <c r="AX26" s="128"/>
      <c r="AY26" s="128"/>
      <c r="AZ26" s="128"/>
      <c r="BA26" s="128"/>
      <c r="BB26" s="128"/>
      <c r="BC26" s="128"/>
      <c r="BD26" s="128"/>
      <c r="BE26" s="215"/>
      <c r="BF26" s="126">
        <f t="shared" si="6"/>
        <v>0</v>
      </c>
      <c r="BG26" s="125"/>
      <c r="BH26" s="125"/>
      <c r="BI26" s="125"/>
      <c r="BJ26" s="125"/>
      <c r="BK26" s="125"/>
      <c r="BL26" s="125"/>
      <c r="BM26" s="125"/>
      <c r="BN26" s="125"/>
      <c r="BO26" s="125"/>
      <c r="BP26" s="125"/>
      <c r="BQ26" s="130"/>
      <c r="BR26" s="221">
        <f t="shared" si="7"/>
        <v>0</v>
      </c>
      <c r="BS26" s="130"/>
      <c r="BT26" s="130"/>
      <c r="BU26" s="130"/>
      <c r="BV26" s="130"/>
      <c r="BW26" s="130"/>
      <c r="BX26" s="130"/>
      <c r="BY26" s="130"/>
      <c r="BZ26" s="130"/>
      <c r="CA26" s="167"/>
      <c r="CB26" s="221">
        <f t="shared" si="8"/>
        <v>0</v>
      </c>
      <c r="CC26" s="130"/>
      <c r="CD26" s="130"/>
      <c r="CE26" s="130"/>
      <c r="CF26" s="130"/>
      <c r="CG26" s="130"/>
      <c r="CH26" s="130"/>
      <c r="CI26" s="130"/>
      <c r="CJ26" s="269"/>
      <c r="CK26" s="238">
        <f t="shared" si="9"/>
        <v>0</v>
      </c>
      <c r="CL26" s="270">
        <f t="shared" si="10"/>
        <v>0</v>
      </c>
      <c r="CM26" s="129"/>
      <c r="CN26" s="129"/>
      <c r="CO26" s="129"/>
      <c r="CP26" s="129"/>
      <c r="CQ26" s="218"/>
      <c r="CR26" s="141">
        <f t="shared" si="11"/>
        <v>0</v>
      </c>
      <c r="CS26" s="219"/>
      <c r="CT26" s="219"/>
      <c r="CU26" s="220"/>
      <c r="CV26" s="129">
        <f t="shared" si="12"/>
        <v>0</v>
      </c>
      <c r="CW26" s="129"/>
      <c r="CX26" s="129"/>
      <c r="CY26" s="129"/>
      <c r="CZ26" s="129"/>
      <c r="DA26" s="129"/>
      <c r="DB26" s="218"/>
      <c r="DC26" s="141">
        <f t="shared" si="13"/>
        <v>0</v>
      </c>
      <c r="DD26" s="129"/>
      <c r="DE26" s="129"/>
      <c r="DF26" s="129"/>
      <c r="DG26" s="129"/>
      <c r="DH26" s="129"/>
      <c r="DI26" s="129"/>
      <c r="DJ26" s="129"/>
      <c r="DK26" s="218"/>
      <c r="DL26" s="141">
        <f t="shared" si="14"/>
        <v>0</v>
      </c>
      <c r="DM26" s="129"/>
      <c r="DN26" s="129"/>
      <c r="DO26" s="129"/>
      <c r="DP26" s="129"/>
      <c r="DQ26" s="129"/>
      <c r="DR26" s="129"/>
      <c r="DS26" s="129"/>
      <c r="DT26" s="218"/>
      <c r="DU26" s="126">
        <f t="shared" si="15"/>
        <v>0</v>
      </c>
      <c r="DV26" s="128"/>
      <c r="DW26" s="128"/>
      <c r="DX26" s="128"/>
      <c r="DY26" s="128"/>
      <c r="DZ26" s="128"/>
      <c r="EA26" s="128"/>
      <c r="EB26" s="128"/>
      <c r="EC26" s="215"/>
      <c r="ED26" s="137">
        <f t="shared" si="16"/>
        <v>0</v>
      </c>
      <c r="EE26" s="128"/>
      <c r="EF26" s="128"/>
      <c r="EG26" s="128"/>
      <c r="EH26" s="128"/>
      <c r="EI26" s="128"/>
      <c r="EJ26" s="128"/>
      <c r="EK26" s="128"/>
      <c r="EL26" s="128"/>
      <c r="EM26" s="215"/>
      <c r="EN26" s="137">
        <f t="shared" si="17"/>
        <v>0</v>
      </c>
      <c r="EO26" s="128"/>
      <c r="EP26" s="126"/>
      <c r="EQ26" s="126"/>
      <c r="ER26" s="126"/>
      <c r="ES26" s="126"/>
      <c r="ET26" s="126"/>
      <c r="EU26" s="126"/>
      <c r="EV26" s="127"/>
      <c r="EW26" s="277">
        <f t="shared" si="18"/>
        <v>0</v>
      </c>
      <c r="EX26" s="275">
        <f t="shared" si="19"/>
        <v>34.200000000000003</v>
      </c>
      <c r="EY26" s="131">
        <v>0</v>
      </c>
      <c r="EZ26" s="131">
        <v>40</v>
      </c>
      <c r="FA26" s="131">
        <v>13</v>
      </c>
      <c r="FB26" s="145"/>
      <c r="FC26" s="143"/>
      <c r="FD26" s="204">
        <f t="shared" si="42"/>
        <v>59.4</v>
      </c>
      <c r="FE26" s="125">
        <v>40</v>
      </c>
      <c r="FF26" s="125">
        <v>90</v>
      </c>
      <c r="FG26" s="125">
        <v>60</v>
      </c>
      <c r="FH26" s="125">
        <v>0</v>
      </c>
      <c r="FI26" s="125">
        <v>10</v>
      </c>
      <c r="FJ26" s="125"/>
      <c r="FK26" s="126"/>
      <c r="FL26" s="203">
        <f t="shared" si="21"/>
        <v>0</v>
      </c>
      <c r="FM26" s="125"/>
      <c r="FN26" s="125"/>
      <c r="FO26" s="125"/>
      <c r="FP26" s="137"/>
      <c r="FQ26" s="133"/>
      <c r="FR26" s="203">
        <f t="shared" si="22"/>
        <v>0</v>
      </c>
      <c r="FS26" s="125"/>
      <c r="FT26" s="125"/>
      <c r="FU26" s="136"/>
      <c r="FV26" s="135"/>
      <c r="FW26" s="213">
        <f t="shared" si="23"/>
        <v>0</v>
      </c>
      <c r="FX26" s="136"/>
      <c r="FY26" s="137">
        <f t="shared" si="24"/>
        <v>0</v>
      </c>
      <c r="FZ26" s="125"/>
      <c r="GA26" s="125"/>
      <c r="GB26" s="125"/>
      <c r="GC26" s="125"/>
      <c r="GD26" s="134"/>
      <c r="GE26" s="135"/>
      <c r="GF26" s="213">
        <f t="shared" si="25"/>
        <v>0</v>
      </c>
      <c r="GG26" s="141"/>
      <c r="GH26" s="197"/>
      <c r="GI26" s="141"/>
      <c r="GJ26" s="141"/>
      <c r="GK26" s="141"/>
      <c r="GL26" s="141"/>
      <c r="GM26" s="134"/>
      <c r="GN26" s="135"/>
      <c r="GO26" s="213">
        <f t="shared" si="26"/>
        <v>0</v>
      </c>
      <c r="GP26" s="136"/>
      <c r="GQ26" s="197">
        <f t="shared" si="43"/>
        <v>0</v>
      </c>
      <c r="GR26" s="129"/>
      <c r="GS26" s="129"/>
      <c r="GT26" s="129"/>
      <c r="GU26" s="141"/>
      <c r="GV26" s="197"/>
      <c r="GW26" s="240">
        <f t="shared" si="28"/>
        <v>13.37142857142857</v>
      </c>
      <c r="GX26" s="140"/>
      <c r="GY26" s="283">
        <f t="shared" si="29"/>
        <v>13.37142857142857</v>
      </c>
      <c r="GZ26" s="281">
        <f t="shared" si="30"/>
        <v>0</v>
      </c>
      <c r="HA26" s="138"/>
      <c r="HB26" s="137">
        <f t="shared" si="31"/>
        <v>0</v>
      </c>
      <c r="HC26" s="134"/>
      <c r="HD26" s="134"/>
      <c r="HE26" s="134"/>
      <c r="HF26" s="134"/>
      <c r="HG26" s="134"/>
      <c r="HH26" s="137"/>
      <c r="HI26" s="134"/>
      <c r="HJ26" s="134"/>
      <c r="HK26" s="134"/>
      <c r="HL26" s="134"/>
      <c r="HM26" s="125"/>
      <c r="HN26" s="134"/>
      <c r="HO26" s="141"/>
      <c r="HP26" s="140"/>
      <c r="HQ26" s="139">
        <f t="shared" si="32"/>
        <v>0</v>
      </c>
      <c r="HR26" s="250"/>
      <c r="HS26" s="92"/>
      <c r="HT26" s="92"/>
      <c r="HU26" s="134"/>
      <c r="HV26" s="140"/>
      <c r="HW26" s="170"/>
      <c r="HX26" s="210">
        <f t="shared" si="33"/>
        <v>0</v>
      </c>
      <c r="HY26" s="296">
        <f t="shared" si="34"/>
        <v>0</v>
      </c>
      <c r="HZ26" s="290"/>
      <c r="IA26" s="290"/>
      <c r="IB26" s="140"/>
      <c r="IC26" s="300">
        <f t="shared" si="35"/>
        <v>0</v>
      </c>
      <c r="ID26" s="309"/>
      <c r="IE26" s="141"/>
      <c r="IF26" s="240">
        <f t="shared" si="36"/>
        <v>0</v>
      </c>
      <c r="IG26" s="141"/>
      <c r="IH26" s="141"/>
      <c r="II26" s="141"/>
      <c r="IJ26" s="240">
        <f t="shared" si="37"/>
        <v>0</v>
      </c>
      <c r="IK26" s="141"/>
      <c r="IL26" s="141"/>
      <c r="IM26" s="141"/>
      <c r="IN26" s="291">
        <f t="shared" si="38"/>
        <v>0</v>
      </c>
      <c r="IO26" s="140"/>
      <c r="IP26" s="293"/>
      <c r="IQ26" s="304">
        <f t="shared" si="44"/>
        <v>2.0057142857142853</v>
      </c>
      <c r="IR26" s="303"/>
      <c r="IT26" s="113" t="s">
        <v>242</v>
      </c>
      <c r="IU26" s="113" t="s">
        <v>242</v>
      </c>
      <c r="IV26" s="113" t="s">
        <v>242</v>
      </c>
      <c r="IW26" s="113" t="s">
        <v>243</v>
      </c>
      <c r="IX26" s="113" t="s">
        <v>234</v>
      </c>
      <c r="IY26" s="113" t="s">
        <v>242</v>
      </c>
      <c r="IZ26" s="320"/>
    </row>
    <row r="27" spans="1:260" s="199" customFormat="1" ht="15" customHeight="1">
      <c r="A27" s="13">
        <f t="shared" si="41"/>
        <v>19</v>
      </c>
      <c r="B27" s="92" t="s">
        <v>310</v>
      </c>
      <c r="C27" s="201" t="s">
        <v>339</v>
      </c>
      <c r="D27" s="201" t="s">
        <v>382</v>
      </c>
      <c r="E27" s="321" t="str">
        <f t="shared" si="40"/>
        <v>A01710115@tec.mx</v>
      </c>
      <c r="F27" s="259"/>
      <c r="G27" s="321"/>
      <c r="H27" s="321"/>
      <c r="I27" s="129"/>
      <c r="J27" s="129">
        <f t="shared" si="0"/>
        <v>0</v>
      </c>
      <c r="K27" s="129"/>
      <c r="L27" s="129"/>
      <c r="M27" s="129"/>
      <c r="N27" s="129"/>
      <c r="O27" s="218"/>
      <c r="P27" s="141">
        <f t="shared" si="1"/>
        <v>0</v>
      </c>
      <c r="Q27" s="129"/>
      <c r="R27" s="129"/>
      <c r="S27" s="129"/>
      <c r="T27" s="129"/>
      <c r="U27" s="129"/>
      <c r="V27" s="129"/>
      <c r="W27" s="218"/>
      <c r="X27" s="129">
        <f t="shared" si="2"/>
        <v>0</v>
      </c>
      <c r="Y27" s="129"/>
      <c r="Z27" s="129"/>
      <c r="AA27" s="129"/>
      <c r="AB27" s="141">
        <f t="shared" si="3"/>
        <v>0</v>
      </c>
      <c r="AC27" s="141"/>
      <c r="AD27" s="141"/>
      <c r="AE27" s="141"/>
      <c r="AF27" s="141"/>
      <c r="AG27" s="141"/>
      <c r="AH27" s="141"/>
      <c r="AI27" s="141"/>
      <c r="AJ27" s="251"/>
      <c r="AK27" s="197">
        <f t="shared" si="4"/>
        <v>0</v>
      </c>
      <c r="AL27" s="128"/>
      <c r="AM27" s="128"/>
      <c r="AN27" s="128"/>
      <c r="AO27" s="128"/>
      <c r="AP27" s="128"/>
      <c r="AQ27" s="128"/>
      <c r="AR27" s="128"/>
      <c r="AS27" s="215"/>
      <c r="AT27" s="137">
        <f t="shared" si="5"/>
        <v>0</v>
      </c>
      <c r="AU27" s="128"/>
      <c r="AV27" s="128"/>
      <c r="AW27" s="128"/>
      <c r="AX27" s="128"/>
      <c r="AY27" s="128"/>
      <c r="AZ27" s="128"/>
      <c r="BA27" s="128"/>
      <c r="BB27" s="128"/>
      <c r="BC27" s="128"/>
      <c r="BD27" s="128"/>
      <c r="BE27" s="215"/>
      <c r="BF27" s="126">
        <f t="shared" si="6"/>
        <v>0</v>
      </c>
      <c r="BG27" s="125"/>
      <c r="BH27" s="125"/>
      <c r="BI27" s="125"/>
      <c r="BJ27" s="125"/>
      <c r="BK27" s="125"/>
      <c r="BL27" s="125"/>
      <c r="BM27" s="125"/>
      <c r="BN27" s="125"/>
      <c r="BO27" s="125"/>
      <c r="BP27" s="125"/>
      <c r="BQ27" s="130"/>
      <c r="BR27" s="221">
        <f t="shared" si="7"/>
        <v>0</v>
      </c>
      <c r="BS27" s="130"/>
      <c r="BT27" s="130"/>
      <c r="BU27" s="130"/>
      <c r="BV27" s="130"/>
      <c r="BW27" s="130"/>
      <c r="BX27" s="130"/>
      <c r="BY27" s="130"/>
      <c r="BZ27" s="130"/>
      <c r="CA27" s="167"/>
      <c r="CB27" s="221">
        <f t="shared" si="8"/>
        <v>0</v>
      </c>
      <c r="CC27" s="130"/>
      <c r="CD27" s="130"/>
      <c r="CE27" s="130"/>
      <c r="CF27" s="130"/>
      <c r="CG27" s="130"/>
      <c r="CH27" s="130"/>
      <c r="CI27" s="130"/>
      <c r="CJ27" s="269"/>
      <c r="CK27" s="238">
        <f t="shared" si="9"/>
        <v>0</v>
      </c>
      <c r="CL27" s="270">
        <f t="shared" si="10"/>
        <v>0</v>
      </c>
      <c r="CM27" s="129"/>
      <c r="CN27" s="129"/>
      <c r="CO27" s="129"/>
      <c r="CP27" s="129"/>
      <c r="CQ27" s="218"/>
      <c r="CR27" s="141">
        <f t="shared" si="11"/>
        <v>0</v>
      </c>
      <c r="CS27" s="219"/>
      <c r="CT27" s="219"/>
      <c r="CU27" s="220"/>
      <c r="CV27" s="129">
        <f t="shared" si="12"/>
        <v>0</v>
      </c>
      <c r="CW27" s="129"/>
      <c r="CX27" s="129"/>
      <c r="CY27" s="129"/>
      <c r="CZ27" s="129"/>
      <c r="DA27" s="129"/>
      <c r="DB27" s="218"/>
      <c r="DC27" s="141">
        <f t="shared" si="13"/>
        <v>0</v>
      </c>
      <c r="DD27" s="129"/>
      <c r="DE27" s="129"/>
      <c r="DF27" s="129"/>
      <c r="DG27" s="129"/>
      <c r="DH27" s="129"/>
      <c r="DI27" s="129"/>
      <c r="DJ27" s="129"/>
      <c r="DK27" s="218"/>
      <c r="DL27" s="141">
        <f t="shared" si="14"/>
        <v>0</v>
      </c>
      <c r="DM27" s="129"/>
      <c r="DN27" s="129"/>
      <c r="DO27" s="129"/>
      <c r="DP27" s="129"/>
      <c r="DQ27" s="129"/>
      <c r="DR27" s="129"/>
      <c r="DS27" s="129"/>
      <c r="DT27" s="218"/>
      <c r="DU27" s="126">
        <f t="shared" si="15"/>
        <v>0</v>
      </c>
      <c r="DV27" s="128"/>
      <c r="DW27" s="128"/>
      <c r="DX27" s="128"/>
      <c r="DY27" s="128"/>
      <c r="DZ27" s="128"/>
      <c r="EA27" s="128"/>
      <c r="EB27" s="128"/>
      <c r="EC27" s="215"/>
      <c r="ED27" s="137">
        <f t="shared" si="16"/>
        <v>0</v>
      </c>
      <c r="EE27" s="128"/>
      <c r="EF27" s="128"/>
      <c r="EG27" s="128"/>
      <c r="EH27" s="128"/>
      <c r="EI27" s="128"/>
      <c r="EJ27" s="128"/>
      <c r="EK27" s="128"/>
      <c r="EL27" s="128"/>
      <c r="EM27" s="215"/>
      <c r="EN27" s="137">
        <f t="shared" si="17"/>
        <v>0</v>
      </c>
      <c r="EO27" s="128"/>
      <c r="EP27" s="126"/>
      <c r="EQ27" s="126"/>
      <c r="ER27" s="126"/>
      <c r="ES27" s="126"/>
      <c r="ET27" s="126"/>
      <c r="EU27" s="126"/>
      <c r="EV27" s="127"/>
      <c r="EW27" s="277">
        <f t="shared" si="18"/>
        <v>0</v>
      </c>
      <c r="EX27" s="275">
        <f t="shared" si="19"/>
        <v>81.75</v>
      </c>
      <c r="EY27" s="131">
        <v>100</v>
      </c>
      <c r="EZ27" s="131">
        <v>75</v>
      </c>
      <c r="FA27" s="131">
        <v>12</v>
      </c>
      <c r="FB27" s="144"/>
      <c r="FC27" s="142"/>
      <c r="FD27" s="204">
        <f t="shared" si="42"/>
        <v>59.2</v>
      </c>
      <c r="FE27" s="125">
        <v>80</v>
      </c>
      <c r="FF27" s="125">
        <v>70</v>
      </c>
      <c r="FG27" s="125">
        <v>30</v>
      </c>
      <c r="FH27" s="125">
        <v>100</v>
      </c>
      <c r="FI27" s="125">
        <v>10</v>
      </c>
      <c r="FJ27" s="125"/>
      <c r="FK27" s="126"/>
      <c r="FL27" s="203">
        <f t="shared" si="21"/>
        <v>0</v>
      </c>
      <c r="FM27" s="125"/>
      <c r="FN27" s="125"/>
      <c r="FO27" s="125"/>
      <c r="FP27" s="132"/>
      <c r="FQ27" s="133"/>
      <c r="FR27" s="203">
        <f t="shared" si="22"/>
        <v>0</v>
      </c>
      <c r="FS27" s="125"/>
      <c r="FT27" s="125"/>
      <c r="FU27" s="136"/>
      <c r="FV27" s="135"/>
      <c r="FW27" s="213">
        <f t="shared" si="23"/>
        <v>0</v>
      </c>
      <c r="FX27" s="136"/>
      <c r="FY27" s="137">
        <f t="shared" si="24"/>
        <v>0</v>
      </c>
      <c r="FZ27" s="125"/>
      <c r="GA27" s="125"/>
      <c r="GB27" s="125"/>
      <c r="GC27" s="125"/>
      <c r="GD27" s="134"/>
      <c r="GE27" s="135"/>
      <c r="GF27" s="213">
        <f t="shared" si="25"/>
        <v>0</v>
      </c>
      <c r="GG27" s="141"/>
      <c r="GH27" s="197"/>
      <c r="GI27" s="141"/>
      <c r="GJ27" s="129"/>
      <c r="GK27" s="129"/>
      <c r="GL27" s="129"/>
      <c r="GM27" s="134"/>
      <c r="GN27" s="135"/>
      <c r="GO27" s="213">
        <f t="shared" si="26"/>
        <v>0</v>
      </c>
      <c r="GP27" s="136"/>
      <c r="GQ27" s="197">
        <f t="shared" si="43"/>
        <v>0</v>
      </c>
      <c r="GR27" s="129"/>
      <c r="GS27" s="129"/>
      <c r="GT27" s="129"/>
      <c r="GU27" s="141"/>
      <c r="GV27" s="197"/>
      <c r="GW27" s="240">
        <f t="shared" si="28"/>
        <v>20.135714285714283</v>
      </c>
      <c r="GX27" s="140"/>
      <c r="GY27" s="283">
        <f t="shared" si="29"/>
        <v>20.135714285714283</v>
      </c>
      <c r="GZ27" s="281">
        <f t="shared" si="30"/>
        <v>0</v>
      </c>
      <c r="HA27" s="138"/>
      <c r="HB27" s="137">
        <f t="shared" si="31"/>
        <v>0</v>
      </c>
      <c r="HC27" s="134"/>
      <c r="HD27" s="134"/>
      <c r="HE27" s="134"/>
      <c r="HF27" s="134"/>
      <c r="HG27" s="134"/>
      <c r="HH27" s="137"/>
      <c r="HI27" s="134"/>
      <c r="HJ27" s="134"/>
      <c r="HK27" s="134"/>
      <c r="HL27" s="134"/>
      <c r="HM27" s="125"/>
      <c r="HN27" s="134"/>
      <c r="HO27" s="141"/>
      <c r="HP27" s="140"/>
      <c r="HQ27" s="139">
        <f t="shared" si="32"/>
        <v>0</v>
      </c>
      <c r="HR27" s="250"/>
      <c r="HS27" s="92"/>
      <c r="HT27" s="92"/>
      <c r="HU27" s="134"/>
      <c r="HV27" s="140"/>
      <c r="HW27" s="170"/>
      <c r="HX27" s="210">
        <f t="shared" si="33"/>
        <v>0</v>
      </c>
      <c r="HY27" s="296">
        <f t="shared" si="34"/>
        <v>0</v>
      </c>
      <c r="HZ27" s="290"/>
      <c r="IA27" s="290"/>
      <c r="IB27" s="140"/>
      <c r="IC27" s="300">
        <f t="shared" si="35"/>
        <v>0</v>
      </c>
      <c r="ID27" s="309"/>
      <c r="IE27" s="141"/>
      <c r="IF27" s="240">
        <f t="shared" si="36"/>
        <v>0</v>
      </c>
      <c r="IG27" s="141"/>
      <c r="IH27" s="141"/>
      <c r="II27" s="141"/>
      <c r="IJ27" s="240">
        <f t="shared" si="37"/>
        <v>0</v>
      </c>
      <c r="IK27" s="141"/>
      <c r="IL27" s="141"/>
      <c r="IM27" s="141"/>
      <c r="IN27" s="291">
        <f t="shared" si="38"/>
        <v>0</v>
      </c>
      <c r="IO27" s="140"/>
      <c r="IP27" s="293"/>
      <c r="IQ27" s="304">
        <f t="shared" si="44"/>
        <v>3.0203571428571423</v>
      </c>
      <c r="IR27" s="303"/>
      <c r="IT27" s="113" t="s">
        <v>234</v>
      </c>
      <c r="IU27" s="113" t="s">
        <v>242</v>
      </c>
      <c r="IV27" s="113" t="s">
        <v>241</v>
      </c>
      <c r="IW27" s="113" t="s">
        <v>241</v>
      </c>
      <c r="IX27" s="113" t="s">
        <v>241</v>
      </c>
      <c r="IY27" s="113" t="s">
        <v>234</v>
      </c>
      <c r="IZ27" s="320"/>
    </row>
    <row r="28" spans="1:260" s="199" customFormat="1" ht="15" customHeight="1">
      <c r="A28" s="13">
        <f t="shared" si="41"/>
        <v>20</v>
      </c>
      <c r="B28" s="92" t="s">
        <v>316</v>
      </c>
      <c r="C28" s="201" t="s">
        <v>345</v>
      </c>
      <c r="D28" s="201" t="s">
        <v>390</v>
      </c>
      <c r="E28" s="321" t="str">
        <f t="shared" si="40"/>
        <v>A01710834@tec.mx</v>
      </c>
      <c r="F28" s="259"/>
      <c r="G28" s="321">
        <v>1</v>
      </c>
      <c r="H28" s="321">
        <v>1</v>
      </c>
      <c r="I28" s="129"/>
      <c r="J28" s="129">
        <f t="shared" si="0"/>
        <v>0</v>
      </c>
      <c r="K28" s="129"/>
      <c r="L28" s="129"/>
      <c r="M28" s="129"/>
      <c r="N28" s="129"/>
      <c r="O28" s="218"/>
      <c r="P28" s="141">
        <f t="shared" si="1"/>
        <v>0</v>
      </c>
      <c r="Q28" s="129"/>
      <c r="R28" s="129"/>
      <c r="S28" s="129"/>
      <c r="T28" s="129"/>
      <c r="U28" s="129"/>
      <c r="V28" s="129"/>
      <c r="W28" s="218"/>
      <c r="X28" s="129">
        <f t="shared" si="2"/>
        <v>0</v>
      </c>
      <c r="Y28" s="129"/>
      <c r="Z28" s="129"/>
      <c r="AA28" s="129"/>
      <c r="AB28" s="141">
        <f t="shared" si="3"/>
        <v>0</v>
      </c>
      <c r="AC28" s="141"/>
      <c r="AD28" s="141"/>
      <c r="AE28" s="141"/>
      <c r="AF28" s="141"/>
      <c r="AG28" s="141"/>
      <c r="AH28" s="141"/>
      <c r="AI28" s="141"/>
      <c r="AJ28" s="251"/>
      <c r="AK28" s="197">
        <f t="shared" si="4"/>
        <v>0</v>
      </c>
      <c r="AL28" s="128"/>
      <c r="AM28" s="128"/>
      <c r="AN28" s="128"/>
      <c r="AO28" s="128"/>
      <c r="AP28" s="128"/>
      <c r="AQ28" s="128"/>
      <c r="AR28" s="128"/>
      <c r="AS28" s="215"/>
      <c r="AT28" s="137">
        <f t="shared" si="5"/>
        <v>0</v>
      </c>
      <c r="AU28" s="128"/>
      <c r="AV28" s="128"/>
      <c r="AW28" s="128"/>
      <c r="AX28" s="128"/>
      <c r="AY28" s="128"/>
      <c r="AZ28" s="128"/>
      <c r="BA28" s="128"/>
      <c r="BB28" s="128"/>
      <c r="BC28" s="128"/>
      <c r="BD28" s="128"/>
      <c r="BE28" s="215"/>
      <c r="BF28" s="126">
        <f t="shared" si="6"/>
        <v>0</v>
      </c>
      <c r="BG28" s="125"/>
      <c r="BH28" s="125"/>
      <c r="BI28" s="125"/>
      <c r="BJ28" s="125"/>
      <c r="BK28" s="125"/>
      <c r="BL28" s="125"/>
      <c r="BM28" s="125"/>
      <c r="BN28" s="125"/>
      <c r="BO28" s="125"/>
      <c r="BP28" s="125"/>
      <c r="BQ28" s="130"/>
      <c r="BR28" s="221">
        <f t="shared" si="7"/>
        <v>0</v>
      </c>
      <c r="BS28" s="130"/>
      <c r="BT28" s="130"/>
      <c r="BU28" s="130"/>
      <c r="BV28" s="130"/>
      <c r="BW28" s="130"/>
      <c r="BX28" s="130"/>
      <c r="BY28" s="130"/>
      <c r="BZ28" s="130"/>
      <c r="CA28" s="167"/>
      <c r="CB28" s="221">
        <f t="shared" si="8"/>
        <v>0</v>
      </c>
      <c r="CC28" s="130"/>
      <c r="CD28" s="130"/>
      <c r="CE28" s="130"/>
      <c r="CF28" s="130"/>
      <c r="CG28" s="130"/>
      <c r="CH28" s="130"/>
      <c r="CI28" s="130"/>
      <c r="CJ28" s="316"/>
      <c r="CK28" s="238">
        <f t="shared" si="9"/>
        <v>0</v>
      </c>
      <c r="CL28" s="270">
        <f t="shared" si="10"/>
        <v>0</v>
      </c>
      <c r="CM28" s="129"/>
      <c r="CN28" s="129"/>
      <c r="CO28" s="129"/>
      <c r="CP28" s="129"/>
      <c r="CQ28" s="218"/>
      <c r="CR28" s="141">
        <f t="shared" si="11"/>
        <v>0</v>
      </c>
      <c r="CS28" s="219"/>
      <c r="CT28" s="219"/>
      <c r="CU28" s="220"/>
      <c r="CV28" s="129">
        <f t="shared" si="12"/>
        <v>0</v>
      </c>
      <c r="CW28" s="129"/>
      <c r="CX28" s="129"/>
      <c r="CY28" s="129"/>
      <c r="CZ28" s="129"/>
      <c r="DA28" s="129"/>
      <c r="DB28" s="218"/>
      <c r="DC28" s="141">
        <f t="shared" si="13"/>
        <v>0</v>
      </c>
      <c r="DD28" s="129"/>
      <c r="DE28" s="129"/>
      <c r="DF28" s="129"/>
      <c r="DG28" s="129"/>
      <c r="DH28" s="129"/>
      <c r="DI28" s="129"/>
      <c r="DJ28" s="129"/>
      <c r="DK28" s="218"/>
      <c r="DL28" s="141">
        <f t="shared" si="14"/>
        <v>0</v>
      </c>
      <c r="DM28" s="129"/>
      <c r="DN28" s="129"/>
      <c r="DO28" s="129"/>
      <c r="DP28" s="129"/>
      <c r="DQ28" s="129"/>
      <c r="DR28" s="129"/>
      <c r="DS28" s="129"/>
      <c r="DT28" s="218"/>
      <c r="DU28" s="126">
        <f t="shared" si="15"/>
        <v>0</v>
      </c>
      <c r="DV28" s="128"/>
      <c r="DW28" s="128"/>
      <c r="DX28" s="128"/>
      <c r="DY28" s="128"/>
      <c r="DZ28" s="128"/>
      <c r="EA28" s="128"/>
      <c r="EB28" s="128"/>
      <c r="EC28" s="215"/>
      <c r="ED28" s="137">
        <f t="shared" si="16"/>
        <v>0</v>
      </c>
      <c r="EE28" s="128"/>
      <c r="EF28" s="128"/>
      <c r="EG28" s="128"/>
      <c r="EH28" s="128"/>
      <c r="EI28" s="128"/>
      <c r="EJ28" s="128"/>
      <c r="EK28" s="128"/>
      <c r="EL28" s="128"/>
      <c r="EM28" s="215"/>
      <c r="EN28" s="137">
        <f t="shared" si="17"/>
        <v>0</v>
      </c>
      <c r="EO28" s="128"/>
      <c r="EP28" s="126"/>
      <c r="EQ28" s="126"/>
      <c r="ER28" s="126"/>
      <c r="ES28" s="126"/>
      <c r="ET28" s="126"/>
      <c r="EU28" s="126"/>
      <c r="EV28" s="127"/>
      <c r="EW28" s="277">
        <f t="shared" si="18"/>
        <v>0</v>
      </c>
      <c r="EX28" s="275">
        <f t="shared" si="19"/>
        <v>95</v>
      </c>
      <c r="EY28" s="131">
        <v>100</v>
      </c>
      <c r="EZ28" s="131">
        <v>100</v>
      </c>
      <c r="FA28" s="131">
        <v>12</v>
      </c>
      <c r="FB28" s="144"/>
      <c r="FC28" s="142"/>
      <c r="FD28" s="204">
        <f t="shared" si="42"/>
        <v>93.25</v>
      </c>
      <c r="FE28" s="125">
        <v>95</v>
      </c>
      <c r="FF28" s="125">
        <v>100</v>
      </c>
      <c r="FG28" s="125">
        <v>100</v>
      </c>
      <c r="FH28" s="125">
        <v>100</v>
      </c>
      <c r="FI28" s="125">
        <v>5</v>
      </c>
      <c r="FJ28" s="125"/>
      <c r="FK28" s="126"/>
      <c r="FL28" s="203">
        <f t="shared" si="21"/>
        <v>0</v>
      </c>
      <c r="FM28" s="125"/>
      <c r="FN28" s="125"/>
      <c r="FO28" s="125"/>
      <c r="FP28" s="132"/>
      <c r="FQ28" s="133"/>
      <c r="FR28" s="203">
        <f t="shared" si="22"/>
        <v>0</v>
      </c>
      <c r="FS28" s="125"/>
      <c r="FT28" s="125"/>
      <c r="FU28" s="136"/>
      <c r="FV28" s="135"/>
      <c r="FW28" s="213">
        <f t="shared" si="23"/>
        <v>0</v>
      </c>
      <c r="FX28" s="136"/>
      <c r="FY28" s="137">
        <f t="shared" si="24"/>
        <v>0</v>
      </c>
      <c r="FZ28" s="125"/>
      <c r="GA28" s="125"/>
      <c r="GB28" s="125"/>
      <c r="GC28" s="125"/>
      <c r="GD28" s="134"/>
      <c r="GE28" s="135"/>
      <c r="GF28" s="213">
        <f t="shared" si="25"/>
        <v>0</v>
      </c>
      <c r="GG28" s="141"/>
      <c r="GH28" s="197"/>
      <c r="GI28" s="141"/>
      <c r="GJ28" s="129"/>
      <c r="GK28" s="129"/>
      <c r="GL28" s="129"/>
      <c r="GM28" s="134"/>
      <c r="GN28" s="135"/>
      <c r="GO28" s="213">
        <f t="shared" si="26"/>
        <v>0</v>
      </c>
      <c r="GP28" s="136"/>
      <c r="GQ28" s="197">
        <f t="shared" si="43"/>
        <v>0</v>
      </c>
      <c r="GR28" s="129"/>
      <c r="GS28" s="129"/>
      <c r="GT28" s="129"/>
      <c r="GU28" s="141"/>
      <c r="GV28" s="197"/>
      <c r="GW28" s="240">
        <f t="shared" si="28"/>
        <v>26.892857142857142</v>
      </c>
      <c r="GX28" s="140"/>
      <c r="GY28" s="283">
        <f t="shared" si="29"/>
        <v>26.892857142857142</v>
      </c>
      <c r="GZ28" s="281">
        <f t="shared" si="30"/>
        <v>0</v>
      </c>
      <c r="HA28" s="138"/>
      <c r="HB28" s="137">
        <f t="shared" si="31"/>
        <v>0</v>
      </c>
      <c r="HC28" s="134"/>
      <c r="HD28" s="134"/>
      <c r="HE28" s="134"/>
      <c r="HF28" s="134"/>
      <c r="HG28" s="134"/>
      <c r="HH28" s="137"/>
      <c r="HI28" s="134"/>
      <c r="HJ28" s="134"/>
      <c r="HK28" s="134"/>
      <c r="HL28" s="134"/>
      <c r="HM28" s="125"/>
      <c r="HN28" s="134"/>
      <c r="HO28" s="141"/>
      <c r="HP28" s="140"/>
      <c r="HQ28" s="139">
        <f t="shared" si="32"/>
        <v>0</v>
      </c>
      <c r="HR28" s="250"/>
      <c r="HS28" s="92"/>
      <c r="HT28" s="92"/>
      <c r="HU28" s="134"/>
      <c r="HV28" s="140"/>
      <c r="HW28" s="170"/>
      <c r="HX28" s="210">
        <v>0</v>
      </c>
      <c r="HY28" s="296">
        <f t="shared" si="34"/>
        <v>0</v>
      </c>
      <c r="HZ28" s="290"/>
      <c r="IA28" s="290"/>
      <c r="IB28" s="140"/>
      <c r="IC28" s="300">
        <f t="shared" si="35"/>
        <v>0</v>
      </c>
      <c r="ID28" s="309"/>
      <c r="IE28" s="141"/>
      <c r="IF28" s="240">
        <f t="shared" si="36"/>
        <v>0</v>
      </c>
      <c r="IG28" s="141"/>
      <c r="IH28" s="141"/>
      <c r="II28" s="141"/>
      <c r="IJ28" s="240">
        <f t="shared" si="37"/>
        <v>0</v>
      </c>
      <c r="IK28" s="141"/>
      <c r="IL28" s="141"/>
      <c r="IM28" s="141"/>
      <c r="IN28" s="291">
        <f t="shared" si="38"/>
        <v>0</v>
      </c>
      <c r="IO28" s="140"/>
      <c r="IP28" s="293"/>
      <c r="IQ28" s="304">
        <f t="shared" si="44"/>
        <v>4.0339285714285715</v>
      </c>
      <c r="IR28" s="303"/>
      <c r="IT28" s="113"/>
      <c r="IU28" s="113"/>
      <c r="IV28" s="113"/>
      <c r="IW28" s="113"/>
      <c r="IX28" s="113"/>
      <c r="IY28" s="113"/>
      <c r="IZ28" s="320"/>
    </row>
    <row r="29" spans="1:260" s="199" customFormat="1" ht="15" customHeight="1">
      <c r="A29" s="13">
        <f t="shared" si="41"/>
        <v>21</v>
      </c>
      <c r="B29" s="92" t="s">
        <v>328</v>
      </c>
      <c r="C29" s="201" t="s">
        <v>357</v>
      </c>
      <c r="D29" s="201" t="s">
        <v>383</v>
      </c>
      <c r="E29" s="321" t="str">
        <f t="shared" si="40"/>
        <v>A01706524@tec.mx</v>
      </c>
      <c r="F29" s="259"/>
      <c r="G29" s="321"/>
      <c r="H29" s="321"/>
      <c r="I29" s="129"/>
      <c r="J29" s="129">
        <f t="shared" si="0"/>
        <v>0</v>
      </c>
      <c r="K29" s="129"/>
      <c r="L29" s="129"/>
      <c r="M29" s="129"/>
      <c r="N29" s="129"/>
      <c r="O29" s="218"/>
      <c r="P29" s="141">
        <f t="shared" si="1"/>
        <v>0</v>
      </c>
      <c r="Q29" s="129"/>
      <c r="R29" s="129"/>
      <c r="S29" s="129"/>
      <c r="T29" s="129"/>
      <c r="U29" s="129"/>
      <c r="V29" s="129"/>
      <c r="W29" s="218"/>
      <c r="X29" s="129">
        <f t="shared" si="2"/>
        <v>0</v>
      </c>
      <c r="Y29" s="129"/>
      <c r="Z29" s="129"/>
      <c r="AA29" s="129"/>
      <c r="AB29" s="141">
        <f t="shared" si="3"/>
        <v>0</v>
      </c>
      <c r="AC29" s="141"/>
      <c r="AD29" s="141"/>
      <c r="AE29" s="141"/>
      <c r="AF29" s="141"/>
      <c r="AG29" s="141"/>
      <c r="AH29" s="141"/>
      <c r="AI29" s="141"/>
      <c r="AJ29" s="251"/>
      <c r="AK29" s="197">
        <f t="shared" si="4"/>
        <v>0</v>
      </c>
      <c r="AL29" s="128"/>
      <c r="AM29" s="128"/>
      <c r="AN29" s="128"/>
      <c r="AO29" s="128"/>
      <c r="AP29" s="128"/>
      <c r="AQ29" s="128"/>
      <c r="AR29" s="128"/>
      <c r="AS29" s="215"/>
      <c r="AT29" s="137">
        <f t="shared" si="5"/>
        <v>0</v>
      </c>
      <c r="AU29" s="128"/>
      <c r="AV29" s="128"/>
      <c r="AW29" s="128"/>
      <c r="AX29" s="128"/>
      <c r="AY29" s="128"/>
      <c r="AZ29" s="128"/>
      <c r="BA29" s="128"/>
      <c r="BB29" s="128"/>
      <c r="BC29" s="128"/>
      <c r="BD29" s="128"/>
      <c r="BE29" s="215"/>
      <c r="BF29" s="126">
        <f t="shared" si="6"/>
        <v>0</v>
      </c>
      <c r="BG29" s="125"/>
      <c r="BH29" s="125"/>
      <c r="BI29" s="125"/>
      <c r="BJ29" s="125"/>
      <c r="BK29" s="125"/>
      <c r="BL29" s="125"/>
      <c r="BM29" s="125"/>
      <c r="BN29" s="125"/>
      <c r="BO29" s="125"/>
      <c r="BP29" s="125"/>
      <c r="BQ29" s="130"/>
      <c r="BR29" s="221">
        <f t="shared" si="7"/>
        <v>0</v>
      </c>
      <c r="BS29" s="130"/>
      <c r="BT29" s="130"/>
      <c r="BU29" s="130"/>
      <c r="BV29" s="130"/>
      <c r="BW29" s="130"/>
      <c r="BX29" s="130"/>
      <c r="BY29" s="130"/>
      <c r="BZ29" s="130"/>
      <c r="CA29" s="167"/>
      <c r="CB29" s="221">
        <f t="shared" si="8"/>
        <v>0</v>
      </c>
      <c r="CC29" s="130"/>
      <c r="CD29" s="130"/>
      <c r="CE29" s="130"/>
      <c r="CF29" s="130"/>
      <c r="CG29" s="130"/>
      <c r="CH29" s="130"/>
      <c r="CI29" s="130"/>
      <c r="CJ29" s="269"/>
      <c r="CK29" s="238">
        <f t="shared" si="9"/>
        <v>0</v>
      </c>
      <c r="CL29" s="270">
        <f t="shared" si="10"/>
        <v>0</v>
      </c>
      <c r="CM29" s="129"/>
      <c r="CN29" s="129"/>
      <c r="CO29" s="129"/>
      <c r="CP29" s="129"/>
      <c r="CQ29" s="218"/>
      <c r="CR29" s="141">
        <f t="shared" si="11"/>
        <v>0</v>
      </c>
      <c r="CS29" s="219"/>
      <c r="CT29" s="219"/>
      <c r="CU29" s="220"/>
      <c r="CV29" s="129">
        <f t="shared" si="12"/>
        <v>0</v>
      </c>
      <c r="CW29" s="129"/>
      <c r="CX29" s="129"/>
      <c r="CY29" s="129"/>
      <c r="CZ29" s="129"/>
      <c r="DA29" s="129"/>
      <c r="DB29" s="218"/>
      <c r="DC29" s="141">
        <f t="shared" si="13"/>
        <v>0</v>
      </c>
      <c r="DD29" s="129"/>
      <c r="DE29" s="129"/>
      <c r="DF29" s="129"/>
      <c r="DG29" s="129"/>
      <c r="DH29" s="129"/>
      <c r="DI29" s="129"/>
      <c r="DJ29" s="129"/>
      <c r="DK29" s="218"/>
      <c r="DL29" s="141">
        <f t="shared" si="14"/>
        <v>0</v>
      </c>
      <c r="DM29" s="129"/>
      <c r="DN29" s="129"/>
      <c r="DO29" s="129"/>
      <c r="DP29" s="129"/>
      <c r="DQ29" s="129"/>
      <c r="DR29" s="129"/>
      <c r="DS29" s="129"/>
      <c r="DT29" s="218"/>
      <c r="DU29" s="126">
        <f t="shared" si="15"/>
        <v>0</v>
      </c>
      <c r="DV29" s="128"/>
      <c r="DW29" s="128"/>
      <c r="DX29" s="128"/>
      <c r="DY29" s="128"/>
      <c r="DZ29" s="128"/>
      <c r="EA29" s="128"/>
      <c r="EB29" s="128"/>
      <c r="EC29" s="215"/>
      <c r="ED29" s="137">
        <f t="shared" si="16"/>
        <v>0</v>
      </c>
      <c r="EE29" s="128"/>
      <c r="EF29" s="128"/>
      <c r="EG29" s="128"/>
      <c r="EH29" s="128"/>
      <c r="EI29" s="128"/>
      <c r="EJ29" s="128"/>
      <c r="EK29" s="128"/>
      <c r="EL29" s="128"/>
      <c r="EM29" s="215"/>
      <c r="EN29" s="137">
        <f t="shared" si="17"/>
        <v>0</v>
      </c>
      <c r="EO29" s="128"/>
      <c r="EP29" s="126"/>
      <c r="EQ29" s="126"/>
      <c r="ER29" s="126"/>
      <c r="ES29" s="126"/>
      <c r="ET29" s="126"/>
      <c r="EU29" s="126"/>
      <c r="EV29" s="127"/>
      <c r="EW29" s="277">
        <f t="shared" si="18"/>
        <v>0</v>
      </c>
      <c r="EX29" s="275">
        <f t="shared" si="19"/>
        <v>92.88</v>
      </c>
      <c r="EY29" s="131">
        <v>100</v>
      </c>
      <c r="EZ29" s="131">
        <v>96</v>
      </c>
      <c r="FA29" s="131">
        <v>12</v>
      </c>
      <c r="FB29" s="144"/>
      <c r="FC29" s="142"/>
      <c r="FD29" s="204">
        <f t="shared" si="42"/>
        <v>92.81</v>
      </c>
      <c r="FE29" s="125">
        <v>95</v>
      </c>
      <c r="FF29" s="125">
        <v>100</v>
      </c>
      <c r="FG29" s="125">
        <v>99</v>
      </c>
      <c r="FH29" s="125">
        <v>100</v>
      </c>
      <c r="FI29" s="125">
        <v>5</v>
      </c>
      <c r="FJ29" s="125"/>
      <c r="FK29" s="126"/>
      <c r="FL29" s="203">
        <f t="shared" si="21"/>
        <v>0</v>
      </c>
      <c r="FM29" s="125"/>
      <c r="FN29" s="125"/>
      <c r="FO29" s="125"/>
      <c r="FP29" s="132"/>
      <c r="FQ29" s="133"/>
      <c r="FR29" s="203">
        <f t="shared" si="22"/>
        <v>0</v>
      </c>
      <c r="FS29" s="125"/>
      <c r="FT29" s="125"/>
      <c r="FU29" s="136"/>
      <c r="FV29" s="135"/>
      <c r="FW29" s="213">
        <f t="shared" si="23"/>
        <v>0</v>
      </c>
      <c r="FX29" s="136"/>
      <c r="FY29" s="137">
        <f t="shared" si="24"/>
        <v>0</v>
      </c>
      <c r="FZ29" s="125"/>
      <c r="GA29" s="125"/>
      <c r="GB29" s="125"/>
      <c r="GC29" s="125"/>
      <c r="GD29" s="134"/>
      <c r="GE29" s="135"/>
      <c r="GF29" s="213">
        <f t="shared" si="25"/>
        <v>0</v>
      </c>
      <c r="GG29" s="141"/>
      <c r="GH29" s="197"/>
      <c r="GI29" s="141"/>
      <c r="GJ29" s="141"/>
      <c r="GK29" s="141"/>
      <c r="GL29" s="141"/>
      <c r="GM29" s="134"/>
      <c r="GN29" s="135"/>
      <c r="GO29" s="213">
        <f t="shared" si="26"/>
        <v>0</v>
      </c>
      <c r="GP29" s="136"/>
      <c r="GQ29" s="197">
        <f t="shared" si="43"/>
        <v>0</v>
      </c>
      <c r="GR29" s="129"/>
      <c r="GS29" s="129"/>
      <c r="GT29" s="129"/>
      <c r="GU29" s="141"/>
      <c r="GV29" s="197"/>
      <c r="GW29" s="240">
        <f t="shared" si="28"/>
        <v>26.527142857142856</v>
      </c>
      <c r="GX29" s="140"/>
      <c r="GY29" s="283">
        <f t="shared" si="29"/>
        <v>26.527142857142856</v>
      </c>
      <c r="GZ29" s="281">
        <f t="shared" si="30"/>
        <v>0</v>
      </c>
      <c r="HA29" s="138"/>
      <c r="HB29" s="137">
        <f t="shared" si="31"/>
        <v>0</v>
      </c>
      <c r="HC29" s="134"/>
      <c r="HD29" s="134"/>
      <c r="HE29" s="134"/>
      <c r="HF29" s="134"/>
      <c r="HG29" s="134"/>
      <c r="HH29" s="137"/>
      <c r="HI29" s="134"/>
      <c r="HJ29" s="134"/>
      <c r="HK29" s="134"/>
      <c r="HL29" s="134"/>
      <c r="HM29" s="125"/>
      <c r="HN29" s="134"/>
      <c r="HO29" s="141"/>
      <c r="HP29" s="140"/>
      <c r="HQ29" s="139">
        <f t="shared" si="32"/>
        <v>0</v>
      </c>
      <c r="HR29" s="250"/>
      <c r="HS29" s="92"/>
      <c r="HT29" s="92"/>
      <c r="HU29" s="134"/>
      <c r="HV29" s="140"/>
      <c r="HW29" s="170"/>
      <c r="HX29" s="210">
        <f t="shared" ref="HX29:HX35" si="45">HY29+IC29</f>
        <v>0</v>
      </c>
      <c r="HY29" s="296">
        <f t="shared" si="34"/>
        <v>0</v>
      </c>
      <c r="HZ29" s="290"/>
      <c r="IA29" s="290"/>
      <c r="IB29" s="140"/>
      <c r="IC29" s="300">
        <f t="shared" si="35"/>
        <v>0</v>
      </c>
      <c r="ID29" s="309"/>
      <c r="IE29" s="141"/>
      <c r="IF29" s="240">
        <f t="shared" si="36"/>
        <v>0</v>
      </c>
      <c r="IG29" s="141"/>
      <c r="IH29" s="141"/>
      <c r="II29" s="141"/>
      <c r="IJ29" s="240">
        <f t="shared" si="37"/>
        <v>0</v>
      </c>
      <c r="IK29" s="141"/>
      <c r="IL29" s="141"/>
      <c r="IM29" s="141"/>
      <c r="IN29" s="291">
        <f t="shared" si="38"/>
        <v>0</v>
      </c>
      <c r="IO29" s="140"/>
      <c r="IP29" s="293"/>
      <c r="IQ29" s="304">
        <f t="shared" si="44"/>
        <v>3.9790714285714284</v>
      </c>
      <c r="IR29" s="303"/>
      <c r="IS29" s="7"/>
      <c r="IT29" s="113" t="s">
        <v>234</v>
      </c>
      <c r="IU29" s="113" t="s">
        <v>234</v>
      </c>
      <c r="IV29" s="113" t="s">
        <v>234</v>
      </c>
      <c r="IW29" s="113" t="s">
        <v>234</v>
      </c>
      <c r="IX29" s="113" t="s">
        <v>234</v>
      </c>
      <c r="IY29" s="113" t="s">
        <v>234</v>
      </c>
      <c r="IZ29" s="320"/>
    </row>
    <row r="30" spans="1:260" s="199" customFormat="1" ht="14" customHeight="1">
      <c r="A30" s="13">
        <f t="shared" si="41"/>
        <v>22</v>
      </c>
      <c r="B30" s="92" t="s">
        <v>327</v>
      </c>
      <c r="C30" s="259" t="s">
        <v>356</v>
      </c>
      <c r="D30" s="259" t="s">
        <v>391</v>
      </c>
      <c r="E30" s="324" t="str">
        <f t="shared" si="40"/>
        <v>A01705490@tec.mx</v>
      </c>
      <c r="F30" s="259"/>
      <c r="G30" s="321">
        <v>1</v>
      </c>
      <c r="H30" s="321">
        <v>1</v>
      </c>
      <c r="I30" s="129"/>
      <c r="J30" s="129">
        <f t="shared" si="0"/>
        <v>0</v>
      </c>
      <c r="K30" s="129"/>
      <c r="L30" s="129"/>
      <c r="M30" s="129"/>
      <c r="N30" s="129"/>
      <c r="O30" s="218"/>
      <c r="P30" s="141">
        <f t="shared" si="1"/>
        <v>0</v>
      </c>
      <c r="Q30" s="129"/>
      <c r="R30" s="129"/>
      <c r="S30" s="129"/>
      <c r="T30" s="129"/>
      <c r="U30" s="129"/>
      <c r="V30" s="129"/>
      <c r="W30" s="218"/>
      <c r="X30" s="129">
        <f t="shared" si="2"/>
        <v>0</v>
      </c>
      <c r="Y30" s="129"/>
      <c r="Z30" s="129"/>
      <c r="AA30" s="129"/>
      <c r="AB30" s="141">
        <f t="shared" si="3"/>
        <v>0</v>
      </c>
      <c r="AC30" s="141"/>
      <c r="AD30" s="141"/>
      <c r="AE30" s="141"/>
      <c r="AF30" s="141"/>
      <c r="AG30" s="141"/>
      <c r="AH30" s="141"/>
      <c r="AI30" s="141"/>
      <c r="AJ30" s="251"/>
      <c r="AK30" s="197">
        <f t="shared" si="4"/>
        <v>0</v>
      </c>
      <c r="AL30" s="128"/>
      <c r="AM30" s="128"/>
      <c r="AN30" s="128"/>
      <c r="AO30" s="128"/>
      <c r="AP30" s="128"/>
      <c r="AQ30" s="128"/>
      <c r="AR30" s="128"/>
      <c r="AS30" s="215"/>
      <c r="AT30" s="137">
        <f t="shared" si="5"/>
        <v>0</v>
      </c>
      <c r="AU30" s="128"/>
      <c r="AV30" s="128"/>
      <c r="AW30" s="128"/>
      <c r="AX30" s="128"/>
      <c r="AY30" s="128"/>
      <c r="AZ30" s="128"/>
      <c r="BA30" s="128"/>
      <c r="BB30" s="128"/>
      <c r="BC30" s="128"/>
      <c r="BD30" s="128"/>
      <c r="BE30" s="215"/>
      <c r="BF30" s="126">
        <f t="shared" si="6"/>
        <v>0</v>
      </c>
      <c r="BG30" s="125"/>
      <c r="BH30" s="125"/>
      <c r="BI30" s="125"/>
      <c r="BJ30" s="125"/>
      <c r="BK30" s="125"/>
      <c r="BL30" s="125"/>
      <c r="BM30" s="125"/>
      <c r="BN30" s="125"/>
      <c r="BO30" s="125"/>
      <c r="BP30" s="125"/>
      <c r="BQ30" s="130"/>
      <c r="BR30" s="221">
        <f t="shared" si="7"/>
        <v>0</v>
      </c>
      <c r="BS30" s="130"/>
      <c r="BT30" s="130"/>
      <c r="BU30" s="130"/>
      <c r="BV30" s="130"/>
      <c r="BW30" s="130"/>
      <c r="BX30" s="130"/>
      <c r="BY30" s="130"/>
      <c r="BZ30" s="130"/>
      <c r="CA30" s="167"/>
      <c r="CB30" s="221">
        <f t="shared" si="8"/>
        <v>0</v>
      </c>
      <c r="CC30" s="130"/>
      <c r="CD30" s="130"/>
      <c r="CE30" s="130"/>
      <c r="CF30" s="130"/>
      <c r="CG30" s="130"/>
      <c r="CH30" s="130"/>
      <c r="CI30" s="130"/>
      <c r="CJ30" s="269"/>
      <c r="CK30" s="238">
        <f t="shared" si="9"/>
        <v>0</v>
      </c>
      <c r="CL30" s="270">
        <f t="shared" si="10"/>
        <v>0</v>
      </c>
      <c r="CM30" s="129"/>
      <c r="CN30" s="129"/>
      <c r="CO30" s="129"/>
      <c r="CP30" s="129"/>
      <c r="CQ30" s="218"/>
      <c r="CR30" s="141">
        <f t="shared" si="11"/>
        <v>0</v>
      </c>
      <c r="CS30" s="219"/>
      <c r="CT30" s="219"/>
      <c r="CU30" s="220"/>
      <c r="CV30" s="129">
        <f t="shared" si="12"/>
        <v>0</v>
      </c>
      <c r="CW30" s="129"/>
      <c r="CX30" s="129"/>
      <c r="CY30" s="129"/>
      <c r="CZ30" s="129"/>
      <c r="DA30" s="129"/>
      <c r="DB30" s="218"/>
      <c r="DC30" s="141">
        <f t="shared" si="13"/>
        <v>0</v>
      </c>
      <c r="DD30" s="129"/>
      <c r="DE30" s="129"/>
      <c r="DF30" s="129"/>
      <c r="DG30" s="129"/>
      <c r="DH30" s="129"/>
      <c r="DI30" s="129"/>
      <c r="DJ30" s="129"/>
      <c r="DK30" s="218"/>
      <c r="DL30" s="141">
        <f t="shared" si="14"/>
        <v>0</v>
      </c>
      <c r="DM30" s="129"/>
      <c r="DN30" s="129"/>
      <c r="DO30" s="129"/>
      <c r="DP30" s="129"/>
      <c r="DQ30" s="129"/>
      <c r="DR30" s="129"/>
      <c r="DS30" s="129"/>
      <c r="DT30" s="218"/>
      <c r="DU30" s="126">
        <f t="shared" si="15"/>
        <v>0</v>
      </c>
      <c r="DV30" s="128"/>
      <c r="DW30" s="128"/>
      <c r="DX30" s="128"/>
      <c r="DY30" s="128"/>
      <c r="DZ30" s="128"/>
      <c r="EA30" s="128"/>
      <c r="EB30" s="128"/>
      <c r="EC30" s="215"/>
      <c r="ED30" s="137">
        <f t="shared" si="16"/>
        <v>0</v>
      </c>
      <c r="EE30" s="128"/>
      <c r="EF30" s="128"/>
      <c r="EG30" s="128"/>
      <c r="EH30" s="128"/>
      <c r="EI30" s="128"/>
      <c r="EJ30" s="128"/>
      <c r="EK30" s="128"/>
      <c r="EL30" s="128"/>
      <c r="EM30" s="215"/>
      <c r="EN30" s="137">
        <f t="shared" si="17"/>
        <v>0</v>
      </c>
      <c r="EO30" s="128"/>
      <c r="EP30" s="126"/>
      <c r="EQ30" s="126"/>
      <c r="ER30" s="126"/>
      <c r="ES30" s="126"/>
      <c r="ET30" s="126"/>
      <c r="EU30" s="126"/>
      <c r="EV30" s="127"/>
      <c r="EW30" s="277">
        <f t="shared" si="18"/>
        <v>0</v>
      </c>
      <c r="EX30" s="275">
        <f t="shared" si="19"/>
        <v>100</v>
      </c>
      <c r="EY30" s="131">
        <v>100</v>
      </c>
      <c r="EZ30" s="131">
        <v>100</v>
      </c>
      <c r="FA30" s="131">
        <v>17</v>
      </c>
      <c r="FB30" s="144"/>
      <c r="FC30" s="142"/>
      <c r="FD30" s="204">
        <f t="shared" si="42"/>
        <v>100</v>
      </c>
      <c r="FE30" s="125">
        <v>100</v>
      </c>
      <c r="FF30" s="125">
        <v>100</v>
      </c>
      <c r="FG30" s="125">
        <v>100</v>
      </c>
      <c r="FH30" s="125">
        <v>100</v>
      </c>
      <c r="FI30" s="125">
        <v>10</v>
      </c>
      <c r="FJ30" s="125"/>
      <c r="FK30" s="126"/>
      <c r="FL30" s="203">
        <f t="shared" si="21"/>
        <v>0</v>
      </c>
      <c r="FM30" s="125"/>
      <c r="FN30" s="125"/>
      <c r="FO30" s="125"/>
      <c r="FP30" s="132"/>
      <c r="FQ30" s="133"/>
      <c r="FR30" s="203">
        <f t="shared" si="22"/>
        <v>0</v>
      </c>
      <c r="FS30" s="125"/>
      <c r="FT30" s="125"/>
      <c r="FU30" s="136"/>
      <c r="FV30" s="135"/>
      <c r="FW30" s="213">
        <f t="shared" si="23"/>
        <v>0</v>
      </c>
      <c r="FX30" s="136"/>
      <c r="FY30" s="137">
        <f t="shared" si="24"/>
        <v>0</v>
      </c>
      <c r="FZ30" s="125"/>
      <c r="GA30" s="125"/>
      <c r="GB30" s="125"/>
      <c r="GC30" s="125"/>
      <c r="GD30" s="134"/>
      <c r="GE30" s="135"/>
      <c r="GF30" s="213">
        <f t="shared" si="25"/>
        <v>0</v>
      </c>
      <c r="GG30" s="141"/>
      <c r="GH30" s="197"/>
      <c r="GI30" s="141"/>
      <c r="GJ30" s="141"/>
      <c r="GK30" s="141"/>
      <c r="GL30" s="141"/>
      <c r="GM30" s="134"/>
      <c r="GN30" s="135"/>
      <c r="GO30" s="213">
        <f t="shared" si="26"/>
        <v>0</v>
      </c>
      <c r="GP30" s="136"/>
      <c r="GQ30" s="197">
        <f t="shared" si="43"/>
        <v>0</v>
      </c>
      <c r="GR30" s="129"/>
      <c r="GS30" s="129"/>
      <c r="GT30" s="129"/>
      <c r="GU30" s="141"/>
      <c r="GV30" s="197"/>
      <c r="GW30" s="240">
        <f t="shared" si="28"/>
        <v>28.571428571428573</v>
      </c>
      <c r="GX30" s="140"/>
      <c r="GY30" s="283">
        <f t="shared" si="29"/>
        <v>28.571428571428573</v>
      </c>
      <c r="GZ30" s="281">
        <f t="shared" si="30"/>
        <v>0</v>
      </c>
      <c r="HA30" s="138"/>
      <c r="HB30" s="137">
        <f t="shared" si="31"/>
        <v>0</v>
      </c>
      <c r="HC30" s="134"/>
      <c r="HD30" s="134"/>
      <c r="HE30" s="134"/>
      <c r="HF30" s="134"/>
      <c r="HG30" s="134"/>
      <c r="HH30" s="137"/>
      <c r="HI30" s="134"/>
      <c r="HJ30" s="134"/>
      <c r="HK30" s="134"/>
      <c r="HL30" s="134"/>
      <c r="HM30" s="125"/>
      <c r="HN30" s="134"/>
      <c r="HO30" s="141"/>
      <c r="HP30" s="140"/>
      <c r="HQ30" s="139">
        <f t="shared" si="32"/>
        <v>0</v>
      </c>
      <c r="HR30" s="250"/>
      <c r="HS30" s="92"/>
      <c r="HT30" s="92"/>
      <c r="HU30" s="134"/>
      <c r="HV30" s="140"/>
      <c r="HW30" s="170"/>
      <c r="HX30" s="210">
        <f t="shared" si="45"/>
        <v>0</v>
      </c>
      <c r="HY30" s="296">
        <f t="shared" si="34"/>
        <v>0</v>
      </c>
      <c r="HZ30" s="290"/>
      <c r="IA30" s="290"/>
      <c r="IB30" s="140"/>
      <c r="IC30" s="300">
        <f t="shared" si="35"/>
        <v>0</v>
      </c>
      <c r="ID30" s="309"/>
      <c r="IE30" s="141"/>
      <c r="IF30" s="240">
        <f t="shared" si="36"/>
        <v>0</v>
      </c>
      <c r="IG30" s="141"/>
      <c r="IH30" s="141"/>
      <c r="II30" s="141"/>
      <c r="IJ30" s="240">
        <f t="shared" si="37"/>
        <v>0</v>
      </c>
      <c r="IK30" s="141"/>
      <c r="IL30" s="141"/>
      <c r="IM30" s="141"/>
      <c r="IN30" s="291">
        <f t="shared" si="38"/>
        <v>0</v>
      </c>
      <c r="IO30" s="140"/>
      <c r="IP30" s="293"/>
      <c r="IQ30" s="303">
        <f t="shared" si="44"/>
        <v>4.2857142857142856</v>
      </c>
      <c r="IR30" s="303"/>
      <c r="IT30" s="113" t="s">
        <v>234</v>
      </c>
      <c r="IU30" s="113" t="s">
        <v>234</v>
      </c>
      <c r="IV30" s="113" t="s">
        <v>234</v>
      </c>
      <c r="IW30" s="113" t="s">
        <v>234</v>
      </c>
      <c r="IX30" s="113" t="s">
        <v>242</v>
      </c>
      <c r="IY30" s="113" t="s">
        <v>242</v>
      </c>
      <c r="IZ30" s="320"/>
    </row>
    <row r="31" spans="1:260" s="243" customFormat="1" ht="15" customHeight="1" thickBot="1">
      <c r="A31" s="13">
        <f t="shared" si="41"/>
        <v>23</v>
      </c>
      <c r="B31" s="92" t="s">
        <v>332</v>
      </c>
      <c r="C31" s="201" t="s">
        <v>361</v>
      </c>
      <c r="D31" s="201" t="s">
        <v>393</v>
      </c>
      <c r="E31" s="321" t="str">
        <f t="shared" si="40"/>
        <v>A01706275@tec.mx</v>
      </c>
      <c r="F31" s="259"/>
      <c r="G31" s="321"/>
      <c r="H31" s="321"/>
      <c r="I31" s="129"/>
      <c r="J31" s="129">
        <f t="shared" si="0"/>
        <v>0</v>
      </c>
      <c r="K31" s="129"/>
      <c r="L31" s="129"/>
      <c r="M31" s="129"/>
      <c r="N31" s="129"/>
      <c r="O31" s="218"/>
      <c r="P31" s="141">
        <f t="shared" si="1"/>
        <v>0</v>
      </c>
      <c r="Q31" s="129"/>
      <c r="R31" s="129"/>
      <c r="S31" s="129"/>
      <c r="T31" s="129"/>
      <c r="U31" s="129"/>
      <c r="V31" s="129"/>
      <c r="W31" s="218"/>
      <c r="X31" s="129">
        <f t="shared" si="2"/>
        <v>0</v>
      </c>
      <c r="Y31" s="129"/>
      <c r="Z31" s="129"/>
      <c r="AA31" s="129"/>
      <c r="AB31" s="141">
        <f t="shared" si="3"/>
        <v>0</v>
      </c>
      <c r="AC31" s="141"/>
      <c r="AD31" s="141"/>
      <c r="AE31" s="141"/>
      <c r="AF31" s="141"/>
      <c r="AG31" s="141"/>
      <c r="AH31" s="141"/>
      <c r="AI31" s="141"/>
      <c r="AJ31" s="251"/>
      <c r="AK31" s="197">
        <f t="shared" si="4"/>
        <v>0</v>
      </c>
      <c r="AL31" s="128"/>
      <c r="AM31" s="128"/>
      <c r="AN31" s="128"/>
      <c r="AO31" s="128"/>
      <c r="AP31" s="128"/>
      <c r="AQ31" s="128"/>
      <c r="AR31" s="128"/>
      <c r="AS31" s="215"/>
      <c r="AT31" s="137">
        <f t="shared" si="5"/>
        <v>0</v>
      </c>
      <c r="AU31" s="128"/>
      <c r="AV31" s="128"/>
      <c r="AW31" s="128"/>
      <c r="AX31" s="128"/>
      <c r="AY31" s="128"/>
      <c r="AZ31" s="128"/>
      <c r="BA31" s="128"/>
      <c r="BB31" s="128"/>
      <c r="BC31" s="128"/>
      <c r="BD31" s="128"/>
      <c r="BE31" s="215"/>
      <c r="BF31" s="126">
        <f t="shared" si="6"/>
        <v>0</v>
      </c>
      <c r="BG31" s="125"/>
      <c r="BH31" s="125"/>
      <c r="BI31" s="125"/>
      <c r="BJ31" s="125"/>
      <c r="BK31" s="125"/>
      <c r="BL31" s="125"/>
      <c r="BM31" s="125"/>
      <c r="BN31" s="125"/>
      <c r="BO31" s="125"/>
      <c r="BP31" s="125"/>
      <c r="BQ31" s="130"/>
      <c r="BR31" s="221">
        <f t="shared" si="7"/>
        <v>0</v>
      </c>
      <c r="BS31" s="130"/>
      <c r="BT31" s="130"/>
      <c r="BU31" s="130"/>
      <c r="BV31" s="130"/>
      <c r="BW31" s="130"/>
      <c r="BX31" s="130"/>
      <c r="BY31" s="130"/>
      <c r="BZ31" s="130"/>
      <c r="CA31" s="167"/>
      <c r="CB31" s="221">
        <f t="shared" si="8"/>
        <v>0</v>
      </c>
      <c r="CC31" s="130"/>
      <c r="CD31" s="130"/>
      <c r="CE31" s="130"/>
      <c r="CF31" s="130"/>
      <c r="CG31" s="130"/>
      <c r="CH31" s="130"/>
      <c r="CI31" s="130"/>
      <c r="CJ31" s="269"/>
      <c r="CK31" s="239">
        <f t="shared" si="9"/>
        <v>0</v>
      </c>
      <c r="CL31" s="270">
        <f t="shared" si="10"/>
        <v>0</v>
      </c>
      <c r="CM31" s="129"/>
      <c r="CN31" s="129"/>
      <c r="CO31" s="129"/>
      <c r="CP31" s="129"/>
      <c r="CQ31" s="218"/>
      <c r="CR31" s="141">
        <f t="shared" si="11"/>
        <v>0</v>
      </c>
      <c r="CS31" s="219"/>
      <c r="CT31" s="219"/>
      <c r="CU31" s="220"/>
      <c r="CV31" s="129">
        <f t="shared" si="12"/>
        <v>0</v>
      </c>
      <c r="CW31" s="129"/>
      <c r="CX31" s="129"/>
      <c r="CY31" s="129"/>
      <c r="CZ31" s="129"/>
      <c r="DA31" s="129"/>
      <c r="DB31" s="218"/>
      <c r="DC31" s="141">
        <f t="shared" si="13"/>
        <v>0</v>
      </c>
      <c r="DD31" s="129"/>
      <c r="DE31" s="129"/>
      <c r="DF31" s="129"/>
      <c r="DG31" s="129"/>
      <c r="DH31" s="129"/>
      <c r="DI31" s="129"/>
      <c r="DJ31" s="129"/>
      <c r="DK31" s="218"/>
      <c r="DL31" s="141">
        <f t="shared" si="14"/>
        <v>0</v>
      </c>
      <c r="DM31" s="129"/>
      <c r="DN31" s="129"/>
      <c r="DO31" s="129"/>
      <c r="DP31" s="129"/>
      <c r="DQ31" s="129"/>
      <c r="DR31" s="129"/>
      <c r="DS31" s="129"/>
      <c r="DT31" s="218"/>
      <c r="DU31" s="126">
        <f t="shared" si="15"/>
        <v>0</v>
      </c>
      <c r="DV31" s="128"/>
      <c r="DW31" s="128"/>
      <c r="DX31" s="128"/>
      <c r="DY31" s="128"/>
      <c r="DZ31" s="128"/>
      <c r="EA31" s="128"/>
      <c r="EB31" s="128"/>
      <c r="EC31" s="215"/>
      <c r="ED31" s="137">
        <f t="shared" si="16"/>
        <v>0</v>
      </c>
      <c r="EE31" s="128"/>
      <c r="EF31" s="128"/>
      <c r="EG31" s="128"/>
      <c r="EH31" s="128"/>
      <c r="EI31" s="128"/>
      <c r="EJ31" s="128"/>
      <c r="EK31" s="128"/>
      <c r="EL31" s="128"/>
      <c r="EM31" s="215"/>
      <c r="EN31" s="137">
        <f t="shared" si="17"/>
        <v>0</v>
      </c>
      <c r="EO31" s="128"/>
      <c r="EP31" s="126"/>
      <c r="EQ31" s="126"/>
      <c r="ER31" s="126"/>
      <c r="ES31" s="126"/>
      <c r="ET31" s="126"/>
      <c r="EU31" s="126"/>
      <c r="EV31" s="127"/>
      <c r="EW31" s="278">
        <f t="shared" si="18"/>
        <v>0</v>
      </c>
      <c r="EX31" s="275">
        <f t="shared" si="19"/>
        <v>100</v>
      </c>
      <c r="EY31" s="131">
        <v>100</v>
      </c>
      <c r="EZ31" s="131">
        <v>100</v>
      </c>
      <c r="FA31" s="131">
        <v>17</v>
      </c>
      <c r="FB31" s="144"/>
      <c r="FC31" s="142"/>
      <c r="FD31" s="204">
        <f t="shared" si="42"/>
        <v>90.17</v>
      </c>
      <c r="FE31" s="125">
        <v>95</v>
      </c>
      <c r="FF31" s="125">
        <v>100</v>
      </c>
      <c r="FG31" s="125">
        <v>93</v>
      </c>
      <c r="FH31" s="125">
        <v>100</v>
      </c>
      <c r="FI31" s="125">
        <v>5</v>
      </c>
      <c r="FJ31" s="125"/>
      <c r="FK31" s="126"/>
      <c r="FL31" s="203">
        <f t="shared" si="21"/>
        <v>0</v>
      </c>
      <c r="FM31" s="125"/>
      <c r="FN31" s="125"/>
      <c r="FO31" s="125"/>
      <c r="FP31" s="132"/>
      <c r="FQ31" s="133"/>
      <c r="FR31" s="203">
        <f t="shared" si="22"/>
        <v>0</v>
      </c>
      <c r="FS31" s="125"/>
      <c r="FT31" s="125"/>
      <c r="FU31" s="136"/>
      <c r="FV31" s="135"/>
      <c r="FW31" s="213">
        <f t="shared" si="23"/>
        <v>0</v>
      </c>
      <c r="FX31" s="136"/>
      <c r="FY31" s="137">
        <f t="shared" si="24"/>
        <v>0</v>
      </c>
      <c r="FZ31" s="125"/>
      <c r="GA31" s="125"/>
      <c r="GB31" s="125"/>
      <c r="GC31" s="125"/>
      <c r="GD31" s="134"/>
      <c r="GE31" s="135"/>
      <c r="GF31" s="213">
        <f t="shared" si="25"/>
        <v>0</v>
      </c>
      <c r="GG31" s="141"/>
      <c r="GH31" s="197"/>
      <c r="GI31" s="141"/>
      <c r="GJ31" s="141"/>
      <c r="GK31" s="141"/>
      <c r="GL31" s="141"/>
      <c r="GM31" s="134"/>
      <c r="GN31" s="135"/>
      <c r="GO31" s="213">
        <f t="shared" si="26"/>
        <v>0</v>
      </c>
      <c r="GP31" s="136"/>
      <c r="GQ31" s="197">
        <f t="shared" si="43"/>
        <v>0</v>
      </c>
      <c r="GR31" s="129"/>
      <c r="GS31" s="129"/>
      <c r="GT31" s="129"/>
      <c r="GU31" s="141"/>
      <c r="GV31" s="197"/>
      <c r="GW31" s="240">
        <f t="shared" si="28"/>
        <v>27.16714285714286</v>
      </c>
      <c r="GX31" s="140"/>
      <c r="GY31" s="283">
        <f t="shared" si="29"/>
        <v>27.16714285714286</v>
      </c>
      <c r="GZ31" s="282">
        <f t="shared" si="30"/>
        <v>0</v>
      </c>
      <c r="HA31" s="138"/>
      <c r="HB31" s="137">
        <f t="shared" si="31"/>
        <v>0</v>
      </c>
      <c r="HC31" s="134"/>
      <c r="HD31" s="134"/>
      <c r="HE31" s="134"/>
      <c r="HF31" s="134"/>
      <c r="HG31" s="134"/>
      <c r="HH31" s="137"/>
      <c r="HI31" s="134"/>
      <c r="HJ31" s="134"/>
      <c r="HK31" s="134"/>
      <c r="HL31" s="134"/>
      <c r="HM31" s="125"/>
      <c r="HN31" s="134"/>
      <c r="HO31" s="141"/>
      <c r="HP31" s="140"/>
      <c r="HQ31" s="272">
        <f t="shared" si="32"/>
        <v>0</v>
      </c>
      <c r="HR31" s="250"/>
      <c r="HS31" s="92"/>
      <c r="HT31" s="92"/>
      <c r="HU31" s="134"/>
      <c r="HV31" s="140"/>
      <c r="HW31" s="170"/>
      <c r="HX31" s="210">
        <f t="shared" si="45"/>
        <v>0</v>
      </c>
      <c r="HY31" s="297">
        <f t="shared" si="34"/>
        <v>0</v>
      </c>
      <c r="HZ31" s="290"/>
      <c r="IA31" s="290"/>
      <c r="IB31" s="140"/>
      <c r="IC31" s="301">
        <f t="shared" si="35"/>
        <v>0</v>
      </c>
      <c r="ID31" s="309"/>
      <c r="IE31" s="141"/>
      <c r="IF31" s="240">
        <f t="shared" si="36"/>
        <v>0</v>
      </c>
      <c r="IG31" s="141"/>
      <c r="IH31" s="141"/>
      <c r="II31" s="141"/>
      <c r="IJ31" s="240">
        <f t="shared" si="37"/>
        <v>0</v>
      </c>
      <c r="IK31" s="141"/>
      <c r="IL31" s="141"/>
      <c r="IM31" s="141"/>
      <c r="IN31" s="291">
        <f t="shared" si="38"/>
        <v>0</v>
      </c>
      <c r="IO31" s="140"/>
      <c r="IP31" s="294"/>
      <c r="IQ31" s="303">
        <f t="shared" si="44"/>
        <v>4.0750714285714285</v>
      </c>
      <c r="IR31" s="303"/>
      <c r="IT31" s="113" t="s">
        <v>242</v>
      </c>
      <c r="IU31" s="113" t="s">
        <v>241</v>
      </c>
      <c r="IV31" s="113" t="s">
        <v>241</v>
      </c>
      <c r="IW31" s="113" t="s">
        <v>241</v>
      </c>
      <c r="IX31" s="113" t="s">
        <v>241</v>
      </c>
      <c r="IY31" s="113" t="s">
        <v>241</v>
      </c>
      <c r="IZ31" s="320"/>
    </row>
    <row r="32" spans="1:260" s="310" customFormat="1" ht="15" customHeight="1">
      <c r="A32" s="13">
        <f t="shared" si="41"/>
        <v>24</v>
      </c>
      <c r="B32" s="92" t="s">
        <v>315</v>
      </c>
      <c r="C32" s="201" t="s">
        <v>344</v>
      </c>
      <c r="D32" s="201" t="s">
        <v>384</v>
      </c>
      <c r="E32" s="321" t="str">
        <f t="shared" si="40"/>
        <v>A01711040@tec.mx</v>
      </c>
      <c r="F32" s="259"/>
      <c r="G32" s="321"/>
      <c r="H32" s="321"/>
      <c r="I32" s="129"/>
      <c r="J32" s="129">
        <f t="shared" si="0"/>
        <v>0</v>
      </c>
      <c r="K32" s="129"/>
      <c r="L32" s="129"/>
      <c r="M32" s="129"/>
      <c r="N32" s="129"/>
      <c r="O32" s="218"/>
      <c r="P32" s="141">
        <f t="shared" si="1"/>
        <v>0</v>
      </c>
      <c r="Q32" s="129"/>
      <c r="R32" s="129"/>
      <c r="S32" s="129"/>
      <c r="T32" s="129"/>
      <c r="U32" s="129"/>
      <c r="V32" s="129"/>
      <c r="W32" s="218"/>
      <c r="X32" s="129">
        <f t="shared" si="2"/>
        <v>0</v>
      </c>
      <c r="Y32" s="129"/>
      <c r="Z32" s="129"/>
      <c r="AA32" s="129"/>
      <c r="AB32" s="141">
        <f t="shared" si="3"/>
        <v>0</v>
      </c>
      <c r="AC32" s="141"/>
      <c r="AD32" s="141"/>
      <c r="AE32" s="141"/>
      <c r="AF32" s="141"/>
      <c r="AG32" s="141"/>
      <c r="AH32" s="141"/>
      <c r="AI32" s="141"/>
      <c r="AJ32" s="251"/>
      <c r="AK32" s="197">
        <f t="shared" si="4"/>
        <v>0</v>
      </c>
      <c r="AL32" s="128"/>
      <c r="AM32" s="128"/>
      <c r="AN32" s="128"/>
      <c r="AO32" s="128"/>
      <c r="AP32" s="128"/>
      <c r="AQ32" s="128"/>
      <c r="AR32" s="128"/>
      <c r="AS32" s="215"/>
      <c r="AT32" s="137">
        <f t="shared" si="5"/>
        <v>0</v>
      </c>
      <c r="AU32" s="128"/>
      <c r="AV32" s="128"/>
      <c r="AW32" s="128"/>
      <c r="AX32" s="128"/>
      <c r="AY32" s="128"/>
      <c r="AZ32" s="128"/>
      <c r="BA32" s="128"/>
      <c r="BB32" s="128"/>
      <c r="BC32" s="128"/>
      <c r="BD32" s="128"/>
      <c r="BE32" s="215"/>
      <c r="BF32" s="126">
        <f t="shared" si="6"/>
        <v>0</v>
      </c>
      <c r="BG32" s="125"/>
      <c r="BH32" s="125"/>
      <c r="BI32" s="125"/>
      <c r="BJ32" s="125"/>
      <c r="BK32" s="125"/>
      <c r="BL32" s="125"/>
      <c r="BM32" s="125"/>
      <c r="BN32" s="125"/>
      <c r="BO32" s="125"/>
      <c r="BP32" s="125"/>
      <c r="BQ32" s="130"/>
      <c r="BR32" s="221">
        <f t="shared" si="7"/>
        <v>0</v>
      </c>
      <c r="BS32" s="130"/>
      <c r="BT32" s="130"/>
      <c r="BU32" s="130"/>
      <c r="BV32" s="130"/>
      <c r="BW32" s="130"/>
      <c r="BX32" s="130"/>
      <c r="BY32" s="130"/>
      <c r="BZ32" s="130"/>
      <c r="CA32" s="167"/>
      <c r="CB32" s="221">
        <f t="shared" si="8"/>
        <v>0</v>
      </c>
      <c r="CC32" s="130"/>
      <c r="CD32" s="130"/>
      <c r="CE32" s="130"/>
      <c r="CF32" s="130"/>
      <c r="CG32" s="130"/>
      <c r="CH32" s="130"/>
      <c r="CI32" s="130"/>
      <c r="CJ32" s="269"/>
      <c r="CK32" s="238">
        <f t="shared" si="9"/>
        <v>0</v>
      </c>
      <c r="CL32" s="270">
        <f t="shared" si="10"/>
        <v>0</v>
      </c>
      <c r="CM32" s="129"/>
      <c r="CN32" s="129"/>
      <c r="CO32" s="129"/>
      <c r="CP32" s="129"/>
      <c r="CQ32" s="218"/>
      <c r="CR32" s="141">
        <f t="shared" si="11"/>
        <v>0</v>
      </c>
      <c r="CS32" s="219"/>
      <c r="CT32" s="219"/>
      <c r="CU32" s="220"/>
      <c r="CV32" s="129">
        <f t="shared" si="12"/>
        <v>0</v>
      </c>
      <c r="CW32" s="129"/>
      <c r="CX32" s="129"/>
      <c r="CY32" s="129"/>
      <c r="CZ32" s="129"/>
      <c r="DA32" s="129"/>
      <c r="DB32" s="218"/>
      <c r="DC32" s="141">
        <f t="shared" si="13"/>
        <v>0</v>
      </c>
      <c r="DD32" s="129"/>
      <c r="DE32" s="129"/>
      <c r="DF32" s="129"/>
      <c r="DG32" s="129"/>
      <c r="DH32" s="129"/>
      <c r="DI32" s="129"/>
      <c r="DJ32" s="129"/>
      <c r="DK32" s="218"/>
      <c r="DL32" s="141">
        <f t="shared" si="14"/>
        <v>0</v>
      </c>
      <c r="DM32" s="129"/>
      <c r="DN32" s="129"/>
      <c r="DO32" s="129"/>
      <c r="DP32" s="129"/>
      <c r="DQ32" s="129"/>
      <c r="DR32" s="129"/>
      <c r="DS32" s="129"/>
      <c r="DT32" s="218"/>
      <c r="DU32" s="126">
        <f t="shared" si="15"/>
        <v>0</v>
      </c>
      <c r="DV32" s="128"/>
      <c r="DW32" s="128"/>
      <c r="DX32" s="128"/>
      <c r="DY32" s="128"/>
      <c r="DZ32" s="128"/>
      <c r="EA32" s="128"/>
      <c r="EB32" s="128"/>
      <c r="EC32" s="215"/>
      <c r="ED32" s="137">
        <f t="shared" si="16"/>
        <v>0</v>
      </c>
      <c r="EE32" s="128"/>
      <c r="EF32" s="128"/>
      <c r="EG32" s="128"/>
      <c r="EH32" s="128"/>
      <c r="EI32" s="128"/>
      <c r="EJ32" s="128"/>
      <c r="EK32" s="128"/>
      <c r="EL32" s="128"/>
      <c r="EM32" s="215"/>
      <c r="EN32" s="137">
        <f t="shared" si="17"/>
        <v>0</v>
      </c>
      <c r="EO32" s="128"/>
      <c r="EP32" s="126"/>
      <c r="EQ32" s="126"/>
      <c r="ER32" s="126"/>
      <c r="ES32" s="126"/>
      <c r="ET32" s="126"/>
      <c r="EU32" s="126"/>
      <c r="EV32" s="127"/>
      <c r="EW32" s="277">
        <f t="shared" si="18"/>
        <v>0</v>
      </c>
      <c r="EX32" s="275">
        <f t="shared" si="19"/>
        <v>45.5</v>
      </c>
      <c r="EY32" s="131">
        <v>30</v>
      </c>
      <c r="EZ32" s="131">
        <v>50</v>
      </c>
      <c r="FA32" s="131">
        <v>10</v>
      </c>
      <c r="FB32" s="144"/>
      <c r="FC32" s="142"/>
      <c r="FD32" s="204">
        <f t="shared" si="42"/>
        <v>21.8</v>
      </c>
      <c r="FE32" s="125">
        <v>20</v>
      </c>
      <c r="FF32" s="125">
        <v>0</v>
      </c>
      <c r="FG32" s="125">
        <v>20</v>
      </c>
      <c r="FH32" s="125">
        <v>100</v>
      </c>
      <c r="FI32" s="125">
        <v>5</v>
      </c>
      <c r="FJ32" s="125"/>
      <c r="FK32" s="126"/>
      <c r="FL32" s="203">
        <f t="shared" si="21"/>
        <v>0</v>
      </c>
      <c r="FM32" s="125"/>
      <c r="FN32" s="125"/>
      <c r="FO32" s="125"/>
      <c r="FP32" s="132"/>
      <c r="FQ32" s="133"/>
      <c r="FR32" s="203">
        <f t="shared" si="22"/>
        <v>0</v>
      </c>
      <c r="FS32" s="125"/>
      <c r="FT32" s="125"/>
      <c r="FU32" s="136"/>
      <c r="FV32" s="135"/>
      <c r="FW32" s="213">
        <f t="shared" si="23"/>
        <v>0</v>
      </c>
      <c r="FX32" s="136"/>
      <c r="FY32" s="137">
        <f t="shared" si="24"/>
        <v>0</v>
      </c>
      <c r="FZ32" s="125"/>
      <c r="GA32" s="125"/>
      <c r="GB32" s="125"/>
      <c r="GC32" s="125"/>
      <c r="GD32" s="134"/>
      <c r="GE32" s="135"/>
      <c r="GF32" s="213">
        <f t="shared" si="25"/>
        <v>0</v>
      </c>
      <c r="GG32" s="141"/>
      <c r="GH32" s="197"/>
      <c r="GI32" s="141"/>
      <c r="GJ32" s="129"/>
      <c r="GK32" s="129"/>
      <c r="GL32" s="129"/>
      <c r="GM32" s="134"/>
      <c r="GN32" s="135"/>
      <c r="GO32" s="213">
        <f t="shared" si="26"/>
        <v>0</v>
      </c>
      <c r="GP32" s="136"/>
      <c r="GQ32" s="197">
        <f t="shared" si="43"/>
        <v>0</v>
      </c>
      <c r="GR32" s="129"/>
      <c r="GS32" s="129"/>
      <c r="GT32" s="129"/>
      <c r="GU32" s="141"/>
      <c r="GV32" s="197"/>
      <c r="GW32" s="240">
        <f t="shared" si="28"/>
        <v>9.6142857142857139</v>
      </c>
      <c r="GX32" s="140"/>
      <c r="GY32" s="283">
        <f t="shared" si="29"/>
        <v>9.6142857142857139</v>
      </c>
      <c r="GZ32" s="281">
        <f t="shared" si="30"/>
        <v>0</v>
      </c>
      <c r="HA32" s="138"/>
      <c r="HB32" s="137">
        <f t="shared" si="31"/>
        <v>0</v>
      </c>
      <c r="HC32" s="134"/>
      <c r="HD32" s="134"/>
      <c r="HE32" s="134"/>
      <c r="HF32" s="134"/>
      <c r="HG32" s="134"/>
      <c r="HH32" s="137"/>
      <c r="HI32" s="134"/>
      <c r="HJ32" s="134"/>
      <c r="HK32" s="134"/>
      <c r="HL32" s="134"/>
      <c r="HM32" s="125"/>
      <c r="HN32" s="134"/>
      <c r="HO32" s="141"/>
      <c r="HP32" s="140"/>
      <c r="HQ32" s="139">
        <f t="shared" si="32"/>
        <v>0</v>
      </c>
      <c r="HR32" s="250"/>
      <c r="HS32" s="92"/>
      <c r="HT32" s="92"/>
      <c r="HU32" s="134"/>
      <c r="HV32" s="140"/>
      <c r="HW32" s="170"/>
      <c r="HX32" s="210">
        <f t="shared" si="45"/>
        <v>0</v>
      </c>
      <c r="HY32" s="296">
        <f t="shared" si="34"/>
        <v>0</v>
      </c>
      <c r="HZ32" s="290"/>
      <c r="IA32" s="290"/>
      <c r="IB32" s="140"/>
      <c r="IC32" s="300">
        <f t="shared" si="35"/>
        <v>0</v>
      </c>
      <c r="ID32" s="309"/>
      <c r="IE32" s="141"/>
      <c r="IF32" s="240">
        <f t="shared" si="36"/>
        <v>0</v>
      </c>
      <c r="IG32" s="141"/>
      <c r="IH32" s="141"/>
      <c r="II32" s="141"/>
      <c r="IJ32" s="240">
        <f t="shared" si="37"/>
        <v>0</v>
      </c>
      <c r="IK32" s="141"/>
      <c r="IL32" s="141"/>
      <c r="IM32" s="141"/>
      <c r="IN32" s="291">
        <f t="shared" si="38"/>
        <v>0</v>
      </c>
      <c r="IO32" s="140"/>
      <c r="IP32" s="293"/>
      <c r="IQ32" s="303">
        <f t="shared" si="44"/>
        <v>1.4421428571428569</v>
      </c>
      <c r="IR32" s="303"/>
      <c r="IT32" s="113" t="s">
        <v>234</v>
      </c>
      <c r="IU32" s="113" t="s">
        <v>242</v>
      </c>
      <c r="IV32" s="113" t="s">
        <v>241</v>
      </c>
      <c r="IW32" s="113" t="s">
        <v>241</v>
      </c>
      <c r="IX32" s="113" t="s">
        <v>241</v>
      </c>
      <c r="IY32" s="113" t="s">
        <v>234</v>
      </c>
      <c r="IZ32" s="320"/>
    </row>
    <row r="33" spans="1:260" s="310" customFormat="1" ht="15" customHeight="1">
      <c r="A33" s="13">
        <f t="shared" si="41"/>
        <v>25</v>
      </c>
      <c r="B33" s="92" t="s">
        <v>326</v>
      </c>
      <c r="C33" s="201" t="s">
        <v>355</v>
      </c>
      <c r="D33" s="201" t="s">
        <v>385</v>
      </c>
      <c r="E33" s="321" t="str">
        <f t="shared" si="40"/>
        <v>A01710881@tec.mx</v>
      </c>
      <c r="F33" s="259"/>
      <c r="G33" s="321"/>
      <c r="H33" s="321"/>
      <c r="I33" s="129"/>
      <c r="J33" s="129">
        <f t="shared" si="0"/>
        <v>0</v>
      </c>
      <c r="K33" s="129"/>
      <c r="L33" s="129"/>
      <c r="M33" s="129"/>
      <c r="N33" s="129"/>
      <c r="O33" s="218"/>
      <c r="P33" s="141">
        <f t="shared" si="1"/>
        <v>0</v>
      </c>
      <c r="Q33" s="129"/>
      <c r="R33" s="129"/>
      <c r="S33" s="129"/>
      <c r="T33" s="129"/>
      <c r="U33" s="129"/>
      <c r="V33" s="129"/>
      <c r="W33" s="218"/>
      <c r="X33" s="129">
        <f t="shared" si="2"/>
        <v>0</v>
      </c>
      <c r="Y33" s="129"/>
      <c r="Z33" s="129"/>
      <c r="AA33" s="129"/>
      <c r="AB33" s="141">
        <f t="shared" si="3"/>
        <v>0</v>
      </c>
      <c r="AC33" s="141"/>
      <c r="AD33" s="141"/>
      <c r="AE33" s="141"/>
      <c r="AF33" s="141"/>
      <c r="AG33" s="141"/>
      <c r="AH33" s="141"/>
      <c r="AI33" s="141"/>
      <c r="AJ33" s="251"/>
      <c r="AK33" s="197">
        <f t="shared" si="4"/>
        <v>0</v>
      </c>
      <c r="AL33" s="128"/>
      <c r="AM33" s="128"/>
      <c r="AN33" s="128"/>
      <c r="AO33" s="128"/>
      <c r="AP33" s="128"/>
      <c r="AQ33" s="128"/>
      <c r="AR33" s="128"/>
      <c r="AS33" s="215"/>
      <c r="AT33" s="137">
        <f t="shared" si="5"/>
        <v>0</v>
      </c>
      <c r="AU33" s="128"/>
      <c r="AV33" s="128"/>
      <c r="AW33" s="128"/>
      <c r="AX33" s="128"/>
      <c r="AY33" s="128"/>
      <c r="AZ33" s="128"/>
      <c r="BA33" s="128"/>
      <c r="BB33" s="128"/>
      <c r="BC33" s="128"/>
      <c r="BD33" s="128"/>
      <c r="BE33" s="215"/>
      <c r="BF33" s="126">
        <f t="shared" si="6"/>
        <v>0</v>
      </c>
      <c r="BG33" s="125"/>
      <c r="BH33" s="125"/>
      <c r="BI33" s="125"/>
      <c r="BJ33" s="125"/>
      <c r="BK33" s="125"/>
      <c r="BL33" s="125"/>
      <c r="BM33" s="125"/>
      <c r="BN33" s="125"/>
      <c r="BO33" s="125"/>
      <c r="BP33" s="125"/>
      <c r="BQ33" s="130"/>
      <c r="BR33" s="221">
        <f t="shared" si="7"/>
        <v>0</v>
      </c>
      <c r="BS33" s="130"/>
      <c r="BT33" s="130"/>
      <c r="BU33" s="130"/>
      <c r="BV33" s="130"/>
      <c r="BW33" s="130"/>
      <c r="BX33" s="130"/>
      <c r="BY33" s="130"/>
      <c r="BZ33" s="130"/>
      <c r="CA33" s="167"/>
      <c r="CB33" s="221">
        <f t="shared" si="8"/>
        <v>0</v>
      </c>
      <c r="CC33" s="130"/>
      <c r="CD33" s="130"/>
      <c r="CE33" s="130"/>
      <c r="CF33" s="130"/>
      <c r="CG33" s="130"/>
      <c r="CH33" s="130"/>
      <c r="CI33" s="130"/>
      <c r="CJ33" s="269"/>
      <c r="CK33" s="238">
        <f t="shared" si="9"/>
        <v>0</v>
      </c>
      <c r="CL33" s="270">
        <f t="shared" si="10"/>
        <v>0</v>
      </c>
      <c r="CM33" s="129"/>
      <c r="CN33" s="129"/>
      <c r="CO33" s="129"/>
      <c r="CP33" s="129"/>
      <c r="CQ33" s="218"/>
      <c r="CR33" s="141">
        <f t="shared" si="11"/>
        <v>0</v>
      </c>
      <c r="CS33" s="219"/>
      <c r="CT33" s="219"/>
      <c r="CU33" s="220"/>
      <c r="CV33" s="129">
        <f t="shared" si="12"/>
        <v>0</v>
      </c>
      <c r="CW33" s="129"/>
      <c r="CX33" s="129"/>
      <c r="CY33" s="129"/>
      <c r="CZ33" s="129"/>
      <c r="DA33" s="129"/>
      <c r="DB33" s="218"/>
      <c r="DC33" s="141">
        <f t="shared" si="13"/>
        <v>0</v>
      </c>
      <c r="DD33" s="129"/>
      <c r="DE33" s="129"/>
      <c r="DF33" s="129"/>
      <c r="DG33" s="129"/>
      <c r="DH33" s="129"/>
      <c r="DI33" s="129"/>
      <c r="DJ33" s="129"/>
      <c r="DK33" s="218"/>
      <c r="DL33" s="141">
        <f t="shared" si="14"/>
        <v>0</v>
      </c>
      <c r="DM33" s="129"/>
      <c r="DN33" s="129"/>
      <c r="DO33" s="129"/>
      <c r="DP33" s="129"/>
      <c r="DQ33" s="129"/>
      <c r="DR33" s="129"/>
      <c r="DS33" s="129"/>
      <c r="DT33" s="218"/>
      <c r="DU33" s="126">
        <f t="shared" si="15"/>
        <v>0</v>
      </c>
      <c r="DV33" s="128"/>
      <c r="DW33" s="128"/>
      <c r="DX33" s="128"/>
      <c r="DY33" s="128"/>
      <c r="DZ33" s="128"/>
      <c r="EA33" s="128"/>
      <c r="EB33" s="128"/>
      <c r="EC33" s="215"/>
      <c r="ED33" s="137">
        <f t="shared" si="16"/>
        <v>0</v>
      </c>
      <c r="EE33" s="128"/>
      <c r="EF33" s="128"/>
      <c r="EG33" s="128"/>
      <c r="EH33" s="128"/>
      <c r="EI33" s="128"/>
      <c r="EJ33" s="128"/>
      <c r="EK33" s="128"/>
      <c r="EL33" s="128"/>
      <c r="EM33" s="215"/>
      <c r="EN33" s="137">
        <f t="shared" si="17"/>
        <v>0</v>
      </c>
      <c r="EO33" s="128"/>
      <c r="EP33" s="126"/>
      <c r="EQ33" s="126"/>
      <c r="ER33" s="126"/>
      <c r="ES33" s="126"/>
      <c r="ET33" s="126"/>
      <c r="EU33" s="126"/>
      <c r="EV33" s="127"/>
      <c r="EW33" s="277">
        <f t="shared" si="18"/>
        <v>0</v>
      </c>
      <c r="EX33" s="275">
        <f t="shared" si="19"/>
        <v>78.400000000000006</v>
      </c>
      <c r="EY33" s="131">
        <v>100</v>
      </c>
      <c r="EZ33" s="131">
        <v>80</v>
      </c>
      <c r="FA33" s="131">
        <v>6</v>
      </c>
      <c r="FB33" s="145"/>
      <c r="FC33" s="143"/>
      <c r="FD33" s="204">
        <f t="shared" si="42"/>
        <v>31.4</v>
      </c>
      <c r="FE33" s="125">
        <v>20</v>
      </c>
      <c r="FF33" s="125">
        <v>90</v>
      </c>
      <c r="FG33" s="125">
        <v>10</v>
      </c>
      <c r="FH33" s="125">
        <v>100</v>
      </c>
      <c r="FI33" s="125">
        <v>10</v>
      </c>
      <c r="FJ33" s="125"/>
      <c r="FK33" s="126"/>
      <c r="FL33" s="203">
        <f t="shared" si="21"/>
        <v>0</v>
      </c>
      <c r="FM33" s="125"/>
      <c r="FN33" s="125"/>
      <c r="FO33" s="125"/>
      <c r="FP33" s="132"/>
      <c r="FQ33" s="133"/>
      <c r="FR33" s="203">
        <f t="shared" si="22"/>
        <v>0</v>
      </c>
      <c r="FS33" s="125"/>
      <c r="FT33" s="125"/>
      <c r="FU33" s="136"/>
      <c r="FV33" s="135"/>
      <c r="FW33" s="213">
        <f t="shared" si="23"/>
        <v>0</v>
      </c>
      <c r="FX33" s="136"/>
      <c r="FY33" s="137">
        <f t="shared" si="24"/>
        <v>0</v>
      </c>
      <c r="FZ33" s="125"/>
      <c r="GA33" s="125"/>
      <c r="GB33" s="125"/>
      <c r="GC33" s="125"/>
      <c r="GD33" s="134"/>
      <c r="GE33" s="135"/>
      <c r="GF33" s="213">
        <f t="shared" si="25"/>
        <v>0</v>
      </c>
      <c r="GG33" s="141"/>
      <c r="GH33" s="197"/>
      <c r="GI33" s="141"/>
      <c r="GJ33" s="141"/>
      <c r="GK33" s="141"/>
      <c r="GL33" s="141"/>
      <c r="GM33" s="134"/>
      <c r="GN33" s="135"/>
      <c r="GO33" s="213">
        <f t="shared" si="26"/>
        <v>0</v>
      </c>
      <c r="GP33" s="136"/>
      <c r="GQ33" s="197">
        <f t="shared" si="43"/>
        <v>0</v>
      </c>
      <c r="GR33" s="129"/>
      <c r="GS33" s="129"/>
      <c r="GT33" s="129"/>
      <c r="GU33" s="141"/>
      <c r="GV33" s="197"/>
      <c r="GW33" s="240">
        <f t="shared" si="28"/>
        <v>15.685714285714287</v>
      </c>
      <c r="GX33" s="140"/>
      <c r="GY33" s="283">
        <f t="shared" si="29"/>
        <v>15.685714285714287</v>
      </c>
      <c r="GZ33" s="281">
        <f t="shared" si="30"/>
        <v>0</v>
      </c>
      <c r="HA33" s="138"/>
      <c r="HB33" s="137">
        <f t="shared" si="31"/>
        <v>0</v>
      </c>
      <c r="HC33" s="134"/>
      <c r="HD33" s="134"/>
      <c r="HE33" s="134"/>
      <c r="HF33" s="134"/>
      <c r="HG33" s="134"/>
      <c r="HH33" s="137"/>
      <c r="HI33" s="134"/>
      <c r="HJ33" s="134"/>
      <c r="HK33" s="134"/>
      <c r="HL33" s="134"/>
      <c r="HM33" s="125"/>
      <c r="HN33" s="134"/>
      <c r="HO33" s="141"/>
      <c r="HP33" s="140"/>
      <c r="HQ33" s="139">
        <f t="shared" si="32"/>
        <v>0</v>
      </c>
      <c r="HR33" s="250"/>
      <c r="HS33" s="92"/>
      <c r="HT33" s="92"/>
      <c r="HU33" s="134"/>
      <c r="HV33" s="140"/>
      <c r="HW33" s="170"/>
      <c r="HX33" s="210">
        <f t="shared" si="45"/>
        <v>0</v>
      </c>
      <c r="HY33" s="296">
        <f t="shared" si="34"/>
        <v>0</v>
      </c>
      <c r="HZ33" s="290"/>
      <c r="IA33" s="290"/>
      <c r="IB33" s="140"/>
      <c r="IC33" s="300">
        <f t="shared" si="35"/>
        <v>0</v>
      </c>
      <c r="ID33" s="309"/>
      <c r="IE33" s="141"/>
      <c r="IF33" s="240">
        <f t="shared" si="36"/>
        <v>0</v>
      </c>
      <c r="IG33" s="141"/>
      <c r="IH33" s="141"/>
      <c r="II33" s="141"/>
      <c r="IJ33" s="240">
        <f t="shared" si="37"/>
        <v>0</v>
      </c>
      <c r="IK33" s="141"/>
      <c r="IL33" s="141"/>
      <c r="IM33" s="141"/>
      <c r="IN33" s="291">
        <f t="shared" si="38"/>
        <v>0</v>
      </c>
      <c r="IO33" s="140"/>
      <c r="IP33" s="293"/>
      <c r="IQ33" s="303">
        <f t="shared" si="44"/>
        <v>2.3528571428571428</v>
      </c>
      <c r="IR33" s="303"/>
      <c r="IT33" s="113"/>
      <c r="IU33" s="113"/>
      <c r="IV33" s="113"/>
      <c r="IW33" s="113"/>
      <c r="IX33" s="113"/>
      <c r="IY33" s="113"/>
      <c r="IZ33" s="320"/>
    </row>
    <row r="34" spans="1:260" s="310" customFormat="1" ht="15" customHeight="1">
      <c r="A34" s="13">
        <f t="shared" si="41"/>
        <v>26</v>
      </c>
      <c r="B34" s="92" t="s">
        <v>311</v>
      </c>
      <c r="C34" s="201" t="s">
        <v>340</v>
      </c>
      <c r="D34" s="201" t="s">
        <v>386</v>
      </c>
      <c r="E34" s="321" t="str">
        <f t="shared" si="40"/>
        <v>A01705886@tec.mx</v>
      </c>
      <c r="F34" s="259"/>
      <c r="G34" s="321"/>
      <c r="H34" s="321"/>
      <c r="I34" s="129"/>
      <c r="J34" s="129">
        <f t="shared" si="0"/>
        <v>0</v>
      </c>
      <c r="K34" s="129"/>
      <c r="L34" s="129"/>
      <c r="M34" s="129"/>
      <c r="N34" s="129"/>
      <c r="O34" s="218"/>
      <c r="P34" s="141">
        <f t="shared" si="1"/>
        <v>0</v>
      </c>
      <c r="Q34" s="129"/>
      <c r="R34" s="129"/>
      <c r="S34" s="129"/>
      <c r="T34" s="129"/>
      <c r="U34" s="129"/>
      <c r="V34" s="129"/>
      <c r="W34" s="218"/>
      <c r="X34" s="129">
        <f t="shared" si="2"/>
        <v>0</v>
      </c>
      <c r="Y34" s="129"/>
      <c r="Z34" s="129"/>
      <c r="AA34" s="129"/>
      <c r="AB34" s="141">
        <f t="shared" si="3"/>
        <v>0</v>
      </c>
      <c r="AC34" s="141"/>
      <c r="AD34" s="141"/>
      <c r="AE34" s="141"/>
      <c r="AF34" s="141"/>
      <c r="AG34" s="141"/>
      <c r="AH34" s="141"/>
      <c r="AI34" s="141"/>
      <c r="AJ34" s="251"/>
      <c r="AK34" s="197">
        <f t="shared" si="4"/>
        <v>0</v>
      </c>
      <c r="AL34" s="128"/>
      <c r="AM34" s="128"/>
      <c r="AN34" s="128"/>
      <c r="AO34" s="128"/>
      <c r="AP34" s="128"/>
      <c r="AQ34" s="128"/>
      <c r="AR34" s="128"/>
      <c r="AS34" s="215"/>
      <c r="AT34" s="137">
        <f t="shared" si="5"/>
        <v>0</v>
      </c>
      <c r="AU34" s="128"/>
      <c r="AV34" s="128"/>
      <c r="AW34" s="128"/>
      <c r="AX34" s="128"/>
      <c r="AY34" s="128"/>
      <c r="AZ34" s="128"/>
      <c r="BA34" s="128"/>
      <c r="BB34" s="128"/>
      <c r="BC34" s="128"/>
      <c r="BD34" s="128"/>
      <c r="BE34" s="215"/>
      <c r="BF34" s="126">
        <f t="shared" si="6"/>
        <v>0</v>
      </c>
      <c r="BG34" s="125"/>
      <c r="BH34" s="125"/>
      <c r="BI34" s="125"/>
      <c r="BJ34" s="125"/>
      <c r="BK34" s="125"/>
      <c r="BL34" s="125"/>
      <c r="BM34" s="125"/>
      <c r="BN34" s="125"/>
      <c r="BO34" s="125"/>
      <c r="BP34" s="125"/>
      <c r="BQ34" s="130"/>
      <c r="BR34" s="221">
        <f t="shared" si="7"/>
        <v>0</v>
      </c>
      <c r="BS34" s="130"/>
      <c r="BT34" s="130"/>
      <c r="BU34" s="130"/>
      <c r="BV34" s="130"/>
      <c r="BW34" s="130"/>
      <c r="BX34" s="130"/>
      <c r="BY34" s="130"/>
      <c r="BZ34" s="130"/>
      <c r="CA34" s="167"/>
      <c r="CB34" s="221">
        <f t="shared" si="8"/>
        <v>0</v>
      </c>
      <c r="CC34" s="130"/>
      <c r="CD34" s="130"/>
      <c r="CE34" s="130"/>
      <c r="CF34" s="130"/>
      <c r="CG34" s="130"/>
      <c r="CH34" s="130"/>
      <c r="CI34" s="130"/>
      <c r="CJ34" s="269"/>
      <c r="CK34" s="238">
        <f t="shared" si="9"/>
        <v>0</v>
      </c>
      <c r="CL34" s="270">
        <f t="shared" si="10"/>
        <v>0</v>
      </c>
      <c r="CM34" s="129"/>
      <c r="CN34" s="129"/>
      <c r="CO34" s="129"/>
      <c r="CP34" s="129"/>
      <c r="CQ34" s="218"/>
      <c r="CR34" s="141">
        <f t="shared" si="11"/>
        <v>0</v>
      </c>
      <c r="CS34" s="219"/>
      <c r="CT34" s="219"/>
      <c r="CU34" s="220"/>
      <c r="CV34" s="129">
        <f t="shared" si="12"/>
        <v>0</v>
      </c>
      <c r="CW34" s="129"/>
      <c r="CX34" s="129"/>
      <c r="CY34" s="129"/>
      <c r="CZ34" s="129"/>
      <c r="DA34" s="129"/>
      <c r="DB34" s="218"/>
      <c r="DC34" s="141">
        <f t="shared" si="13"/>
        <v>0</v>
      </c>
      <c r="DD34" s="129"/>
      <c r="DE34" s="129"/>
      <c r="DF34" s="129"/>
      <c r="DG34" s="129"/>
      <c r="DH34" s="129"/>
      <c r="DI34" s="129"/>
      <c r="DJ34" s="129"/>
      <c r="DK34" s="218"/>
      <c r="DL34" s="141">
        <f t="shared" si="14"/>
        <v>0</v>
      </c>
      <c r="DM34" s="129"/>
      <c r="DN34" s="129"/>
      <c r="DO34" s="129"/>
      <c r="DP34" s="129"/>
      <c r="DQ34" s="129"/>
      <c r="DR34" s="129"/>
      <c r="DS34" s="129"/>
      <c r="DT34" s="218"/>
      <c r="DU34" s="126">
        <f t="shared" si="15"/>
        <v>0</v>
      </c>
      <c r="DV34" s="128"/>
      <c r="DW34" s="128"/>
      <c r="DX34" s="128"/>
      <c r="DY34" s="128"/>
      <c r="DZ34" s="128"/>
      <c r="EA34" s="128"/>
      <c r="EB34" s="128"/>
      <c r="EC34" s="215"/>
      <c r="ED34" s="137">
        <f t="shared" si="16"/>
        <v>0</v>
      </c>
      <c r="EE34" s="128"/>
      <c r="EF34" s="128"/>
      <c r="EG34" s="128"/>
      <c r="EH34" s="128"/>
      <c r="EI34" s="128"/>
      <c r="EJ34" s="128"/>
      <c r="EK34" s="128"/>
      <c r="EL34" s="128"/>
      <c r="EM34" s="215"/>
      <c r="EN34" s="137">
        <f t="shared" si="17"/>
        <v>0</v>
      </c>
      <c r="EO34" s="128"/>
      <c r="EP34" s="126"/>
      <c r="EQ34" s="126"/>
      <c r="ER34" s="126"/>
      <c r="ES34" s="126"/>
      <c r="ET34" s="126"/>
      <c r="EU34" s="126"/>
      <c r="EV34" s="127"/>
      <c r="EW34" s="277">
        <f t="shared" si="18"/>
        <v>0</v>
      </c>
      <c r="EX34" s="275">
        <f t="shared" si="19"/>
        <v>96.34</v>
      </c>
      <c r="EY34" s="131">
        <v>98</v>
      </c>
      <c r="EZ34" s="131">
        <v>98</v>
      </c>
      <c r="FA34" s="131">
        <v>15</v>
      </c>
      <c r="FB34" s="144"/>
      <c r="FC34" s="142"/>
      <c r="FD34" s="204">
        <f t="shared" si="42"/>
        <v>100</v>
      </c>
      <c r="FE34" s="125">
        <v>100</v>
      </c>
      <c r="FF34" s="125">
        <v>100</v>
      </c>
      <c r="FG34" s="125">
        <v>100</v>
      </c>
      <c r="FH34" s="125">
        <v>100</v>
      </c>
      <c r="FI34" s="125">
        <v>10</v>
      </c>
      <c r="FJ34" s="125"/>
      <c r="FK34" s="126"/>
      <c r="FL34" s="203">
        <f t="shared" si="21"/>
        <v>0</v>
      </c>
      <c r="FM34" s="125"/>
      <c r="FN34" s="125"/>
      <c r="FO34" s="125"/>
      <c r="FP34" s="132"/>
      <c r="FQ34" s="133"/>
      <c r="FR34" s="203">
        <f t="shared" si="22"/>
        <v>0</v>
      </c>
      <c r="FS34" s="125"/>
      <c r="FT34" s="125"/>
      <c r="FU34" s="136"/>
      <c r="FV34" s="135"/>
      <c r="FW34" s="213">
        <f t="shared" si="23"/>
        <v>0</v>
      </c>
      <c r="FX34" s="136"/>
      <c r="FY34" s="137">
        <f t="shared" si="24"/>
        <v>0</v>
      </c>
      <c r="FZ34" s="125"/>
      <c r="GA34" s="125"/>
      <c r="GB34" s="125"/>
      <c r="GC34" s="125"/>
      <c r="GD34" s="134"/>
      <c r="GE34" s="135"/>
      <c r="GF34" s="213">
        <f t="shared" si="25"/>
        <v>0</v>
      </c>
      <c r="GG34" s="141"/>
      <c r="GH34" s="197"/>
      <c r="GI34" s="141"/>
      <c r="GJ34" s="129"/>
      <c r="GK34" s="129"/>
      <c r="GL34" s="129"/>
      <c r="GM34" s="134"/>
      <c r="GN34" s="135"/>
      <c r="GO34" s="213">
        <f t="shared" si="26"/>
        <v>0</v>
      </c>
      <c r="GP34" s="136"/>
      <c r="GQ34" s="197">
        <f t="shared" si="43"/>
        <v>0</v>
      </c>
      <c r="GR34" s="129"/>
      <c r="GS34" s="129"/>
      <c r="GT34" s="129"/>
      <c r="GU34" s="141"/>
      <c r="GV34" s="197"/>
      <c r="GW34" s="240">
        <f t="shared" si="28"/>
        <v>28.048571428571428</v>
      </c>
      <c r="GX34" s="140"/>
      <c r="GY34" s="283">
        <f t="shared" si="29"/>
        <v>28.048571428571428</v>
      </c>
      <c r="GZ34" s="281">
        <f t="shared" si="30"/>
        <v>0</v>
      </c>
      <c r="HA34" s="138"/>
      <c r="HB34" s="137">
        <f t="shared" si="31"/>
        <v>0</v>
      </c>
      <c r="HC34" s="134"/>
      <c r="HD34" s="134"/>
      <c r="HE34" s="134"/>
      <c r="HF34" s="134"/>
      <c r="HG34" s="134"/>
      <c r="HH34" s="137"/>
      <c r="HI34" s="134"/>
      <c r="HJ34" s="134"/>
      <c r="HK34" s="134"/>
      <c r="HL34" s="134"/>
      <c r="HM34" s="125"/>
      <c r="HN34" s="134"/>
      <c r="HO34" s="141"/>
      <c r="HP34" s="140"/>
      <c r="HQ34" s="139">
        <f t="shared" si="32"/>
        <v>0</v>
      </c>
      <c r="HR34" s="250"/>
      <c r="HS34" s="92"/>
      <c r="HT34" s="92"/>
      <c r="HU34" s="134"/>
      <c r="HV34" s="140"/>
      <c r="HW34" s="170"/>
      <c r="HX34" s="210">
        <f t="shared" si="45"/>
        <v>0</v>
      </c>
      <c r="HY34" s="296">
        <f t="shared" si="34"/>
        <v>0</v>
      </c>
      <c r="HZ34" s="290"/>
      <c r="IA34" s="290"/>
      <c r="IB34" s="140"/>
      <c r="IC34" s="300">
        <f t="shared" si="35"/>
        <v>0</v>
      </c>
      <c r="ID34" s="309"/>
      <c r="IE34" s="141"/>
      <c r="IF34" s="240">
        <f t="shared" si="36"/>
        <v>0</v>
      </c>
      <c r="IG34" s="141"/>
      <c r="IH34" s="141"/>
      <c r="II34" s="141"/>
      <c r="IJ34" s="240">
        <f t="shared" si="37"/>
        <v>0</v>
      </c>
      <c r="IK34" s="141"/>
      <c r="IL34" s="141"/>
      <c r="IM34" s="141"/>
      <c r="IN34" s="291">
        <f t="shared" si="38"/>
        <v>0</v>
      </c>
      <c r="IO34" s="140"/>
      <c r="IP34" s="293"/>
      <c r="IQ34" s="303">
        <f t="shared" si="44"/>
        <v>4.2072857142857139</v>
      </c>
      <c r="IR34" s="303"/>
      <c r="IS34" s="7"/>
      <c r="IT34" s="113" t="s">
        <v>234</v>
      </c>
      <c r="IU34" s="113" t="s">
        <v>234</v>
      </c>
      <c r="IV34" s="113" t="s">
        <v>234</v>
      </c>
      <c r="IW34" s="113" t="s">
        <v>234</v>
      </c>
      <c r="IX34" s="113" t="s">
        <v>234</v>
      </c>
      <c r="IY34" s="113" t="s">
        <v>234</v>
      </c>
      <c r="IZ34" s="320"/>
    </row>
    <row r="35" spans="1:260" s="310" customFormat="1" ht="14" customHeight="1">
      <c r="A35" s="13">
        <f t="shared" si="41"/>
        <v>27</v>
      </c>
      <c r="B35" s="92" t="s">
        <v>312</v>
      </c>
      <c r="C35" s="201" t="s">
        <v>341</v>
      </c>
      <c r="D35" s="201" t="s">
        <v>387</v>
      </c>
      <c r="E35" s="321" t="str">
        <f t="shared" si="40"/>
        <v>A01709791@tec.mx</v>
      </c>
      <c r="F35" s="259"/>
      <c r="G35" s="321"/>
      <c r="H35" s="321"/>
      <c r="I35" s="129"/>
      <c r="J35" s="129">
        <f t="shared" si="0"/>
        <v>0</v>
      </c>
      <c r="K35" s="129"/>
      <c r="L35" s="129"/>
      <c r="M35" s="129"/>
      <c r="N35" s="129"/>
      <c r="O35" s="218"/>
      <c r="P35" s="141">
        <f t="shared" si="1"/>
        <v>0</v>
      </c>
      <c r="Q35" s="129"/>
      <c r="R35" s="129"/>
      <c r="S35" s="129"/>
      <c r="T35" s="129"/>
      <c r="U35" s="129"/>
      <c r="V35" s="129"/>
      <c r="W35" s="218"/>
      <c r="X35" s="129">
        <f t="shared" si="2"/>
        <v>0</v>
      </c>
      <c r="Y35" s="129"/>
      <c r="Z35" s="129"/>
      <c r="AA35" s="129"/>
      <c r="AB35" s="141">
        <f t="shared" si="3"/>
        <v>0</v>
      </c>
      <c r="AC35" s="141"/>
      <c r="AD35" s="141"/>
      <c r="AE35" s="141"/>
      <c r="AF35" s="141"/>
      <c r="AG35" s="141"/>
      <c r="AH35" s="141"/>
      <c r="AI35" s="141"/>
      <c r="AJ35" s="251"/>
      <c r="AK35" s="197">
        <f t="shared" si="4"/>
        <v>0</v>
      </c>
      <c r="AL35" s="128"/>
      <c r="AM35" s="128"/>
      <c r="AN35" s="128"/>
      <c r="AO35" s="128"/>
      <c r="AP35" s="128"/>
      <c r="AQ35" s="128"/>
      <c r="AR35" s="128"/>
      <c r="AS35" s="215"/>
      <c r="AT35" s="137">
        <f t="shared" si="5"/>
        <v>0</v>
      </c>
      <c r="AU35" s="128"/>
      <c r="AV35" s="128"/>
      <c r="AW35" s="128"/>
      <c r="AX35" s="128"/>
      <c r="AY35" s="128"/>
      <c r="AZ35" s="128"/>
      <c r="BA35" s="128"/>
      <c r="BB35" s="128"/>
      <c r="BC35" s="128"/>
      <c r="BD35" s="128"/>
      <c r="BE35" s="215"/>
      <c r="BF35" s="126">
        <f t="shared" si="6"/>
        <v>0</v>
      </c>
      <c r="BG35" s="125"/>
      <c r="BH35" s="125"/>
      <c r="BI35" s="125"/>
      <c r="BJ35" s="125"/>
      <c r="BK35" s="125"/>
      <c r="BL35" s="125"/>
      <c r="BM35" s="125"/>
      <c r="BN35" s="125"/>
      <c r="BO35" s="125"/>
      <c r="BP35" s="125"/>
      <c r="BQ35" s="130"/>
      <c r="BR35" s="221">
        <f t="shared" si="7"/>
        <v>0</v>
      </c>
      <c r="BS35" s="130"/>
      <c r="BT35" s="130"/>
      <c r="BU35" s="130"/>
      <c r="BV35" s="130"/>
      <c r="BW35" s="130"/>
      <c r="BX35" s="130"/>
      <c r="BY35" s="130"/>
      <c r="BZ35" s="130"/>
      <c r="CA35" s="167"/>
      <c r="CB35" s="221">
        <f t="shared" si="8"/>
        <v>0</v>
      </c>
      <c r="CC35" s="130"/>
      <c r="CD35" s="130"/>
      <c r="CE35" s="130"/>
      <c r="CF35" s="130"/>
      <c r="CG35" s="130"/>
      <c r="CH35" s="130"/>
      <c r="CI35" s="130"/>
      <c r="CJ35" s="269"/>
      <c r="CK35" s="238">
        <f t="shared" si="9"/>
        <v>0</v>
      </c>
      <c r="CL35" s="270">
        <f t="shared" si="10"/>
        <v>0</v>
      </c>
      <c r="CM35" s="129"/>
      <c r="CN35" s="129"/>
      <c r="CO35" s="129"/>
      <c r="CP35" s="129"/>
      <c r="CQ35" s="218"/>
      <c r="CR35" s="141">
        <f t="shared" si="11"/>
        <v>0</v>
      </c>
      <c r="CS35" s="219"/>
      <c r="CT35" s="219"/>
      <c r="CU35" s="220"/>
      <c r="CV35" s="129">
        <f t="shared" si="12"/>
        <v>0</v>
      </c>
      <c r="CW35" s="129"/>
      <c r="CX35" s="129"/>
      <c r="CY35" s="129"/>
      <c r="CZ35" s="129"/>
      <c r="DA35" s="129"/>
      <c r="DB35" s="218"/>
      <c r="DC35" s="141">
        <f t="shared" si="13"/>
        <v>0</v>
      </c>
      <c r="DD35" s="129"/>
      <c r="DE35" s="129"/>
      <c r="DF35" s="129"/>
      <c r="DG35" s="129"/>
      <c r="DH35" s="129"/>
      <c r="DI35" s="129"/>
      <c r="DJ35" s="129"/>
      <c r="DK35" s="218"/>
      <c r="DL35" s="141">
        <f t="shared" si="14"/>
        <v>0</v>
      </c>
      <c r="DM35" s="129"/>
      <c r="DN35" s="129"/>
      <c r="DO35" s="129"/>
      <c r="DP35" s="129"/>
      <c r="DQ35" s="129"/>
      <c r="DR35" s="129"/>
      <c r="DS35" s="129"/>
      <c r="DT35" s="218"/>
      <c r="DU35" s="126">
        <f t="shared" si="15"/>
        <v>0</v>
      </c>
      <c r="DV35" s="128"/>
      <c r="DW35" s="128"/>
      <c r="DX35" s="128"/>
      <c r="DY35" s="128"/>
      <c r="DZ35" s="128"/>
      <c r="EA35" s="128"/>
      <c r="EB35" s="128"/>
      <c r="EC35" s="215"/>
      <c r="ED35" s="137">
        <f t="shared" si="16"/>
        <v>0</v>
      </c>
      <c r="EE35" s="128"/>
      <c r="EF35" s="128"/>
      <c r="EG35" s="128"/>
      <c r="EH35" s="128"/>
      <c r="EI35" s="128"/>
      <c r="EJ35" s="128"/>
      <c r="EK35" s="128"/>
      <c r="EL35" s="128"/>
      <c r="EM35" s="215"/>
      <c r="EN35" s="137">
        <f t="shared" si="17"/>
        <v>0</v>
      </c>
      <c r="EO35" s="128"/>
      <c r="EP35" s="126"/>
      <c r="EQ35" s="126"/>
      <c r="ER35" s="126"/>
      <c r="ES35" s="126"/>
      <c r="ET35" s="126"/>
      <c r="EU35" s="126"/>
      <c r="EV35" s="127"/>
      <c r="EW35" s="277">
        <f t="shared" si="18"/>
        <v>0</v>
      </c>
      <c r="EX35" s="275">
        <f t="shared" si="19"/>
        <v>94.75</v>
      </c>
      <c r="EY35" s="131">
        <v>98</v>
      </c>
      <c r="EZ35" s="131">
        <v>95</v>
      </c>
      <c r="FA35" s="131">
        <v>15</v>
      </c>
      <c r="FB35" s="144"/>
      <c r="FC35" s="142"/>
      <c r="FD35" s="204">
        <f t="shared" si="42"/>
        <v>90</v>
      </c>
      <c r="FE35" s="125">
        <v>100</v>
      </c>
      <c r="FF35" s="125">
        <v>0</v>
      </c>
      <c r="FG35" s="125">
        <v>100</v>
      </c>
      <c r="FH35" s="125">
        <v>100</v>
      </c>
      <c r="FI35" s="125">
        <v>10</v>
      </c>
      <c r="FJ35" s="125"/>
      <c r="FK35" s="126"/>
      <c r="FL35" s="203">
        <f t="shared" si="21"/>
        <v>0</v>
      </c>
      <c r="FM35" s="125"/>
      <c r="FN35" s="125"/>
      <c r="FO35" s="125"/>
      <c r="FP35" s="132"/>
      <c r="FQ35" s="133"/>
      <c r="FR35" s="203">
        <f t="shared" si="22"/>
        <v>0</v>
      </c>
      <c r="FS35" s="125"/>
      <c r="FT35" s="125"/>
      <c r="FU35" s="136"/>
      <c r="FV35" s="135"/>
      <c r="FW35" s="213">
        <f t="shared" si="23"/>
        <v>0</v>
      </c>
      <c r="FX35" s="136"/>
      <c r="FY35" s="137">
        <f t="shared" si="24"/>
        <v>0</v>
      </c>
      <c r="FZ35" s="125"/>
      <c r="GA35" s="125"/>
      <c r="GB35" s="125"/>
      <c r="GC35" s="125"/>
      <c r="GD35" s="134"/>
      <c r="GE35" s="135"/>
      <c r="GF35" s="213">
        <f t="shared" si="25"/>
        <v>0</v>
      </c>
      <c r="GG35" s="141"/>
      <c r="GH35" s="197"/>
      <c r="GI35" s="141"/>
      <c r="GJ35" s="141"/>
      <c r="GK35" s="141"/>
      <c r="GL35" s="141"/>
      <c r="GM35" s="134"/>
      <c r="GN35" s="135"/>
      <c r="GO35" s="213">
        <f t="shared" si="26"/>
        <v>0</v>
      </c>
      <c r="GP35" s="136"/>
      <c r="GQ35" s="197">
        <f t="shared" si="43"/>
        <v>0</v>
      </c>
      <c r="GR35" s="129"/>
      <c r="GS35" s="129"/>
      <c r="GT35" s="129"/>
      <c r="GU35" s="141"/>
      <c r="GV35" s="197"/>
      <c r="GW35" s="240">
        <f t="shared" si="28"/>
        <v>26.392857142857142</v>
      </c>
      <c r="GX35" s="140"/>
      <c r="GY35" s="283">
        <f t="shared" si="29"/>
        <v>26.392857142857142</v>
      </c>
      <c r="GZ35" s="281">
        <f t="shared" si="30"/>
        <v>0</v>
      </c>
      <c r="HA35" s="138"/>
      <c r="HB35" s="137">
        <f t="shared" si="31"/>
        <v>0</v>
      </c>
      <c r="HC35" s="134"/>
      <c r="HD35" s="134"/>
      <c r="HE35" s="134"/>
      <c r="HF35" s="134"/>
      <c r="HG35" s="134"/>
      <c r="HH35" s="137"/>
      <c r="HI35" s="134"/>
      <c r="HJ35" s="134"/>
      <c r="HK35" s="134"/>
      <c r="HL35" s="134"/>
      <c r="HM35" s="125"/>
      <c r="HN35" s="134"/>
      <c r="HO35" s="141"/>
      <c r="HP35" s="140"/>
      <c r="HQ35" s="139">
        <f t="shared" si="32"/>
        <v>0</v>
      </c>
      <c r="HR35" s="250"/>
      <c r="HS35" s="92"/>
      <c r="HT35" s="92"/>
      <c r="HU35" s="134"/>
      <c r="HV35" s="140"/>
      <c r="HW35" s="170"/>
      <c r="HX35" s="210">
        <f t="shared" si="45"/>
        <v>0</v>
      </c>
      <c r="HY35" s="296">
        <f t="shared" si="34"/>
        <v>0</v>
      </c>
      <c r="HZ35" s="290"/>
      <c r="IA35" s="290"/>
      <c r="IB35" s="140"/>
      <c r="IC35" s="300">
        <f t="shared" si="35"/>
        <v>0</v>
      </c>
      <c r="ID35" s="309"/>
      <c r="IE35" s="141"/>
      <c r="IF35" s="240">
        <f t="shared" si="36"/>
        <v>0</v>
      </c>
      <c r="IG35" s="141"/>
      <c r="IH35" s="141"/>
      <c r="II35" s="141"/>
      <c r="IJ35" s="240">
        <f t="shared" si="37"/>
        <v>0</v>
      </c>
      <c r="IK35" s="141"/>
      <c r="IL35" s="141"/>
      <c r="IM35" s="141"/>
      <c r="IN35" s="291">
        <f t="shared" si="38"/>
        <v>0</v>
      </c>
      <c r="IO35" s="140"/>
      <c r="IP35" s="293"/>
      <c r="IQ35" s="303">
        <f t="shared" si="44"/>
        <v>3.9589285714285714</v>
      </c>
      <c r="IR35" s="303"/>
      <c r="IT35" s="113" t="s">
        <v>234</v>
      </c>
      <c r="IU35" s="113" t="s">
        <v>234</v>
      </c>
      <c r="IV35" s="113" t="s">
        <v>234</v>
      </c>
      <c r="IW35" s="113" t="s">
        <v>234</v>
      </c>
      <c r="IX35" s="113" t="s">
        <v>242</v>
      </c>
      <c r="IY35" s="113" t="s">
        <v>242</v>
      </c>
      <c r="IZ35" s="320"/>
    </row>
    <row r="36" spans="1:260" s="310" customFormat="1" ht="15" customHeight="1" thickBot="1">
      <c r="A36" s="13">
        <f t="shared" si="41"/>
        <v>28</v>
      </c>
      <c r="B36" s="92" t="s">
        <v>317</v>
      </c>
      <c r="C36" s="201" t="s">
        <v>346</v>
      </c>
      <c r="D36" s="201" t="s">
        <v>388</v>
      </c>
      <c r="E36" s="321" t="str">
        <f t="shared" si="40"/>
        <v>A01705366@tec.mx</v>
      </c>
      <c r="F36" s="259"/>
      <c r="G36" s="321"/>
      <c r="H36" s="321"/>
      <c r="I36" s="129"/>
      <c r="J36" s="129">
        <f t="shared" si="0"/>
        <v>0</v>
      </c>
      <c r="K36" s="129"/>
      <c r="L36" s="129"/>
      <c r="M36" s="129"/>
      <c r="N36" s="129"/>
      <c r="O36" s="218"/>
      <c r="P36" s="141">
        <f t="shared" si="1"/>
        <v>0</v>
      </c>
      <c r="Q36" s="129"/>
      <c r="R36" s="129"/>
      <c r="S36" s="129"/>
      <c r="T36" s="129"/>
      <c r="U36" s="129"/>
      <c r="V36" s="129"/>
      <c r="W36" s="218"/>
      <c r="X36" s="129">
        <f t="shared" si="2"/>
        <v>0</v>
      </c>
      <c r="Y36" s="129"/>
      <c r="Z36" s="129"/>
      <c r="AA36" s="129"/>
      <c r="AB36" s="141">
        <f t="shared" si="3"/>
        <v>0</v>
      </c>
      <c r="AC36" s="141"/>
      <c r="AD36" s="141"/>
      <c r="AE36" s="141"/>
      <c r="AF36" s="141"/>
      <c r="AG36" s="141"/>
      <c r="AH36" s="141"/>
      <c r="AI36" s="141"/>
      <c r="AJ36" s="251"/>
      <c r="AK36" s="197">
        <f t="shared" si="4"/>
        <v>0</v>
      </c>
      <c r="AL36" s="128"/>
      <c r="AM36" s="128"/>
      <c r="AN36" s="128"/>
      <c r="AO36" s="128"/>
      <c r="AP36" s="128"/>
      <c r="AQ36" s="128"/>
      <c r="AR36" s="128"/>
      <c r="AS36" s="215"/>
      <c r="AT36" s="137">
        <f t="shared" si="5"/>
        <v>0</v>
      </c>
      <c r="AU36" s="128"/>
      <c r="AV36" s="128"/>
      <c r="AW36" s="128"/>
      <c r="AX36" s="128"/>
      <c r="AY36" s="128"/>
      <c r="AZ36" s="128"/>
      <c r="BA36" s="128"/>
      <c r="BB36" s="128"/>
      <c r="BC36" s="128"/>
      <c r="BD36" s="128"/>
      <c r="BE36" s="215"/>
      <c r="BF36" s="126">
        <f t="shared" si="6"/>
        <v>0</v>
      </c>
      <c r="BG36" s="125"/>
      <c r="BH36" s="125"/>
      <c r="BI36" s="125"/>
      <c r="BJ36" s="125"/>
      <c r="BK36" s="125"/>
      <c r="BL36" s="125"/>
      <c r="BM36" s="125"/>
      <c r="BN36" s="125"/>
      <c r="BO36" s="125"/>
      <c r="BP36" s="125"/>
      <c r="BQ36" s="130"/>
      <c r="BR36" s="221">
        <f t="shared" si="7"/>
        <v>0</v>
      </c>
      <c r="BS36" s="130"/>
      <c r="BT36" s="130"/>
      <c r="BU36" s="130"/>
      <c r="BV36" s="130"/>
      <c r="BW36" s="130"/>
      <c r="BX36" s="130"/>
      <c r="BY36" s="130"/>
      <c r="BZ36" s="130"/>
      <c r="CA36" s="167"/>
      <c r="CB36" s="221">
        <f t="shared" si="8"/>
        <v>0</v>
      </c>
      <c r="CC36" s="130"/>
      <c r="CD36" s="130"/>
      <c r="CE36" s="130"/>
      <c r="CF36" s="130"/>
      <c r="CG36" s="130"/>
      <c r="CH36" s="130"/>
      <c r="CI36" s="130"/>
      <c r="CJ36" s="269"/>
      <c r="CK36" s="239">
        <f t="shared" si="9"/>
        <v>0</v>
      </c>
      <c r="CL36" s="270">
        <f t="shared" si="10"/>
        <v>0</v>
      </c>
      <c r="CM36" s="129"/>
      <c r="CN36" s="129"/>
      <c r="CO36" s="129"/>
      <c r="CP36" s="129"/>
      <c r="CQ36" s="218"/>
      <c r="CR36" s="141">
        <f t="shared" si="11"/>
        <v>0</v>
      </c>
      <c r="CS36" s="219"/>
      <c r="CT36" s="219"/>
      <c r="CU36" s="220"/>
      <c r="CV36" s="129">
        <f t="shared" si="12"/>
        <v>0</v>
      </c>
      <c r="CW36" s="129"/>
      <c r="CX36" s="129"/>
      <c r="CY36" s="129"/>
      <c r="CZ36" s="129"/>
      <c r="DA36" s="129"/>
      <c r="DB36" s="218"/>
      <c r="DC36" s="141">
        <f t="shared" si="13"/>
        <v>0</v>
      </c>
      <c r="DD36" s="129"/>
      <c r="DE36" s="129"/>
      <c r="DF36" s="129"/>
      <c r="DG36" s="129"/>
      <c r="DH36" s="129"/>
      <c r="DI36" s="129"/>
      <c r="DJ36" s="129"/>
      <c r="DK36" s="218"/>
      <c r="DL36" s="141">
        <f t="shared" si="14"/>
        <v>0</v>
      </c>
      <c r="DM36" s="129"/>
      <c r="DN36" s="129"/>
      <c r="DO36" s="129"/>
      <c r="DP36" s="129"/>
      <c r="DQ36" s="129"/>
      <c r="DR36" s="129"/>
      <c r="DS36" s="129"/>
      <c r="DT36" s="218"/>
      <c r="DU36" s="126">
        <f t="shared" si="15"/>
        <v>0</v>
      </c>
      <c r="DV36" s="128"/>
      <c r="DW36" s="128"/>
      <c r="DX36" s="128"/>
      <c r="DY36" s="128"/>
      <c r="DZ36" s="128"/>
      <c r="EA36" s="128"/>
      <c r="EB36" s="128"/>
      <c r="EC36" s="215"/>
      <c r="ED36" s="137">
        <f t="shared" si="16"/>
        <v>0</v>
      </c>
      <c r="EE36" s="128"/>
      <c r="EF36" s="128"/>
      <c r="EG36" s="128"/>
      <c r="EH36" s="128"/>
      <c r="EI36" s="128"/>
      <c r="EJ36" s="128"/>
      <c r="EK36" s="128"/>
      <c r="EL36" s="128"/>
      <c r="EM36" s="215"/>
      <c r="EN36" s="137">
        <f t="shared" si="17"/>
        <v>0</v>
      </c>
      <c r="EO36" s="128"/>
      <c r="EP36" s="126"/>
      <c r="EQ36" s="126"/>
      <c r="ER36" s="126"/>
      <c r="ES36" s="126"/>
      <c r="ET36" s="126"/>
      <c r="EU36" s="126"/>
      <c r="EV36" s="127"/>
      <c r="EW36" s="278">
        <f t="shared" si="18"/>
        <v>0</v>
      </c>
      <c r="EX36" s="275">
        <f t="shared" si="19"/>
        <v>95.47</v>
      </c>
      <c r="EY36" s="131">
        <v>100</v>
      </c>
      <c r="EZ36" s="131">
        <v>99</v>
      </c>
      <c r="FA36" s="131">
        <v>13</v>
      </c>
      <c r="FB36" s="144"/>
      <c r="FC36" s="142"/>
      <c r="FD36" s="204">
        <f t="shared" si="42"/>
        <v>80.05</v>
      </c>
      <c r="FE36" s="125">
        <v>95</v>
      </c>
      <c r="FF36" s="125">
        <v>100</v>
      </c>
      <c r="FG36" s="125">
        <v>70</v>
      </c>
      <c r="FH36" s="125">
        <v>100</v>
      </c>
      <c r="FI36" s="125">
        <v>5</v>
      </c>
      <c r="FJ36" s="125"/>
      <c r="FK36" s="126"/>
      <c r="FL36" s="203">
        <f t="shared" si="21"/>
        <v>0</v>
      </c>
      <c r="FM36" s="125"/>
      <c r="FN36" s="125"/>
      <c r="FO36" s="125"/>
      <c r="FP36" s="132"/>
      <c r="FQ36" s="133"/>
      <c r="FR36" s="203">
        <f t="shared" si="22"/>
        <v>0</v>
      </c>
      <c r="FS36" s="125"/>
      <c r="FT36" s="125"/>
      <c r="FU36" s="136"/>
      <c r="FV36" s="135"/>
      <c r="FW36" s="213">
        <f t="shared" si="23"/>
        <v>0</v>
      </c>
      <c r="FX36" s="136"/>
      <c r="FY36" s="137">
        <f t="shared" si="24"/>
        <v>0</v>
      </c>
      <c r="FZ36" s="125"/>
      <c r="GA36" s="125"/>
      <c r="GB36" s="125"/>
      <c r="GC36" s="125"/>
      <c r="GD36" s="134"/>
      <c r="GE36" s="135"/>
      <c r="GF36" s="213">
        <f t="shared" si="25"/>
        <v>0</v>
      </c>
      <c r="GG36" s="141"/>
      <c r="GH36" s="197"/>
      <c r="GI36" s="141"/>
      <c r="GJ36" s="129"/>
      <c r="GK36" s="129"/>
      <c r="GL36" s="129"/>
      <c r="GM36" s="134"/>
      <c r="GN36" s="135"/>
      <c r="GO36" s="213">
        <f t="shared" si="26"/>
        <v>0</v>
      </c>
      <c r="GP36" s="136"/>
      <c r="GQ36" s="197">
        <f t="shared" si="43"/>
        <v>0</v>
      </c>
      <c r="GR36" s="129"/>
      <c r="GS36" s="129"/>
      <c r="GT36" s="129"/>
      <c r="GU36" s="141"/>
      <c r="GV36" s="197"/>
      <c r="GW36" s="240">
        <f t="shared" si="28"/>
        <v>25.074285714285711</v>
      </c>
      <c r="GX36" s="140"/>
      <c r="GY36" s="283">
        <f t="shared" si="29"/>
        <v>25.074285714285711</v>
      </c>
      <c r="GZ36" s="282">
        <f t="shared" si="30"/>
        <v>0</v>
      </c>
      <c r="HA36" s="138"/>
      <c r="HB36" s="137">
        <f t="shared" si="31"/>
        <v>0</v>
      </c>
      <c r="HC36" s="134"/>
      <c r="HD36" s="134"/>
      <c r="HE36" s="134"/>
      <c r="HF36" s="134"/>
      <c r="HG36" s="134"/>
      <c r="HH36" s="137"/>
      <c r="HI36" s="134"/>
      <c r="HJ36" s="134"/>
      <c r="HK36" s="134"/>
      <c r="HL36" s="134"/>
      <c r="HM36" s="125"/>
      <c r="HN36" s="134"/>
      <c r="HO36" s="141"/>
      <c r="HP36" s="140"/>
      <c r="HQ36" s="272">
        <f t="shared" si="32"/>
        <v>0</v>
      </c>
      <c r="HR36" s="250"/>
      <c r="HS36" s="92"/>
      <c r="HT36" s="92"/>
      <c r="HU36" s="134"/>
      <c r="HV36" s="140"/>
      <c r="HW36" s="170"/>
      <c r="HX36" s="210">
        <v>0</v>
      </c>
      <c r="HY36" s="297">
        <f t="shared" si="34"/>
        <v>0</v>
      </c>
      <c r="HZ36" s="290"/>
      <c r="IA36" s="290"/>
      <c r="IB36" s="140"/>
      <c r="IC36" s="301">
        <f t="shared" si="35"/>
        <v>0</v>
      </c>
      <c r="ID36" s="309"/>
      <c r="IE36" s="141"/>
      <c r="IF36" s="240">
        <f t="shared" si="36"/>
        <v>0</v>
      </c>
      <c r="IG36" s="141"/>
      <c r="IH36" s="141"/>
      <c r="II36" s="141"/>
      <c r="IJ36" s="240">
        <f t="shared" si="37"/>
        <v>0</v>
      </c>
      <c r="IK36" s="141"/>
      <c r="IL36" s="141"/>
      <c r="IM36" s="141"/>
      <c r="IN36" s="291">
        <f t="shared" si="38"/>
        <v>0</v>
      </c>
      <c r="IO36" s="140"/>
      <c r="IP36" s="294"/>
      <c r="IQ36" s="304">
        <f t="shared" si="44"/>
        <v>3.7611428571428567</v>
      </c>
      <c r="IR36" s="303"/>
      <c r="IT36" s="113" t="s">
        <v>242</v>
      </c>
      <c r="IU36" s="113" t="s">
        <v>241</v>
      </c>
      <c r="IV36" s="113" t="s">
        <v>241</v>
      </c>
      <c r="IW36" s="113" t="s">
        <v>241</v>
      </c>
      <c r="IX36" s="113" t="s">
        <v>241</v>
      </c>
      <c r="IY36" s="113" t="s">
        <v>241</v>
      </c>
      <c r="IZ36" s="320"/>
    </row>
    <row r="37" spans="1:260" s="310" customFormat="1" ht="15" customHeight="1">
      <c r="A37" s="13">
        <f t="shared" si="41"/>
        <v>29</v>
      </c>
      <c r="B37" s="92" t="s">
        <v>307</v>
      </c>
      <c r="C37" s="201" t="s">
        <v>336</v>
      </c>
      <c r="D37" s="201" t="s">
        <v>389</v>
      </c>
      <c r="E37" s="321" t="str">
        <f t="shared" si="40"/>
        <v>A01709739@tec.mx</v>
      </c>
      <c r="F37" s="259"/>
      <c r="G37" s="321"/>
      <c r="H37" s="321"/>
      <c r="I37" s="129"/>
      <c r="J37" s="129">
        <f t="shared" si="0"/>
        <v>0</v>
      </c>
      <c r="K37" s="129"/>
      <c r="L37" s="129"/>
      <c r="M37" s="129"/>
      <c r="N37" s="129"/>
      <c r="O37" s="218"/>
      <c r="P37" s="141">
        <f t="shared" si="1"/>
        <v>0</v>
      </c>
      <c r="Q37" s="129"/>
      <c r="R37" s="129"/>
      <c r="S37" s="129"/>
      <c r="T37" s="129"/>
      <c r="U37" s="129"/>
      <c r="V37" s="129"/>
      <c r="W37" s="218"/>
      <c r="X37" s="129">
        <f t="shared" si="2"/>
        <v>0</v>
      </c>
      <c r="Y37" s="129"/>
      <c r="Z37" s="129"/>
      <c r="AA37" s="218"/>
      <c r="AB37" s="141">
        <f t="shared" si="3"/>
        <v>0</v>
      </c>
      <c r="AC37" s="141"/>
      <c r="AD37" s="141"/>
      <c r="AE37" s="141"/>
      <c r="AF37" s="141"/>
      <c r="AG37" s="141"/>
      <c r="AH37" s="141"/>
      <c r="AI37" s="141"/>
      <c r="AJ37" s="251"/>
      <c r="AK37" s="197">
        <f t="shared" si="4"/>
        <v>0</v>
      </c>
      <c r="AL37" s="128"/>
      <c r="AM37" s="128"/>
      <c r="AN37" s="128"/>
      <c r="AO37" s="128"/>
      <c r="AP37" s="128"/>
      <c r="AQ37" s="128"/>
      <c r="AR37" s="128"/>
      <c r="AS37" s="215"/>
      <c r="AT37" s="137">
        <f t="shared" si="5"/>
        <v>0</v>
      </c>
      <c r="AU37" s="128"/>
      <c r="AV37" s="128"/>
      <c r="AW37" s="128"/>
      <c r="AX37" s="128"/>
      <c r="AY37" s="128"/>
      <c r="AZ37" s="128"/>
      <c r="BA37" s="128"/>
      <c r="BB37" s="128"/>
      <c r="BC37" s="128"/>
      <c r="BD37" s="128"/>
      <c r="BE37" s="215"/>
      <c r="BF37" s="126">
        <f t="shared" si="6"/>
        <v>0</v>
      </c>
      <c r="BG37" s="125"/>
      <c r="BH37" s="125"/>
      <c r="BI37" s="125"/>
      <c r="BJ37" s="125"/>
      <c r="BK37" s="125"/>
      <c r="BL37" s="125"/>
      <c r="BM37" s="125"/>
      <c r="BN37" s="125"/>
      <c r="BO37" s="125"/>
      <c r="BP37" s="125"/>
      <c r="BQ37" s="130"/>
      <c r="BR37" s="221">
        <f t="shared" si="7"/>
        <v>0</v>
      </c>
      <c r="BS37" s="130"/>
      <c r="BT37" s="130"/>
      <c r="BU37" s="130"/>
      <c r="BV37" s="130"/>
      <c r="BW37" s="130"/>
      <c r="BX37" s="130"/>
      <c r="BY37" s="130"/>
      <c r="BZ37" s="130"/>
      <c r="CA37" s="167"/>
      <c r="CB37" s="221">
        <f t="shared" si="8"/>
        <v>0</v>
      </c>
      <c r="CC37" s="130"/>
      <c r="CD37" s="130"/>
      <c r="CE37" s="130"/>
      <c r="CF37" s="130"/>
      <c r="CG37" s="130"/>
      <c r="CH37" s="130"/>
      <c r="CI37" s="130"/>
      <c r="CJ37" s="269"/>
      <c r="CK37" s="238">
        <f t="shared" si="9"/>
        <v>0</v>
      </c>
      <c r="CL37" s="270">
        <f t="shared" si="10"/>
        <v>0</v>
      </c>
      <c r="CM37" s="129"/>
      <c r="CN37" s="129"/>
      <c r="CO37" s="129"/>
      <c r="CP37" s="129"/>
      <c r="CQ37" s="218"/>
      <c r="CR37" s="141">
        <f t="shared" si="11"/>
        <v>0</v>
      </c>
      <c r="CS37" s="219"/>
      <c r="CT37" s="219"/>
      <c r="CU37" s="220"/>
      <c r="CV37" s="129">
        <f t="shared" si="12"/>
        <v>0</v>
      </c>
      <c r="CW37" s="129"/>
      <c r="CX37" s="129"/>
      <c r="CY37" s="129"/>
      <c r="CZ37" s="129"/>
      <c r="DA37" s="129"/>
      <c r="DB37" s="218"/>
      <c r="DC37" s="141">
        <f t="shared" si="13"/>
        <v>0</v>
      </c>
      <c r="DD37" s="129"/>
      <c r="DE37" s="129"/>
      <c r="DF37" s="129"/>
      <c r="DG37" s="129"/>
      <c r="DH37" s="129"/>
      <c r="DI37" s="129"/>
      <c r="DJ37" s="129"/>
      <c r="DK37" s="218"/>
      <c r="DL37" s="141">
        <f t="shared" si="14"/>
        <v>0</v>
      </c>
      <c r="DM37" s="129"/>
      <c r="DN37" s="129"/>
      <c r="DO37" s="129"/>
      <c r="DP37" s="129"/>
      <c r="DQ37" s="129"/>
      <c r="DR37" s="129"/>
      <c r="DS37" s="129"/>
      <c r="DT37" s="218"/>
      <c r="DU37" s="126">
        <f t="shared" si="15"/>
        <v>0</v>
      </c>
      <c r="DV37" s="128"/>
      <c r="DW37" s="128"/>
      <c r="DX37" s="128"/>
      <c r="DY37" s="128"/>
      <c r="DZ37" s="128"/>
      <c r="EA37" s="128"/>
      <c r="EB37" s="128"/>
      <c r="EC37" s="215"/>
      <c r="ED37" s="137">
        <f t="shared" si="16"/>
        <v>0</v>
      </c>
      <c r="EE37" s="128"/>
      <c r="EF37" s="128"/>
      <c r="EG37" s="128"/>
      <c r="EH37" s="128"/>
      <c r="EI37" s="128"/>
      <c r="EJ37" s="128"/>
      <c r="EK37" s="128"/>
      <c r="EL37" s="128"/>
      <c r="EM37" s="215"/>
      <c r="EN37" s="137">
        <f t="shared" si="17"/>
        <v>0</v>
      </c>
      <c r="EO37" s="128"/>
      <c r="EP37" s="126"/>
      <c r="EQ37" s="126"/>
      <c r="ER37" s="126"/>
      <c r="ES37" s="126"/>
      <c r="ET37" s="126"/>
      <c r="EU37" s="126"/>
      <c r="EV37" s="127"/>
      <c r="EW37" s="277">
        <f t="shared" si="18"/>
        <v>0</v>
      </c>
      <c r="EX37" s="275">
        <f t="shared" si="19"/>
        <v>91.7</v>
      </c>
      <c r="EY37" s="131">
        <v>90</v>
      </c>
      <c r="EZ37" s="131">
        <v>90</v>
      </c>
      <c r="FA37" s="131">
        <v>17</v>
      </c>
      <c r="FB37" s="144"/>
      <c r="FC37" s="142"/>
      <c r="FD37" s="204">
        <f t="shared" si="42"/>
        <v>89</v>
      </c>
      <c r="FE37" s="125">
        <v>100</v>
      </c>
      <c r="FF37" s="125">
        <v>100</v>
      </c>
      <c r="FG37" s="125">
        <v>75</v>
      </c>
      <c r="FH37" s="125">
        <v>100</v>
      </c>
      <c r="FI37" s="125">
        <v>10</v>
      </c>
      <c r="FJ37" s="125"/>
      <c r="FK37" s="126"/>
      <c r="FL37" s="203">
        <f t="shared" si="21"/>
        <v>0</v>
      </c>
      <c r="FM37" s="125"/>
      <c r="FN37" s="125"/>
      <c r="FO37" s="125"/>
      <c r="FP37" s="132"/>
      <c r="FQ37" s="133"/>
      <c r="FR37" s="203">
        <f t="shared" si="22"/>
        <v>0</v>
      </c>
      <c r="FS37" s="125"/>
      <c r="FT37" s="125"/>
      <c r="FU37" s="136"/>
      <c r="FV37" s="135"/>
      <c r="FW37" s="213">
        <f t="shared" si="23"/>
        <v>0</v>
      </c>
      <c r="FX37" s="136"/>
      <c r="FY37" s="137">
        <f t="shared" si="24"/>
        <v>0</v>
      </c>
      <c r="FZ37" s="125"/>
      <c r="GA37" s="125"/>
      <c r="GB37" s="125"/>
      <c r="GC37" s="125"/>
      <c r="GD37" s="134"/>
      <c r="GE37" s="135"/>
      <c r="GF37" s="213">
        <f t="shared" si="25"/>
        <v>0</v>
      </c>
      <c r="GG37" s="141"/>
      <c r="GH37" s="197"/>
      <c r="GI37" s="141"/>
      <c r="GJ37" s="141"/>
      <c r="GK37" s="141"/>
      <c r="GL37" s="141"/>
      <c r="GM37" s="134"/>
      <c r="GN37" s="135"/>
      <c r="GO37" s="213">
        <f t="shared" si="26"/>
        <v>0</v>
      </c>
      <c r="GP37" s="136"/>
      <c r="GQ37" s="197">
        <f t="shared" si="43"/>
        <v>0</v>
      </c>
      <c r="GR37" s="129"/>
      <c r="GS37" s="129"/>
      <c r="GT37" s="129"/>
      <c r="GU37" s="141"/>
      <c r="GV37" s="197"/>
      <c r="GW37" s="240">
        <f t="shared" si="28"/>
        <v>25.814285714285713</v>
      </c>
      <c r="GX37" s="140"/>
      <c r="GY37" s="283">
        <f t="shared" si="29"/>
        <v>25.814285714285713</v>
      </c>
      <c r="GZ37" s="281">
        <f t="shared" si="30"/>
        <v>0</v>
      </c>
      <c r="HA37" s="138"/>
      <c r="HB37" s="137">
        <f t="shared" si="31"/>
        <v>0</v>
      </c>
      <c r="HC37" s="134"/>
      <c r="HD37" s="134"/>
      <c r="HE37" s="134"/>
      <c r="HF37" s="134"/>
      <c r="HG37" s="134"/>
      <c r="HH37" s="137"/>
      <c r="HI37" s="134"/>
      <c r="HJ37" s="134"/>
      <c r="HK37" s="134"/>
      <c r="HL37" s="134"/>
      <c r="HM37" s="125"/>
      <c r="HN37" s="134"/>
      <c r="HO37" s="141"/>
      <c r="HP37" s="140"/>
      <c r="HQ37" s="139">
        <f t="shared" si="32"/>
        <v>0</v>
      </c>
      <c r="HR37" s="250"/>
      <c r="HS37" s="92"/>
      <c r="HT37" s="92"/>
      <c r="HU37" s="134"/>
      <c r="HV37" s="140"/>
      <c r="HW37" s="170"/>
      <c r="HX37" s="210">
        <f>HY37+IC37</f>
        <v>0</v>
      </c>
      <c r="HY37" s="296">
        <f t="shared" si="34"/>
        <v>0</v>
      </c>
      <c r="HZ37" s="290"/>
      <c r="IA37" s="290"/>
      <c r="IB37" s="140"/>
      <c r="IC37" s="300">
        <f t="shared" si="35"/>
        <v>0</v>
      </c>
      <c r="ID37" s="309"/>
      <c r="IE37" s="141"/>
      <c r="IF37" s="240">
        <f t="shared" si="36"/>
        <v>0</v>
      </c>
      <c r="IG37" s="141"/>
      <c r="IH37" s="141"/>
      <c r="II37" s="141"/>
      <c r="IJ37" s="240">
        <f t="shared" si="37"/>
        <v>0</v>
      </c>
      <c r="IK37" s="141"/>
      <c r="IL37" s="141"/>
      <c r="IM37" s="141"/>
      <c r="IN37" s="291">
        <f t="shared" si="38"/>
        <v>0</v>
      </c>
      <c r="IO37" s="140"/>
      <c r="IP37" s="293"/>
      <c r="IQ37" s="303">
        <f t="shared" si="44"/>
        <v>3.8721428571428569</v>
      </c>
      <c r="IR37" s="303"/>
      <c r="IT37" s="113" t="s">
        <v>234</v>
      </c>
      <c r="IU37" s="113" t="s">
        <v>242</v>
      </c>
      <c r="IV37" s="113" t="s">
        <v>241</v>
      </c>
      <c r="IW37" s="113" t="s">
        <v>241</v>
      </c>
      <c r="IX37" s="113" t="s">
        <v>241</v>
      </c>
      <c r="IY37" s="113" t="s">
        <v>234</v>
      </c>
      <c r="IZ37" s="320"/>
    </row>
    <row r="69" spans="144:144" ht="14">
      <c r="EN69" s="165">
        <v>0</v>
      </c>
    </row>
  </sheetData>
  <sortState xmlns:xlrd2="http://schemas.microsoft.com/office/spreadsheetml/2017/richdata2" ref="A9:IR37">
    <sortCondition ref="C9:C37"/>
  </sortState>
  <mergeCells count="1">
    <mergeCell ref="EX7:GY7"/>
  </mergeCells>
  <phoneticPr fontId="0" type="noConversion"/>
  <pageMargins left="0.75" right="0.75" top="1" bottom="1" header="0" footer="0"/>
  <pageSetup scale="1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2E2B4-6B55-40DD-8133-D8FCE29EAAFA}">
  <sheetPr codeName="Hoja2">
    <pageSetUpPr fitToPage="1"/>
  </sheetPr>
  <dimension ref="A1:BZ56"/>
  <sheetViews>
    <sheetView showGridLines="0" topLeftCell="A31" zoomScale="85" zoomScaleNormal="85" workbookViewId="0">
      <selection activeCell="A8" sqref="A8:XFD55"/>
    </sheetView>
  </sheetViews>
  <sheetFormatPr baseColWidth="10" defaultColWidth="11.453125" defaultRowHeight="12.5" outlineLevelCol="1"/>
  <cols>
    <col min="1" max="1" width="1.81640625" style="24" customWidth="1"/>
    <col min="2" max="2" width="11.7265625" style="24" customWidth="1"/>
    <col min="3" max="3" width="38.54296875" style="24" customWidth="1"/>
    <col min="4" max="4" width="2.26953125" style="24" customWidth="1"/>
    <col min="5" max="8" width="5.7265625" style="24" customWidth="1"/>
    <col min="9" max="10" width="5.7265625" style="26" customWidth="1"/>
    <col min="11" max="12" width="5.7265625" style="24" customWidth="1"/>
    <col min="13" max="13" width="7.26953125" style="24" customWidth="1"/>
    <col min="14" max="14" width="7" style="24" customWidth="1"/>
    <col min="15" max="15" width="50.6328125" style="27" customWidth="1" outlineLevel="1" collapsed="1"/>
    <col min="16" max="16" width="4.26953125" style="24" customWidth="1"/>
    <col min="17" max="17" width="7.7265625" style="24" customWidth="1"/>
    <col min="18" max="18" width="25.54296875" style="24" customWidth="1"/>
    <col min="19" max="19" width="9" style="24" customWidth="1" collapsed="1"/>
    <col min="20" max="21" width="4.7265625" style="24" customWidth="1" collapsed="1"/>
    <col min="22" max="35" width="4.7265625" style="24" customWidth="1"/>
    <col min="36" max="40" width="4.7265625" style="24" customWidth="1" collapsed="1"/>
    <col min="41" max="43" width="4.7265625" style="24" customWidth="1"/>
    <col min="44" max="44" width="7.54296875" style="24" customWidth="1"/>
    <col min="45" max="45" width="52.54296875" style="28" customWidth="1" collapsed="1"/>
    <col min="46" max="46" width="4.54296875" style="28" customWidth="1" collapsed="1"/>
    <col min="47" max="48" width="4.26953125" style="24" customWidth="1"/>
    <col min="49" max="49" width="4.26953125" style="24" hidden="1" customWidth="1" collapsed="1"/>
    <col min="50" max="64" width="4.26953125" style="24" customWidth="1" collapsed="1"/>
    <col min="65" max="65" width="4.26953125" style="24" customWidth="1"/>
    <col min="66" max="76" width="4.26953125" style="24" customWidth="1" collapsed="1"/>
    <col min="77" max="77" width="8.453125" style="24" customWidth="1"/>
    <col min="78" max="78" width="35.1796875" style="24" customWidth="1"/>
    <col min="79" max="16384" width="11.453125" style="24"/>
  </cols>
  <sheetData>
    <row r="1" spans="1:78" ht="24.75" customHeight="1">
      <c r="A1" s="22"/>
      <c r="B1" s="23" t="s">
        <v>32</v>
      </c>
      <c r="E1" s="22"/>
      <c r="F1" s="22"/>
      <c r="G1" s="22"/>
      <c r="H1" s="22"/>
      <c r="I1" s="25"/>
      <c r="S1" s="22"/>
      <c r="T1" s="22"/>
      <c r="U1" s="22"/>
      <c r="V1" s="22"/>
      <c r="W1" s="22"/>
      <c r="X1" s="22"/>
      <c r="Y1" s="22"/>
      <c r="Z1" s="22"/>
      <c r="AA1" s="22"/>
      <c r="AB1" s="22"/>
      <c r="AC1" s="22"/>
      <c r="AD1" s="22"/>
      <c r="AE1" s="22"/>
      <c r="AF1" s="22"/>
      <c r="AG1" s="22"/>
      <c r="AH1" s="22"/>
      <c r="AI1" s="22"/>
      <c r="AJ1" s="22"/>
      <c r="AK1" s="22"/>
      <c r="AL1" s="22"/>
      <c r="AM1" s="22"/>
      <c r="AN1" s="22"/>
      <c r="AO1" s="22"/>
      <c r="AP1" s="22"/>
      <c r="AQ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row>
    <row r="2" spans="1:78" ht="10.5" customHeight="1">
      <c r="A2" s="22"/>
      <c r="B2" s="29"/>
      <c r="E2" s="22"/>
      <c r="F2" s="22"/>
      <c r="G2" s="22"/>
      <c r="H2" s="22"/>
      <c r="I2" s="25"/>
      <c r="S2" s="22"/>
      <c r="T2" s="22"/>
      <c r="U2" s="22"/>
      <c r="V2" s="22"/>
      <c r="W2" s="22"/>
      <c r="X2" s="22"/>
      <c r="Y2" s="22"/>
      <c r="Z2" s="22"/>
      <c r="AA2" s="22"/>
      <c r="AB2" s="22"/>
      <c r="AC2" s="22"/>
      <c r="AD2" s="22"/>
      <c r="AE2" s="22"/>
      <c r="AF2" s="22"/>
      <c r="AG2" s="22"/>
      <c r="AH2" s="22"/>
      <c r="AI2" s="22"/>
      <c r="AJ2" s="22"/>
      <c r="AK2" s="22"/>
      <c r="AL2" s="22"/>
      <c r="AM2" s="22"/>
      <c r="AN2" s="22"/>
      <c r="AO2" s="22"/>
      <c r="AP2" s="22"/>
      <c r="AQ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row>
    <row r="3" spans="1:78" ht="15.75" customHeight="1">
      <c r="A3" s="22"/>
      <c r="B3" s="30" t="s">
        <v>0</v>
      </c>
      <c r="C3" s="31"/>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row>
    <row r="4" spans="1:78" ht="17.25" customHeight="1">
      <c r="A4" s="22"/>
      <c r="B4" s="32" t="s">
        <v>74</v>
      </c>
      <c r="C4" s="3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row>
    <row r="5" spans="1:78" ht="14.25" customHeight="1" thickBot="1">
      <c r="A5" s="22"/>
      <c r="B5" s="33" t="s">
        <v>153</v>
      </c>
      <c r="C5" s="34"/>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P5" s="22"/>
      <c r="AQ5" s="22"/>
      <c r="AR5" s="22"/>
      <c r="AS5" s="22"/>
      <c r="AT5" s="22"/>
    </row>
    <row r="6" spans="1:78" ht="17.25" customHeight="1" thickBot="1">
      <c r="A6" s="22"/>
      <c r="B6" s="35" t="s">
        <v>69</v>
      </c>
      <c r="C6" s="36"/>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P6" s="22"/>
      <c r="AQ6" s="22"/>
      <c r="AR6" s="22"/>
      <c r="AS6" s="22"/>
      <c r="AT6" s="22"/>
    </row>
    <row r="7" spans="1:78" s="28" customFormat="1" ht="123" customHeight="1">
      <c r="B7" s="37"/>
      <c r="C7" s="37"/>
      <c r="D7" s="24"/>
      <c r="E7" s="78" t="s">
        <v>76</v>
      </c>
      <c r="F7" s="78" t="s">
        <v>77</v>
      </c>
      <c r="G7" s="78" t="s">
        <v>53</v>
      </c>
      <c r="H7" s="78" t="s">
        <v>40</v>
      </c>
      <c r="I7" s="78" t="s">
        <v>5</v>
      </c>
      <c r="J7" s="78" t="s">
        <v>78</v>
      </c>
      <c r="K7" s="78" t="s">
        <v>61</v>
      </c>
      <c r="L7" s="78" t="s">
        <v>80</v>
      </c>
      <c r="M7" s="78" t="s">
        <v>81</v>
      </c>
      <c r="N7" s="39" t="s">
        <v>10</v>
      </c>
      <c r="O7" s="40" t="s">
        <v>17</v>
      </c>
      <c r="P7" s="39" t="s">
        <v>21</v>
      </c>
      <c r="Q7" s="41" t="s">
        <v>9</v>
      </c>
      <c r="R7" s="84" t="s">
        <v>60</v>
      </c>
      <c r="S7" s="42"/>
      <c r="T7" s="78" t="s">
        <v>11</v>
      </c>
      <c r="U7" s="78" t="s">
        <v>18</v>
      </c>
      <c r="V7" s="78" t="s">
        <v>25</v>
      </c>
      <c r="W7" s="78" t="s">
        <v>26</v>
      </c>
      <c r="X7" s="78" t="s">
        <v>62</v>
      </c>
      <c r="Y7" s="78" t="s">
        <v>46</v>
      </c>
      <c r="Z7" s="78" t="s">
        <v>47</v>
      </c>
      <c r="AA7" s="78" t="s">
        <v>63</v>
      </c>
      <c r="AB7" s="78" t="s">
        <v>64</v>
      </c>
      <c r="AC7" s="78" t="s">
        <v>65</v>
      </c>
      <c r="AD7" s="78" t="s">
        <v>66</v>
      </c>
      <c r="AE7" s="78" t="s">
        <v>20</v>
      </c>
      <c r="AF7" s="78" t="s">
        <v>67</v>
      </c>
      <c r="AG7" s="78" t="s">
        <v>88</v>
      </c>
      <c r="AH7" s="78" t="s">
        <v>12</v>
      </c>
      <c r="AI7" s="78" t="s">
        <v>13</v>
      </c>
      <c r="AJ7" s="78" t="s">
        <v>16</v>
      </c>
      <c r="AK7" s="78" t="s">
        <v>87</v>
      </c>
      <c r="AL7" s="78" t="s">
        <v>84</v>
      </c>
      <c r="AM7" s="78" t="s">
        <v>85</v>
      </c>
      <c r="AN7" s="78" t="s">
        <v>56</v>
      </c>
      <c r="AO7" s="78" t="s">
        <v>19</v>
      </c>
      <c r="AP7" s="78" t="s">
        <v>22</v>
      </c>
      <c r="AQ7" s="78" t="s">
        <v>30</v>
      </c>
      <c r="AR7" s="41" t="s">
        <v>9</v>
      </c>
      <c r="AS7" s="84" t="s">
        <v>60</v>
      </c>
      <c r="AT7" s="22"/>
      <c r="AU7" s="38" t="s">
        <v>6</v>
      </c>
      <c r="AV7" s="38" t="s">
        <v>7</v>
      </c>
      <c r="AW7" s="38" t="s">
        <v>8</v>
      </c>
      <c r="AX7" s="38" t="s">
        <v>38</v>
      </c>
      <c r="AY7" s="38" t="s">
        <v>58</v>
      </c>
      <c r="AZ7" s="38" t="s">
        <v>39</v>
      </c>
      <c r="BA7" s="38" t="s">
        <v>90</v>
      </c>
      <c r="BB7" s="38" t="s">
        <v>89</v>
      </c>
      <c r="BC7" s="38" t="s">
        <v>59</v>
      </c>
      <c r="BD7" s="38" t="s">
        <v>68</v>
      </c>
      <c r="BE7" s="38" t="s">
        <v>14</v>
      </c>
      <c r="BF7" s="38" t="s">
        <v>15</v>
      </c>
      <c r="BG7" s="38" t="s">
        <v>91</v>
      </c>
      <c r="BH7" s="38" t="s">
        <v>33</v>
      </c>
      <c r="BI7" s="38" t="s">
        <v>96</v>
      </c>
      <c r="BJ7" s="38" t="s">
        <v>92</v>
      </c>
      <c r="BK7" s="38" t="s">
        <v>57</v>
      </c>
      <c r="BL7" s="38" t="s">
        <v>41</v>
      </c>
      <c r="BM7" s="38" t="s">
        <v>42</v>
      </c>
      <c r="BN7" s="38" t="s">
        <v>43</v>
      </c>
      <c r="BO7" s="38" t="s">
        <v>44</v>
      </c>
      <c r="BP7" s="38" t="s">
        <v>45</v>
      </c>
      <c r="BQ7" s="38" t="s">
        <v>34</v>
      </c>
      <c r="BR7" s="38" t="s">
        <v>36</v>
      </c>
      <c r="BS7" s="38" t="s">
        <v>37</v>
      </c>
      <c r="BT7" s="38" t="s">
        <v>35</v>
      </c>
      <c r="BU7" s="38" t="s">
        <v>54</v>
      </c>
      <c r="BV7" s="38" t="s">
        <v>55</v>
      </c>
      <c r="BW7" s="38" t="s">
        <v>48</v>
      </c>
      <c r="BX7" s="38" t="s">
        <v>49</v>
      </c>
      <c r="BY7" s="41" t="s">
        <v>9</v>
      </c>
      <c r="BZ7" s="84" t="s">
        <v>60</v>
      </c>
    </row>
    <row r="8" spans="1:78" s="28" customFormat="1" ht="22.5" customHeight="1" thickBot="1">
      <c r="B8" s="43"/>
      <c r="C8" s="43"/>
      <c r="D8" s="24"/>
      <c r="E8" s="44"/>
      <c r="F8" s="44"/>
      <c r="G8" s="44"/>
      <c r="H8" s="44"/>
      <c r="I8" s="44"/>
      <c r="J8" s="44"/>
      <c r="K8" s="44"/>
      <c r="L8" s="44"/>
      <c r="M8" s="44"/>
      <c r="N8" s="45"/>
      <c r="O8" s="46"/>
      <c r="P8" s="44"/>
      <c r="Q8" s="44"/>
      <c r="R8" s="10"/>
      <c r="S8" s="47"/>
      <c r="T8" s="44"/>
      <c r="U8" s="44"/>
      <c r="V8" s="44"/>
      <c r="W8" s="44"/>
      <c r="X8" s="44"/>
      <c r="Y8" s="44"/>
      <c r="Z8" s="44"/>
      <c r="AA8" s="44"/>
      <c r="AB8" s="44"/>
      <c r="AC8" s="44"/>
      <c r="AD8" s="44"/>
      <c r="AE8" s="44"/>
      <c r="AF8" s="44"/>
      <c r="AG8" s="44"/>
      <c r="AH8" s="44"/>
      <c r="AI8" s="44"/>
      <c r="AJ8" s="44"/>
      <c r="AK8" s="44"/>
      <c r="AL8" s="44"/>
      <c r="AM8" s="44"/>
      <c r="AN8" s="44"/>
      <c r="AO8" s="44"/>
      <c r="AP8" s="44"/>
      <c r="AQ8" s="44"/>
      <c r="AR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row>
    <row r="9" spans="1:78" s="48" customFormat="1" ht="15" customHeight="1" collapsed="1" thickBot="1">
      <c r="B9" s="90" t="s">
        <v>23</v>
      </c>
      <c r="C9" s="91" t="s">
        <v>138</v>
      </c>
      <c r="D9" s="43"/>
      <c r="E9" s="42"/>
      <c r="F9" s="42"/>
      <c r="G9" s="42"/>
      <c r="H9" s="42"/>
      <c r="I9" s="42"/>
      <c r="J9" s="42"/>
      <c r="K9" s="42"/>
      <c r="L9" s="42"/>
      <c r="M9" s="42"/>
      <c r="N9" s="50"/>
      <c r="O9" s="51"/>
      <c r="P9" s="42"/>
      <c r="Q9" s="42"/>
      <c r="R9"/>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28"/>
      <c r="AT9" s="28"/>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28"/>
    </row>
    <row r="10" spans="1:78" s="48" customFormat="1" ht="15" customHeight="1" thickBot="1">
      <c r="B10" s="92" t="s">
        <v>97</v>
      </c>
      <c r="C10" s="93" t="s">
        <v>133</v>
      </c>
      <c r="D10" s="43"/>
      <c r="E10" s="67">
        <v>100</v>
      </c>
      <c r="F10" s="67">
        <v>100</v>
      </c>
      <c r="G10" s="67">
        <v>100</v>
      </c>
      <c r="H10" s="67">
        <v>100</v>
      </c>
      <c r="I10" s="67">
        <v>100</v>
      </c>
      <c r="J10" s="67">
        <v>100</v>
      </c>
      <c r="K10" s="67">
        <v>100</v>
      </c>
      <c r="L10" s="67">
        <v>100</v>
      </c>
      <c r="M10" s="67">
        <v>100</v>
      </c>
      <c r="N10" s="68">
        <f>(E10+F10+G10+H10+I10+J10+K10+L10+M10)/9</f>
        <v>100</v>
      </c>
      <c r="O10" s="336" t="s">
        <v>139</v>
      </c>
      <c r="P10" s="77">
        <v>95</v>
      </c>
      <c r="Q10" s="66">
        <f>N10*0.7+P10*0.3</f>
        <v>98.5</v>
      </c>
      <c r="R10" s="334" t="s">
        <v>150</v>
      </c>
      <c r="S10" s="332"/>
      <c r="T10" s="67">
        <v>100</v>
      </c>
      <c r="U10" s="67">
        <v>100</v>
      </c>
      <c r="V10" s="67">
        <v>100</v>
      </c>
      <c r="W10" s="67">
        <v>100</v>
      </c>
      <c r="X10" s="67">
        <v>100</v>
      </c>
      <c r="Y10" s="67">
        <v>100</v>
      </c>
      <c r="Z10" s="67">
        <v>100</v>
      </c>
      <c r="AA10" s="67">
        <v>10</v>
      </c>
      <c r="AB10" s="67">
        <v>100</v>
      </c>
      <c r="AC10" s="67">
        <v>100</v>
      </c>
      <c r="AD10" s="67">
        <v>100</v>
      </c>
      <c r="AE10" s="67">
        <v>100</v>
      </c>
      <c r="AF10" s="67">
        <v>100</v>
      </c>
      <c r="AG10" s="67">
        <v>0</v>
      </c>
      <c r="AH10" s="67">
        <v>100</v>
      </c>
      <c r="AI10" s="67">
        <v>100</v>
      </c>
      <c r="AJ10" s="67">
        <v>100</v>
      </c>
      <c r="AK10" s="67">
        <v>100</v>
      </c>
      <c r="AL10" s="67">
        <v>100</v>
      </c>
      <c r="AM10" s="67">
        <v>100</v>
      </c>
      <c r="AN10" s="67">
        <v>100</v>
      </c>
      <c r="AO10" s="67">
        <v>100</v>
      </c>
      <c r="AP10" s="67">
        <v>100</v>
      </c>
      <c r="AQ10" s="67">
        <v>70</v>
      </c>
      <c r="AR10" s="68">
        <f>(T10+U10+V10+W10+X10+Y10+Z10+AA10+AB10+AC10+AD10+AE10+AF10+AG10+AH10+AI10+AJ10+AK10+AL10+AM10+AN10+AO10+AP10+AQ10)/24</f>
        <v>90.833333333333329</v>
      </c>
      <c r="AS10" s="79"/>
      <c r="AT10" s="79"/>
      <c r="AU10" s="67">
        <v>50</v>
      </c>
      <c r="AV10" s="67">
        <v>100</v>
      </c>
      <c r="AW10" s="67"/>
      <c r="AX10" s="67">
        <v>100</v>
      </c>
      <c r="AY10" s="67">
        <v>100</v>
      </c>
      <c r="AZ10" s="67">
        <v>100</v>
      </c>
      <c r="BA10" s="67">
        <v>100</v>
      </c>
      <c r="BB10" s="67">
        <v>100</v>
      </c>
      <c r="BC10" s="67">
        <v>100</v>
      </c>
      <c r="BD10" s="67">
        <v>100</v>
      </c>
      <c r="BE10" s="67">
        <v>100</v>
      </c>
      <c r="BF10" s="67">
        <v>100</v>
      </c>
      <c r="BG10" s="67">
        <v>100</v>
      </c>
      <c r="BH10" s="67">
        <v>100</v>
      </c>
      <c r="BI10" s="67">
        <v>100</v>
      </c>
      <c r="BJ10" s="67">
        <v>100</v>
      </c>
      <c r="BK10" s="67">
        <v>100</v>
      </c>
      <c r="BL10" s="67">
        <v>100</v>
      </c>
      <c r="BM10" s="67">
        <v>100</v>
      </c>
      <c r="BN10" s="67">
        <v>100</v>
      </c>
      <c r="BO10" s="67">
        <v>100</v>
      </c>
      <c r="BP10" s="67">
        <v>100</v>
      </c>
      <c r="BQ10" s="67">
        <v>100</v>
      </c>
      <c r="BR10" s="67">
        <v>100</v>
      </c>
      <c r="BS10" s="67">
        <v>100</v>
      </c>
      <c r="BT10" s="67">
        <v>100</v>
      </c>
      <c r="BU10" s="67">
        <v>100</v>
      </c>
      <c r="BV10" s="67">
        <v>100</v>
      </c>
      <c r="BW10" s="67">
        <v>100</v>
      </c>
      <c r="BX10" s="67">
        <v>100</v>
      </c>
      <c r="BY10" s="86">
        <f>(AU10+AV10+AX10+AY10+AZ10+BA10+BB10+BC10+BD10+BE10+BF10+BG10+BH10+BI10+BJ10+BK10+BL10+BM10+BN10+BO10+BP10+BQ10+BR10+BS10+BT10+BU10+BV10+BW10+BX10)/29</f>
        <v>98.275862068965523</v>
      </c>
      <c r="BZ10" s="330" t="s">
        <v>94</v>
      </c>
    </row>
    <row r="11" spans="1:78" s="48" customFormat="1" ht="15" customHeight="1" thickBot="1">
      <c r="B11" s="92" t="s">
        <v>98</v>
      </c>
      <c r="C11" s="93" t="s">
        <v>124</v>
      </c>
      <c r="D11" s="43"/>
      <c r="E11" s="67">
        <v>100</v>
      </c>
      <c r="F11" s="67">
        <v>100</v>
      </c>
      <c r="G11" s="67">
        <v>100</v>
      </c>
      <c r="H11" s="67">
        <v>0</v>
      </c>
      <c r="I11" s="67">
        <v>0</v>
      </c>
      <c r="J11" s="67">
        <v>0</v>
      </c>
      <c r="K11" s="67">
        <v>100</v>
      </c>
      <c r="L11" s="67">
        <v>100</v>
      </c>
      <c r="M11" s="67">
        <v>100</v>
      </c>
      <c r="N11" s="68">
        <f>(E11+F11+G11+H11+I11+J11+K11+L11+M11)/9</f>
        <v>66.666666666666671</v>
      </c>
      <c r="O11" s="337"/>
      <c r="P11" s="77">
        <v>95</v>
      </c>
      <c r="Q11" s="66">
        <f>N11*0.7+P11*0.3</f>
        <v>75.166666666666657</v>
      </c>
      <c r="R11" s="335"/>
      <c r="S11" s="333"/>
      <c r="T11" s="67">
        <v>100</v>
      </c>
      <c r="U11" s="67">
        <v>100</v>
      </c>
      <c r="V11" s="67">
        <v>100</v>
      </c>
      <c r="W11" s="67">
        <v>100</v>
      </c>
      <c r="X11" s="67">
        <v>100</v>
      </c>
      <c r="Y11" s="67">
        <v>100</v>
      </c>
      <c r="Z11" s="67">
        <v>100</v>
      </c>
      <c r="AA11" s="67">
        <v>10</v>
      </c>
      <c r="AB11" s="67">
        <v>100</v>
      </c>
      <c r="AC11" s="67">
        <v>100</v>
      </c>
      <c r="AD11" s="67">
        <v>100</v>
      </c>
      <c r="AE11" s="67">
        <v>100</v>
      </c>
      <c r="AF11" s="67">
        <v>100</v>
      </c>
      <c r="AG11" s="67">
        <v>0</v>
      </c>
      <c r="AH11" s="67">
        <v>100</v>
      </c>
      <c r="AI11" s="67">
        <v>100</v>
      </c>
      <c r="AJ11" s="67">
        <v>100</v>
      </c>
      <c r="AK11" s="67">
        <v>100</v>
      </c>
      <c r="AL11" s="67">
        <v>100</v>
      </c>
      <c r="AM11" s="67">
        <v>100</v>
      </c>
      <c r="AN11" s="67">
        <v>100</v>
      </c>
      <c r="AO11" s="67">
        <v>100</v>
      </c>
      <c r="AP11" s="67">
        <v>100</v>
      </c>
      <c r="AQ11" s="67">
        <v>70</v>
      </c>
      <c r="AR11" s="68">
        <f>(T11+U11+V11+W11+X11+Y11+Z11+AA11+AB11+AC11+AD11+AE11+AF11+AG11+AH11+AI11+AJ11+AK11+AL11+AM11+AN11+AO11+AP11+AQ11)/24</f>
        <v>90.833333333333329</v>
      </c>
      <c r="AS11" s="79"/>
      <c r="AT11" s="79"/>
      <c r="AU11" s="67">
        <v>50</v>
      </c>
      <c r="AV11" s="67">
        <v>100</v>
      </c>
      <c r="AW11" s="67"/>
      <c r="AX11" s="67">
        <v>100</v>
      </c>
      <c r="AY11" s="67">
        <v>100</v>
      </c>
      <c r="AZ11" s="67">
        <v>100</v>
      </c>
      <c r="BA11" s="67">
        <v>100</v>
      </c>
      <c r="BB11" s="67">
        <v>100</v>
      </c>
      <c r="BC11" s="67">
        <v>100</v>
      </c>
      <c r="BD11" s="67">
        <v>100</v>
      </c>
      <c r="BE11" s="67">
        <v>100</v>
      </c>
      <c r="BF11" s="67">
        <v>100</v>
      </c>
      <c r="BG11" s="67">
        <v>100</v>
      </c>
      <c r="BH11" s="67">
        <v>100</v>
      </c>
      <c r="BI11" s="67">
        <v>100</v>
      </c>
      <c r="BJ11" s="67">
        <v>100</v>
      </c>
      <c r="BK11" s="67">
        <v>100</v>
      </c>
      <c r="BL11" s="67">
        <v>100</v>
      </c>
      <c r="BM11" s="67">
        <v>100</v>
      </c>
      <c r="BN11" s="67">
        <v>100</v>
      </c>
      <c r="BO11" s="67">
        <v>100</v>
      </c>
      <c r="BP11" s="67">
        <v>100</v>
      </c>
      <c r="BQ11" s="67">
        <v>100</v>
      </c>
      <c r="BR11" s="67">
        <v>100</v>
      </c>
      <c r="BS11" s="67">
        <v>100</v>
      </c>
      <c r="BT11" s="67">
        <v>100</v>
      </c>
      <c r="BU11" s="67">
        <v>100</v>
      </c>
      <c r="BV11" s="67">
        <v>100</v>
      </c>
      <c r="BW11" s="67">
        <v>0</v>
      </c>
      <c r="BX11" s="67">
        <v>0</v>
      </c>
      <c r="BY11" s="86">
        <f>(AU11+AV11+AX11+AY11+AZ11+BA11+BB11+BC11+BD11+BE11+BF11+BG11+BH11+BI11+BJ11+BK11+BL11+BM11+BN11+BO11+BP11+BQ11+BR11+BS11+BT11+BU11+BV11+BW11+BX11)/29</f>
        <v>91.379310344827587</v>
      </c>
      <c r="BZ11" s="331"/>
    </row>
    <row r="12" spans="1:78" s="48" customFormat="1" ht="15" customHeight="1" thickBot="1">
      <c r="B12" s="92" t="s">
        <v>99</v>
      </c>
      <c r="C12" s="93" t="s">
        <v>100</v>
      </c>
      <c r="D12" s="43"/>
      <c r="E12" s="67">
        <v>100</v>
      </c>
      <c r="F12" s="67">
        <v>100</v>
      </c>
      <c r="G12" s="67">
        <v>100</v>
      </c>
      <c r="H12" s="67">
        <v>100</v>
      </c>
      <c r="I12" s="67">
        <v>100</v>
      </c>
      <c r="J12" s="67">
        <v>100</v>
      </c>
      <c r="K12" s="67">
        <v>100</v>
      </c>
      <c r="L12" s="67">
        <v>100</v>
      </c>
      <c r="M12" s="67">
        <v>100</v>
      </c>
      <c r="N12" s="68">
        <f>(E12+F12+G12+H12+I12+J12+K12+L12+M12)/9</f>
        <v>100</v>
      </c>
      <c r="O12" s="338"/>
      <c r="P12" s="77">
        <v>95</v>
      </c>
      <c r="Q12" s="76">
        <f>N12*0.7+P12*0.3</f>
        <v>98.5</v>
      </c>
      <c r="R12" s="335"/>
      <c r="S12" s="333"/>
      <c r="T12" s="67">
        <v>100</v>
      </c>
      <c r="U12" s="67">
        <v>100</v>
      </c>
      <c r="V12" s="67">
        <v>100</v>
      </c>
      <c r="W12" s="67">
        <v>100</v>
      </c>
      <c r="X12" s="67">
        <v>100</v>
      </c>
      <c r="Y12" s="67">
        <v>100</v>
      </c>
      <c r="Z12" s="67">
        <v>100</v>
      </c>
      <c r="AA12" s="67">
        <v>10</v>
      </c>
      <c r="AB12" s="67">
        <v>100</v>
      </c>
      <c r="AC12" s="67">
        <v>100</v>
      </c>
      <c r="AD12" s="67">
        <v>100</v>
      </c>
      <c r="AE12" s="67">
        <v>100</v>
      </c>
      <c r="AF12" s="67">
        <v>100</v>
      </c>
      <c r="AG12" s="67">
        <v>0</v>
      </c>
      <c r="AH12" s="67">
        <v>100</v>
      </c>
      <c r="AI12" s="67">
        <v>100</v>
      </c>
      <c r="AJ12" s="67">
        <v>100</v>
      </c>
      <c r="AK12" s="67">
        <v>100</v>
      </c>
      <c r="AL12" s="67">
        <v>100</v>
      </c>
      <c r="AM12" s="67">
        <v>100</v>
      </c>
      <c r="AN12" s="67">
        <v>100</v>
      </c>
      <c r="AO12" s="67">
        <v>100</v>
      </c>
      <c r="AP12" s="67">
        <v>100</v>
      </c>
      <c r="AQ12" s="67">
        <v>70</v>
      </c>
      <c r="AR12" s="68">
        <f>(T12+U12+V12+W12+X12+Y12+Z12+AA12+AB12+AC12+AD12+AE12+AF12+AG12+AH12+AI12+AJ12+AK12+AL12+AM12+AN12+AO12+AP12+AQ12)/24</f>
        <v>90.833333333333329</v>
      </c>
      <c r="AS12" s="79"/>
      <c r="AT12" s="79"/>
      <c r="AU12" s="67">
        <v>0</v>
      </c>
      <c r="AV12" s="67">
        <v>0</v>
      </c>
      <c r="AW12" s="67"/>
      <c r="AX12" s="67">
        <v>0</v>
      </c>
      <c r="AY12" s="67">
        <v>100</v>
      </c>
      <c r="AZ12" s="67">
        <v>100</v>
      </c>
      <c r="BA12" s="67">
        <v>100</v>
      </c>
      <c r="BB12" s="67">
        <v>100</v>
      </c>
      <c r="BC12" s="67">
        <v>100</v>
      </c>
      <c r="BD12" s="67">
        <v>100</v>
      </c>
      <c r="BE12" s="67">
        <v>100</v>
      </c>
      <c r="BF12" s="67">
        <v>100</v>
      </c>
      <c r="BG12" s="67">
        <v>100</v>
      </c>
      <c r="BH12" s="67">
        <v>100</v>
      </c>
      <c r="BI12" s="67">
        <v>100</v>
      </c>
      <c r="BJ12" s="67">
        <v>100</v>
      </c>
      <c r="BK12" s="67">
        <v>100</v>
      </c>
      <c r="BL12" s="67">
        <v>100</v>
      </c>
      <c r="BM12" s="67">
        <v>100</v>
      </c>
      <c r="BN12" s="67">
        <v>100</v>
      </c>
      <c r="BO12" s="67">
        <v>100</v>
      </c>
      <c r="BP12" s="67">
        <v>100</v>
      </c>
      <c r="BQ12" s="67">
        <v>100</v>
      </c>
      <c r="BR12" s="67">
        <v>100</v>
      </c>
      <c r="BS12" s="67">
        <v>100</v>
      </c>
      <c r="BT12" s="67">
        <v>100</v>
      </c>
      <c r="BU12" s="67">
        <v>100</v>
      </c>
      <c r="BV12" s="67">
        <v>100</v>
      </c>
      <c r="BW12" s="67">
        <v>100</v>
      </c>
      <c r="BX12" s="67">
        <v>100</v>
      </c>
      <c r="BY12" s="86">
        <f>(AU12+AV12+AX12+AY12+AZ12+BA12+BB12+BC12+BD12+BE12+BF12+BG12+BH12+BI12+BJ12+BK12+BL12+BM12+BN12+BO12+BP12+BQ12+BR12+BS12+BT12+BU12+BV12+BW12+BX12)/29</f>
        <v>89.65517241379311</v>
      </c>
      <c r="BZ12" s="331"/>
    </row>
    <row r="13" spans="1:78" s="48" customFormat="1" ht="18.75" customHeight="1" thickBot="1">
      <c r="B13" s="60"/>
      <c r="C13" s="61"/>
      <c r="D13" s="43"/>
      <c r="E13" s="70"/>
      <c r="F13" s="70"/>
      <c r="G13" s="70"/>
      <c r="H13" s="70"/>
      <c r="I13" s="70"/>
      <c r="J13" s="70"/>
      <c r="K13" s="70"/>
      <c r="L13" s="70"/>
      <c r="M13" s="70"/>
      <c r="N13" s="71"/>
      <c r="O13" s="53"/>
      <c r="P13" s="52"/>
      <c r="Q13" s="47"/>
      <c r="R13"/>
      <c r="S13" s="52"/>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80"/>
      <c r="AS13" s="79"/>
      <c r="AT13" s="79"/>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87"/>
      <c r="BZ13" s="28"/>
    </row>
    <row r="14" spans="1:78" s="48" customFormat="1" ht="15" customHeight="1" collapsed="1" thickBot="1">
      <c r="B14" s="90" t="s">
        <v>31</v>
      </c>
      <c r="C14" s="94" t="s">
        <v>147</v>
      </c>
      <c r="D14" s="43"/>
      <c r="E14" s="72"/>
      <c r="F14" s="72"/>
      <c r="G14" s="72"/>
      <c r="H14" s="72"/>
      <c r="I14" s="72"/>
      <c r="J14" s="72"/>
      <c r="K14" s="72"/>
      <c r="L14" s="72"/>
      <c r="M14" s="72"/>
      <c r="N14" s="73"/>
      <c r="O14" s="57"/>
      <c r="P14" s="47"/>
      <c r="Q14" s="47"/>
      <c r="R14"/>
      <c r="S14" s="47"/>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81"/>
      <c r="AS14" s="79"/>
      <c r="AT14" s="79"/>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88"/>
      <c r="BZ14" s="28"/>
    </row>
    <row r="15" spans="1:78" s="48" customFormat="1" ht="15" customHeight="1" thickBot="1">
      <c r="B15" s="92" t="s">
        <v>101</v>
      </c>
      <c r="C15" s="93" t="s">
        <v>102</v>
      </c>
      <c r="D15" s="43"/>
      <c r="E15" s="67">
        <v>100</v>
      </c>
      <c r="F15" s="67">
        <v>100</v>
      </c>
      <c r="G15" s="67">
        <v>100</v>
      </c>
      <c r="H15" s="67">
        <v>100</v>
      </c>
      <c r="I15" s="67">
        <v>100</v>
      </c>
      <c r="J15" s="67">
        <v>100</v>
      </c>
      <c r="K15" s="67">
        <v>100</v>
      </c>
      <c r="L15" s="67">
        <v>100</v>
      </c>
      <c r="M15" s="67">
        <v>100</v>
      </c>
      <c r="N15" s="68">
        <f>(E15+F15+G15+H15+I15+J15+K15+L15+M15)/9</f>
        <v>100</v>
      </c>
      <c r="O15" s="336"/>
      <c r="P15" s="77">
        <v>100</v>
      </c>
      <c r="Q15" s="66">
        <f>N15*0.7+P15*0.3</f>
        <v>100</v>
      </c>
      <c r="R15" s="334"/>
      <c r="S15" s="52"/>
      <c r="T15" s="67">
        <v>100</v>
      </c>
      <c r="U15" s="67">
        <v>100</v>
      </c>
      <c r="V15" s="67">
        <v>100</v>
      </c>
      <c r="W15" s="67">
        <v>100</v>
      </c>
      <c r="X15" s="67">
        <v>100</v>
      </c>
      <c r="Y15" s="67">
        <v>100</v>
      </c>
      <c r="Z15" s="67">
        <v>100</v>
      </c>
      <c r="AA15" s="67">
        <v>30</v>
      </c>
      <c r="AB15" s="67">
        <v>100</v>
      </c>
      <c r="AC15" s="67">
        <v>100</v>
      </c>
      <c r="AD15" s="67">
        <v>100</v>
      </c>
      <c r="AE15" s="67">
        <v>100</v>
      </c>
      <c r="AF15" s="67">
        <v>100</v>
      </c>
      <c r="AG15" s="67">
        <v>100</v>
      </c>
      <c r="AH15" s="67">
        <v>100</v>
      </c>
      <c r="AI15" s="67">
        <v>100</v>
      </c>
      <c r="AJ15" s="67">
        <v>100</v>
      </c>
      <c r="AK15" s="67">
        <v>100</v>
      </c>
      <c r="AL15" s="67">
        <v>100</v>
      </c>
      <c r="AM15" s="67">
        <v>100</v>
      </c>
      <c r="AN15" s="67">
        <v>100</v>
      </c>
      <c r="AO15" s="67">
        <v>100</v>
      </c>
      <c r="AP15" s="67">
        <v>100</v>
      </c>
      <c r="AQ15" s="67">
        <v>100</v>
      </c>
      <c r="AR15" s="68">
        <f>(T15+U15+V15+W15+X15+Y15+Z15+AA15+AB15+AC15+AD15+AE15+AF15+AG15+AH15+AI15+AJ15+AK15+AL15+AM15+AN15+AO15+AP15+AQ15)/24</f>
        <v>97.083333333333329</v>
      </c>
      <c r="AS15" s="334" t="s">
        <v>83</v>
      </c>
      <c r="AT15" s="82"/>
      <c r="AU15" s="67">
        <v>100</v>
      </c>
      <c r="AV15" s="67">
        <v>100</v>
      </c>
      <c r="AW15" s="67"/>
      <c r="AX15" s="67">
        <v>100</v>
      </c>
      <c r="AY15" s="67">
        <v>100</v>
      </c>
      <c r="AZ15" s="67">
        <v>100</v>
      </c>
      <c r="BA15" s="67">
        <v>100</v>
      </c>
      <c r="BB15" s="67">
        <v>100</v>
      </c>
      <c r="BC15" s="67">
        <v>100</v>
      </c>
      <c r="BD15" s="67">
        <v>100</v>
      </c>
      <c r="BE15" s="67">
        <v>100</v>
      </c>
      <c r="BF15" s="67">
        <v>100</v>
      </c>
      <c r="BG15" s="67">
        <v>100</v>
      </c>
      <c r="BH15" s="67">
        <v>100</v>
      </c>
      <c r="BI15" s="67">
        <v>100</v>
      </c>
      <c r="BJ15" s="67">
        <v>100</v>
      </c>
      <c r="BK15" s="67">
        <v>100</v>
      </c>
      <c r="BL15" s="67">
        <v>100</v>
      </c>
      <c r="BM15" s="67">
        <v>100</v>
      </c>
      <c r="BN15" s="67">
        <v>100</v>
      </c>
      <c r="BO15" s="67">
        <v>100</v>
      </c>
      <c r="BP15" s="67">
        <v>100</v>
      </c>
      <c r="BQ15" s="67">
        <v>100</v>
      </c>
      <c r="BR15" s="67">
        <v>100</v>
      </c>
      <c r="BS15" s="67">
        <v>100</v>
      </c>
      <c r="BT15" s="67">
        <v>100</v>
      </c>
      <c r="BU15" s="67">
        <v>100</v>
      </c>
      <c r="BV15" s="67">
        <v>100</v>
      </c>
      <c r="BW15" s="67">
        <v>100</v>
      </c>
      <c r="BX15" s="67">
        <v>100</v>
      </c>
      <c r="BY15" s="86">
        <f>(AU15+AV15+AX15+AY15+AZ15+BA15+BB15+BC15+BD15+BE15+BF15+BG15+BH15+BI15+BJ15+BK15+BL15+BM15+BN15+BO15+BP15+BQ15+BR15+BS15+BT15+BU15+BV15+BW15+BX15)/29</f>
        <v>100</v>
      </c>
      <c r="BZ15" s="28"/>
    </row>
    <row r="16" spans="1:78" s="48" customFormat="1" ht="14.25" customHeight="1" thickBot="1">
      <c r="B16" s="92" t="s">
        <v>103</v>
      </c>
      <c r="C16" s="93" t="s">
        <v>125</v>
      </c>
      <c r="D16" s="43"/>
      <c r="E16" s="67">
        <v>100</v>
      </c>
      <c r="F16" s="67">
        <v>100</v>
      </c>
      <c r="G16" s="67">
        <v>100</v>
      </c>
      <c r="H16" s="67">
        <v>100</v>
      </c>
      <c r="I16" s="67">
        <v>100</v>
      </c>
      <c r="J16" s="67">
        <v>100</v>
      </c>
      <c r="K16" s="67">
        <v>100</v>
      </c>
      <c r="L16" s="67">
        <v>100</v>
      </c>
      <c r="M16" s="67">
        <v>100</v>
      </c>
      <c r="N16" s="68">
        <f>(E16+F16+G16+H16+I16+J16+K16+L16+M16)/9</f>
        <v>100</v>
      </c>
      <c r="O16" s="337"/>
      <c r="P16" s="77">
        <v>100</v>
      </c>
      <c r="Q16" s="66">
        <f>N16*0.7+P16*0.3</f>
        <v>100</v>
      </c>
      <c r="R16" s="335"/>
      <c r="S16" s="52"/>
      <c r="T16" s="67">
        <v>100</v>
      </c>
      <c r="U16" s="67">
        <v>100</v>
      </c>
      <c r="V16" s="67">
        <v>100</v>
      </c>
      <c r="W16" s="67">
        <v>100</v>
      </c>
      <c r="X16" s="67">
        <v>100</v>
      </c>
      <c r="Y16" s="67">
        <v>100</v>
      </c>
      <c r="Z16" s="67">
        <v>100</v>
      </c>
      <c r="AA16" s="67">
        <v>30</v>
      </c>
      <c r="AB16" s="67">
        <v>100</v>
      </c>
      <c r="AC16" s="67">
        <v>100</v>
      </c>
      <c r="AD16" s="67">
        <v>100</v>
      </c>
      <c r="AE16" s="67">
        <v>100</v>
      </c>
      <c r="AF16" s="67">
        <v>100</v>
      </c>
      <c r="AG16" s="67">
        <v>100</v>
      </c>
      <c r="AH16" s="67">
        <v>100</v>
      </c>
      <c r="AI16" s="67">
        <v>100</v>
      </c>
      <c r="AJ16" s="67">
        <v>100</v>
      </c>
      <c r="AK16" s="67">
        <v>100</v>
      </c>
      <c r="AL16" s="67">
        <v>100</v>
      </c>
      <c r="AM16" s="67">
        <v>100</v>
      </c>
      <c r="AN16" s="67">
        <v>100</v>
      </c>
      <c r="AO16" s="67">
        <v>100</v>
      </c>
      <c r="AP16" s="67">
        <v>100</v>
      </c>
      <c r="AQ16" s="67">
        <v>100</v>
      </c>
      <c r="AR16" s="68">
        <f>(T16+U16+V16+W16+X16+Y16+Z16+AA16+AB16+AC16+AD16+AE16+AF16+AG16+AH16+AI16+AJ16+AK16+AL16+AM16+AN16+AO16+AP16+AQ16)/24</f>
        <v>97.083333333333329</v>
      </c>
      <c r="AS16" s="335"/>
      <c r="AT16" s="83"/>
      <c r="AU16" s="67">
        <v>100</v>
      </c>
      <c r="AV16" s="67">
        <v>100</v>
      </c>
      <c r="AW16" s="67"/>
      <c r="AX16" s="67">
        <v>100</v>
      </c>
      <c r="AY16" s="67">
        <v>100</v>
      </c>
      <c r="AZ16" s="67">
        <v>100</v>
      </c>
      <c r="BA16" s="67">
        <v>100</v>
      </c>
      <c r="BB16" s="67">
        <v>100</v>
      </c>
      <c r="BC16" s="67">
        <v>100</v>
      </c>
      <c r="BD16" s="67">
        <v>100</v>
      </c>
      <c r="BE16" s="67">
        <v>100</v>
      </c>
      <c r="BF16" s="67">
        <v>100</v>
      </c>
      <c r="BG16" s="67">
        <v>100</v>
      </c>
      <c r="BH16" s="67">
        <v>100</v>
      </c>
      <c r="BI16" s="67">
        <v>100</v>
      </c>
      <c r="BJ16" s="67">
        <v>100</v>
      </c>
      <c r="BK16" s="67">
        <v>100</v>
      </c>
      <c r="BL16" s="67">
        <v>100</v>
      </c>
      <c r="BM16" s="67">
        <v>100</v>
      </c>
      <c r="BN16" s="67">
        <v>100</v>
      </c>
      <c r="BO16" s="67">
        <v>100</v>
      </c>
      <c r="BP16" s="67">
        <v>100</v>
      </c>
      <c r="BQ16" s="67">
        <v>100</v>
      </c>
      <c r="BR16" s="67">
        <v>100</v>
      </c>
      <c r="BS16" s="67">
        <v>100</v>
      </c>
      <c r="BT16" s="67">
        <v>100</v>
      </c>
      <c r="BU16" s="67">
        <v>100</v>
      </c>
      <c r="BV16" s="67">
        <v>100</v>
      </c>
      <c r="BW16" s="67">
        <v>100</v>
      </c>
      <c r="BX16" s="67">
        <v>100</v>
      </c>
      <c r="BY16" s="86">
        <f>(AU16+AV16+AX16+AY16+AZ16+BA16+BB16+BC16+BD16+BE16+BF16+BG16+BH16+BI16+BJ16+BK16+BL16+BM16+BN16+BO16+BP16+BQ16+BR16+BS16+BT16+BU16+BV16+BW16+BX16)/29</f>
        <v>100</v>
      </c>
      <c r="BZ16" s="28"/>
    </row>
    <row r="17" spans="2:78" s="48" customFormat="1" ht="14.25" customHeight="1" thickBot="1">
      <c r="B17" s="92" t="s">
        <v>104</v>
      </c>
      <c r="C17" s="93" t="s">
        <v>105</v>
      </c>
      <c r="D17" s="43"/>
      <c r="E17" s="67">
        <v>100</v>
      </c>
      <c r="F17" s="67">
        <v>100</v>
      </c>
      <c r="G17" s="67">
        <v>100</v>
      </c>
      <c r="H17" s="67">
        <v>100</v>
      </c>
      <c r="I17" s="67">
        <v>100</v>
      </c>
      <c r="J17" s="67">
        <v>100</v>
      </c>
      <c r="K17" s="67">
        <v>100</v>
      </c>
      <c r="L17" s="67">
        <v>100</v>
      </c>
      <c r="M17" s="67">
        <v>100</v>
      </c>
      <c r="N17" s="68">
        <f>(E17+F17+G17+H17+I17+J17+K17+L17+M17)/9</f>
        <v>100</v>
      </c>
      <c r="O17" s="338"/>
      <c r="P17" s="77">
        <v>100</v>
      </c>
      <c r="Q17" s="76">
        <f>N17*0.7+P17*0.3</f>
        <v>100</v>
      </c>
      <c r="R17" s="335"/>
      <c r="S17" s="52"/>
      <c r="T17" s="67">
        <v>100</v>
      </c>
      <c r="U17" s="67">
        <v>0</v>
      </c>
      <c r="V17" s="67">
        <v>0</v>
      </c>
      <c r="W17" s="67">
        <v>0</v>
      </c>
      <c r="X17" s="67">
        <v>0</v>
      </c>
      <c r="Y17" s="67">
        <v>100</v>
      </c>
      <c r="Z17" s="67">
        <v>100</v>
      </c>
      <c r="AA17" s="67">
        <v>30</v>
      </c>
      <c r="AB17" s="67">
        <v>100</v>
      </c>
      <c r="AC17" s="67">
        <v>100</v>
      </c>
      <c r="AD17" s="67">
        <v>100</v>
      </c>
      <c r="AE17" s="67">
        <v>100</v>
      </c>
      <c r="AF17" s="67">
        <v>100</v>
      </c>
      <c r="AG17" s="67">
        <v>100</v>
      </c>
      <c r="AH17" s="67">
        <v>100</v>
      </c>
      <c r="AI17" s="67">
        <v>100</v>
      </c>
      <c r="AJ17" s="67">
        <v>100</v>
      </c>
      <c r="AK17" s="67">
        <v>100</v>
      </c>
      <c r="AL17" s="67">
        <v>100</v>
      </c>
      <c r="AM17" s="67">
        <v>100</v>
      </c>
      <c r="AN17" s="67">
        <v>100</v>
      </c>
      <c r="AO17" s="67">
        <v>100</v>
      </c>
      <c r="AP17" s="67">
        <v>100</v>
      </c>
      <c r="AQ17" s="67">
        <v>100</v>
      </c>
      <c r="AR17" s="68">
        <f>(T17+U17+V17+W17+X17+Y17+Z17+AA17+AB17+AC17+AD17+AE17+AF17+AG17+AH17+AI17+AJ17+AK17+AL17+AM17+AN17+AO17+AP17+AQ17)/24</f>
        <v>80.416666666666671</v>
      </c>
      <c r="AS17" s="335"/>
      <c r="AT17" s="83"/>
      <c r="AU17" s="67">
        <v>100</v>
      </c>
      <c r="AV17" s="67">
        <v>100</v>
      </c>
      <c r="AW17" s="67"/>
      <c r="AX17" s="67">
        <v>100</v>
      </c>
      <c r="AY17" s="67">
        <v>100</v>
      </c>
      <c r="AZ17" s="67">
        <v>100</v>
      </c>
      <c r="BA17" s="67">
        <v>100</v>
      </c>
      <c r="BB17" s="67">
        <v>100</v>
      </c>
      <c r="BC17" s="67">
        <v>100</v>
      </c>
      <c r="BD17" s="67">
        <v>100</v>
      </c>
      <c r="BE17" s="67">
        <v>100</v>
      </c>
      <c r="BF17" s="67">
        <v>100</v>
      </c>
      <c r="BG17" s="67">
        <v>100</v>
      </c>
      <c r="BH17" s="67">
        <v>100</v>
      </c>
      <c r="BI17" s="67">
        <v>100</v>
      </c>
      <c r="BJ17" s="67">
        <v>100</v>
      </c>
      <c r="BK17" s="67">
        <v>100</v>
      </c>
      <c r="BL17" s="67">
        <v>100</v>
      </c>
      <c r="BM17" s="67">
        <v>100</v>
      </c>
      <c r="BN17" s="67">
        <v>100</v>
      </c>
      <c r="BO17" s="67">
        <v>100</v>
      </c>
      <c r="BP17" s="67">
        <v>100</v>
      </c>
      <c r="BQ17" s="67">
        <v>100</v>
      </c>
      <c r="BR17" s="67">
        <v>100</v>
      </c>
      <c r="BS17" s="67">
        <v>100</v>
      </c>
      <c r="BT17" s="67">
        <v>100</v>
      </c>
      <c r="BU17" s="67">
        <v>100</v>
      </c>
      <c r="BV17" s="67">
        <v>100</v>
      </c>
      <c r="BW17" s="67">
        <v>100</v>
      </c>
      <c r="BX17" s="67">
        <v>100</v>
      </c>
      <c r="BY17" s="86">
        <f>(AU17+AV17+AX17+AY17+AZ17+BA17+BB17+BC17+BD17+BE17+BF17+BG17+BH17+BI17+BJ17+BK17+BL17+BM17+BN17+BO17+BP17+BQ17+BR17+BS17+BT17+BU17+BV17+BW17+BX17)/29</f>
        <v>100</v>
      </c>
      <c r="BZ17" s="28"/>
    </row>
    <row r="18" spans="2:78" s="48" customFormat="1" ht="15" customHeight="1" thickBot="1">
      <c r="B18" s="60"/>
      <c r="C18" s="61"/>
      <c r="D18" s="43"/>
      <c r="E18" s="72"/>
      <c r="F18" s="72"/>
      <c r="G18" s="72"/>
      <c r="H18" s="72"/>
      <c r="I18" s="72"/>
      <c r="J18" s="72"/>
      <c r="K18" s="72"/>
      <c r="L18" s="72"/>
      <c r="M18" s="72"/>
      <c r="N18" s="73"/>
      <c r="O18" s="62"/>
      <c r="P18" s="56"/>
      <c r="Q18" s="56"/>
      <c r="R18"/>
      <c r="S18" s="47"/>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80"/>
      <c r="AS18" s="79"/>
      <c r="AT18" s="79"/>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87"/>
      <c r="BZ18" s="28"/>
    </row>
    <row r="19" spans="2:78" s="48" customFormat="1" ht="15" customHeight="1" collapsed="1" thickBot="1">
      <c r="B19" s="90" t="s">
        <v>27</v>
      </c>
      <c r="C19" s="95" t="s">
        <v>144</v>
      </c>
      <c r="D19" s="42"/>
      <c r="E19" s="72"/>
      <c r="F19" s="72"/>
      <c r="G19" s="72"/>
      <c r="H19" s="72"/>
      <c r="I19" s="72"/>
      <c r="J19" s="72"/>
      <c r="K19" s="72"/>
      <c r="L19" s="72"/>
      <c r="M19" s="72"/>
      <c r="N19" s="74"/>
      <c r="O19" s="62"/>
      <c r="P19" s="56"/>
      <c r="Q19" s="56"/>
      <c r="R19"/>
      <c r="S19" s="47"/>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81"/>
      <c r="AS19" s="79"/>
      <c r="AT19" s="79"/>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47"/>
      <c r="BS19" s="47"/>
      <c r="BT19" s="47"/>
      <c r="BU19" s="47"/>
      <c r="BV19" s="47"/>
      <c r="BW19" s="47"/>
      <c r="BX19" s="47"/>
      <c r="BY19" s="87"/>
      <c r="BZ19" s="28"/>
    </row>
    <row r="20" spans="2:78" s="48" customFormat="1" ht="15" customHeight="1" thickBot="1">
      <c r="B20" s="92" t="s">
        <v>106</v>
      </c>
      <c r="C20" s="93" t="s">
        <v>148</v>
      </c>
      <c r="D20" s="43"/>
      <c r="E20" s="67"/>
      <c r="F20" s="67"/>
      <c r="G20" s="67"/>
      <c r="H20" s="67">
        <v>100</v>
      </c>
      <c r="I20" s="67">
        <v>100</v>
      </c>
      <c r="J20" s="67">
        <v>100</v>
      </c>
      <c r="K20" s="67">
        <v>100</v>
      </c>
      <c r="L20" s="67">
        <v>100</v>
      </c>
      <c r="M20" s="67">
        <v>100</v>
      </c>
      <c r="N20" s="68">
        <f>(E20+F20+G20+H20+I20+J20+K20+L20+M20)/9</f>
        <v>66.666666666666671</v>
      </c>
      <c r="O20" s="339" t="s">
        <v>145</v>
      </c>
      <c r="P20" s="101">
        <v>95</v>
      </c>
      <c r="Q20" s="66">
        <f>N20*0.7+P20*0.3</f>
        <v>75.166666666666657</v>
      </c>
      <c r="R20" s="334" t="s">
        <v>149</v>
      </c>
      <c r="S20" s="332"/>
      <c r="T20" s="67">
        <v>100</v>
      </c>
      <c r="U20" s="67">
        <v>100</v>
      </c>
      <c r="V20" s="67">
        <v>100</v>
      </c>
      <c r="W20" s="67">
        <v>100</v>
      </c>
      <c r="X20" s="67">
        <v>100</v>
      </c>
      <c r="Y20" s="67">
        <v>100</v>
      </c>
      <c r="Z20" s="67">
        <v>100</v>
      </c>
      <c r="AA20" s="67">
        <v>100</v>
      </c>
      <c r="AB20" s="67">
        <v>100</v>
      </c>
      <c r="AC20" s="67">
        <v>100</v>
      </c>
      <c r="AD20" s="67">
        <v>100</v>
      </c>
      <c r="AE20" s="67">
        <v>100</v>
      </c>
      <c r="AF20" s="67">
        <v>100</v>
      </c>
      <c r="AG20" s="67">
        <v>100</v>
      </c>
      <c r="AH20" s="67">
        <v>100</v>
      </c>
      <c r="AI20" s="67">
        <v>100</v>
      </c>
      <c r="AJ20" s="67">
        <v>100</v>
      </c>
      <c r="AK20" s="67">
        <v>100</v>
      </c>
      <c r="AL20" s="67">
        <v>100</v>
      </c>
      <c r="AM20" s="67">
        <v>100</v>
      </c>
      <c r="AN20" s="67">
        <v>100</v>
      </c>
      <c r="AO20" s="67">
        <v>100</v>
      </c>
      <c r="AP20" s="67">
        <v>100</v>
      </c>
      <c r="AQ20" s="67">
        <v>100</v>
      </c>
      <c r="AR20" s="68">
        <f>(T20+U20+V20+W20+X20+Y20+Z20+AA20+AB20+AC20+AD20+AE20+AF20+AG20+AH20+AI20+AJ20+AK20+AL20+AM20+AN20+AO20+AP20+AQ20)/24</f>
        <v>100</v>
      </c>
      <c r="AS20" s="334"/>
      <c r="AT20" s="82"/>
      <c r="AU20" s="67">
        <v>100</v>
      </c>
      <c r="AV20" s="67">
        <v>100</v>
      </c>
      <c r="AW20" s="67">
        <v>100</v>
      </c>
      <c r="AX20" s="67">
        <v>100</v>
      </c>
      <c r="AY20" s="67">
        <v>100</v>
      </c>
      <c r="AZ20" s="67">
        <v>100</v>
      </c>
      <c r="BA20" s="67">
        <v>100</v>
      </c>
      <c r="BB20" s="67">
        <v>100</v>
      </c>
      <c r="BC20" s="67">
        <v>100</v>
      </c>
      <c r="BD20" s="67">
        <v>100</v>
      </c>
      <c r="BE20" s="67">
        <v>100</v>
      </c>
      <c r="BF20" s="67">
        <v>100</v>
      </c>
      <c r="BG20" s="67">
        <v>100</v>
      </c>
      <c r="BH20" s="67">
        <v>100</v>
      </c>
      <c r="BI20" s="67">
        <v>100</v>
      </c>
      <c r="BJ20" s="67">
        <v>100</v>
      </c>
      <c r="BK20" s="67">
        <v>100</v>
      </c>
      <c r="BL20" s="67">
        <v>100</v>
      </c>
      <c r="BM20" s="67">
        <v>100</v>
      </c>
      <c r="BN20" s="67">
        <v>100</v>
      </c>
      <c r="BO20" s="67">
        <v>100</v>
      </c>
      <c r="BP20" s="67">
        <v>100</v>
      </c>
      <c r="BQ20" s="85"/>
      <c r="BR20" s="85"/>
      <c r="BS20" s="85"/>
      <c r="BT20" s="85"/>
      <c r="BU20" s="67">
        <v>100</v>
      </c>
      <c r="BV20" s="67">
        <v>100</v>
      </c>
      <c r="BW20" s="67">
        <v>100</v>
      </c>
      <c r="BX20" s="67">
        <v>100</v>
      </c>
      <c r="BY20" s="86">
        <f>(AU20+AV20+AX20+AY20+AZ20+BA20+BB20+BC20+BD20+BE20+BF20+BG20+BH20+BI20+BJ20+BK20+BL20+BM20+BN20+BO20+BP20+BQ20+BR20+BS20+BT20+BU20+BV20+BW20+BX20)/25</f>
        <v>100</v>
      </c>
      <c r="BZ20" s="28"/>
    </row>
    <row r="21" spans="2:78" s="48" customFormat="1" ht="15" customHeight="1" thickBot="1">
      <c r="B21" s="92" t="s">
        <v>107</v>
      </c>
      <c r="C21" s="93" t="s">
        <v>126</v>
      </c>
      <c r="D21" s="43"/>
      <c r="E21" s="67"/>
      <c r="F21" s="67"/>
      <c r="G21" s="67"/>
      <c r="H21" s="67">
        <v>100</v>
      </c>
      <c r="I21" s="67">
        <v>100</v>
      </c>
      <c r="J21" s="67">
        <v>100</v>
      </c>
      <c r="K21" s="67">
        <v>100</v>
      </c>
      <c r="L21" s="67">
        <v>100</v>
      </c>
      <c r="M21" s="67">
        <v>100</v>
      </c>
      <c r="N21" s="68">
        <f>(E21+F21+G21+H21+I21+J21+K21+L21+M21)/9</f>
        <v>66.666666666666671</v>
      </c>
      <c r="O21" s="340"/>
      <c r="P21" s="101">
        <v>95</v>
      </c>
      <c r="Q21" s="66">
        <f>N21*0.7+P21*0.3</f>
        <v>75.166666666666657</v>
      </c>
      <c r="R21" s="335"/>
      <c r="S21" s="333"/>
      <c r="T21" s="67">
        <v>100</v>
      </c>
      <c r="U21" s="67">
        <v>100</v>
      </c>
      <c r="V21" s="67">
        <v>100</v>
      </c>
      <c r="W21" s="67">
        <v>100</v>
      </c>
      <c r="X21" s="67">
        <v>100</v>
      </c>
      <c r="Y21" s="67">
        <v>100</v>
      </c>
      <c r="Z21" s="67">
        <v>100</v>
      </c>
      <c r="AA21" s="67">
        <v>100</v>
      </c>
      <c r="AB21" s="67">
        <v>100</v>
      </c>
      <c r="AC21" s="67">
        <v>100</v>
      </c>
      <c r="AD21" s="67">
        <v>100</v>
      </c>
      <c r="AE21" s="67">
        <v>100</v>
      </c>
      <c r="AF21" s="67">
        <v>100</v>
      </c>
      <c r="AG21" s="67">
        <v>100</v>
      </c>
      <c r="AH21" s="67">
        <v>100</v>
      </c>
      <c r="AI21" s="67">
        <v>100</v>
      </c>
      <c r="AJ21" s="67">
        <v>100</v>
      </c>
      <c r="AK21" s="67">
        <v>100</v>
      </c>
      <c r="AL21" s="67">
        <v>100</v>
      </c>
      <c r="AM21" s="67">
        <v>100</v>
      </c>
      <c r="AN21" s="67">
        <v>100</v>
      </c>
      <c r="AO21" s="67">
        <v>100</v>
      </c>
      <c r="AP21" s="67">
        <v>100</v>
      </c>
      <c r="AQ21" s="67">
        <v>100</v>
      </c>
      <c r="AR21" s="68">
        <f>(T21+U21+V21+W21+X21+Y21+Z21+AA21+AB21+AC21+AD21+AE21+AF21+AG21+AH21+AI21+AJ21+AK21+AL21+AM21+AN21+AO21+AP21+AQ21)/24</f>
        <v>100</v>
      </c>
      <c r="AS21" s="335"/>
      <c r="AT21" s="83"/>
      <c r="AU21" s="67">
        <v>100</v>
      </c>
      <c r="AV21" s="67">
        <v>100</v>
      </c>
      <c r="AW21" s="67">
        <v>100</v>
      </c>
      <c r="AX21" s="67">
        <v>100</v>
      </c>
      <c r="AY21" s="67">
        <v>100</v>
      </c>
      <c r="AZ21" s="67">
        <v>100</v>
      </c>
      <c r="BA21" s="67">
        <v>100</v>
      </c>
      <c r="BB21" s="67">
        <v>100</v>
      </c>
      <c r="BC21" s="67">
        <v>100</v>
      </c>
      <c r="BD21" s="67">
        <v>100</v>
      </c>
      <c r="BE21" s="67">
        <v>100</v>
      </c>
      <c r="BF21" s="67">
        <v>100</v>
      </c>
      <c r="BG21" s="67">
        <v>100</v>
      </c>
      <c r="BH21" s="67">
        <v>100</v>
      </c>
      <c r="BI21" s="67">
        <v>100</v>
      </c>
      <c r="BJ21" s="67">
        <v>100</v>
      </c>
      <c r="BK21" s="67">
        <v>100</v>
      </c>
      <c r="BL21" s="67">
        <v>100</v>
      </c>
      <c r="BM21" s="67">
        <v>100</v>
      </c>
      <c r="BN21" s="67">
        <v>100</v>
      </c>
      <c r="BO21" s="67">
        <v>100</v>
      </c>
      <c r="BP21" s="67">
        <v>100</v>
      </c>
      <c r="BQ21" s="67">
        <v>100</v>
      </c>
      <c r="BR21" s="67">
        <v>100</v>
      </c>
      <c r="BS21" s="67">
        <v>100</v>
      </c>
      <c r="BT21" s="67">
        <v>100</v>
      </c>
      <c r="BU21" s="67">
        <v>100</v>
      </c>
      <c r="BV21" s="67">
        <v>100</v>
      </c>
      <c r="BW21" s="67">
        <v>100</v>
      </c>
      <c r="BX21" s="67">
        <v>100</v>
      </c>
      <c r="BY21" s="86">
        <f>(AU21+AV21+AX21+AY21+AZ21+BA21+BB21+BC21+BD21+BE21+BF21+BG21+BH21+BI21+BJ21+BK21+BL21+BM21+BN21+BO21+BP21+BQ21+BR21+BS21+BT21+BU21+BV21+BW21+BX21)/29</f>
        <v>100</v>
      </c>
      <c r="BZ21" s="28"/>
    </row>
    <row r="22" spans="2:78" s="48" customFormat="1" ht="15" customHeight="1" thickBot="1">
      <c r="B22" s="92" t="s">
        <v>109</v>
      </c>
      <c r="C22" s="93" t="s">
        <v>128</v>
      </c>
      <c r="D22" s="43"/>
      <c r="E22" s="67"/>
      <c r="F22" s="67"/>
      <c r="G22" s="67">
        <v>0</v>
      </c>
      <c r="H22" s="67">
        <v>100</v>
      </c>
      <c r="I22" s="67">
        <v>100</v>
      </c>
      <c r="J22" s="67">
        <v>100</v>
      </c>
      <c r="K22" s="67">
        <v>100</v>
      </c>
      <c r="L22" s="67">
        <v>100</v>
      </c>
      <c r="M22" s="67">
        <v>100</v>
      </c>
      <c r="N22" s="68">
        <f>(E22+F22+G22+H22+I22+J22+K22+L22+M22)/9</f>
        <v>66.666666666666671</v>
      </c>
      <c r="O22" s="341"/>
      <c r="P22" s="101">
        <v>95</v>
      </c>
      <c r="Q22" s="76">
        <f>N22*0.7+P22*0.3</f>
        <v>75.166666666666657</v>
      </c>
      <c r="R22" s="335"/>
      <c r="S22" s="52"/>
      <c r="T22" s="67">
        <v>100</v>
      </c>
      <c r="U22" s="67">
        <v>100</v>
      </c>
      <c r="V22" s="67">
        <v>100</v>
      </c>
      <c r="W22" s="67">
        <v>100</v>
      </c>
      <c r="X22" s="67">
        <v>100</v>
      </c>
      <c r="Y22" s="67">
        <v>100</v>
      </c>
      <c r="Z22" s="67">
        <v>100</v>
      </c>
      <c r="AA22" s="67">
        <v>100</v>
      </c>
      <c r="AB22" s="67">
        <v>100</v>
      </c>
      <c r="AC22" s="67">
        <v>100</v>
      </c>
      <c r="AD22" s="67">
        <v>100</v>
      </c>
      <c r="AE22" s="67">
        <v>100</v>
      </c>
      <c r="AF22" s="67">
        <v>100</v>
      </c>
      <c r="AG22" s="67">
        <v>100</v>
      </c>
      <c r="AH22" s="67">
        <v>100</v>
      </c>
      <c r="AI22" s="67">
        <v>100</v>
      </c>
      <c r="AJ22" s="67">
        <v>100</v>
      </c>
      <c r="AK22" s="67">
        <v>100</v>
      </c>
      <c r="AL22" s="67">
        <v>100</v>
      </c>
      <c r="AM22" s="67">
        <v>100</v>
      </c>
      <c r="AN22" s="67">
        <v>100</v>
      </c>
      <c r="AO22" s="67">
        <v>100</v>
      </c>
      <c r="AP22" s="67">
        <v>100</v>
      </c>
      <c r="AQ22" s="67">
        <v>100</v>
      </c>
      <c r="AR22" s="68">
        <f>(T22+U22+V22+W22+X22+Y22+Z22+AA22+AB22+AC22+AD22+AE22+AF22+AG22+AH22+AI22+AJ22+AK22+AL22+AM22+AN22+AO22+AP22+AQ22)/24</f>
        <v>100</v>
      </c>
      <c r="AS22" s="335"/>
      <c r="AT22" s="83"/>
      <c r="AU22" s="67">
        <v>100</v>
      </c>
      <c r="AV22" s="67">
        <v>100</v>
      </c>
      <c r="AW22" s="67">
        <v>100</v>
      </c>
      <c r="AX22" s="67">
        <v>100</v>
      </c>
      <c r="AY22" s="67">
        <v>100</v>
      </c>
      <c r="AZ22" s="67">
        <v>100</v>
      </c>
      <c r="BA22" s="67">
        <v>100</v>
      </c>
      <c r="BB22" s="67">
        <v>100</v>
      </c>
      <c r="BC22" s="67">
        <v>100</v>
      </c>
      <c r="BD22" s="67">
        <v>100</v>
      </c>
      <c r="BE22" s="67">
        <v>100</v>
      </c>
      <c r="BF22" s="67">
        <v>100</v>
      </c>
      <c r="BG22" s="67">
        <v>100</v>
      </c>
      <c r="BH22" s="67">
        <v>100</v>
      </c>
      <c r="BI22" s="67">
        <v>100</v>
      </c>
      <c r="BJ22" s="67">
        <v>100</v>
      </c>
      <c r="BK22" s="67">
        <v>100</v>
      </c>
      <c r="BL22" s="67">
        <v>100</v>
      </c>
      <c r="BM22" s="67">
        <v>100</v>
      </c>
      <c r="BN22" s="67">
        <v>100</v>
      </c>
      <c r="BO22" s="67">
        <v>100</v>
      </c>
      <c r="BP22" s="67">
        <v>100</v>
      </c>
      <c r="BQ22" s="67">
        <v>100</v>
      </c>
      <c r="BR22" s="67">
        <v>100</v>
      </c>
      <c r="BS22" s="67">
        <v>100</v>
      </c>
      <c r="BT22" s="67">
        <v>100</v>
      </c>
      <c r="BU22" s="67">
        <v>100</v>
      </c>
      <c r="BV22" s="67">
        <v>100</v>
      </c>
      <c r="BW22" s="67">
        <v>100</v>
      </c>
      <c r="BX22" s="67">
        <v>100</v>
      </c>
      <c r="BY22" s="86">
        <f>(AU22+AV22+AX22+AY22+AZ22+BA22+BB22+BC22+BD22+BE22+BF22+BG22+BH22+BI22+BJ22+BK22+BL22+BM22+BN22+BO22+BP22+BQ22+BR22+BS22+BT22+BU22+BV22+BW22+BX22)/29</f>
        <v>100</v>
      </c>
      <c r="BZ22" s="28"/>
    </row>
    <row r="23" spans="2:78" s="48" customFormat="1" ht="16.5" customHeight="1" thickBot="1">
      <c r="B23" s="64"/>
      <c r="C23" s="61"/>
      <c r="D23" s="43"/>
      <c r="E23" s="70"/>
      <c r="F23" s="70"/>
      <c r="G23" s="70"/>
      <c r="H23" s="70"/>
      <c r="I23" s="70"/>
      <c r="J23" s="70"/>
      <c r="K23" s="70"/>
      <c r="L23" s="70"/>
      <c r="M23" s="70"/>
      <c r="N23" s="75"/>
      <c r="O23" s="53"/>
      <c r="P23" s="52"/>
      <c r="Q23" s="24"/>
      <c r="R23"/>
      <c r="S23" s="52"/>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80"/>
      <c r="AS23" s="79"/>
      <c r="AT23" s="79"/>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87"/>
      <c r="BZ23" s="28"/>
    </row>
    <row r="24" spans="2:78" s="48" customFormat="1" ht="15" customHeight="1" collapsed="1" thickBot="1">
      <c r="B24" s="90" t="s">
        <v>28</v>
      </c>
      <c r="C24" s="96" t="s">
        <v>152</v>
      </c>
      <c r="D24" s="43"/>
      <c r="E24" s="72"/>
      <c r="F24" s="72"/>
      <c r="G24" s="72"/>
      <c r="H24" s="72"/>
      <c r="I24" s="72"/>
      <c r="J24" s="72"/>
      <c r="K24" s="72"/>
      <c r="L24" s="72"/>
      <c r="M24" s="72"/>
      <c r="N24" s="73"/>
      <c r="O24" s="62"/>
      <c r="P24" s="56"/>
      <c r="Q24" s="56"/>
      <c r="R24"/>
      <c r="S24" s="47"/>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81"/>
      <c r="AS24" s="79"/>
      <c r="AT24" s="79"/>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87"/>
      <c r="BZ24" s="28"/>
    </row>
    <row r="25" spans="2:78" s="48" customFormat="1" ht="15" customHeight="1" thickBot="1">
      <c r="B25" s="92" t="s">
        <v>110</v>
      </c>
      <c r="C25" s="93" t="s">
        <v>129</v>
      </c>
      <c r="D25" s="43"/>
      <c r="E25" s="67">
        <v>100</v>
      </c>
      <c r="F25" s="67">
        <v>100</v>
      </c>
      <c r="G25" s="67">
        <v>100</v>
      </c>
      <c r="H25" s="67">
        <v>100</v>
      </c>
      <c r="I25" s="67">
        <v>100</v>
      </c>
      <c r="J25" s="67">
        <v>100</v>
      </c>
      <c r="K25" s="67">
        <v>100</v>
      </c>
      <c r="L25" s="67">
        <v>100</v>
      </c>
      <c r="M25" s="67">
        <v>100</v>
      </c>
      <c r="N25" s="68">
        <f>(E25+F25+G25+H25+I25+J25+K25+L25+M25)/9</f>
        <v>100</v>
      </c>
      <c r="O25" s="336"/>
      <c r="P25" s="77">
        <v>105</v>
      </c>
      <c r="Q25" s="66">
        <f>N25*0.7+P25*0.3</f>
        <v>101.5</v>
      </c>
      <c r="R25"/>
      <c r="S25" s="332"/>
      <c r="T25" s="67">
        <v>100</v>
      </c>
      <c r="U25" s="67">
        <v>100</v>
      </c>
      <c r="V25" s="67">
        <v>100</v>
      </c>
      <c r="W25" s="67">
        <v>100</v>
      </c>
      <c r="X25" s="67">
        <v>100</v>
      </c>
      <c r="Y25" s="67">
        <v>100</v>
      </c>
      <c r="Z25" s="67">
        <v>100</v>
      </c>
      <c r="AA25" s="67">
        <v>100</v>
      </c>
      <c r="AB25" s="67">
        <v>100</v>
      </c>
      <c r="AC25" s="67">
        <v>100</v>
      </c>
      <c r="AD25" s="67">
        <v>100</v>
      </c>
      <c r="AE25" s="67">
        <v>100</v>
      </c>
      <c r="AF25" s="67">
        <v>100</v>
      </c>
      <c r="AG25" s="67">
        <v>100</v>
      </c>
      <c r="AH25" s="67">
        <v>100</v>
      </c>
      <c r="AI25" s="67">
        <v>100</v>
      </c>
      <c r="AJ25" s="67">
        <v>100</v>
      </c>
      <c r="AK25" s="67">
        <v>100</v>
      </c>
      <c r="AL25" s="67">
        <v>100</v>
      </c>
      <c r="AM25" s="67">
        <v>100</v>
      </c>
      <c r="AN25" s="67">
        <v>100</v>
      </c>
      <c r="AO25" s="67">
        <v>100</v>
      </c>
      <c r="AP25" s="67">
        <v>100</v>
      </c>
      <c r="AQ25" s="67">
        <v>100</v>
      </c>
      <c r="AR25" s="68">
        <f>(T25+U25+V25+W25+X25+Y25+Z25+AA25+AB25+AC25+AD25+AE25+AF25+AG25+AH25+AI25+AJ25+AK25+AL25+AM25+AN25+AO25+AP25+AQ25)/24</f>
        <v>100</v>
      </c>
      <c r="AS25" s="334"/>
      <c r="AT25" s="82"/>
      <c r="AU25" s="67">
        <v>100</v>
      </c>
      <c r="AV25" s="67">
        <v>100</v>
      </c>
      <c r="AW25" s="67"/>
      <c r="AX25" s="67">
        <v>100</v>
      </c>
      <c r="AY25" s="67">
        <v>100</v>
      </c>
      <c r="AZ25" s="67">
        <v>100</v>
      </c>
      <c r="BA25" s="67">
        <v>100</v>
      </c>
      <c r="BB25" s="67">
        <v>100</v>
      </c>
      <c r="BC25" s="67">
        <v>100</v>
      </c>
      <c r="BD25" s="67">
        <v>100</v>
      </c>
      <c r="BE25" s="67">
        <v>100</v>
      </c>
      <c r="BF25" s="67">
        <v>100</v>
      </c>
      <c r="BG25" s="67">
        <v>100</v>
      </c>
      <c r="BH25" s="67">
        <v>100</v>
      </c>
      <c r="BI25" s="67">
        <v>100</v>
      </c>
      <c r="BJ25" s="67">
        <v>100</v>
      </c>
      <c r="BK25" s="67">
        <v>100</v>
      </c>
      <c r="BL25" s="67">
        <v>100</v>
      </c>
      <c r="BM25" s="67">
        <v>100</v>
      </c>
      <c r="BN25" s="67">
        <v>100</v>
      </c>
      <c r="BO25" s="67">
        <v>100</v>
      </c>
      <c r="BP25" s="67">
        <v>100</v>
      </c>
      <c r="BQ25" s="67">
        <v>100</v>
      </c>
      <c r="BR25" s="67">
        <v>100</v>
      </c>
      <c r="BS25" s="67">
        <v>0</v>
      </c>
      <c r="BT25" s="67">
        <v>100</v>
      </c>
      <c r="BU25" s="67">
        <v>100</v>
      </c>
      <c r="BV25" s="67">
        <v>100</v>
      </c>
      <c r="BW25" s="67">
        <v>100</v>
      </c>
      <c r="BX25" s="67">
        <v>100</v>
      </c>
      <c r="BY25" s="86">
        <f>(AU25+AV25+AX25+AY25+AZ25+BA25+BB25+BC25+BD25+BE25+BF25+BG25+BH25+BI25+BJ25+BK25+BL25+BM25+BN25+BO25+BP25+BQ25+BR25+BS25+BT25+BU25+BV25+BW25+BX25)/29</f>
        <v>96.551724137931032</v>
      </c>
      <c r="BZ25" s="28"/>
    </row>
    <row r="26" spans="2:78" s="48" customFormat="1" ht="15" customHeight="1" thickBot="1">
      <c r="B26" s="92" t="s">
        <v>111</v>
      </c>
      <c r="C26" s="93" t="s">
        <v>130</v>
      </c>
      <c r="D26" s="43"/>
      <c r="E26" s="67">
        <v>100</v>
      </c>
      <c r="F26" s="67">
        <v>100</v>
      </c>
      <c r="G26" s="67">
        <v>100</v>
      </c>
      <c r="H26" s="67">
        <v>100</v>
      </c>
      <c r="I26" s="67">
        <v>100</v>
      </c>
      <c r="J26" s="67">
        <v>100</v>
      </c>
      <c r="K26" s="67">
        <v>100</v>
      </c>
      <c r="L26" s="67">
        <v>100</v>
      </c>
      <c r="M26" s="67">
        <v>100</v>
      </c>
      <c r="N26" s="68">
        <f>(E26+F26+G26+H26+I26+J26+K26+L26+M26)/9</f>
        <v>100</v>
      </c>
      <c r="O26" s="337"/>
      <c r="P26" s="77">
        <v>105</v>
      </c>
      <c r="Q26" s="66">
        <f>N26*0.7+P26*0.3</f>
        <v>101.5</v>
      </c>
      <c r="R26"/>
      <c r="S26" s="333"/>
      <c r="T26" s="67">
        <v>100</v>
      </c>
      <c r="U26" s="67">
        <v>100</v>
      </c>
      <c r="V26" s="67">
        <v>100</v>
      </c>
      <c r="W26" s="67">
        <v>100</v>
      </c>
      <c r="X26" s="67">
        <v>100</v>
      </c>
      <c r="Y26" s="67">
        <v>100</v>
      </c>
      <c r="Z26" s="67">
        <v>100</v>
      </c>
      <c r="AA26" s="67">
        <v>100</v>
      </c>
      <c r="AB26" s="67">
        <v>100</v>
      </c>
      <c r="AC26" s="67">
        <v>100</v>
      </c>
      <c r="AD26" s="67">
        <v>100</v>
      </c>
      <c r="AE26" s="67">
        <v>100</v>
      </c>
      <c r="AF26" s="67">
        <v>100</v>
      </c>
      <c r="AG26" s="67">
        <v>100</v>
      </c>
      <c r="AH26" s="67">
        <v>100</v>
      </c>
      <c r="AI26" s="67">
        <v>100</v>
      </c>
      <c r="AJ26" s="67">
        <v>100</v>
      </c>
      <c r="AK26" s="67">
        <v>100</v>
      </c>
      <c r="AL26" s="67">
        <v>100</v>
      </c>
      <c r="AM26" s="67">
        <v>100</v>
      </c>
      <c r="AN26" s="67">
        <v>100</v>
      </c>
      <c r="AO26" s="67">
        <v>100</v>
      </c>
      <c r="AP26" s="67">
        <v>100</v>
      </c>
      <c r="AQ26" s="67">
        <v>100</v>
      </c>
      <c r="AR26" s="68">
        <f>(T26+U26+V26+W26+X26+Y26+Z26+AA26+AB26+AC26+AD26+AE26+AF26+AG26+AH26+AI26+AJ26+AK26+AL26+AM26+AN26+AO26+AP26+AQ26)/24</f>
        <v>100</v>
      </c>
      <c r="AS26" s="335"/>
      <c r="AT26" s="83"/>
      <c r="AU26" s="67">
        <v>100</v>
      </c>
      <c r="AV26" s="67">
        <v>100</v>
      </c>
      <c r="AW26" s="67"/>
      <c r="AX26" s="67">
        <v>100</v>
      </c>
      <c r="AY26" s="67">
        <v>100</v>
      </c>
      <c r="AZ26" s="67">
        <v>100</v>
      </c>
      <c r="BA26" s="67">
        <v>100</v>
      </c>
      <c r="BB26" s="67">
        <v>100</v>
      </c>
      <c r="BC26" s="67">
        <v>100</v>
      </c>
      <c r="BD26" s="67">
        <v>100</v>
      </c>
      <c r="BE26" s="67">
        <v>100</v>
      </c>
      <c r="BF26" s="67">
        <v>100</v>
      </c>
      <c r="BG26" s="67">
        <v>100</v>
      </c>
      <c r="BH26" s="67">
        <v>100</v>
      </c>
      <c r="BI26" s="67">
        <v>100</v>
      </c>
      <c r="BJ26" s="67">
        <v>100</v>
      </c>
      <c r="BK26" s="67">
        <v>100</v>
      </c>
      <c r="BL26" s="67">
        <v>100</v>
      </c>
      <c r="BM26" s="67">
        <v>100</v>
      </c>
      <c r="BN26" s="67">
        <v>100</v>
      </c>
      <c r="BO26" s="67">
        <v>100</v>
      </c>
      <c r="BP26" s="67">
        <v>100</v>
      </c>
      <c r="BQ26" s="67">
        <v>100</v>
      </c>
      <c r="BR26" s="67">
        <v>100</v>
      </c>
      <c r="BS26" s="67">
        <v>0</v>
      </c>
      <c r="BT26" s="67">
        <v>100</v>
      </c>
      <c r="BU26" s="67">
        <v>100</v>
      </c>
      <c r="BV26" s="67">
        <v>100</v>
      </c>
      <c r="BW26" s="67">
        <v>100</v>
      </c>
      <c r="BX26" s="67">
        <v>100</v>
      </c>
      <c r="BY26" s="86">
        <f>(AU26+AV26+AX26+AY26+AZ26+BA26+BB26+BC26+BD26+BE26+BF26+BG26+BH26+BI26+BJ26+BK26+BL26+BM26+BN26+BO26+BP26+BQ26+BR26+BS26+BT26+BU26+BV26+BW26+BX26)/29</f>
        <v>96.551724137931032</v>
      </c>
      <c r="BZ26" s="28"/>
    </row>
    <row r="27" spans="2:78" s="48" customFormat="1" ht="15" customHeight="1" thickBot="1">
      <c r="B27" s="92" t="s">
        <v>112</v>
      </c>
      <c r="C27" s="93" t="s">
        <v>134</v>
      </c>
      <c r="D27" s="43"/>
      <c r="E27" s="67">
        <v>100</v>
      </c>
      <c r="F27" s="67">
        <v>100</v>
      </c>
      <c r="G27" s="67">
        <v>100</v>
      </c>
      <c r="H27" s="67">
        <v>100</v>
      </c>
      <c r="I27" s="67">
        <v>100</v>
      </c>
      <c r="J27" s="67">
        <v>100</v>
      </c>
      <c r="K27" s="67">
        <v>100</v>
      </c>
      <c r="L27" s="67">
        <v>100</v>
      </c>
      <c r="M27" s="67">
        <v>100</v>
      </c>
      <c r="N27" s="68">
        <f>(E27+F27+G27+H27+I27+J27+K27+L27+M27)/9</f>
        <v>100</v>
      </c>
      <c r="O27" s="338"/>
      <c r="P27" s="77">
        <v>105</v>
      </c>
      <c r="Q27" s="76">
        <f>N27*0.7+P27*0.3</f>
        <v>101.5</v>
      </c>
      <c r="R27"/>
      <c r="S27" s="333"/>
      <c r="T27" s="67">
        <v>100</v>
      </c>
      <c r="U27" s="67">
        <v>100</v>
      </c>
      <c r="V27" s="67">
        <v>100</v>
      </c>
      <c r="W27" s="67">
        <v>100</v>
      </c>
      <c r="X27" s="67">
        <v>100</v>
      </c>
      <c r="Y27" s="67">
        <v>100</v>
      </c>
      <c r="Z27" s="67">
        <v>100</v>
      </c>
      <c r="AA27" s="67">
        <v>100</v>
      </c>
      <c r="AB27" s="67">
        <v>100</v>
      </c>
      <c r="AC27" s="67">
        <v>100</v>
      </c>
      <c r="AD27" s="67">
        <v>100</v>
      </c>
      <c r="AE27" s="67">
        <v>100</v>
      </c>
      <c r="AF27" s="67">
        <v>100</v>
      </c>
      <c r="AG27" s="67">
        <v>100</v>
      </c>
      <c r="AH27" s="67">
        <v>100</v>
      </c>
      <c r="AI27" s="67">
        <v>100</v>
      </c>
      <c r="AJ27" s="67">
        <v>100</v>
      </c>
      <c r="AK27" s="67">
        <v>100</v>
      </c>
      <c r="AL27" s="67">
        <v>100</v>
      </c>
      <c r="AM27" s="67">
        <v>100</v>
      </c>
      <c r="AN27" s="67">
        <v>100</v>
      </c>
      <c r="AO27" s="67">
        <v>100</v>
      </c>
      <c r="AP27" s="67">
        <v>100</v>
      </c>
      <c r="AQ27" s="67">
        <v>100</v>
      </c>
      <c r="AR27" s="68">
        <f>(T27+U27+V27+W27+X27+Y27+Z27+AA27+AB27+AC27+AD27+AE27+AF27+AG27+AH27+AI27+AJ27+AK27+AL27+AM27+AN27+AO27+AP27+AQ27)/24</f>
        <v>100</v>
      </c>
      <c r="AS27" s="335"/>
      <c r="AT27" s="83"/>
      <c r="AU27" s="67">
        <v>100</v>
      </c>
      <c r="AV27" s="67">
        <v>100</v>
      </c>
      <c r="AW27" s="67"/>
      <c r="AX27" s="67">
        <v>100</v>
      </c>
      <c r="AY27" s="67">
        <v>100</v>
      </c>
      <c r="AZ27" s="67">
        <v>100</v>
      </c>
      <c r="BA27" s="67">
        <v>100</v>
      </c>
      <c r="BB27" s="67">
        <v>100</v>
      </c>
      <c r="BC27" s="67">
        <v>100</v>
      </c>
      <c r="BD27" s="67">
        <v>100</v>
      </c>
      <c r="BE27" s="67">
        <v>100</v>
      </c>
      <c r="BF27" s="67">
        <v>100</v>
      </c>
      <c r="BG27" s="67">
        <v>100</v>
      </c>
      <c r="BH27" s="67">
        <v>100</v>
      </c>
      <c r="BI27" s="67">
        <v>100</v>
      </c>
      <c r="BJ27" s="67">
        <v>100</v>
      </c>
      <c r="BK27" s="67">
        <v>100</v>
      </c>
      <c r="BL27" s="67">
        <v>100</v>
      </c>
      <c r="BM27" s="67">
        <v>100</v>
      </c>
      <c r="BN27" s="67">
        <v>100</v>
      </c>
      <c r="BO27" s="67">
        <v>100</v>
      </c>
      <c r="BP27" s="67">
        <v>100</v>
      </c>
      <c r="BQ27" s="67">
        <v>100</v>
      </c>
      <c r="BR27" s="67">
        <v>100</v>
      </c>
      <c r="BS27" s="67">
        <v>0</v>
      </c>
      <c r="BT27" s="67">
        <v>100</v>
      </c>
      <c r="BU27" s="67">
        <v>100</v>
      </c>
      <c r="BV27" s="67">
        <v>100</v>
      </c>
      <c r="BW27" s="67">
        <v>100</v>
      </c>
      <c r="BX27" s="67">
        <v>100</v>
      </c>
      <c r="BY27" s="86">
        <f>(AU27+AV27+AX27+AY27+AZ27+BA27+BB27+BC27+BD27+BE27+BF27+BG27+BH27+BI27+BJ27+BK27+BL27+BM27+BN27+BO27+BP27+BQ27+BR27+BS27+BT27+BU27+BV27+BW27+BX27)/29</f>
        <v>96.551724137931032</v>
      </c>
      <c r="BZ27" s="28"/>
    </row>
    <row r="28" spans="2:78" s="48" customFormat="1" ht="15" customHeight="1" thickBot="1">
      <c r="B28" s="64"/>
      <c r="C28" s="61"/>
      <c r="D28" s="43"/>
      <c r="E28" s="70"/>
      <c r="F28" s="70"/>
      <c r="G28" s="70"/>
      <c r="H28" s="70"/>
      <c r="I28" s="70"/>
      <c r="J28" s="70"/>
      <c r="K28" s="70"/>
      <c r="L28" s="70"/>
      <c r="M28" s="70"/>
      <c r="N28" s="75"/>
      <c r="O28" s="53"/>
      <c r="P28" s="52"/>
      <c r="Q28" s="24"/>
      <c r="R28"/>
      <c r="S28" s="52"/>
      <c r="T28" s="55"/>
      <c r="U28" s="52"/>
      <c r="V28" s="52"/>
      <c r="W28" s="52"/>
      <c r="X28" s="52"/>
      <c r="Y28" s="55"/>
      <c r="Z28" s="55"/>
      <c r="AA28" s="55"/>
      <c r="AB28" s="55"/>
      <c r="AC28" s="55"/>
      <c r="AD28" s="55"/>
      <c r="AE28" s="55"/>
      <c r="AF28" s="55"/>
      <c r="AG28" s="55"/>
      <c r="AH28" s="55"/>
      <c r="AI28" s="55"/>
      <c r="AJ28" s="55"/>
      <c r="AK28" s="55"/>
      <c r="AL28" s="55"/>
      <c r="AM28" s="55"/>
      <c r="AN28" s="55"/>
      <c r="AO28" s="55"/>
      <c r="AP28" s="55"/>
      <c r="AQ28" s="55"/>
      <c r="AR28" s="54"/>
      <c r="AS28" s="28"/>
      <c r="AT28" s="28"/>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87"/>
      <c r="BZ28" s="28"/>
    </row>
    <row r="29" spans="2:78" s="48" customFormat="1" ht="15" customHeight="1" collapsed="1" thickBot="1">
      <c r="B29" s="90" t="s">
        <v>29</v>
      </c>
      <c r="C29" s="97" t="s">
        <v>146</v>
      </c>
      <c r="D29" s="43"/>
      <c r="E29" s="72"/>
      <c r="F29" s="72"/>
      <c r="G29" s="72"/>
      <c r="H29" s="72"/>
      <c r="I29" s="72"/>
      <c r="J29" s="72"/>
      <c r="K29" s="72"/>
      <c r="L29" s="72"/>
      <c r="M29" s="72"/>
      <c r="N29" s="73"/>
      <c r="O29" s="62"/>
      <c r="P29" s="56"/>
      <c r="Q29" s="56"/>
      <c r="R29"/>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50"/>
      <c r="AS29" s="28"/>
      <c r="AT29" s="28"/>
      <c r="AU29" s="47"/>
      <c r="AV29" s="47"/>
      <c r="AW29" s="47"/>
      <c r="AX29" s="47"/>
      <c r="AY29" s="47"/>
      <c r="AZ29" s="47"/>
      <c r="BA29" s="47"/>
      <c r="BB29" s="47"/>
      <c r="BC29" s="47"/>
      <c r="BD29" s="47"/>
      <c r="BE29" s="47"/>
      <c r="BF29" s="47"/>
      <c r="BG29" s="47"/>
      <c r="BH29" s="47"/>
      <c r="BI29" s="47"/>
      <c r="BJ29" s="47"/>
      <c r="BK29" s="47"/>
      <c r="BL29" s="47"/>
      <c r="BM29" s="47"/>
      <c r="BN29" s="47"/>
      <c r="BO29" s="47"/>
      <c r="BP29" s="47"/>
      <c r="BQ29" s="47"/>
      <c r="BR29" s="47"/>
      <c r="BS29" s="47"/>
      <c r="BT29" s="47"/>
      <c r="BU29" s="47"/>
      <c r="BV29" s="47"/>
      <c r="BW29" s="47"/>
      <c r="BX29" s="47"/>
      <c r="BY29" s="87"/>
      <c r="BZ29" s="28"/>
    </row>
    <row r="30" spans="2:78" s="48" customFormat="1" ht="15" customHeight="1" thickBot="1">
      <c r="B30" s="92" t="s">
        <v>108</v>
      </c>
      <c r="C30" s="93" t="s">
        <v>127</v>
      </c>
      <c r="D30" s="43"/>
      <c r="E30" s="67">
        <v>100</v>
      </c>
      <c r="F30" s="67">
        <v>100</v>
      </c>
      <c r="G30" s="67">
        <v>100</v>
      </c>
      <c r="H30" s="67">
        <v>100</v>
      </c>
      <c r="I30" s="67">
        <v>100</v>
      </c>
      <c r="J30" s="67">
        <v>100</v>
      </c>
      <c r="K30" s="67">
        <v>100</v>
      </c>
      <c r="L30" s="67">
        <v>100</v>
      </c>
      <c r="M30" s="67">
        <v>100</v>
      </c>
      <c r="N30" s="68">
        <f>(E30+F30+G30+H30+I30+J30+K30+L30+M30)/9</f>
        <v>100</v>
      </c>
      <c r="O30" s="336" t="s">
        <v>139</v>
      </c>
      <c r="P30" s="77">
        <v>95</v>
      </c>
      <c r="Q30" s="66">
        <f>N30*0.7+P30*0.3</f>
        <v>98.5</v>
      </c>
      <c r="R30"/>
      <c r="S30" s="332"/>
      <c r="T30" s="67">
        <v>100</v>
      </c>
      <c r="U30" s="67">
        <v>100</v>
      </c>
      <c r="V30" s="67">
        <v>100</v>
      </c>
      <c r="W30" s="67">
        <v>100</v>
      </c>
      <c r="X30" s="67">
        <v>100</v>
      </c>
      <c r="Y30" s="67">
        <v>100</v>
      </c>
      <c r="Z30" s="67">
        <v>100</v>
      </c>
      <c r="AA30" s="67">
        <v>100</v>
      </c>
      <c r="AB30" s="67">
        <v>100</v>
      </c>
      <c r="AC30" s="67">
        <v>100</v>
      </c>
      <c r="AD30" s="67">
        <v>100</v>
      </c>
      <c r="AE30" s="67">
        <v>100</v>
      </c>
      <c r="AF30" s="67">
        <v>100</v>
      </c>
      <c r="AG30" s="67">
        <v>100</v>
      </c>
      <c r="AH30" s="67">
        <v>100</v>
      </c>
      <c r="AI30" s="67">
        <v>100</v>
      </c>
      <c r="AJ30" s="67">
        <v>100</v>
      </c>
      <c r="AK30" s="67">
        <v>100</v>
      </c>
      <c r="AL30" s="67">
        <v>100</v>
      </c>
      <c r="AM30" s="67">
        <v>100</v>
      </c>
      <c r="AN30" s="67">
        <v>100</v>
      </c>
      <c r="AO30" s="67">
        <v>100</v>
      </c>
      <c r="AP30" s="67">
        <v>100</v>
      </c>
      <c r="AQ30" s="67">
        <v>100</v>
      </c>
      <c r="AR30" s="68">
        <f>(T30+U30+V30+W30+X30+Y30+Z30+AA30+AB30+AC30+AD30+AE30+AF30+AG30+AH30+AI30+AJ30+AK30+AL30+AM30+AN30+AO30+AP30+AQ30)/24</f>
        <v>100</v>
      </c>
      <c r="AS30" s="79"/>
      <c r="AT30" s="79"/>
      <c r="AU30" s="67">
        <v>100</v>
      </c>
      <c r="AV30" s="67">
        <v>100</v>
      </c>
      <c r="AW30" s="67"/>
      <c r="AX30" s="67">
        <v>100</v>
      </c>
      <c r="AY30" s="67">
        <v>100</v>
      </c>
      <c r="AZ30" s="67">
        <v>100</v>
      </c>
      <c r="BA30" s="67">
        <v>100</v>
      </c>
      <c r="BB30" s="67">
        <v>100</v>
      </c>
      <c r="BC30" s="67">
        <v>100</v>
      </c>
      <c r="BD30" s="67">
        <v>100</v>
      </c>
      <c r="BE30" s="67">
        <v>100</v>
      </c>
      <c r="BF30" s="67">
        <v>100</v>
      </c>
      <c r="BG30" s="67">
        <v>100</v>
      </c>
      <c r="BH30" s="67">
        <v>100</v>
      </c>
      <c r="BI30" s="67">
        <v>100</v>
      </c>
      <c r="BJ30" s="67">
        <v>100</v>
      </c>
      <c r="BK30" s="67">
        <v>100</v>
      </c>
      <c r="BL30" s="67">
        <v>100</v>
      </c>
      <c r="BM30" s="67">
        <v>100</v>
      </c>
      <c r="BN30" s="67">
        <v>100</v>
      </c>
      <c r="BO30" s="67">
        <v>100</v>
      </c>
      <c r="BP30" s="67">
        <v>100</v>
      </c>
      <c r="BQ30" s="67">
        <v>100</v>
      </c>
      <c r="BR30" s="67">
        <v>100</v>
      </c>
      <c r="BS30" s="67">
        <v>100</v>
      </c>
      <c r="BT30" s="67">
        <v>100</v>
      </c>
      <c r="BU30" s="67">
        <v>100</v>
      </c>
      <c r="BV30" s="67">
        <v>100</v>
      </c>
      <c r="BW30" s="67">
        <v>100</v>
      </c>
      <c r="BX30" s="67">
        <v>100</v>
      </c>
      <c r="BY30" s="86">
        <f>(AU30+AV30+AX30+AY30+AZ30+BA30+BB30+BC30+BD30+BE30+BF30+BG30+BH30+BI30+BJ30+BK30+BL30+BM30+BN30+BO30+BP30+BQ30+BR30+BS30+BT30+BU30+BV30+BW30+BX30)/29</f>
        <v>100</v>
      </c>
      <c r="BZ30" s="28"/>
    </row>
    <row r="31" spans="2:78" s="48" customFormat="1" ht="15" customHeight="1" thickBot="1">
      <c r="B31" s="92" t="s">
        <v>115</v>
      </c>
      <c r="C31" s="93" t="s">
        <v>116</v>
      </c>
      <c r="D31" s="43"/>
      <c r="E31" s="67">
        <v>100</v>
      </c>
      <c r="F31" s="67">
        <v>100</v>
      </c>
      <c r="G31" s="67">
        <v>100</v>
      </c>
      <c r="H31" s="67">
        <v>100</v>
      </c>
      <c r="I31" s="67">
        <v>100</v>
      </c>
      <c r="J31" s="67">
        <v>100</v>
      </c>
      <c r="K31" s="67">
        <v>100</v>
      </c>
      <c r="L31" s="67">
        <v>100</v>
      </c>
      <c r="M31" s="67">
        <v>100</v>
      </c>
      <c r="N31" s="68">
        <f>(E31+F31+G31+H31+I31+J31+K31+L31+M31)/9</f>
        <v>100</v>
      </c>
      <c r="O31" s="337"/>
      <c r="P31" s="77">
        <v>95</v>
      </c>
      <c r="Q31" s="66">
        <f>N31*0.7+P31*0.3</f>
        <v>98.5</v>
      </c>
      <c r="R31"/>
      <c r="S31" s="333"/>
      <c r="T31" s="67">
        <v>100</v>
      </c>
      <c r="U31" s="67">
        <v>100</v>
      </c>
      <c r="V31" s="67">
        <v>100</v>
      </c>
      <c r="W31" s="67">
        <v>100</v>
      </c>
      <c r="X31" s="67">
        <v>100</v>
      </c>
      <c r="Y31" s="67">
        <v>100</v>
      </c>
      <c r="Z31" s="67">
        <v>100</v>
      </c>
      <c r="AA31" s="67">
        <v>100</v>
      </c>
      <c r="AB31" s="67">
        <v>100</v>
      </c>
      <c r="AC31" s="67">
        <v>100</v>
      </c>
      <c r="AD31" s="67">
        <v>100</v>
      </c>
      <c r="AE31" s="67">
        <v>100</v>
      </c>
      <c r="AF31" s="67">
        <v>100</v>
      </c>
      <c r="AG31" s="67">
        <v>100</v>
      </c>
      <c r="AH31" s="67">
        <v>100</v>
      </c>
      <c r="AI31" s="67">
        <v>100</v>
      </c>
      <c r="AJ31" s="67">
        <v>100</v>
      </c>
      <c r="AK31" s="67">
        <v>100</v>
      </c>
      <c r="AL31" s="67">
        <v>100</v>
      </c>
      <c r="AM31" s="67">
        <v>100</v>
      </c>
      <c r="AN31" s="67">
        <v>100</v>
      </c>
      <c r="AO31" s="67">
        <v>100</v>
      </c>
      <c r="AP31" s="67">
        <v>100</v>
      </c>
      <c r="AQ31" s="67">
        <v>100</v>
      </c>
      <c r="AR31" s="68">
        <f>(T31+U31+V31+W31+X31+Y31+Z31+AA31+AB31+AC31+AD31+AE31+AF31+AG31+AH31+AI31+AJ31+AK31+AL31+AM31+AN31+AO31+AP31+AQ31)/24</f>
        <v>100</v>
      </c>
      <c r="AS31" s="79"/>
      <c r="AT31" s="79"/>
      <c r="AU31" s="67">
        <v>100</v>
      </c>
      <c r="AV31" s="67">
        <v>100</v>
      </c>
      <c r="AW31" s="67"/>
      <c r="AX31" s="67">
        <v>100</v>
      </c>
      <c r="AY31" s="67">
        <v>100</v>
      </c>
      <c r="AZ31" s="67">
        <v>100</v>
      </c>
      <c r="BA31" s="67">
        <v>100</v>
      </c>
      <c r="BB31" s="67">
        <v>100</v>
      </c>
      <c r="BC31" s="67">
        <v>100</v>
      </c>
      <c r="BD31" s="67">
        <v>100</v>
      </c>
      <c r="BE31" s="67">
        <v>100</v>
      </c>
      <c r="BF31" s="67">
        <v>100</v>
      </c>
      <c r="BG31" s="67">
        <v>100</v>
      </c>
      <c r="BH31" s="67">
        <v>100</v>
      </c>
      <c r="BI31" s="67">
        <v>100</v>
      </c>
      <c r="BJ31" s="67">
        <v>100</v>
      </c>
      <c r="BK31" s="67">
        <v>100</v>
      </c>
      <c r="BL31" s="67">
        <v>100</v>
      </c>
      <c r="BM31" s="67">
        <v>100</v>
      </c>
      <c r="BN31" s="67">
        <v>100</v>
      </c>
      <c r="BO31" s="67">
        <v>100</v>
      </c>
      <c r="BP31" s="67">
        <v>100</v>
      </c>
      <c r="BQ31" s="67">
        <v>100</v>
      </c>
      <c r="BR31" s="67">
        <v>100</v>
      </c>
      <c r="BS31" s="67">
        <v>100</v>
      </c>
      <c r="BT31" s="67">
        <v>100</v>
      </c>
      <c r="BU31" s="67">
        <v>100</v>
      </c>
      <c r="BV31" s="67">
        <v>100</v>
      </c>
      <c r="BW31" s="67">
        <v>100</v>
      </c>
      <c r="BX31" s="67">
        <v>100</v>
      </c>
      <c r="BY31" s="86">
        <f>(AU31+AV31+AX31+AY31+AZ31+BA31+BB31+BC31+BD31+BE31+BF31+BG31+BH31+BI31+BJ31+BK31+BL31+BM31+BN31+BO31+BP31+BQ31+BR31+BS31+BT31+BU31+BV31+BW31+BX31)/29</f>
        <v>100</v>
      </c>
      <c r="BZ31" s="28"/>
    </row>
    <row r="32" spans="2:78" s="48" customFormat="1" ht="15.75" customHeight="1" thickBot="1">
      <c r="B32" s="58"/>
      <c r="C32" s="59"/>
      <c r="D32" s="43"/>
      <c r="E32" s="69"/>
      <c r="F32" s="69"/>
      <c r="G32" s="69"/>
      <c r="H32" s="69"/>
      <c r="I32" s="69"/>
      <c r="J32" s="69"/>
      <c r="K32" s="69"/>
      <c r="L32" s="69"/>
      <c r="M32" s="69"/>
      <c r="N32" s="68">
        <f>(E32+F32+G32+H32+I32+J32+K32+L32+M32)/9</f>
        <v>0</v>
      </c>
      <c r="O32" s="338"/>
      <c r="P32" s="77"/>
      <c r="Q32" s="76">
        <f>N32*0.7+P32*0.3</f>
        <v>0</v>
      </c>
      <c r="R32"/>
      <c r="S32" s="333"/>
      <c r="T32" s="67"/>
      <c r="U32" s="67"/>
      <c r="V32" s="67"/>
      <c r="W32" s="67"/>
      <c r="X32" s="67"/>
      <c r="Y32" s="67"/>
      <c r="Z32" s="67"/>
      <c r="AA32" s="67"/>
      <c r="AB32" s="67"/>
      <c r="AC32" s="67"/>
      <c r="AD32" s="67"/>
      <c r="AE32" s="67"/>
      <c r="AF32" s="67"/>
      <c r="AG32" s="67"/>
      <c r="AH32" s="67"/>
      <c r="AI32" s="67"/>
      <c r="AJ32" s="67"/>
      <c r="AK32" s="67"/>
      <c r="AL32" s="67"/>
      <c r="AM32" s="67"/>
      <c r="AN32" s="67"/>
      <c r="AO32" s="67"/>
      <c r="AP32" s="67"/>
      <c r="AQ32" s="67"/>
      <c r="AR32" s="68">
        <f>(T32+U32+V32+W32+X32+Y32+Z32+AA32+AB32+AC32+AD32+AE32+AF32+AG32+AH32+AI32+AJ32+AK32+AL32+AM32+AN32+AO32+AP32+AQ32)/24</f>
        <v>0</v>
      </c>
      <c r="AS32" s="79"/>
      <c r="AT32" s="79"/>
      <c r="AU32" s="67">
        <v>100</v>
      </c>
      <c r="AV32" s="67">
        <v>100</v>
      </c>
      <c r="AW32" s="67"/>
      <c r="AX32" s="67">
        <v>100</v>
      </c>
      <c r="AY32" s="67">
        <v>100</v>
      </c>
      <c r="AZ32" s="67">
        <v>100</v>
      </c>
      <c r="BA32" s="67">
        <v>100</v>
      </c>
      <c r="BB32" s="67">
        <v>100</v>
      </c>
      <c r="BC32" s="67">
        <v>100</v>
      </c>
      <c r="BD32" s="67">
        <v>100</v>
      </c>
      <c r="BE32" s="67">
        <v>100</v>
      </c>
      <c r="BF32" s="67">
        <v>100</v>
      </c>
      <c r="BG32" s="67">
        <v>100</v>
      </c>
      <c r="BH32" s="67">
        <v>100</v>
      </c>
      <c r="BI32" s="67">
        <v>100</v>
      </c>
      <c r="BJ32" s="67">
        <v>100</v>
      </c>
      <c r="BK32" s="67">
        <v>100</v>
      </c>
      <c r="BL32" s="67">
        <v>100</v>
      </c>
      <c r="BM32" s="67">
        <v>100</v>
      </c>
      <c r="BN32" s="67">
        <v>100</v>
      </c>
      <c r="BO32" s="67">
        <v>100</v>
      </c>
      <c r="BP32" s="67">
        <v>100</v>
      </c>
      <c r="BQ32" s="67">
        <v>100</v>
      </c>
      <c r="BR32" s="67">
        <v>100</v>
      </c>
      <c r="BS32" s="67">
        <v>100</v>
      </c>
      <c r="BT32" s="67">
        <v>100</v>
      </c>
      <c r="BU32" s="67">
        <v>100</v>
      </c>
      <c r="BV32" s="67">
        <v>100</v>
      </c>
      <c r="BW32" s="67">
        <v>100</v>
      </c>
      <c r="BX32" s="67">
        <v>100</v>
      </c>
      <c r="BY32" s="86">
        <f>(AU32+AV32+AX32+AY32+AZ32+BA32+BB32+BC32+BD32+BE32+BF32+BG32+BH32+BI32+BJ32+BK32+BL32+BM32+BN32+BO32+BP32+BQ32+BR32+BS32+BT32+BU32+BV32+BW32+BX32)/29</f>
        <v>100</v>
      </c>
      <c r="BZ32" s="28"/>
    </row>
    <row r="33" spans="2:78" s="48" customFormat="1" ht="15" customHeight="1" thickBot="1">
      <c r="B33" s="60"/>
      <c r="C33" s="61"/>
      <c r="D33" s="43"/>
      <c r="E33" s="70"/>
      <c r="F33" s="70"/>
      <c r="G33" s="70"/>
      <c r="H33" s="70"/>
      <c r="I33" s="70"/>
      <c r="J33" s="70"/>
      <c r="K33" s="70"/>
      <c r="L33" s="70"/>
      <c r="M33" s="70"/>
      <c r="N33" s="71"/>
      <c r="O33" s="53"/>
      <c r="P33" s="52"/>
      <c r="Q33" s="24"/>
      <c r="R33"/>
      <c r="S33" s="52"/>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80"/>
      <c r="AS33" s="79"/>
      <c r="AT33" s="79"/>
      <c r="AU33" s="52"/>
      <c r="AV33" s="55"/>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87"/>
      <c r="BZ33" s="28"/>
    </row>
    <row r="34" spans="2:78" s="48" customFormat="1" ht="15" customHeight="1" collapsed="1" thickBot="1">
      <c r="B34" s="90" t="s">
        <v>50</v>
      </c>
      <c r="C34" s="98" t="s">
        <v>137</v>
      </c>
      <c r="D34" s="43"/>
      <c r="E34" s="72"/>
      <c r="F34" s="72"/>
      <c r="G34" s="72"/>
      <c r="H34" s="72"/>
      <c r="I34" s="72"/>
      <c r="J34" s="72"/>
      <c r="K34" s="72"/>
      <c r="L34" s="72"/>
      <c r="M34" s="72"/>
      <c r="N34" s="73"/>
      <c r="O34" s="62"/>
      <c r="P34" s="56"/>
      <c r="Q34" s="56"/>
      <c r="R34"/>
      <c r="S34" s="47"/>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81"/>
      <c r="AS34" s="79"/>
      <c r="AT34" s="79"/>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47"/>
      <c r="BS34" s="47"/>
      <c r="BT34" s="47"/>
      <c r="BU34" s="47"/>
      <c r="BV34" s="47"/>
      <c r="BW34" s="47"/>
      <c r="BX34" s="47"/>
      <c r="BY34" s="87"/>
      <c r="BZ34" s="28"/>
    </row>
    <row r="35" spans="2:78" s="48" customFormat="1" ht="15" customHeight="1" thickBot="1">
      <c r="B35" s="92" t="s">
        <v>117</v>
      </c>
      <c r="C35" s="93" t="s">
        <v>135</v>
      </c>
      <c r="D35" s="43"/>
      <c r="E35" s="67">
        <v>100</v>
      </c>
      <c r="F35" s="67">
        <v>100</v>
      </c>
      <c r="G35" s="67">
        <v>100</v>
      </c>
      <c r="H35" s="67">
        <v>100</v>
      </c>
      <c r="I35" s="67">
        <v>100</v>
      </c>
      <c r="J35" s="67">
        <v>100</v>
      </c>
      <c r="K35" s="67">
        <v>100</v>
      </c>
      <c r="L35" s="67">
        <v>100</v>
      </c>
      <c r="M35" s="67">
        <v>100</v>
      </c>
      <c r="N35" s="68">
        <f>(E35+F35+G35+H35+I35+J35+K35+L35+M35)/9</f>
        <v>100</v>
      </c>
      <c r="O35" s="336"/>
      <c r="P35" s="77">
        <v>105</v>
      </c>
      <c r="Q35" s="66">
        <f>N35*0.7+P35*0.3</f>
        <v>101.5</v>
      </c>
      <c r="R35"/>
      <c r="S35" s="332"/>
      <c r="T35" s="67">
        <v>100</v>
      </c>
      <c r="U35" s="67">
        <v>100</v>
      </c>
      <c r="V35" s="67">
        <v>100</v>
      </c>
      <c r="W35" s="67">
        <v>100</v>
      </c>
      <c r="X35" s="67">
        <v>100</v>
      </c>
      <c r="Y35" s="67">
        <v>100</v>
      </c>
      <c r="Z35" s="67">
        <v>100</v>
      </c>
      <c r="AA35" s="67">
        <v>100</v>
      </c>
      <c r="AB35" s="67">
        <v>100</v>
      </c>
      <c r="AC35" s="67">
        <v>100</v>
      </c>
      <c r="AD35" s="67">
        <v>100</v>
      </c>
      <c r="AE35" s="67">
        <v>100</v>
      </c>
      <c r="AF35" s="67">
        <v>100</v>
      </c>
      <c r="AG35" s="67">
        <v>100</v>
      </c>
      <c r="AH35" s="67">
        <v>100</v>
      </c>
      <c r="AI35" s="67">
        <v>100</v>
      </c>
      <c r="AJ35" s="67">
        <v>100</v>
      </c>
      <c r="AK35" s="67">
        <v>100</v>
      </c>
      <c r="AL35" s="67">
        <v>100</v>
      </c>
      <c r="AM35" s="67">
        <v>100</v>
      </c>
      <c r="AN35" s="67">
        <v>100</v>
      </c>
      <c r="AO35" s="67">
        <v>100</v>
      </c>
      <c r="AP35" s="67">
        <v>100</v>
      </c>
      <c r="AQ35" s="67">
        <v>100</v>
      </c>
      <c r="AR35" s="68">
        <f>(T35+U35+V35+W35+X35+Y35+Z35+AA35+AB35+AC35+AD35+AE35+AF35+AG35+AH35+AI35+AJ35+AK35+AL35+AM35+AN35+AO35+AP35+AQ35)/24</f>
        <v>100</v>
      </c>
      <c r="AS35" s="334"/>
      <c r="AT35" s="82"/>
      <c r="AU35" s="67">
        <v>100</v>
      </c>
      <c r="AV35" s="67">
        <v>100</v>
      </c>
      <c r="AW35" s="67">
        <v>100</v>
      </c>
      <c r="AX35" s="67">
        <v>100</v>
      </c>
      <c r="AY35" s="67">
        <v>100</v>
      </c>
      <c r="AZ35" s="67">
        <v>100</v>
      </c>
      <c r="BA35" s="67">
        <v>100</v>
      </c>
      <c r="BB35" s="67">
        <v>100</v>
      </c>
      <c r="BC35" s="67">
        <v>100</v>
      </c>
      <c r="BD35" s="67">
        <v>100</v>
      </c>
      <c r="BE35" s="67">
        <v>100</v>
      </c>
      <c r="BF35" s="67">
        <v>100</v>
      </c>
      <c r="BG35" s="67">
        <v>100</v>
      </c>
      <c r="BH35" s="67">
        <v>100</v>
      </c>
      <c r="BI35" s="67">
        <v>100</v>
      </c>
      <c r="BJ35" s="67">
        <v>100</v>
      </c>
      <c r="BK35" s="67">
        <v>100</v>
      </c>
      <c r="BL35" s="67">
        <v>100</v>
      </c>
      <c r="BM35" s="67">
        <v>100</v>
      </c>
      <c r="BN35" s="67">
        <v>100</v>
      </c>
      <c r="BO35" s="67">
        <v>100</v>
      </c>
      <c r="BP35" s="67">
        <v>100</v>
      </c>
      <c r="BQ35" s="67">
        <v>100</v>
      </c>
      <c r="BR35" s="67">
        <v>100</v>
      </c>
      <c r="BS35" s="67">
        <v>100</v>
      </c>
      <c r="BT35" s="67">
        <v>100</v>
      </c>
      <c r="BU35" s="67">
        <v>100</v>
      </c>
      <c r="BV35" s="67">
        <v>100</v>
      </c>
      <c r="BW35" s="67">
        <v>100</v>
      </c>
      <c r="BX35" s="67">
        <v>100</v>
      </c>
      <c r="BY35" s="86">
        <f>(AU35+AV35+AX35+AY35+AZ35+BA35+BB35+BC35+BD35+BE35+BF35+BG35+BH35+BI35+BJ35+BK35+BL35+BM35+BN35+BO35+BP35+BQ35+BR35+BS35+BT35+BU35+BV35+BW35+BX35)/29</f>
        <v>100</v>
      </c>
      <c r="BZ35" s="28"/>
    </row>
    <row r="36" spans="2:78" s="48" customFormat="1" ht="15" customHeight="1" thickBot="1">
      <c r="B36" s="92" t="s">
        <v>120</v>
      </c>
      <c r="C36" s="93" t="s">
        <v>121</v>
      </c>
      <c r="D36" s="43"/>
      <c r="E36" s="67">
        <v>100</v>
      </c>
      <c r="F36" s="67">
        <v>100</v>
      </c>
      <c r="G36" s="67">
        <v>100</v>
      </c>
      <c r="H36" s="67">
        <v>100</v>
      </c>
      <c r="I36" s="67">
        <v>100</v>
      </c>
      <c r="J36" s="67">
        <v>100</v>
      </c>
      <c r="K36" s="67">
        <v>100</v>
      </c>
      <c r="L36" s="67">
        <v>100</v>
      </c>
      <c r="M36" s="67">
        <v>100</v>
      </c>
      <c r="N36" s="68">
        <f>(E36+F36+G36+H36+I36+J36+K36+L36+M36)/9</f>
        <v>100</v>
      </c>
      <c r="O36" s="337"/>
      <c r="P36" s="77">
        <v>105</v>
      </c>
      <c r="Q36" s="66">
        <f>N36*0.7+P36*0.3</f>
        <v>101.5</v>
      </c>
      <c r="R36"/>
      <c r="S36" s="333"/>
      <c r="T36" s="67">
        <v>100</v>
      </c>
      <c r="U36" s="67">
        <v>100</v>
      </c>
      <c r="V36" s="67">
        <v>100</v>
      </c>
      <c r="W36" s="67">
        <v>100</v>
      </c>
      <c r="X36" s="67">
        <v>100</v>
      </c>
      <c r="Y36" s="67">
        <v>100</v>
      </c>
      <c r="Z36" s="67">
        <v>100</v>
      </c>
      <c r="AA36" s="67">
        <v>100</v>
      </c>
      <c r="AB36" s="67">
        <v>100</v>
      </c>
      <c r="AC36" s="67">
        <v>100</v>
      </c>
      <c r="AD36" s="67">
        <v>100</v>
      </c>
      <c r="AE36" s="67">
        <v>100</v>
      </c>
      <c r="AF36" s="67">
        <v>100</v>
      </c>
      <c r="AG36" s="67">
        <v>100</v>
      </c>
      <c r="AH36" s="67">
        <v>100</v>
      </c>
      <c r="AI36" s="67">
        <v>100</v>
      </c>
      <c r="AJ36" s="67">
        <v>100</v>
      </c>
      <c r="AK36" s="67">
        <v>100</v>
      </c>
      <c r="AL36" s="67">
        <v>100</v>
      </c>
      <c r="AM36" s="67">
        <v>100</v>
      </c>
      <c r="AN36" s="67">
        <v>100</v>
      </c>
      <c r="AO36" s="67">
        <v>100</v>
      </c>
      <c r="AP36" s="67">
        <v>100</v>
      </c>
      <c r="AQ36" s="67">
        <v>100</v>
      </c>
      <c r="AR36" s="68">
        <f>(T36+U36+V36+W36+X36+Y36+Z36+AA36+AB36+AC36+AD36+AE36+AF36+AG36+AH36+AI36+AJ36+AK36+AL36+AM36+AN36+AO36+AP36+AQ36)/24</f>
        <v>100</v>
      </c>
      <c r="AS36" s="335"/>
      <c r="AT36" s="83"/>
      <c r="AU36" s="67">
        <v>100</v>
      </c>
      <c r="AV36" s="67">
        <v>100</v>
      </c>
      <c r="AW36" s="67">
        <v>100</v>
      </c>
      <c r="AX36" s="67">
        <v>100</v>
      </c>
      <c r="AY36" s="67">
        <v>100</v>
      </c>
      <c r="AZ36" s="67">
        <v>100</v>
      </c>
      <c r="BA36" s="67">
        <v>100</v>
      </c>
      <c r="BB36" s="67">
        <v>100</v>
      </c>
      <c r="BC36" s="67">
        <v>100</v>
      </c>
      <c r="BD36" s="67">
        <v>100</v>
      </c>
      <c r="BE36" s="67">
        <v>100</v>
      </c>
      <c r="BF36" s="67">
        <v>100</v>
      </c>
      <c r="BG36" s="67">
        <v>100</v>
      </c>
      <c r="BH36" s="67">
        <v>100</v>
      </c>
      <c r="BI36" s="67">
        <v>100</v>
      </c>
      <c r="BJ36" s="67">
        <v>100</v>
      </c>
      <c r="BK36" s="67">
        <v>100</v>
      </c>
      <c r="BL36" s="67">
        <v>100</v>
      </c>
      <c r="BM36" s="67">
        <v>100</v>
      </c>
      <c r="BN36" s="67">
        <v>100</v>
      </c>
      <c r="BO36" s="67">
        <v>100</v>
      </c>
      <c r="BP36" s="67">
        <v>100</v>
      </c>
      <c r="BQ36" s="67">
        <v>100</v>
      </c>
      <c r="BR36" s="67">
        <v>100</v>
      </c>
      <c r="BS36" s="67">
        <v>100</v>
      </c>
      <c r="BT36" s="67">
        <v>100</v>
      </c>
      <c r="BU36" s="67">
        <v>100</v>
      </c>
      <c r="BV36" s="67">
        <v>100</v>
      </c>
      <c r="BW36" s="67">
        <v>100</v>
      </c>
      <c r="BX36" s="67">
        <v>100</v>
      </c>
      <c r="BY36" s="86">
        <f>(AU36+AV36+AX36+AY36+AZ36+BA36+BB36+BC36+BD36+BE36+BF36+BG36+BH36+BI36+BJ36+BK36+BL36+BM36+BN36+BO36+BP36+BQ36+BR36+BS36+BT36+BU36+BV36+BW36+BX36)/29</f>
        <v>100</v>
      </c>
      <c r="BZ36" s="28"/>
    </row>
    <row r="37" spans="2:78" s="48" customFormat="1" ht="15" customHeight="1" thickBot="1">
      <c r="B37" s="58"/>
      <c r="C37" s="59"/>
      <c r="D37" s="43"/>
      <c r="E37" s="67"/>
      <c r="F37" s="67"/>
      <c r="G37" s="67"/>
      <c r="H37" s="67"/>
      <c r="I37" s="67"/>
      <c r="J37" s="67"/>
      <c r="K37" s="67"/>
      <c r="L37" s="67"/>
      <c r="M37" s="67"/>
      <c r="N37" s="68"/>
      <c r="O37" s="338"/>
      <c r="P37" s="77"/>
      <c r="Q37" s="76">
        <f>N37*0.7+P37*0.3</f>
        <v>0</v>
      </c>
      <c r="R37"/>
      <c r="S37" s="333"/>
      <c r="T37" s="67">
        <v>100</v>
      </c>
      <c r="U37" s="67">
        <v>100</v>
      </c>
      <c r="V37" s="67">
        <v>100</v>
      </c>
      <c r="W37" s="67">
        <v>100</v>
      </c>
      <c r="X37" s="67">
        <v>100</v>
      </c>
      <c r="Y37" s="67">
        <v>100</v>
      </c>
      <c r="Z37" s="67">
        <v>100</v>
      </c>
      <c r="AA37" s="67">
        <v>100</v>
      </c>
      <c r="AB37" s="67">
        <v>100</v>
      </c>
      <c r="AC37" s="67">
        <v>100</v>
      </c>
      <c r="AD37" s="67">
        <v>100</v>
      </c>
      <c r="AE37" s="67">
        <v>100</v>
      </c>
      <c r="AF37" s="67">
        <v>100</v>
      </c>
      <c r="AG37" s="67">
        <v>100</v>
      </c>
      <c r="AH37" s="67">
        <v>100</v>
      </c>
      <c r="AI37" s="67">
        <v>100</v>
      </c>
      <c r="AJ37" s="67">
        <v>100</v>
      </c>
      <c r="AK37" s="67">
        <v>100</v>
      </c>
      <c r="AL37" s="67">
        <v>100</v>
      </c>
      <c r="AM37" s="67">
        <v>100</v>
      </c>
      <c r="AN37" s="67">
        <v>100</v>
      </c>
      <c r="AO37" s="67">
        <v>100</v>
      </c>
      <c r="AP37" s="67">
        <v>100</v>
      </c>
      <c r="AQ37" s="67">
        <v>100</v>
      </c>
      <c r="AR37" s="68">
        <f>(T37+U37+V37+W37+X37+Y37+Z37+AA37+AB37+AC37+AD37+AE37+AF37+AG37+AH37+AI37+AJ37+AK37+AL37+AM37+AN37+AO37+AP37+AQ37)/24</f>
        <v>100</v>
      </c>
      <c r="AS37" s="335"/>
      <c r="AT37" s="83"/>
      <c r="AU37" s="67">
        <v>100</v>
      </c>
      <c r="AV37" s="67">
        <v>100</v>
      </c>
      <c r="AW37" s="67">
        <v>100</v>
      </c>
      <c r="AX37" s="67">
        <v>100</v>
      </c>
      <c r="AY37" s="67">
        <v>100</v>
      </c>
      <c r="AZ37" s="67">
        <v>100</v>
      </c>
      <c r="BA37" s="67">
        <v>100</v>
      </c>
      <c r="BB37" s="67">
        <v>100</v>
      </c>
      <c r="BC37" s="67">
        <v>100</v>
      </c>
      <c r="BD37" s="67">
        <v>100</v>
      </c>
      <c r="BE37" s="67">
        <v>100</v>
      </c>
      <c r="BF37" s="67">
        <v>100</v>
      </c>
      <c r="BG37" s="67">
        <v>100</v>
      </c>
      <c r="BH37" s="67">
        <v>100</v>
      </c>
      <c r="BI37" s="67">
        <v>100</v>
      </c>
      <c r="BJ37" s="67">
        <v>100</v>
      </c>
      <c r="BK37" s="67">
        <v>100</v>
      </c>
      <c r="BL37" s="67">
        <v>100</v>
      </c>
      <c r="BM37" s="67">
        <v>100</v>
      </c>
      <c r="BN37" s="67">
        <v>100</v>
      </c>
      <c r="BO37" s="67">
        <v>100</v>
      </c>
      <c r="BP37" s="67">
        <v>100</v>
      </c>
      <c r="BQ37" s="67">
        <v>100</v>
      </c>
      <c r="BR37" s="67">
        <v>100</v>
      </c>
      <c r="BS37" s="67">
        <v>100</v>
      </c>
      <c r="BT37" s="67">
        <v>100</v>
      </c>
      <c r="BU37" s="67">
        <v>100</v>
      </c>
      <c r="BV37" s="67">
        <v>100</v>
      </c>
      <c r="BW37" s="67">
        <v>100</v>
      </c>
      <c r="BX37" s="67">
        <v>100</v>
      </c>
      <c r="BY37" s="86">
        <f>(AU37+AV37+AX37+AY37+AZ37+BA37+BB37+BC37+BD37+BE37+BF37+BG37+BH37+BI37+BJ37+BK37+BL37+BM37+BN37+BO37+BP37+BQ37+BR37+BS37+BT37+BU37+BV37+BW37+BX37)/29</f>
        <v>100</v>
      </c>
      <c r="BZ37" s="28"/>
    </row>
    <row r="38" spans="2:78" s="48" customFormat="1" ht="15" customHeight="1" thickBot="1">
      <c r="B38" s="64"/>
      <c r="C38" s="61"/>
      <c r="D38" s="43"/>
      <c r="E38" s="70"/>
      <c r="F38" s="70"/>
      <c r="G38" s="70"/>
      <c r="H38" s="70"/>
      <c r="I38" s="70"/>
      <c r="J38" s="70"/>
      <c r="K38" s="70"/>
      <c r="L38" s="70"/>
      <c r="M38" s="70"/>
      <c r="N38" s="75"/>
      <c r="O38" s="53"/>
      <c r="P38" s="52"/>
      <c r="Q38" s="24"/>
      <c r="R38"/>
      <c r="S38" s="52"/>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80"/>
      <c r="AS38" s="79"/>
      <c r="AT38" s="79"/>
      <c r="AU38" s="52"/>
      <c r="AV38" s="52"/>
      <c r="AW38" s="52"/>
      <c r="AX38" s="52"/>
      <c r="AY38" s="52"/>
      <c r="AZ38" s="52"/>
      <c r="BA38" s="52"/>
      <c r="BB38" s="52"/>
      <c r="BC38" s="52"/>
      <c r="BD38" s="52"/>
      <c r="BE38" s="52"/>
      <c r="BF38" s="52"/>
      <c r="BG38" s="52"/>
      <c r="BH38" s="52"/>
      <c r="BI38" s="52"/>
      <c r="BJ38" s="52"/>
      <c r="BK38" s="52"/>
      <c r="BL38" s="52"/>
      <c r="BM38" s="52"/>
      <c r="BN38" s="52"/>
      <c r="BO38" s="52"/>
      <c r="BP38" s="52"/>
      <c r="BQ38" s="52"/>
      <c r="BR38" s="52"/>
      <c r="BS38" s="52"/>
      <c r="BT38" s="52"/>
      <c r="BU38" s="52"/>
      <c r="BV38" s="52"/>
      <c r="BW38" s="52"/>
      <c r="BX38" s="52"/>
      <c r="BY38" s="87"/>
      <c r="BZ38" s="28"/>
    </row>
    <row r="39" spans="2:78" s="48" customFormat="1" ht="15" customHeight="1" collapsed="1" thickBot="1">
      <c r="B39" s="90" t="s">
        <v>51</v>
      </c>
      <c r="C39" s="99" t="s">
        <v>142</v>
      </c>
      <c r="D39" s="43"/>
      <c r="E39" s="72"/>
      <c r="F39" s="72"/>
      <c r="G39" s="72"/>
      <c r="H39" s="72"/>
      <c r="I39" s="72"/>
      <c r="J39" s="72"/>
      <c r="K39" s="72"/>
      <c r="L39" s="72"/>
      <c r="M39" s="72"/>
      <c r="N39" s="73"/>
      <c r="O39" s="62"/>
      <c r="P39" s="56"/>
      <c r="Q39" s="24"/>
      <c r="R39"/>
      <c r="S39" s="47"/>
      <c r="T39" s="72"/>
      <c r="U39" s="72"/>
      <c r="V39" s="72"/>
      <c r="W39" s="72"/>
      <c r="X39" s="72"/>
      <c r="Y39" s="72"/>
      <c r="Z39" s="72"/>
      <c r="AA39" s="72"/>
      <c r="AB39" s="72"/>
      <c r="AC39" s="72"/>
      <c r="AD39" s="72"/>
      <c r="AE39" s="72"/>
      <c r="AF39" s="72"/>
      <c r="AG39" s="72"/>
      <c r="AH39" s="72"/>
      <c r="AI39" s="72"/>
      <c r="AJ39" s="72"/>
      <c r="AK39" s="72"/>
      <c r="AL39" s="72"/>
      <c r="AM39" s="72"/>
      <c r="AN39" s="72"/>
      <c r="AO39" s="72"/>
      <c r="AP39" s="72"/>
      <c r="AQ39" s="72"/>
      <c r="AR39" s="81"/>
      <c r="AS39" s="79"/>
      <c r="AT39" s="79"/>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47"/>
      <c r="BS39" s="47"/>
      <c r="BT39" s="47"/>
      <c r="BU39" s="47"/>
      <c r="BV39" s="47"/>
      <c r="BW39" s="47"/>
      <c r="BX39" s="47"/>
      <c r="BY39" s="87"/>
      <c r="BZ39" s="28"/>
    </row>
    <row r="40" spans="2:78" s="48" customFormat="1" ht="14.25" customHeight="1" thickBot="1">
      <c r="B40" s="92" t="s">
        <v>118</v>
      </c>
      <c r="C40" s="93" t="s">
        <v>131</v>
      </c>
      <c r="D40" s="43"/>
      <c r="E40" s="67"/>
      <c r="F40" s="67"/>
      <c r="G40" s="67">
        <v>100</v>
      </c>
      <c r="H40" s="67">
        <v>100</v>
      </c>
      <c r="I40" s="67">
        <v>100</v>
      </c>
      <c r="J40" s="67">
        <v>100</v>
      </c>
      <c r="K40" s="67">
        <v>100</v>
      </c>
      <c r="L40" s="67">
        <v>100</v>
      </c>
      <c r="M40" s="67">
        <v>100</v>
      </c>
      <c r="N40" s="68">
        <f>(E40+F40+G40+H40+I40+J40+K40+L40+M40)/9</f>
        <v>77.777777777777771</v>
      </c>
      <c r="O40" s="336" t="s">
        <v>143</v>
      </c>
      <c r="P40" s="77">
        <v>80</v>
      </c>
      <c r="Q40" s="66">
        <f>N40*0.7+P40*0.3</f>
        <v>78.444444444444429</v>
      </c>
      <c r="R40" s="334" t="s">
        <v>151</v>
      </c>
      <c r="S40" s="332"/>
      <c r="T40" s="67">
        <v>100</v>
      </c>
      <c r="U40" s="67">
        <v>100</v>
      </c>
      <c r="V40" s="67">
        <v>100</v>
      </c>
      <c r="W40" s="67">
        <v>100</v>
      </c>
      <c r="X40" s="67">
        <v>100</v>
      </c>
      <c r="Y40" s="67">
        <v>100</v>
      </c>
      <c r="Z40" s="67">
        <v>100</v>
      </c>
      <c r="AA40" s="67">
        <v>100</v>
      </c>
      <c r="AB40" s="67">
        <v>100</v>
      </c>
      <c r="AC40" s="67">
        <v>100</v>
      </c>
      <c r="AD40" s="67">
        <v>100</v>
      </c>
      <c r="AE40" s="67">
        <v>100</v>
      </c>
      <c r="AF40" s="67">
        <v>100</v>
      </c>
      <c r="AG40" s="67">
        <v>100</v>
      </c>
      <c r="AH40" s="67">
        <v>100</v>
      </c>
      <c r="AI40" s="67">
        <v>100</v>
      </c>
      <c r="AJ40" s="67">
        <v>100</v>
      </c>
      <c r="AK40" s="67">
        <v>100</v>
      </c>
      <c r="AL40" s="67">
        <v>100</v>
      </c>
      <c r="AM40" s="67">
        <v>100</v>
      </c>
      <c r="AN40" s="67">
        <v>100</v>
      </c>
      <c r="AO40" s="67">
        <v>100</v>
      </c>
      <c r="AP40" s="67">
        <v>100</v>
      </c>
      <c r="AQ40" s="67">
        <v>100</v>
      </c>
      <c r="AR40" s="68">
        <f>(T40+U40+V40+W40+X40+Y40+Z40+AA40+AB40+AC40+AD40+AE40+AF40+AG40+AH40+AI40+AJ40+AK40+AL40+AM40+AN40+AO40+AP40+AQ40)/24</f>
        <v>100</v>
      </c>
      <c r="AS40" s="334"/>
      <c r="AT40" s="82"/>
      <c r="AU40" s="67">
        <v>100</v>
      </c>
      <c r="AV40" s="67">
        <v>100</v>
      </c>
      <c r="AW40" s="67">
        <v>100</v>
      </c>
      <c r="AX40" s="67">
        <v>100</v>
      </c>
      <c r="AY40" s="67">
        <v>100</v>
      </c>
      <c r="AZ40" s="67">
        <v>100</v>
      </c>
      <c r="BA40" s="67">
        <v>100</v>
      </c>
      <c r="BB40" s="67">
        <v>100</v>
      </c>
      <c r="BC40" s="67">
        <v>100</v>
      </c>
      <c r="BD40" s="67">
        <v>100</v>
      </c>
      <c r="BE40" s="67">
        <v>100</v>
      </c>
      <c r="BF40" s="67">
        <v>100</v>
      </c>
      <c r="BG40" s="67">
        <v>100</v>
      </c>
      <c r="BH40" s="67">
        <v>100</v>
      </c>
      <c r="BI40" s="67">
        <v>100</v>
      </c>
      <c r="BJ40" s="67">
        <v>100</v>
      </c>
      <c r="BK40" s="67">
        <v>100</v>
      </c>
      <c r="BL40" s="67">
        <v>100</v>
      </c>
      <c r="BM40" s="67">
        <v>100</v>
      </c>
      <c r="BN40" s="67">
        <v>100</v>
      </c>
      <c r="BO40" s="67">
        <v>100</v>
      </c>
      <c r="BP40" s="67">
        <v>100</v>
      </c>
      <c r="BQ40" s="67">
        <v>100</v>
      </c>
      <c r="BR40" s="67">
        <v>100</v>
      </c>
      <c r="BS40" s="67">
        <v>100</v>
      </c>
      <c r="BT40" s="67">
        <v>100</v>
      </c>
      <c r="BU40" s="67">
        <v>100</v>
      </c>
      <c r="BV40" s="67">
        <v>100</v>
      </c>
      <c r="BW40" s="67">
        <v>100</v>
      </c>
      <c r="BX40" s="67">
        <v>100</v>
      </c>
      <c r="BY40" s="86">
        <f>(AU40+AV40+AX40+AY40+AZ40+BA40+BB40+BC40+BD40+BE40+BF40+BG40+BH40+BI40+BJ40+BK40+BL40+BM40+BN40+BO40+BP40+BQ40+BR40+BS40+BT40+BU40+BV40+BW40+BX40)/29</f>
        <v>100</v>
      </c>
      <c r="BZ40" s="330" t="s">
        <v>95</v>
      </c>
    </row>
    <row r="41" spans="2:78" s="48" customFormat="1" ht="15" customHeight="1" thickBot="1">
      <c r="B41" s="92" t="s">
        <v>122</v>
      </c>
      <c r="C41" s="93" t="s">
        <v>123</v>
      </c>
      <c r="D41" s="43"/>
      <c r="E41" s="67"/>
      <c r="F41" s="67"/>
      <c r="G41" s="67">
        <v>100</v>
      </c>
      <c r="H41" s="67">
        <v>100</v>
      </c>
      <c r="I41" s="67">
        <v>100</v>
      </c>
      <c r="J41" s="67">
        <v>100</v>
      </c>
      <c r="K41" s="67">
        <v>100</v>
      </c>
      <c r="L41" s="67">
        <v>100</v>
      </c>
      <c r="M41" s="67">
        <v>100</v>
      </c>
      <c r="N41" s="68">
        <f>(E41+F41+G41+H41+I41+J41+K41+L41+M41)/9</f>
        <v>77.777777777777771</v>
      </c>
      <c r="O41" s="337"/>
      <c r="P41" s="77">
        <v>80</v>
      </c>
      <c r="Q41" s="66">
        <f>N41*0.7+P41*0.3</f>
        <v>78.444444444444429</v>
      </c>
      <c r="R41" s="335"/>
      <c r="S41" s="333"/>
      <c r="T41" s="67">
        <v>100</v>
      </c>
      <c r="U41" s="67">
        <v>100</v>
      </c>
      <c r="V41" s="67">
        <v>100</v>
      </c>
      <c r="W41" s="67">
        <v>100</v>
      </c>
      <c r="X41" s="67">
        <v>100</v>
      </c>
      <c r="Y41" s="67">
        <v>100</v>
      </c>
      <c r="Z41" s="67">
        <v>100</v>
      </c>
      <c r="AA41" s="67">
        <v>100</v>
      </c>
      <c r="AB41" s="67">
        <v>100</v>
      </c>
      <c r="AC41" s="67">
        <v>100</v>
      </c>
      <c r="AD41" s="67">
        <v>100</v>
      </c>
      <c r="AE41" s="67">
        <v>100</v>
      </c>
      <c r="AF41" s="67">
        <v>100</v>
      </c>
      <c r="AG41" s="67">
        <v>100</v>
      </c>
      <c r="AH41" s="67">
        <v>100</v>
      </c>
      <c r="AI41" s="67">
        <v>100</v>
      </c>
      <c r="AJ41" s="67">
        <v>100</v>
      </c>
      <c r="AK41" s="67">
        <v>100</v>
      </c>
      <c r="AL41" s="67">
        <v>100</v>
      </c>
      <c r="AM41" s="67">
        <v>100</v>
      </c>
      <c r="AN41" s="67">
        <v>100</v>
      </c>
      <c r="AO41" s="67">
        <v>100</v>
      </c>
      <c r="AP41" s="67">
        <v>100</v>
      </c>
      <c r="AQ41" s="67">
        <v>100</v>
      </c>
      <c r="AR41" s="68">
        <f>(T41+U41+V41+W41+X41+Y41+Z41+AA41+AB41+AC41+AD41+AE41+AF41+AG41+AH41+AI41+AJ41+AK41+AL41+AM41+AN41+AO41+AP41+AQ41)/24</f>
        <v>100</v>
      </c>
      <c r="AS41" s="335"/>
      <c r="AT41" s="83"/>
      <c r="AU41" s="67">
        <v>100</v>
      </c>
      <c r="AV41" s="67">
        <v>100</v>
      </c>
      <c r="AW41" s="67">
        <v>100</v>
      </c>
      <c r="AX41" s="67">
        <v>100</v>
      </c>
      <c r="AY41" s="67">
        <v>100</v>
      </c>
      <c r="AZ41" s="67">
        <v>100</v>
      </c>
      <c r="BA41" s="67">
        <v>100</v>
      </c>
      <c r="BB41" s="67">
        <v>100</v>
      </c>
      <c r="BC41" s="67">
        <v>100</v>
      </c>
      <c r="BD41" s="67">
        <v>100</v>
      </c>
      <c r="BE41" s="67">
        <v>100</v>
      </c>
      <c r="BF41" s="67">
        <v>100</v>
      </c>
      <c r="BG41" s="67">
        <v>100</v>
      </c>
      <c r="BH41" s="67">
        <v>100</v>
      </c>
      <c r="BI41" s="67">
        <v>100</v>
      </c>
      <c r="BJ41" s="67">
        <v>100</v>
      </c>
      <c r="BK41" s="67">
        <v>100</v>
      </c>
      <c r="BL41" s="67">
        <v>100</v>
      </c>
      <c r="BM41" s="67">
        <v>100</v>
      </c>
      <c r="BN41" s="67">
        <v>100</v>
      </c>
      <c r="BO41" s="67">
        <v>100</v>
      </c>
      <c r="BP41" s="67">
        <v>100</v>
      </c>
      <c r="BQ41" s="67">
        <v>100</v>
      </c>
      <c r="BR41" s="67">
        <v>100</v>
      </c>
      <c r="BS41" s="67">
        <v>100</v>
      </c>
      <c r="BT41" s="67">
        <v>100</v>
      </c>
      <c r="BU41" s="67">
        <v>100</v>
      </c>
      <c r="BV41" s="67">
        <v>100</v>
      </c>
      <c r="BW41" s="67">
        <v>0</v>
      </c>
      <c r="BX41" s="67">
        <v>0</v>
      </c>
      <c r="BY41" s="86">
        <f>(AU41+AV41+AX41+AY41+AZ41+BA41+BB41+BC41+BD41+BE41+BF41+BG41+BH41+BI41+BJ41+BK41+BL41+BM41+BN41+BO41+BP41+BQ41+BR41+BS41+BT41+BU41+BV41+BW41+BX41)/29</f>
        <v>93.103448275862064</v>
      </c>
      <c r="BZ41" s="331"/>
    </row>
    <row r="42" spans="2:78" s="48" customFormat="1" ht="15.75" customHeight="1" thickBot="1">
      <c r="B42" s="92"/>
      <c r="C42" s="93"/>
      <c r="D42" s="43"/>
      <c r="E42" s="67"/>
      <c r="F42" s="67"/>
      <c r="G42" s="67"/>
      <c r="H42" s="67"/>
      <c r="I42" s="67"/>
      <c r="J42" s="67"/>
      <c r="K42" s="67"/>
      <c r="L42" s="67"/>
      <c r="M42" s="67"/>
      <c r="N42" s="68"/>
      <c r="O42" s="338"/>
      <c r="P42" s="77"/>
      <c r="Q42" s="76">
        <f>N42*0.7+P42*0.3</f>
        <v>0</v>
      </c>
      <c r="R42" s="335"/>
      <c r="S42" s="333"/>
      <c r="T42" s="67">
        <v>100</v>
      </c>
      <c r="U42" s="67">
        <v>100</v>
      </c>
      <c r="V42" s="67">
        <v>100</v>
      </c>
      <c r="W42" s="67">
        <v>100</v>
      </c>
      <c r="X42" s="67">
        <v>100</v>
      </c>
      <c r="Y42" s="67">
        <v>100</v>
      </c>
      <c r="Z42" s="67">
        <v>100</v>
      </c>
      <c r="AA42" s="67">
        <v>100</v>
      </c>
      <c r="AB42" s="67">
        <v>100</v>
      </c>
      <c r="AC42" s="67">
        <v>100</v>
      </c>
      <c r="AD42" s="67">
        <v>100</v>
      </c>
      <c r="AE42" s="67">
        <v>100</v>
      </c>
      <c r="AF42" s="67">
        <v>100</v>
      </c>
      <c r="AG42" s="67">
        <v>100</v>
      </c>
      <c r="AH42" s="67">
        <v>100</v>
      </c>
      <c r="AI42" s="67">
        <v>100</v>
      </c>
      <c r="AJ42" s="67">
        <v>100</v>
      </c>
      <c r="AK42" s="67">
        <v>100</v>
      </c>
      <c r="AL42" s="67">
        <v>100</v>
      </c>
      <c r="AM42" s="67">
        <v>100</v>
      </c>
      <c r="AN42" s="67">
        <v>100</v>
      </c>
      <c r="AO42" s="67">
        <v>100</v>
      </c>
      <c r="AP42" s="67">
        <v>100</v>
      </c>
      <c r="AQ42" s="67">
        <v>100</v>
      </c>
      <c r="AR42" s="68">
        <f>(T42+U42+V42+W42+X42+Y42+Z42+AA42+AB42+AC42+AD42+AE42+AF42+AG42+AH42+AI42+AJ42+AK42+AL42+AM42+AN42+AO42+AP42+AQ42)/24</f>
        <v>100</v>
      </c>
      <c r="AS42" s="335"/>
      <c r="AT42" s="83"/>
      <c r="AU42" s="67">
        <v>100</v>
      </c>
      <c r="AV42" s="67">
        <v>100</v>
      </c>
      <c r="AW42" s="67">
        <v>100</v>
      </c>
      <c r="AX42" s="67">
        <v>100</v>
      </c>
      <c r="AY42" s="67">
        <v>100</v>
      </c>
      <c r="AZ42" s="67">
        <v>100</v>
      </c>
      <c r="BA42" s="67">
        <v>100</v>
      </c>
      <c r="BB42" s="67">
        <v>100</v>
      </c>
      <c r="BC42" s="67">
        <v>100</v>
      </c>
      <c r="BD42" s="67">
        <v>100</v>
      </c>
      <c r="BE42" s="67">
        <v>100</v>
      </c>
      <c r="BF42" s="67">
        <v>100</v>
      </c>
      <c r="BG42" s="67">
        <v>100</v>
      </c>
      <c r="BH42" s="67">
        <v>100</v>
      </c>
      <c r="BI42" s="67">
        <v>100</v>
      </c>
      <c r="BJ42" s="67">
        <v>100</v>
      </c>
      <c r="BK42" s="67">
        <v>100</v>
      </c>
      <c r="BL42" s="67">
        <v>100</v>
      </c>
      <c r="BM42" s="67">
        <v>100</v>
      </c>
      <c r="BN42" s="67">
        <v>100</v>
      </c>
      <c r="BO42" s="67">
        <v>100</v>
      </c>
      <c r="BP42" s="67">
        <v>100</v>
      </c>
      <c r="BQ42" s="67">
        <v>100</v>
      </c>
      <c r="BR42" s="67">
        <v>100</v>
      </c>
      <c r="BS42" s="67">
        <v>100</v>
      </c>
      <c r="BT42" s="67">
        <v>100</v>
      </c>
      <c r="BU42" s="67">
        <v>100</v>
      </c>
      <c r="BV42" s="67">
        <v>100</v>
      </c>
      <c r="BW42" s="67">
        <v>0</v>
      </c>
      <c r="BX42" s="67">
        <v>0</v>
      </c>
      <c r="BY42" s="86">
        <f>(AU42+AV42+AX42+AY42+AZ42+BA42+BB42+BC42+BD42+BE42+BF42+BG42+BH42+BI42+BJ42+BK42+BL42+BM42+BN42+BO42+BP42+BQ42+BR42+BS42+BT42+BU42+BV42+BW42+BX42)/29</f>
        <v>93.103448275862064</v>
      </c>
      <c r="BZ42" s="331"/>
    </row>
    <row r="43" spans="2:78" s="48" customFormat="1" ht="15.75" customHeight="1" thickBot="1">
      <c r="B43" s="60"/>
      <c r="C43" s="61"/>
      <c r="D43" s="43"/>
      <c r="E43" s="70"/>
      <c r="F43" s="70"/>
      <c r="G43" s="70"/>
      <c r="H43" s="70"/>
      <c r="I43" s="70"/>
      <c r="J43" s="70"/>
      <c r="K43" s="70"/>
      <c r="L43" s="70"/>
      <c r="M43" s="70"/>
      <c r="N43" s="75"/>
      <c r="O43" s="53"/>
      <c r="P43" s="52"/>
      <c r="Q43" s="65"/>
      <c r="R43"/>
      <c r="S43" s="52"/>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80"/>
      <c r="AS43" s="79"/>
      <c r="AT43" s="79"/>
      <c r="AU43" s="52"/>
      <c r="AV43" s="52"/>
      <c r="AW43" s="52"/>
      <c r="AX43" s="52"/>
      <c r="AY43" s="52"/>
      <c r="AZ43" s="52"/>
      <c r="BA43" s="52"/>
      <c r="BB43" s="52"/>
      <c r="BC43" s="52"/>
      <c r="BD43" s="52"/>
      <c r="BE43" s="52"/>
      <c r="BF43" s="52"/>
      <c r="BG43" s="52"/>
      <c r="BH43" s="52"/>
      <c r="BI43" s="52"/>
      <c r="BJ43" s="52"/>
      <c r="BK43" s="52"/>
      <c r="BL43" s="52"/>
      <c r="BM43" s="52"/>
      <c r="BN43" s="52"/>
      <c r="BO43" s="52"/>
      <c r="BP43" s="52"/>
      <c r="BQ43" s="52"/>
      <c r="BR43" s="52"/>
      <c r="BS43" s="52"/>
      <c r="BT43" s="52"/>
      <c r="BU43" s="52"/>
      <c r="BV43" s="52"/>
      <c r="BW43" s="52"/>
      <c r="BX43" s="52"/>
      <c r="BY43" s="87"/>
      <c r="BZ43" s="331"/>
    </row>
    <row r="44" spans="2:78" s="48" customFormat="1" ht="15" customHeight="1" thickBot="1">
      <c r="B44" s="90" t="s">
        <v>52</v>
      </c>
      <c r="C44" s="100" t="s">
        <v>140</v>
      </c>
      <c r="D44" s="43"/>
      <c r="E44" s="72"/>
      <c r="F44" s="72"/>
      <c r="G44" s="72"/>
      <c r="H44" s="72"/>
      <c r="I44" s="72"/>
      <c r="J44" s="72"/>
      <c r="K44" s="72"/>
      <c r="L44" s="72"/>
      <c r="M44" s="72"/>
      <c r="N44" s="73"/>
      <c r="O44" s="62"/>
      <c r="P44" s="56"/>
      <c r="Q44" s="56"/>
      <c r="R44"/>
      <c r="S44" s="47"/>
      <c r="T44" s="72"/>
      <c r="U44" s="72"/>
      <c r="V44" s="72"/>
      <c r="W44" s="72"/>
      <c r="X44" s="72"/>
      <c r="Y44" s="72"/>
      <c r="Z44" s="72"/>
      <c r="AA44" s="72"/>
      <c r="AB44" s="72"/>
      <c r="AC44" s="72"/>
      <c r="AD44" s="72"/>
      <c r="AE44" s="72"/>
      <c r="AF44" s="72"/>
      <c r="AG44" s="72"/>
      <c r="AH44" s="72"/>
      <c r="AI44" s="72"/>
      <c r="AJ44" s="72"/>
      <c r="AK44" s="72"/>
      <c r="AL44" s="72"/>
      <c r="AM44" s="72"/>
      <c r="AN44" s="72"/>
      <c r="AO44" s="72"/>
      <c r="AP44" s="72"/>
      <c r="AQ44" s="72"/>
      <c r="AR44" s="81"/>
      <c r="AS44" s="79"/>
      <c r="AT44" s="79"/>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47"/>
      <c r="BS44" s="47"/>
      <c r="BT44" s="47"/>
      <c r="BU44" s="47"/>
      <c r="BV44" s="47"/>
      <c r="BW44" s="47"/>
      <c r="BX44" s="47"/>
      <c r="BY44" s="87"/>
      <c r="BZ44" s="28"/>
    </row>
    <row r="45" spans="2:78" s="48" customFormat="1" ht="15" customHeight="1" thickBot="1">
      <c r="B45" s="92" t="s">
        <v>113</v>
      </c>
      <c r="C45" s="93" t="s">
        <v>114</v>
      </c>
      <c r="D45" s="43"/>
      <c r="E45" s="67"/>
      <c r="F45" s="67"/>
      <c r="G45" s="67">
        <v>100</v>
      </c>
      <c r="H45" s="67">
        <v>100</v>
      </c>
      <c r="I45" s="67">
        <v>100</v>
      </c>
      <c r="J45" s="67">
        <v>100</v>
      </c>
      <c r="K45" s="67">
        <v>100</v>
      </c>
      <c r="L45" s="67">
        <v>100</v>
      </c>
      <c r="M45" s="67">
        <v>100</v>
      </c>
      <c r="N45" s="68">
        <f>(E45+F45+G45+H45+I45+J45+K45+L45+M45)/9</f>
        <v>77.777777777777771</v>
      </c>
      <c r="O45" s="336" t="s">
        <v>141</v>
      </c>
      <c r="P45" s="77">
        <v>80</v>
      </c>
      <c r="Q45" s="66">
        <f>N45*0.7+P45*0.3</f>
        <v>78.444444444444429</v>
      </c>
      <c r="R45"/>
      <c r="S45" s="332"/>
      <c r="T45" s="67">
        <v>100</v>
      </c>
      <c r="U45" s="67">
        <v>100</v>
      </c>
      <c r="V45" s="67">
        <v>100</v>
      </c>
      <c r="W45" s="67">
        <v>100</v>
      </c>
      <c r="X45" s="67">
        <v>100</v>
      </c>
      <c r="Y45" s="67">
        <v>100</v>
      </c>
      <c r="Z45" s="67">
        <v>100</v>
      </c>
      <c r="AA45" s="67">
        <v>100</v>
      </c>
      <c r="AB45" s="67">
        <v>100</v>
      </c>
      <c r="AC45" s="67">
        <v>100</v>
      </c>
      <c r="AD45" s="67">
        <v>100</v>
      </c>
      <c r="AE45" s="67">
        <v>100</v>
      </c>
      <c r="AF45" s="67">
        <v>100</v>
      </c>
      <c r="AG45" s="67">
        <v>90</v>
      </c>
      <c r="AH45" s="67">
        <v>100</v>
      </c>
      <c r="AI45" s="67">
        <v>100</v>
      </c>
      <c r="AJ45" s="67">
        <v>100</v>
      </c>
      <c r="AK45" s="67">
        <v>100</v>
      </c>
      <c r="AL45" s="67">
        <v>100</v>
      </c>
      <c r="AM45" s="67">
        <v>100</v>
      </c>
      <c r="AN45" s="67">
        <v>100</v>
      </c>
      <c r="AO45" s="67">
        <v>100</v>
      </c>
      <c r="AP45" s="67">
        <v>100</v>
      </c>
      <c r="AQ45" s="67">
        <v>100</v>
      </c>
      <c r="AR45" s="68">
        <f>(T45+U45+V45+W45+X45+Y45+Z45+AA45+AB45+AC45+AD45+AE45+AF45+AG45+AH45+AI45+AJ45+AK45+AL45+AM45+AN45+AO45+AP45+AQ45)/24</f>
        <v>99.583333333333329</v>
      </c>
      <c r="AS45" s="342" t="s">
        <v>86</v>
      </c>
      <c r="AT45" s="82"/>
      <c r="AU45" s="67">
        <v>20</v>
      </c>
      <c r="AV45" s="67">
        <v>100</v>
      </c>
      <c r="AW45" s="67"/>
      <c r="AX45" s="67">
        <v>100</v>
      </c>
      <c r="AY45" s="67">
        <v>100</v>
      </c>
      <c r="AZ45" s="67">
        <v>100</v>
      </c>
      <c r="BA45" s="67">
        <v>100</v>
      </c>
      <c r="BB45" s="67">
        <v>100</v>
      </c>
      <c r="BC45" s="67">
        <v>100</v>
      </c>
      <c r="BD45" s="67">
        <v>80</v>
      </c>
      <c r="BE45" s="67">
        <v>100</v>
      </c>
      <c r="BF45" s="67">
        <v>100</v>
      </c>
      <c r="BG45" s="67">
        <v>100</v>
      </c>
      <c r="BH45" s="67">
        <v>100</v>
      </c>
      <c r="BI45" s="67">
        <v>100</v>
      </c>
      <c r="BJ45" s="67">
        <v>100</v>
      </c>
      <c r="BK45" s="67">
        <v>100</v>
      </c>
      <c r="BL45" s="67">
        <v>100</v>
      </c>
      <c r="BM45" s="67">
        <v>100</v>
      </c>
      <c r="BN45" s="67">
        <v>100</v>
      </c>
      <c r="BO45" s="67">
        <v>100</v>
      </c>
      <c r="BP45" s="67">
        <v>100</v>
      </c>
      <c r="BQ45" s="67">
        <v>100</v>
      </c>
      <c r="BR45" s="67">
        <v>100</v>
      </c>
      <c r="BS45" s="67">
        <v>100</v>
      </c>
      <c r="BT45" s="67">
        <v>100</v>
      </c>
      <c r="BU45" s="67">
        <v>100</v>
      </c>
      <c r="BV45" s="67">
        <v>100</v>
      </c>
      <c r="BW45" s="67">
        <v>100</v>
      </c>
      <c r="BX45" s="67">
        <v>100</v>
      </c>
      <c r="BY45" s="86">
        <f>(AU45+AV45+AX45+AY45+AZ45+BA45+BB45+BC45+BD45+BE45+BF45+BG45+BH45+BI45+BJ45+BK45+BL45+BM45+BN45+BO45+BP45+BQ45+BR45+BS45+BT45+BU45+BV45+BW45+BX45)/29</f>
        <v>96.551724137931032</v>
      </c>
      <c r="BZ45" s="330" t="s">
        <v>93</v>
      </c>
    </row>
    <row r="46" spans="2:78" s="48" customFormat="1" ht="15" customHeight="1" thickBot="1">
      <c r="B46" s="92" t="s">
        <v>119</v>
      </c>
      <c r="C46" s="93" t="s">
        <v>132</v>
      </c>
      <c r="D46" s="43"/>
      <c r="E46" s="67"/>
      <c r="F46" s="67"/>
      <c r="G46" s="67">
        <v>100</v>
      </c>
      <c r="H46" s="67">
        <v>100</v>
      </c>
      <c r="I46" s="67">
        <v>100</v>
      </c>
      <c r="J46" s="67">
        <v>100</v>
      </c>
      <c r="K46" s="67">
        <v>100</v>
      </c>
      <c r="L46" s="67">
        <v>100</v>
      </c>
      <c r="M46" s="67">
        <v>100</v>
      </c>
      <c r="N46" s="68">
        <f>(E46+F46+G46+H46+I46+J46+K46+L46+M46)/9</f>
        <v>77.777777777777771</v>
      </c>
      <c r="O46" s="337"/>
      <c r="P46" s="77">
        <v>80</v>
      </c>
      <c r="Q46" s="66">
        <f>N46*0.7+P46*0.3</f>
        <v>78.444444444444429</v>
      </c>
      <c r="R46"/>
      <c r="S46" s="333"/>
      <c r="T46" s="67">
        <v>100</v>
      </c>
      <c r="U46" s="67">
        <v>100</v>
      </c>
      <c r="V46" s="67">
        <v>100</v>
      </c>
      <c r="W46" s="67">
        <v>100</v>
      </c>
      <c r="X46" s="67">
        <v>100</v>
      </c>
      <c r="Y46" s="67">
        <v>100</v>
      </c>
      <c r="Z46" s="67">
        <v>100</v>
      </c>
      <c r="AA46" s="67">
        <v>100</v>
      </c>
      <c r="AB46" s="67">
        <v>0</v>
      </c>
      <c r="AC46" s="67">
        <v>0</v>
      </c>
      <c r="AD46" s="67">
        <v>0</v>
      </c>
      <c r="AE46" s="67">
        <v>0</v>
      </c>
      <c r="AF46" s="67">
        <v>0</v>
      </c>
      <c r="AG46" s="67">
        <v>90</v>
      </c>
      <c r="AH46" s="67">
        <v>0</v>
      </c>
      <c r="AI46" s="67">
        <v>0</v>
      </c>
      <c r="AJ46" s="67">
        <v>0</v>
      </c>
      <c r="AK46" s="67">
        <v>0</v>
      </c>
      <c r="AL46" s="67">
        <v>0</v>
      </c>
      <c r="AM46" s="67">
        <v>0</v>
      </c>
      <c r="AN46" s="67">
        <v>0</v>
      </c>
      <c r="AO46" s="67">
        <v>100</v>
      </c>
      <c r="AP46" s="67">
        <v>100</v>
      </c>
      <c r="AQ46" s="67">
        <v>100</v>
      </c>
      <c r="AR46" s="68">
        <f>(T46+U46+V46+W46+X46+Y46+Z46+AA46+AB46+AC46+AD46+AE46+AF46+AG46+AH46+AI46+AJ46+AK46+AL46+AM46+AN46+AO46+AP46+AQ46)/24</f>
        <v>49.583333333333336</v>
      </c>
      <c r="AS46" s="343"/>
      <c r="AT46" s="83"/>
      <c r="AU46" s="67">
        <v>20</v>
      </c>
      <c r="AV46" s="67">
        <v>100</v>
      </c>
      <c r="AW46" s="67"/>
      <c r="AX46" s="67">
        <v>100</v>
      </c>
      <c r="AY46" s="67">
        <v>100</v>
      </c>
      <c r="AZ46" s="67">
        <v>100</v>
      </c>
      <c r="BA46" s="67">
        <v>100</v>
      </c>
      <c r="BB46" s="67">
        <v>100</v>
      </c>
      <c r="BC46" s="67">
        <v>100</v>
      </c>
      <c r="BD46" s="67">
        <v>80</v>
      </c>
      <c r="BE46" s="67">
        <v>0</v>
      </c>
      <c r="BF46" s="67">
        <v>0</v>
      </c>
      <c r="BG46" s="67">
        <v>0</v>
      </c>
      <c r="BH46" s="67">
        <v>0</v>
      </c>
      <c r="BI46" s="67">
        <v>0</v>
      </c>
      <c r="BJ46" s="67">
        <v>0</v>
      </c>
      <c r="BK46" s="67">
        <v>0</v>
      </c>
      <c r="BL46" s="67">
        <v>100</v>
      </c>
      <c r="BM46" s="67">
        <v>100</v>
      </c>
      <c r="BN46" s="67">
        <v>100</v>
      </c>
      <c r="BO46" s="67">
        <v>100</v>
      </c>
      <c r="BP46" s="67">
        <v>100</v>
      </c>
      <c r="BQ46" s="67">
        <v>0</v>
      </c>
      <c r="BR46" s="67">
        <v>0</v>
      </c>
      <c r="BS46" s="67">
        <v>0</v>
      </c>
      <c r="BT46" s="67">
        <v>0</v>
      </c>
      <c r="BU46" s="67">
        <v>100</v>
      </c>
      <c r="BV46" s="67">
        <v>100</v>
      </c>
      <c r="BW46" s="67">
        <v>100</v>
      </c>
      <c r="BX46" s="67">
        <v>100</v>
      </c>
      <c r="BY46" s="86">
        <f>(AU46+AV46+AX46+AY46+AZ46+BA46+BB46+BC46+BD46+BE46+BF46+BG46+BH46+BI46+BJ46+BK46+BL46+BM46+BN46+BO46+BP46+BQ46+BR46+BS46+BT46+BU46+BV46+BW46+BX46)/29</f>
        <v>58.620689655172413</v>
      </c>
      <c r="BZ46" s="331"/>
    </row>
    <row r="47" spans="2:78" s="48" customFormat="1" ht="15" customHeight="1" thickBot="1">
      <c r="B47" s="63"/>
      <c r="C47" s="59"/>
      <c r="D47" s="43"/>
      <c r="E47" s="67"/>
      <c r="F47" s="67"/>
      <c r="G47" s="67"/>
      <c r="H47" s="67"/>
      <c r="I47" s="67"/>
      <c r="J47" s="67"/>
      <c r="K47" s="67"/>
      <c r="L47" s="67"/>
      <c r="M47" s="67"/>
      <c r="N47" s="68">
        <f>(E47+F47+G47+H47+I47+J47+K47+L47+M47)/9</f>
        <v>0</v>
      </c>
      <c r="O47" s="338"/>
      <c r="P47" s="77"/>
      <c r="Q47" s="76">
        <f>N47*0.7+P47*0.3</f>
        <v>0</v>
      </c>
      <c r="R47"/>
      <c r="S47" s="333"/>
      <c r="T47" s="67">
        <v>100</v>
      </c>
      <c r="U47" s="67">
        <v>100</v>
      </c>
      <c r="V47" s="67">
        <v>100</v>
      </c>
      <c r="W47" s="67">
        <v>100</v>
      </c>
      <c r="X47" s="67">
        <v>100</v>
      </c>
      <c r="Y47" s="67">
        <v>100</v>
      </c>
      <c r="Z47" s="67">
        <v>100</v>
      </c>
      <c r="AA47" s="67">
        <v>100</v>
      </c>
      <c r="AB47" s="67">
        <v>100</v>
      </c>
      <c r="AC47" s="67">
        <v>100</v>
      </c>
      <c r="AD47" s="67">
        <v>100</v>
      </c>
      <c r="AE47" s="67">
        <v>100</v>
      </c>
      <c r="AF47" s="67">
        <v>100</v>
      </c>
      <c r="AG47" s="67">
        <v>90</v>
      </c>
      <c r="AH47" s="67">
        <v>100</v>
      </c>
      <c r="AI47" s="67">
        <v>100</v>
      </c>
      <c r="AJ47" s="67">
        <v>100</v>
      </c>
      <c r="AK47" s="67">
        <v>100</v>
      </c>
      <c r="AL47" s="67">
        <v>100</v>
      </c>
      <c r="AM47" s="67">
        <v>100</v>
      </c>
      <c r="AN47" s="67">
        <v>100</v>
      </c>
      <c r="AO47" s="67">
        <v>100</v>
      </c>
      <c r="AP47" s="67">
        <v>100</v>
      </c>
      <c r="AQ47" s="67">
        <v>100</v>
      </c>
      <c r="AR47" s="68">
        <f>(T47+U47+V47+W47+X47+Y47+Z47+AA47+AB47+AC47+AD47+AE47+AF47+AG47+AH47+AI47+AJ47+AK47+AL47+AM47+AN47+AO47+AP47+AQ47)/24</f>
        <v>99.583333333333329</v>
      </c>
      <c r="AS47" s="343"/>
      <c r="AT47" s="83"/>
      <c r="AU47" s="67">
        <v>20</v>
      </c>
      <c r="AV47" s="67">
        <v>100</v>
      </c>
      <c r="AW47" s="67"/>
      <c r="AX47" s="67">
        <v>100</v>
      </c>
      <c r="AY47" s="67">
        <v>100</v>
      </c>
      <c r="AZ47" s="67">
        <v>100</v>
      </c>
      <c r="BA47" s="67">
        <v>100</v>
      </c>
      <c r="BB47" s="67">
        <v>100</v>
      </c>
      <c r="BC47" s="67">
        <v>100</v>
      </c>
      <c r="BD47" s="67">
        <v>80</v>
      </c>
      <c r="BE47" s="67">
        <v>100</v>
      </c>
      <c r="BF47" s="67">
        <v>100</v>
      </c>
      <c r="BG47" s="67">
        <v>100</v>
      </c>
      <c r="BH47" s="67">
        <v>100</v>
      </c>
      <c r="BI47" s="67">
        <v>100</v>
      </c>
      <c r="BJ47" s="67">
        <v>100</v>
      </c>
      <c r="BK47" s="67">
        <v>100</v>
      </c>
      <c r="BL47" s="67">
        <v>100</v>
      </c>
      <c r="BM47" s="67">
        <v>100</v>
      </c>
      <c r="BN47" s="67">
        <v>100</v>
      </c>
      <c r="BO47" s="67">
        <v>100</v>
      </c>
      <c r="BP47" s="67">
        <v>100</v>
      </c>
      <c r="BQ47" s="67">
        <v>100</v>
      </c>
      <c r="BR47" s="67">
        <v>100</v>
      </c>
      <c r="BS47" s="67">
        <v>100</v>
      </c>
      <c r="BT47" s="67">
        <v>100</v>
      </c>
      <c r="BU47" s="67">
        <v>100</v>
      </c>
      <c r="BV47" s="67">
        <v>100</v>
      </c>
      <c r="BW47" s="67">
        <v>100</v>
      </c>
      <c r="BX47" s="67">
        <v>100</v>
      </c>
      <c r="BY47" s="86">
        <f>(AU47+AV47+AX47+AY47+AZ47+BA47+BB47+BC47+BD47+BE47+BF47+BG47+BH47+BI47+BJ47+BK47+BL47+BM47+BN47+BO47+BP47+BQ47+BR47+BS47+BT47+BU47+BV47+BW47+BX47)/29</f>
        <v>96.551724137931032</v>
      </c>
      <c r="BZ47" s="331"/>
    </row>
    <row r="48" spans="2:78">
      <c r="E48"/>
      <c r="F48"/>
      <c r="G48"/>
      <c r="H48"/>
      <c r="I48" s="2"/>
      <c r="J48" s="2"/>
      <c r="K48"/>
      <c r="L48"/>
      <c r="M48"/>
      <c r="N48" s="7"/>
      <c r="R48"/>
      <c r="T48" s="2"/>
      <c r="U48" s="2"/>
      <c r="V48" s="2"/>
      <c r="W48" s="2"/>
      <c r="X48" s="2"/>
      <c r="Y48" s="2"/>
      <c r="Z48" s="2"/>
      <c r="AA48" s="2"/>
      <c r="AB48" s="2"/>
      <c r="AC48" s="2"/>
      <c r="AD48" s="2"/>
      <c r="AE48" s="2"/>
      <c r="AF48" s="2"/>
      <c r="AG48" s="2"/>
      <c r="AH48" s="2"/>
      <c r="AI48" s="2"/>
      <c r="AJ48" s="2"/>
      <c r="AK48" s="2"/>
      <c r="AL48" s="2"/>
      <c r="AM48" s="2"/>
      <c r="AN48" s="2"/>
      <c r="AO48" s="2"/>
      <c r="AP48" s="2"/>
      <c r="AQ48" s="2"/>
      <c r="AR48"/>
      <c r="AS48" s="343"/>
      <c r="AT48" s="79"/>
      <c r="BZ48" s="28"/>
    </row>
    <row r="49" spans="2:78" ht="13" thickBot="1">
      <c r="E49"/>
      <c r="F49"/>
      <c r="G49"/>
      <c r="H49"/>
      <c r="I49" s="2"/>
      <c r="J49" s="2"/>
      <c r="K49"/>
      <c r="L49"/>
      <c r="M49"/>
      <c r="N49" s="7"/>
      <c r="R49"/>
      <c r="T49" s="2"/>
      <c r="U49" s="2"/>
      <c r="V49" s="2"/>
      <c r="W49" s="2"/>
      <c r="X49" s="2"/>
      <c r="Y49" s="2"/>
      <c r="Z49" s="2"/>
      <c r="AA49" s="2"/>
      <c r="AB49" s="2"/>
      <c r="AC49" s="2"/>
      <c r="AD49" s="2"/>
      <c r="AE49" s="2"/>
      <c r="AF49" s="2"/>
      <c r="AG49" s="2"/>
      <c r="AH49" s="2"/>
      <c r="AI49" s="2"/>
      <c r="AJ49" s="2"/>
      <c r="AK49" s="2"/>
      <c r="AL49" s="2"/>
      <c r="AM49" s="2"/>
      <c r="AN49" s="2"/>
      <c r="AO49" s="2"/>
      <c r="AP49" s="2"/>
      <c r="AQ49" s="2"/>
      <c r="AR49"/>
      <c r="AS49" s="343"/>
      <c r="AT49" s="79"/>
      <c r="BZ49" s="28"/>
    </row>
    <row r="50" spans="2:78" s="48" customFormat="1" ht="15" customHeight="1" thickBot="1">
      <c r="B50" s="49" t="s">
        <v>75</v>
      </c>
      <c r="C50" s="21" t="s">
        <v>79</v>
      </c>
      <c r="D50" s="43"/>
      <c r="E50" s="72"/>
      <c r="F50" s="72"/>
      <c r="G50" s="72"/>
      <c r="H50" s="72"/>
      <c r="I50" s="72"/>
      <c r="J50" s="72"/>
      <c r="K50" s="72"/>
      <c r="L50" s="72"/>
      <c r="M50" s="72"/>
      <c r="N50" s="73"/>
      <c r="O50" s="62"/>
      <c r="P50" s="56"/>
      <c r="Q50" s="56"/>
      <c r="R50"/>
      <c r="S50" s="47"/>
      <c r="T50" s="72"/>
      <c r="U50" s="72"/>
      <c r="V50" s="72"/>
      <c r="W50" s="72"/>
      <c r="X50" s="72"/>
      <c r="Y50" s="72"/>
      <c r="Z50" s="72"/>
      <c r="AA50" s="72"/>
      <c r="AB50" s="72"/>
      <c r="AC50" s="72"/>
      <c r="AD50" s="72"/>
      <c r="AE50" s="72"/>
      <c r="AF50" s="72"/>
      <c r="AG50" s="72"/>
      <c r="AH50" s="72"/>
      <c r="AI50" s="72"/>
      <c r="AJ50" s="72"/>
      <c r="AK50" s="72"/>
      <c r="AL50" s="72"/>
      <c r="AM50" s="72"/>
      <c r="AN50" s="72"/>
      <c r="AO50" s="72"/>
      <c r="AP50" s="72"/>
      <c r="AQ50" s="72"/>
      <c r="AR50" s="81"/>
      <c r="AS50"/>
      <c r="AT50" s="79"/>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47"/>
      <c r="BS50" s="47"/>
      <c r="BT50" s="47"/>
      <c r="BU50" s="47"/>
      <c r="BV50" s="47"/>
      <c r="BW50" s="47"/>
      <c r="BX50" s="47"/>
      <c r="BY50" s="50"/>
      <c r="BZ50" s="28"/>
    </row>
    <row r="51" spans="2:78" s="48" customFormat="1" ht="15" customHeight="1" thickBot="1">
      <c r="B51" s="58" t="s">
        <v>70</v>
      </c>
      <c r="C51" s="59" t="s">
        <v>71</v>
      </c>
      <c r="D51" s="43"/>
      <c r="E51" s="67">
        <v>100</v>
      </c>
      <c r="F51" s="67">
        <v>100</v>
      </c>
      <c r="G51" s="67">
        <v>100</v>
      </c>
      <c r="H51" s="67">
        <v>100</v>
      </c>
      <c r="I51" s="67">
        <v>100</v>
      </c>
      <c r="J51" s="67">
        <v>100</v>
      </c>
      <c r="K51" s="67">
        <v>100</v>
      </c>
      <c r="L51" s="67">
        <v>100</v>
      </c>
      <c r="M51" s="67">
        <v>100</v>
      </c>
      <c r="N51" s="68">
        <f>(E51+F51+G51+H51+I51+J51+K51+L51+M51)/9</f>
        <v>100</v>
      </c>
      <c r="O51" s="336"/>
      <c r="P51" s="77">
        <v>100</v>
      </c>
      <c r="Q51" s="66">
        <f>N51*0.7+P51*0.3</f>
        <v>100</v>
      </c>
      <c r="R51" s="334" t="s">
        <v>82</v>
      </c>
      <c r="S51" s="332"/>
      <c r="T51" s="67">
        <v>100</v>
      </c>
      <c r="U51" s="67">
        <v>100</v>
      </c>
      <c r="V51" s="67">
        <v>100</v>
      </c>
      <c r="W51" s="67">
        <v>100</v>
      </c>
      <c r="X51" s="67">
        <v>100</v>
      </c>
      <c r="Y51" s="67">
        <v>100</v>
      </c>
      <c r="Z51" s="67">
        <v>100</v>
      </c>
      <c r="AA51" s="67">
        <v>100</v>
      </c>
      <c r="AB51" s="67">
        <v>100</v>
      </c>
      <c r="AC51" s="67">
        <v>100</v>
      </c>
      <c r="AD51" s="67">
        <v>100</v>
      </c>
      <c r="AE51" s="67">
        <v>100</v>
      </c>
      <c r="AF51" s="67">
        <v>100</v>
      </c>
      <c r="AG51" s="67">
        <v>100</v>
      </c>
      <c r="AH51" s="67">
        <v>100</v>
      </c>
      <c r="AI51" s="67">
        <v>100</v>
      </c>
      <c r="AJ51" s="67">
        <v>100</v>
      </c>
      <c r="AK51" s="67">
        <v>100</v>
      </c>
      <c r="AL51" s="67">
        <v>100</v>
      </c>
      <c r="AM51" s="67">
        <v>100</v>
      </c>
      <c r="AN51" s="67">
        <v>100</v>
      </c>
      <c r="AO51" s="67">
        <v>100</v>
      </c>
      <c r="AP51" s="67">
        <v>100</v>
      </c>
      <c r="AQ51" s="67">
        <v>90</v>
      </c>
      <c r="AR51" s="68">
        <f>(T51+U51+V51+W51+X51+Y51+Z51+AA51+AB51+AC51+AD51+AE51+AF51+AG51+AH51+AI51+AJ51+AK51+AL51+AM51+AN51+AO51+AP51+AQ51)/24</f>
        <v>99.583333333333329</v>
      </c>
      <c r="AS51" s="334"/>
      <c r="AT51" s="82"/>
      <c r="AU51" s="67"/>
      <c r="AV51" s="67"/>
      <c r="AW51" s="67"/>
      <c r="AX51" s="67"/>
      <c r="AY51" s="67"/>
      <c r="AZ51" s="67"/>
      <c r="BA51" s="67"/>
      <c r="BB51" s="67"/>
      <c r="BC51" s="67"/>
      <c r="BD51" s="67"/>
      <c r="BE51" s="67"/>
      <c r="BF51" s="67"/>
      <c r="BG51" s="67"/>
      <c r="BH51" s="67"/>
      <c r="BI51" s="67"/>
      <c r="BJ51" s="67"/>
      <c r="BK51" s="67"/>
      <c r="BL51" s="67"/>
      <c r="BM51" s="67"/>
      <c r="BN51" s="67"/>
      <c r="BO51" s="67"/>
      <c r="BP51" s="67"/>
      <c r="BQ51" s="67"/>
      <c r="BR51" s="67"/>
      <c r="BS51" s="67"/>
      <c r="BT51" s="67"/>
      <c r="BU51" s="67"/>
      <c r="BV51" s="67"/>
      <c r="BW51" s="67"/>
      <c r="BX51" s="67"/>
      <c r="BY51" s="68" t="e">
        <f>(AU51+AV51+AX51+AY51+AZ51+BA51+BB51+BC51+BD51+BE51+BF51+BG51+BH51+BI51+BJ51+BK51+BL51+#REF!+BM51+BN51+BO51+BP51+BQ51+BR51+BS51+BT51+BU51+BV51+BW51+BX51)/30</f>
        <v>#REF!</v>
      </c>
      <c r="BZ51" s="28"/>
    </row>
    <row r="52" spans="2:78" s="48" customFormat="1" ht="15" customHeight="1" thickBot="1">
      <c r="B52" s="63" t="s">
        <v>72</v>
      </c>
      <c r="C52" s="59" t="s">
        <v>73</v>
      </c>
      <c r="D52" s="43"/>
      <c r="E52" s="67">
        <v>100</v>
      </c>
      <c r="F52" s="67">
        <v>100</v>
      </c>
      <c r="G52" s="67">
        <v>100</v>
      </c>
      <c r="H52" s="67">
        <v>100</v>
      </c>
      <c r="I52" s="67">
        <v>100</v>
      </c>
      <c r="J52" s="67">
        <v>100</v>
      </c>
      <c r="K52" s="67">
        <v>100</v>
      </c>
      <c r="L52" s="67">
        <v>100</v>
      </c>
      <c r="M52" s="67">
        <v>100</v>
      </c>
      <c r="N52" s="68">
        <f>(E52+F52+G52+H52+I52+J52+K52+L52+M52)/9</f>
        <v>100</v>
      </c>
      <c r="O52" s="337"/>
      <c r="P52" s="77">
        <v>100</v>
      </c>
      <c r="Q52" s="66">
        <f>N52*0.7+P52*0.3</f>
        <v>100</v>
      </c>
      <c r="R52" s="335"/>
      <c r="S52" s="333"/>
      <c r="T52" s="67">
        <v>100</v>
      </c>
      <c r="U52" s="67">
        <v>100</v>
      </c>
      <c r="V52" s="67">
        <v>100</v>
      </c>
      <c r="W52" s="67">
        <v>100</v>
      </c>
      <c r="X52" s="67">
        <v>100</v>
      </c>
      <c r="Y52" s="67">
        <v>100</v>
      </c>
      <c r="Z52" s="67">
        <v>100</v>
      </c>
      <c r="AA52" s="67">
        <v>100</v>
      </c>
      <c r="AB52" s="67">
        <v>100</v>
      </c>
      <c r="AC52" s="67">
        <v>100</v>
      </c>
      <c r="AD52" s="67">
        <v>100</v>
      </c>
      <c r="AE52" s="67">
        <v>100</v>
      </c>
      <c r="AF52" s="67">
        <v>100</v>
      </c>
      <c r="AG52" s="67">
        <v>100</v>
      </c>
      <c r="AH52" s="67">
        <v>100</v>
      </c>
      <c r="AI52" s="67">
        <v>100</v>
      </c>
      <c r="AJ52" s="67">
        <v>100</v>
      </c>
      <c r="AK52" s="67">
        <v>100</v>
      </c>
      <c r="AL52" s="67">
        <v>100</v>
      </c>
      <c r="AM52" s="67">
        <v>100</v>
      </c>
      <c r="AN52" s="67">
        <v>100</v>
      </c>
      <c r="AO52" s="67">
        <v>100</v>
      </c>
      <c r="AP52" s="67">
        <v>100</v>
      </c>
      <c r="AQ52" s="67">
        <v>90</v>
      </c>
      <c r="AR52" s="68">
        <f>(T52+U52+V52+W52+X52+Y52+Z52+AA52+AB52+AC52+AD52+AE52+AF52+AG52+AH52+AI52+AJ52+AK52+AL52+AM52+AN52+AO52+AP52+AQ52)/24</f>
        <v>99.583333333333329</v>
      </c>
      <c r="AS52" s="335"/>
      <c r="AT52" s="83"/>
      <c r="AU52" s="67"/>
      <c r="AV52" s="67"/>
      <c r="AW52" s="67"/>
      <c r="AX52" s="67"/>
      <c r="AY52" s="67"/>
      <c r="AZ52" s="67"/>
      <c r="BA52" s="67"/>
      <c r="BB52" s="67"/>
      <c r="BC52" s="67"/>
      <c r="BD52" s="67"/>
      <c r="BE52" s="67"/>
      <c r="BF52" s="67"/>
      <c r="BG52" s="67"/>
      <c r="BH52" s="67"/>
      <c r="BI52" s="67"/>
      <c r="BJ52" s="67"/>
      <c r="BK52" s="67"/>
      <c r="BL52" s="67"/>
      <c r="BM52" s="67"/>
      <c r="BN52" s="67"/>
      <c r="BO52" s="67"/>
      <c r="BP52" s="67"/>
      <c r="BQ52" s="67"/>
      <c r="BR52" s="67"/>
      <c r="BS52" s="67"/>
      <c r="BT52" s="67"/>
      <c r="BU52" s="67"/>
      <c r="BV52" s="67"/>
      <c r="BW52" s="67"/>
      <c r="BX52" s="67"/>
      <c r="BY52" s="68" t="e">
        <f>(AU52+AV52+AX52+AY52+AZ52+BA52+BB52+BC52+BD52+BE52+BF52+BG52+BH52+BI52+BJ52+BK52+BL52+#REF!+BM52+BN52+BO52+BP52+BQ52+BR52+BS52+BT52+BU52+BV52+BW52+BX52)/30</f>
        <v>#REF!</v>
      </c>
      <c r="BZ52" s="28"/>
    </row>
    <row r="53" spans="2:78" s="48" customFormat="1" ht="15" customHeight="1" thickBot="1">
      <c r="B53" s="63"/>
      <c r="C53" s="59"/>
      <c r="D53" s="43"/>
      <c r="E53" s="67">
        <v>100</v>
      </c>
      <c r="F53" s="67">
        <v>100</v>
      </c>
      <c r="G53" s="67">
        <v>100</v>
      </c>
      <c r="H53" s="67">
        <v>100</v>
      </c>
      <c r="I53" s="67">
        <v>100</v>
      </c>
      <c r="J53" s="67">
        <v>100</v>
      </c>
      <c r="K53" s="67">
        <v>100</v>
      </c>
      <c r="L53" s="67">
        <v>0</v>
      </c>
      <c r="M53" s="67">
        <v>0</v>
      </c>
      <c r="N53" s="68">
        <f>(E53+F53+G53+H53+I53+J53+K53+L53+M53)/9</f>
        <v>77.777777777777771</v>
      </c>
      <c r="O53" s="338"/>
      <c r="P53" s="77">
        <v>100</v>
      </c>
      <c r="Q53" s="76">
        <f>N53*0.7+P53*0.3</f>
        <v>84.444444444444429</v>
      </c>
      <c r="R53" s="335"/>
      <c r="S53" s="333"/>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8">
        <f>(T53+U53+V53+W53+X53+Y53+Z53+AA53+AB53+AC53+AD53+AE53+AF53+AG53+AH53+AI53+AJ53+AK53+AL53+AM53+AN53+AO53+AP53+AQ53)/24</f>
        <v>0</v>
      </c>
      <c r="AS53" s="335"/>
      <c r="AT53" s="83"/>
      <c r="AU53" s="67"/>
      <c r="AV53" s="67"/>
      <c r="AW53" s="67"/>
      <c r="AX53" s="67"/>
      <c r="AY53" s="67"/>
      <c r="AZ53" s="67"/>
      <c r="BA53" s="67"/>
      <c r="BB53" s="67"/>
      <c r="BC53" s="67"/>
      <c r="BD53" s="67"/>
      <c r="BE53" s="67"/>
      <c r="BF53" s="67"/>
      <c r="BG53" s="67"/>
      <c r="BH53" s="67"/>
      <c r="BI53" s="67"/>
      <c r="BJ53" s="67"/>
      <c r="BK53" s="67"/>
      <c r="BL53" s="67"/>
      <c r="BM53" s="67"/>
      <c r="BN53" s="67"/>
      <c r="BO53" s="67"/>
      <c r="BP53" s="67"/>
      <c r="BQ53" s="67"/>
      <c r="BR53" s="67"/>
      <c r="BS53" s="67"/>
      <c r="BT53" s="67"/>
      <c r="BU53" s="67"/>
      <c r="BV53" s="67"/>
      <c r="BW53" s="67"/>
      <c r="BX53" s="67"/>
      <c r="BY53" s="68" t="e">
        <f>(AU53+AV53+AX53+AY53+AZ53+BA53+BB53+BC53+BD53+BE53+BF53+BG53+BH53+BI53+BJ53+BK53+BL53+#REF!+BM53+BN53+BO53+BP53+BQ53+BR53+BS53+BT53+BU53+BV53+BW53+BX53)/30</f>
        <v>#REF!</v>
      </c>
      <c r="BZ53" s="28"/>
    </row>
    <row r="54" spans="2:78">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BZ54" s="28"/>
    </row>
    <row r="55" spans="2:78">
      <c r="BZ55" s="28"/>
    </row>
    <row r="56" spans="2:78">
      <c r="BZ56" s="28"/>
    </row>
  </sheetData>
  <mergeCells count="32">
    <mergeCell ref="S25:S27"/>
    <mergeCell ref="R20:R22"/>
    <mergeCell ref="O25:O27"/>
    <mergeCell ref="AS40:AS42"/>
    <mergeCell ref="BZ10:BZ12"/>
    <mergeCell ref="AS25:AS27"/>
    <mergeCell ref="AS35:AS37"/>
    <mergeCell ref="AS20:AS22"/>
    <mergeCell ref="AS15:AS17"/>
    <mergeCell ref="AS51:AS53"/>
    <mergeCell ref="S51:S53"/>
    <mergeCell ref="O51:O53"/>
    <mergeCell ref="O45:O47"/>
    <mergeCell ref="S45:S47"/>
    <mergeCell ref="R51:R53"/>
    <mergeCell ref="AS45:AS49"/>
    <mergeCell ref="BZ45:BZ47"/>
    <mergeCell ref="S10:S12"/>
    <mergeCell ref="R10:R12"/>
    <mergeCell ref="O10:O12"/>
    <mergeCell ref="R15:R17"/>
    <mergeCell ref="O20:O22"/>
    <mergeCell ref="S20:S21"/>
    <mergeCell ref="O15:O17"/>
    <mergeCell ref="O40:O42"/>
    <mergeCell ref="R40:R42"/>
    <mergeCell ref="S40:S42"/>
    <mergeCell ref="S35:S37"/>
    <mergeCell ref="O35:O37"/>
    <mergeCell ref="O30:O32"/>
    <mergeCell ref="S30:S32"/>
    <mergeCell ref="BZ40:BZ43"/>
  </mergeCells>
  <pageMargins left="0.75" right="0.75" top="1" bottom="1" header="0" footer="0"/>
  <pageSetup scale="22"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Gral.</vt:lpstr>
      <vt:lpstr>Equipos</vt:lpstr>
    </vt:vector>
  </TitlesOfParts>
  <Company>ITESM Campus Querétaro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Electrónico de Cálculo</dc:creator>
  <cp:lastModifiedBy>adminIS</cp:lastModifiedBy>
  <cp:lastPrinted>2020-03-06T18:17:02Z</cp:lastPrinted>
  <dcterms:created xsi:type="dcterms:W3CDTF">2000-08-07T16:06:31Z</dcterms:created>
  <dcterms:modified xsi:type="dcterms:W3CDTF">2022-08-28T05:00:42Z</dcterms:modified>
</cp:coreProperties>
</file>