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C\SP_25\NLP\NLP_Class\Assignments\"/>
    </mc:Choice>
  </mc:AlternateContent>
  <xr:revisionPtr revIDLastSave="0" documentId="13_ncr:1_{AD3D4D1F-F13B-4306-8476-4DC7E2A65962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Preprocessing" sheetId="1" r:id="rId1"/>
    <sheet name="BoW-TFIDF-Classify" sheetId="2" r:id="rId2"/>
    <sheet name="Embeddings" sheetId="3" r:id="rId3"/>
    <sheet name="Attention" sheetId="4" r:id="rId4"/>
    <sheet name="Similarity Metric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3" l="1"/>
  <c r="D5" i="3"/>
  <c r="D4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H5" i="3"/>
  <c r="I5" i="3"/>
  <c r="J5" i="3"/>
  <c r="K5" i="3"/>
  <c r="L5" i="3"/>
  <c r="M5" i="3"/>
  <c r="J6" i="3"/>
  <c r="K6" i="3"/>
  <c r="L6" i="3"/>
  <c r="M6" i="3"/>
  <c r="H7" i="3"/>
  <c r="I7" i="3"/>
  <c r="J7" i="3"/>
  <c r="K7" i="3"/>
  <c r="L7" i="3"/>
  <c r="M7" i="3"/>
  <c r="H8" i="3"/>
  <c r="I8" i="3"/>
  <c r="J8" i="3"/>
  <c r="K8" i="3"/>
  <c r="L8" i="3"/>
  <c r="M8" i="3"/>
  <c r="H9" i="3"/>
  <c r="I9" i="3"/>
  <c r="J9" i="3"/>
  <c r="K9" i="3"/>
  <c r="L9" i="3"/>
  <c r="M9" i="3"/>
  <c r="H10" i="3"/>
  <c r="I10" i="3"/>
  <c r="J10" i="3"/>
  <c r="K10" i="3"/>
  <c r="L10" i="3"/>
  <c r="M10" i="3"/>
  <c r="H11" i="3"/>
  <c r="I11" i="3"/>
  <c r="J11" i="3"/>
  <c r="K11" i="3"/>
  <c r="L11" i="3"/>
  <c r="M11" i="3"/>
  <c r="H12" i="3"/>
  <c r="I12" i="3"/>
  <c r="J12" i="3"/>
  <c r="K12" i="3"/>
  <c r="L12" i="3"/>
  <c r="M12" i="3"/>
  <c r="H13" i="3"/>
  <c r="I13" i="3"/>
  <c r="J13" i="3"/>
  <c r="K13" i="3"/>
  <c r="L13" i="3"/>
  <c r="M13" i="3"/>
  <c r="H14" i="3"/>
  <c r="I14" i="3"/>
  <c r="J14" i="3"/>
  <c r="K14" i="3"/>
  <c r="L14" i="3"/>
  <c r="M14" i="3"/>
  <c r="H15" i="3"/>
  <c r="I15" i="3"/>
  <c r="J15" i="3"/>
  <c r="K15" i="3"/>
  <c r="L15" i="3"/>
  <c r="M15" i="3"/>
  <c r="I4" i="3"/>
  <c r="J4" i="3"/>
  <c r="K4" i="3"/>
  <c r="L4" i="3"/>
  <c r="H4" i="3"/>
  <c r="BA4" i="2" a="1"/>
  <c r="BA4" i="2" s="1"/>
  <c r="BA5" i="2" a="1"/>
  <c r="BA5" i="2" s="1"/>
  <c r="BA6" i="2" a="1"/>
  <c r="BA6" i="2"/>
  <c r="BA7" i="2" a="1"/>
  <c r="BA7" i="2"/>
  <c r="BA8" i="2" a="1"/>
  <c r="BA8" i="2" s="1"/>
  <c r="BA9" i="2" a="1"/>
  <c r="BA9" i="2" s="1"/>
  <c r="BA10" i="2" a="1"/>
  <c r="BA10" i="2"/>
  <c r="BA11" i="2" a="1"/>
  <c r="BA11" i="2"/>
  <c r="BA12" i="2" a="1"/>
  <c r="BA12" i="2" s="1"/>
  <c r="BA13" i="2" a="1"/>
  <c r="BA13" i="2" s="1"/>
  <c r="BA14" i="2" a="1"/>
  <c r="BA14" i="2"/>
  <c r="BA3" i="2" a="1"/>
  <c r="BA3" i="2" s="1"/>
  <c r="AZ3" i="2" a="1"/>
  <c r="AZ3" i="2" s="1"/>
  <c r="AZ13" i="2" a="1"/>
  <c r="AZ13" i="2" s="1"/>
  <c r="AZ9" i="2" a="1"/>
  <c r="AZ9" i="2" s="1"/>
  <c r="AZ4" i="2" a="1"/>
  <c r="AZ4" i="2" s="1"/>
  <c r="AZ5" i="2" a="1"/>
  <c r="AZ5" i="2" s="1"/>
  <c r="AZ6" i="2" a="1"/>
  <c r="AZ6" i="2" s="1"/>
  <c r="AZ7" i="2" a="1"/>
  <c r="AZ7" i="2"/>
  <c r="AZ8" i="2" a="1"/>
  <c r="AZ8" i="2" s="1"/>
  <c r="AZ10" i="2" a="1"/>
  <c r="AZ10" i="2" s="1"/>
  <c r="AZ11" i="2" a="1"/>
  <c r="AZ11" i="2"/>
  <c r="AZ12" i="2" a="1"/>
  <c r="AZ12" i="2" s="1"/>
  <c r="AZ14" i="2" a="1"/>
  <c r="AZ14" i="2" s="1"/>
  <c r="S19" i="2"/>
  <c r="AA19" i="2"/>
  <c r="K19" i="2"/>
  <c r="L19" i="2"/>
  <c r="M19" i="2"/>
  <c r="N19" i="2"/>
  <c r="O19" i="2"/>
  <c r="P19" i="2"/>
  <c r="Q19" i="2"/>
  <c r="R19" i="2"/>
  <c r="T19" i="2"/>
  <c r="U19" i="2"/>
  <c r="V19" i="2"/>
  <c r="W19" i="2"/>
  <c r="X19" i="2"/>
  <c r="Y19" i="2"/>
  <c r="Z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J20" i="2"/>
  <c r="J21" i="2"/>
  <c r="J22" i="2"/>
  <c r="J23" i="2"/>
  <c r="J24" i="2"/>
  <c r="J25" i="2"/>
  <c r="J26" i="2"/>
  <c r="J27" i="2"/>
  <c r="J28" i="2"/>
  <c r="J29" i="2"/>
  <c r="J30" i="2"/>
  <c r="J19" i="2"/>
  <c r="T17" i="2"/>
  <c r="K17" i="2"/>
  <c r="L17" i="2"/>
  <c r="M17" i="2"/>
  <c r="N17" i="2"/>
  <c r="O17" i="2"/>
  <c r="P17" i="2"/>
  <c r="Q17" i="2"/>
  <c r="R17" i="2"/>
  <c r="S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J17" i="2"/>
  <c r="M15" i="2"/>
  <c r="M16" i="2" s="1"/>
  <c r="L16" i="2"/>
  <c r="K16" i="2"/>
  <c r="J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Z15" i="2"/>
  <c r="Z14" i="2"/>
  <c r="Z13" i="2"/>
  <c r="Z11" i="2"/>
  <c r="Z10" i="2"/>
  <c r="Z9" i="2"/>
  <c r="Z8" i="2"/>
  <c r="Z7" i="2"/>
  <c r="AT15" i="2"/>
  <c r="Y15" i="2"/>
  <c r="X15" i="2"/>
  <c r="L15" i="2"/>
  <c r="J15" i="2"/>
  <c r="J14" i="2"/>
  <c r="J13" i="2"/>
  <c r="J12" i="2"/>
  <c r="J11" i="2"/>
  <c r="J10" i="2"/>
  <c r="J9" i="2"/>
  <c r="J8" i="2"/>
  <c r="J7" i="2"/>
  <c r="J6" i="2"/>
  <c r="J5" i="2"/>
  <c r="J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K15" i="2"/>
  <c r="N15" i="2"/>
  <c r="O15" i="2"/>
  <c r="P15" i="2"/>
  <c r="Q15" i="2"/>
  <c r="R15" i="2"/>
  <c r="S15" i="2"/>
  <c r="T15" i="2"/>
  <c r="U15" i="2"/>
  <c r="V15" i="2"/>
  <c r="W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U15" i="2"/>
  <c r="AV15" i="2"/>
  <c r="AW15" i="2"/>
  <c r="AX15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C4" i="1"/>
  <c r="C5" i="1"/>
  <c r="C6" i="1"/>
  <c r="C7" i="1"/>
  <c r="C8" i="1"/>
  <c r="C9" i="1"/>
  <c r="C10" i="1"/>
  <c r="C11" i="1"/>
  <c r="C12" i="1"/>
  <c r="C13" i="1"/>
  <c r="C14" i="1"/>
  <c r="C15" i="1"/>
  <c r="A4" i="1" l="1" a="1"/>
  <c r="A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<sst xmlns="http://schemas.openxmlformats.org/spreadsheetml/2006/main" count="730" uniqueCount="203">
  <si>
    <t>Original Sentence</t>
  </si>
  <si>
    <t>The dog barked at the cat near the noisy park.</t>
  </si>
  <si>
    <t>A quiet cat rested under the tree while the dog played.</t>
  </si>
  <si>
    <t>The street was quiet but the park was filled with barking dogs.</t>
  </si>
  <si>
    <t>The children played with the friendly dog in the park.</t>
  </si>
  <si>
    <t>The cat and the dog watched the children play in the yard.</t>
  </si>
  <si>
    <t>That cat always sleeps on the warm street corner.</t>
  </si>
  <si>
    <t>Loud barking echoed from the park as the sun set.</t>
  </si>
  <si>
    <t>The professor walked slowly down the silent corridor.</t>
  </si>
  <si>
    <t>Lowercased</t>
  </si>
  <si>
    <t>Punctuation Removed</t>
  </si>
  <si>
    <t>Author: Cesar Aguirre</t>
  </si>
  <si>
    <t>the dog barked at the cat near the noisy park</t>
  </si>
  <si>
    <t>a quiet cat rested under the tree while the dog played</t>
  </si>
  <si>
    <t>the street was quiet but the park was filled with barking dogs</t>
  </si>
  <si>
    <t>the children played with the friendly dog in the park</t>
  </si>
  <si>
    <t>the cat and the dog watched the children play in the yard</t>
  </si>
  <si>
    <t>the park was noisy, but the steet remained calm and quiet</t>
  </si>
  <si>
    <t>that cat always sleeps on the warm street corner</t>
  </si>
  <si>
    <t>loud barking echoed from the park as the sun set</t>
  </si>
  <si>
    <t>the dog chased the cat, but both eneded up playing together</t>
  </si>
  <si>
    <t>the professor walked slowly down the silent corridor</t>
  </si>
  <si>
    <t>bright lights flickered as the subway passedd under the city</t>
  </si>
  <si>
    <t>The cat chased the dog across the quiet street.</t>
  </si>
  <si>
    <t>the cat chased the dog across the quiet street</t>
  </si>
  <si>
    <t>the</t>
  </si>
  <si>
    <t>cat</t>
  </si>
  <si>
    <t>chased</t>
  </si>
  <si>
    <t>dog</t>
  </si>
  <si>
    <t>across</t>
  </si>
  <si>
    <t>quiet</t>
  </si>
  <si>
    <t>street</t>
  </si>
  <si>
    <t>barked</t>
  </si>
  <si>
    <t>at</t>
  </si>
  <si>
    <t>near</t>
  </si>
  <si>
    <t>noisy</t>
  </si>
  <si>
    <t>park</t>
  </si>
  <si>
    <t>a</t>
  </si>
  <si>
    <t>rested</t>
  </si>
  <si>
    <t>under</t>
  </si>
  <si>
    <t>tree</t>
  </si>
  <si>
    <t>while</t>
  </si>
  <si>
    <t>played</t>
  </si>
  <si>
    <t>was</t>
  </si>
  <si>
    <t>but</t>
  </si>
  <si>
    <t>filled</t>
  </si>
  <si>
    <t>with</t>
  </si>
  <si>
    <t>barking</t>
  </si>
  <si>
    <t>dogs</t>
  </si>
  <si>
    <t>children</t>
  </si>
  <si>
    <t>friendly</t>
  </si>
  <si>
    <t>in</t>
  </si>
  <si>
    <t>and</t>
  </si>
  <si>
    <t>watched</t>
  </si>
  <si>
    <t>play</t>
  </si>
  <si>
    <t>yard</t>
  </si>
  <si>
    <t>noisy,</t>
  </si>
  <si>
    <t>steet</t>
  </si>
  <si>
    <t>remained</t>
  </si>
  <si>
    <t>calm</t>
  </si>
  <si>
    <t>that</t>
  </si>
  <si>
    <t>always</t>
  </si>
  <si>
    <t>sleeps</t>
  </si>
  <si>
    <t>on</t>
  </si>
  <si>
    <t>warm</t>
  </si>
  <si>
    <t>corner</t>
  </si>
  <si>
    <t>loud</t>
  </si>
  <si>
    <t>echoed</t>
  </si>
  <si>
    <t>from</t>
  </si>
  <si>
    <t>as</t>
  </si>
  <si>
    <t>sun</t>
  </si>
  <si>
    <t>set</t>
  </si>
  <si>
    <t>cat,</t>
  </si>
  <si>
    <t>both</t>
  </si>
  <si>
    <t>eneded</t>
  </si>
  <si>
    <t>up</t>
  </si>
  <si>
    <t>playing</t>
  </si>
  <si>
    <t>together</t>
  </si>
  <si>
    <t>professor</t>
  </si>
  <si>
    <t>walked</t>
  </si>
  <si>
    <t>slowly</t>
  </si>
  <si>
    <t>down</t>
  </si>
  <si>
    <t>silent</t>
  </si>
  <si>
    <t>corridor</t>
  </si>
  <si>
    <t>bright</t>
  </si>
  <si>
    <t>lights</t>
  </si>
  <si>
    <t>flickered</t>
  </si>
  <si>
    <t>subway</t>
  </si>
  <si>
    <t>passedd</t>
  </si>
  <si>
    <t>city</t>
  </si>
  <si>
    <t>blank</t>
  </si>
  <si>
    <t>Tokenized</t>
  </si>
  <si>
    <t>The park was noisy, but the street remained calm and quiet.</t>
  </si>
  <si>
    <t>The dog chased the cat, but both ended up playing together.</t>
  </si>
  <si>
    <t>Bright lights flickered as the subway passed under the city.</t>
  </si>
  <si>
    <t>ended</t>
  </si>
  <si>
    <t>Stopwords Removed</t>
  </si>
  <si>
    <t xml:space="preserve">flickered </t>
  </si>
  <si>
    <t>passed</t>
  </si>
  <si>
    <t>chase</t>
  </si>
  <si>
    <t>rest</t>
  </si>
  <si>
    <t>bark</t>
  </si>
  <si>
    <t>fill</t>
  </si>
  <si>
    <t>watch</t>
  </si>
  <si>
    <t>remain</t>
  </si>
  <si>
    <t>sleep</t>
  </si>
  <si>
    <t>echo</t>
  </si>
  <si>
    <t>flickere</t>
  </si>
  <si>
    <t>pass</t>
  </si>
  <si>
    <t>walk</t>
  </si>
  <si>
    <t>end</t>
  </si>
  <si>
    <t>Lemmatized</t>
  </si>
  <si>
    <t>No Duplicate Bag of Words</t>
  </si>
  <si>
    <t>Clean Sentences</t>
  </si>
  <si>
    <t>Sentence 1</t>
  </si>
  <si>
    <t>Sentence 2</t>
  </si>
  <si>
    <t>Sentence 3</t>
  </si>
  <si>
    <t>Sentence 4</t>
  </si>
  <si>
    <t>Sentence 5</t>
  </si>
  <si>
    <t>Sentence 6</t>
  </si>
  <si>
    <t>Sentence 7</t>
  </si>
  <si>
    <t>Sentence 8</t>
  </si>
  <si>
    <t>Sentence 9</t>
  </si>
  <si>
    <t>Sentence 10</t>
  </si>
  <si>
    <t>Sentence 11</t>
  </si>
  <si>
    <t>Sentence 12</t>
  </si>
  <si>
    <t>flicker</t>
  </si>
  <si>
    <t>Document Frequency</t>
  </si>
  <si>
    <t>IDF</t>
  </si>
  <si>
    <t>Bag of Words Matrix</t>
  </si>
  <si>
    <t>TF-IDF Matrix</t>
  </si>
  <si>
    <t>Topic Label</t>
  </si>
  <si>
    <t>Sentiment Label</t>
  </si>
  <si>
    <t>Words</t>
  </si>
  <si>
    <t>Vector (x,y)</t>
  </si>
  <si>
    <t>[0.9, 0.3]</t>
  </si>
  <si>
    <t>[0.8, 0.4]</t>
  </si>
  <si>
    <t>[0.7, 0.6]</t>
  </si>
  <si>
    <t>[0.1, 0.8]</t>
  </si>
  <si>
    <t>[0.5, 0.7]</t>
  </si>
  <si>
    <t>[0.2, 0.9]</t>
  </si>
  <si>
    <t>[0.3, 0.8]</t>
  </si>
  <si>
    <t>[0.6, 0.2]</t>
  </si>
  <si>
    <t>[0.6, 0.7]</t>
  </si>
  <si>
    <t>[0.8, 0.5]</t>
  </si>
  <si>
    <t>[0.7, 0.4]</t>
  </si>
  <si>
    <t>[0.5, 0.6]</t>
  </si>
  <si>
    <t>[0.4, 0.9]</t>
  </si>
  <si>
    <t>[0.9, 0.2]</t>
  </si>
  <si>
    <t>[0.6, 0.3]</t>
  </si>
  <si>
    <t>[0.5, 0.8]</t>
  </si>
  <si>
    <t>[0.8, 0.3]</t>
  </si>
  <si>
    <t>[0.7, 0.5]</t>
  </si>
  <si>
    <t>[0.6, 0.4]</t>
  </si>
  <si>
    <t>[0.8, 0.6]</t>
  </si>
  <si>
    <t>[0.4, 0.7]</t>
  </si>
  <si>
    <t>[0.5, 0.3]</t>
  </si>
  <si>
    <t>[0.4, 0.6]</t>
  </si>
  <si>
    <t>[0.3, 0.9]</t>
  </si>
  <si>
    <t>[0.2, 0.8]</t>
  </si>
  <si>
    <t>[0.8, 0.7]</t>
  </si>
  <si>
    <t>[0.9, 0.4]</t>
  </si>
  <si>
    <t>[0.6, 0.8]</t>
  </si>
  <si>
    <t>[0.5, 0.4]</t>
  </si>
  <si>
    <t>[0.6, 0.5]</t>
  </si>
  <si>
    <t>Embeddings</t>
  </si>
  <si>
    <t>Averaging word vectors</t>
  </si>
  <si>
    <t>Vector X</t>
  </si>
  <si>
    <t>Vector Y</t>
  </si>
  <si>
    <t>Vector [x,y]</t>
  </si>
  <si>
    <t>0.9</t>
  </si>
  <si>
    <t xml:space="preserve"> 0.3</t>
  </si>
  <si>
    <t>0.8</t>
  </si>
  <si>
    <t xml:space="preserve"> 0.4</t>
  </si>
  <si>
    <t>0.7</t>
  </si>
  <si>
    <t xml:space="preserve"> 0.6</t>
  </si>
  <si>
    <t>0.1</t>
  </si>
  <si>
    <t xml:space="preserve"> 0.8</t>
  </si>
  <si>
    <t>0.5</t>
  </si>
  <si>
    <t xml:space="preserve"> 0.7</t>
  </si>
  <si>
    <t>0.2</t>
  </si>
  <si>
    <t xml:space="preserve"> 0.9</t>
  </si>
  <si>
    <t>0.3</t>
  </si>
  <si>
    <t>0.6</t>
  </si>
  <si>
    <t xml:space="preserve"> 0.2</t>
  </si>
  <si>
    <t xml:space="preserve"> 0.5</t>
  </si>
  <si>
    <t>0.4</t>
  </si>
  <si>
    <t>X-values</t>
  </si>
  <si>
    <t>Y-values</t>
  </si>
  <si>
    <t>X-averages</t>
  </si>
  <si>
    <t>Y-averages</t>
  </si>
  <si>
    <t>0.67, 0.52</t>
  </si>
  <si>
    <t>0.57, 0.58</t>
  </si>
  <si>
    <t>0.38, 0.83</t>
  </si>
  <si>
    <t>0.54, 0.65</t>
  </si>
  <si>
    <t>0.45, 0.77</t>
  </si>
  <si>
    <t>0.72, 0.46</t>
  </si>
  <si>
    <t>0.45, 0.67</t>
  </si>
  <si>
    <t>0.70, 0.45</t>
  </si>
  <si>
    <t>0.58, 0.34</t>
  </si>
  <si>
    <t>0.43, 0.75</t>
  </si>
  <si>
    <t>Sentences</t>
  </si>
  <si>
    <t>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</si>
</sst>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_);\(0.00\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 Narrow"/>
      <family val="2"/>
    </font>
    <font>
      <i/>
      <sz val="14"/>
      <color theme="1"/>
      <name val="Arial Narrow"/>
      <family val="2"/>
    </font>
    <font>
      <b/>
      <sz val="14"/>
      <color theme="1"/>
      <name val="Arial Narrow"/>
      <family val="2"/>
    </font>
    <font>
      <sz val="8"/>
      <name val="Calibri"/>
      <family val="2"/>
      <scheme val="minor"/>
    </font>
    <font>
      <sz val="11"/>
      <color theme="1"/>
      <name val="Arial Narrow"/>
      <family val="2"/>
    </font>
    <font>
      <sz val="9.6"/>
      <color theme="1"/>
      <name val="Segoe UI"/>
      <family val="2"/>
    </font>
    <font>
      <b/>
      <sz val="11"/>
      <color theme="1"/>
      <name val="Arial Narrow"/>
      <family val="2"/>
    </font>
    <font>
      <sz val="8"/>
      <name val="Courier New"/>
      <family val="3"/>
    </font>
    <font>
      <sz val="11"/>
      <name val="Arial Narrow"/>
      <family val="2"/>
    </font>
    <font>
      <sz val="8"/>
      <color theme="1"/>
      <name val="Courier New"/>
      <family val="3"/>
    </font>
    <font>
      <sz val="11"/>
      <name val="Calibri"/>
      <family val="2"/>
      <scheme val="minor"/>
    </font>
    <font>
      <sz val="9.6"/>
      <name val="Segoe UI"/>
      <family val="2"/>
    </font>
    <font>
      <b/>
      <sz val="9.6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7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4" fillId="0" borderId="0" xfId="0" applyFont="1" applyBorder="1"/>
    <xf numFmtId="0" fontId="4" fillId="0" borderId="6" xfId="0" applyFont="1" applyBorder="1"/>
    <xf numFmtId="0" fontId="3" fillId="0" borderId="5" xfId="0" applyFont="1" applyFill="1" applyBorder="1"/>
    <xf numFmtId="0" fontId="3" fillId="0" borderId="0" xfId="0" applyFont="1" applyFill="1" applyBorder="1"/>
    <xf numFmtId="0" fontId="3" fillId="0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/>
    <xf numFmtId="0" fontId="0" fillId="0" borderId="10" xfId="0" applyFont="1" applyFill="1" applyBorder="1"/>
    <xf numFmtId="0" fontId="0" fillId="0" borderId="12" xfId="0" applyBorder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3" xfId="0" applyFont="1" applyFill="1" applyBorder="1"/>
    <xf numFmtId="0" fontId="3" fillId="0" borderId="14" xfId="0" applyFont="1" applyFill="1" applyBorder="1"/>
    <xf numFmtId="2" fontId="0" fillId="0" borderId="11" xfId="0" applyNumberFormat="1" applyFill="1" applyBorder="1"/>
    <xf numFmtId="0" fontId="0" fillId="0" borderId="4" xfId="0" applyBorder="1"/>
    <xf numFmtId="0" fontId="0" fillId="0" borderId="1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" xfId="0" applyFont="1" applyBorder="1"/>
    <xf numFmtId="0" fontId="5" fillId="0" borderId="1" xfId="0" applyFont="1" applyBorder="1"/>
    <xf numFmtId="0" fontId="5" fillId="0" borderId="10" xfId="0" applyFont="1" applyBorder="1" applyAlignmen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3" xfId="0" applyFont="1" applyFill="1" applyBorder="1"/>
    <xf numFmtId="0" fontId="7" fillId="0" borderId="14" xfId="0" applyFont="1" applyFill="1" applyBorder="1"/>
    <xf numFmtId="0" fontId="8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Fill="1" applyBorder="1"/>
    <xf numFmtId="0" fontId="1" fillId="0" borderId="1" xfId="0" applyFont="1" applyBorder="1" applyAlignment="1">
      <alignment horizontal="center"/>
    </xf>
    <xf numFmtId="0" fontId="9" fillId="0" borderId="14" xfId="0" applyFont="1" applyFill="1" applyBorder="1"/>
    <xf numFmtId="0" fontId="9" fillId="0" borderId="11" xfId="0" applyFont="1" applyFill="1" applyBorder="1"/>
    <xf numFmtId="0" fontId="9" fillId="0" borderId="12" xfId="0" applyFont="1" applyFill="1" applyBorder="1"/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7" fillId="0" borderId="6" xfId="0" applyFont="1" applyFill="1" applyBorder="1"/>
    <xf numFmtId="2" fontId="10" fillId="0" borderId="0" xfId="0" applyNumberFormat="1" applyFont="1" applyAlignment="1">
      <alignment horizontal="center"/>
    </xf>
    <xf numFmtId="2" fontId="10" fillId="0" borderId="5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2" fontId="10" fillId="0" borderId="6" xfId="0" applyNumberFormat="1" applyFont="1" applyBorder="1" applyAlignment="1">
      <alignment horizontal="center"/>
    </xf>
    <xf numFmtId="2" fontId="10" fillId="0" borderId="7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2" fontId="10" fillId="0" borderId="9" xfId="0" applyNumberFormat="1" applyFont="1" applyBorder="1" applyAlignment="1">
      <alignment horizontal="center"/>
    </xf>
    <xf numFmtId="169" fontId="10" fillId="0" borderId="5" xfId="0" applyNumberFormat="1" applyFont="1" applyFill="1" applyBorder="1" applyAlignment="1">
      <alignment horizontal="center"/>
    </xf>
    <xf numFmtId="169" fontId="12" fillId="0" borderId="6" xfId="0" applyNumberFormat="1" applyFont="1" applyBorder="1" applyAlignment="1">
      <alignment horizontal="center"/>
    </xf>
    <xf numFmtId="169" fontId="10" fillId="0" borderId="7" xfId="0" applyNumberFormat="1" applyFont="1" applyFill="1" applyBorder="1" applyAlignment="1">
      <alignment horizontal="center"/>
    </xf>
    <xf numFmtId="169" fontId="12" fillId="0" borderId="9" xfId="0" applyNumberFormat="1" applyFont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7" fillId="0" borderId="8" xfId="0" applyFont="1" applyFill="1" applyBorder="1"/>
    <xf numFmtId="0" fontId="7" fillId="0" borderId="9" xfId="0" applyFont="1" applyFill="1" applyBorder="1"/>
    <xf numFmtId="0" fontId="12" fillId="0" borderId="15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14" xfId="0" applyFont="1" applyBorder="1"/>
    <xf numFmtId="0" fontId="13" fillId="0" borderId="0" xfId="0" applyFont="1"/>
    <xf numFmtId="0" fontId="14" fillId="0" borderId="0" xfId="0" applyFont="1" applyBorder="1" applyAlignment="1">
      <alignment vertical="center" wrapText="1"/>
    </xf>
    <xf numFmtId="0" fontId="13" fillId="0" borderId="0" xfId="0" applyFont="1" applyBorder="1"/>
    <xf numFmtId="169" fontId="10" fillId="0" borderId="0" xfId="0" applyNumberFormat="1" applyFont="1" applyFill="1" applyBorder="1" applyAlignment="1">
      <alignment horizontal="center"/>
    </xf>
    <xf numFmtId="0" fontId="15" fillId="0" borderId="2" xfId="0" applyFont="1" applyBorder="1" applyAlignment="1">
      <alignment vertical="center" wrapText="1"/>
    </xf>
    <xf numFmtId="0" fontId="16" fillId="0" borderId="3" xfId="0" applyFont="1" applyBorder="1"/>
    <xf numFmtId="0" fontId="16" fillId="0" borderId="4" xfId="0" applyFont="1" applyBorder="1"/>
    <xf numFmtId="0" fontId="13" fillId="0" borderId="5" xfId="0" applyFont="1" applyFill="1" applyBorder="1"/>
    <xf numFmtId="169" fontId="10" fillId="0" borderId="6" xfId="0" applyNumberFormat="1" applyFont="1" applyBorder="1" applyAlignment="1">
      <alignment horizontal="center"/>
    </xf>
    <xf numFmtId="0" fontId="13" fillId="0" borderId="7" xfId="0" applyFont="1" applyFill="1" applyBorder="1"/>
    <xf numFmtId="169" fontId="10" fillId="0" borderId="8" xfId="0" applyNumberFormat="1" applyFont="1" applyFill="1" applyBorder="1" applyAlignment="1">
      <alignment horizontal="center"/>
    </xf>
    <xf numFmtId="169" fontId="10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Sentence</a:t>
            </a:r>
            <a:r>
              <a:rPr lang="en-US" baseline="0"/>
              <a:t> Visualization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Embeddings!$M$23</c:f>
              <c:strCache>
                <c:ptCount val="1"/>
                <c:pt idx="0">
                  <c:v>X-averages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Embeddings!$L$24:$L$35</c:f>
              <c:strCache>
                <c:ptCount val="12"/>
                <c:pt idx="0">
                  <c:v>Sentence 1</c:v>
                </c:pt>
                <c:pt idx="1">
                  <c:v>Sentence 2</c:v>
                </c:pt>
                <c:pt idx="2">
                  <c:v>Sentence 3</c:v>
                </c:pt>
                <c:pt idx="3">
                  <c:v>Sentence 4</c:v>
                </c:pt>
                <c:pt idx="4">
                  <c:v>Sentence 5</c:v>
                </c:pt>
                <c:pt idx="5">
                  <c:v>Sentence 6</c:v>
                </c:pt>
                <c:pt idx="6">
                  <c:v>Sentence 7</c:v>
                </c:pt>
                <c:pt idx="7">
                  <c:v>Sentence 8</c:v>
                </c:pt>
                <c:pt idx="8">
                  <c:v>Sentence 9</c:v>
                </c:pt>
                <c:pt idx="9">
                  <c:v>Sentence 10</c:v>
                </c:pt>
                <c:pt idx="10">
                  <c:v>Sentence 11</c:v>
                </c:pt>
                <c:pt idx="11">
                  <c:v>Sentence 12</c:v>
                </c:pt>
              </c:strCache>
            </c:strRef>
          </c:cat>
          <c:val>
            <c:numRef>
              <c:f>Embeddings!$M$24:$M$35</c:f>
              <c:numCache>
                <c:formatCode>0.00_);\(0.00\)</c:formatCode>
                <c:ptCount val="12"/>
                <c:pt idx="0">
                  <c:v>0.66666666666666696</c:v>
                </c:pt>
                <c:pt idx="1">
                  <c:v>0.56666666666666665</c:v>
                </c:pt>
                <c:pt idx="2">
                  <c:v>0.66666666666666663</c:v>
                </c:pt>
                <c:pt idx="3">
                  <c:v>0.38</c:v>
                </c:pt>
                <c:pt idx="4">
                  <c:v>0.54</c:v>
                </c:pt>
                <c:pt idx="5">
                  <c:v>0.66666666666666663</c:v>
                </c:pt>
                <c:pt idx="6">
                  <c:v>0.45</c:v>
                </c:pt>
                <c:pt idx="7">
                  <c:v>0.72</c:v>
                </c:pt>
                <c:pt idx="8">
                  <c:v>0.44999999999999996</c:v>
                </c:pt>
                <c:pt idx="9">
                  <c:v>0.70000000000000007</c:v>
                </c:pt>
                <c:pt idx="10">
                  <c:v>0.57999999999999996</c:v>
                </c:pt>
                <c:pt idx="11">
                  <c:v>0.43333333333333335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F-4ACF-A175-C09990B933F8}"/>
            </c:ext>
          </c:extLst>
        </c:ser>
        <c:ser>
          <c:idx val="1"/>
          <c:order val="1"/>
          <c:tx>
            <c:strRef>
              <c:f>Embeddings!$N$23</c:f>
              <c:strCache>
                <c:ptCount val="1"/>
                <c:pt idx="0">
                  <c:v>Y-averages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Embeddings!$L$24:$L$35</c:f>
              <c:strCache>
                <c:ptCount val="12"/>
                <c:pt idx="0">
                  <c:v>Sentence 1</c:v>
                </c:pt>
                <c:pt idx="1">
                  <c:v>Sentence 2</c:v>
                </c:pt>
                <c:pt idx="2">
                  <c:v>Sentence 3</c:v>
                </c:pt>
                <c:pt idx="3">
                  <c:v>Sentence 4</c:v>
                </c:pt>
                <c:pt idx="4">
                  <c:v>Sentence 5</c:v>
                </c:pt>
                <c:pt idx="5">
                  <c:v>Sentence 6</c:v>
                </c:pt>
                <c:pt idx="6">
                  <c:v>Sentence 7</c:v>
                </c:pt>
                <c:pt idx="7">
                  <c:v>Sentence 8</c:v>
                </c:pt>
                <c:pt idx="8">
                  <c:v>Sentence 9</c:v>
                </c:pt>
                <c:pt idx="9">
                  <c:v>Sentence 10</c:v>
                </c:pt>
                <c:pt idx="10">
                  <c:v>Sentence 11</c:v>
                </c:pt>
                <c:pt idx="11">
                  <c:v>Sentence 12</c:v>
                </c:pt>
              </c:strCache>
            </c:strRef>
          </c:cat>
          <c:val>
            <c:numRef>
              <c:f>Embeddings!$N$24:$N$35</c:f>
              <c:numCache>
                <c:formatCode>0.00_);\(0.00\)</c:formatCode>
                <c:ptCount val="12"/>
                <c:pt idx="0">
                  <c:v>0.51666666666666705</c:v>
                </c:pt>
                <c:pt idx="1">
                  <c:v>0.58333333333333337</c:v>
                </c:pt>
                <c:pt idx="2">
                  <c:v>0.51666666666666672</c:v>
                </c:pt>
                <c:pt idx="3">
                  <c:v>0.83333333333333337</c:v>
                </c:pt>
                <c:pt idx="4">
                  <c:v>0.64999999999999991</c:v>
                </c:pt>
                <c:pt idx="5">
                  <c:v>0.52</c:v>
                </c:pt>
                <c:pt idx="6">
                  <c:v>0.76666666666666661</c:v>
                </c:pt>
                <c:pt idx="7">
                  <c:v>0.46000000000000008</c:v>
                </c:pt>
                <c:pt idx="8">
                  <c:v>0.66666666666666685</c:v>
                </c:pt>
                <c:pt idx="9">
                  <c:v>0.45</c:v>
                </c:pt>
                <c:pt idx="10">
                  <c:v>0.33999999999999997</c:v>
                </c:pt>
                <c:pt idx="1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8F-4ACF-A175-C09990B93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4325231"/>
        <c:axId val="1024326191"/>
      </c:barChart>
      <c:catAx>
        <c:axId val="102432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26191"/>
        <c:crosses val="autoZero"/>
        <c:auto val="1"/>
        <c:lblAlgn val="ctr"/>
        <c:lblOffset val="100"/>
        <c:noMultiLvlLbl val="0"/>
      </c:catAx>
      <c:valAx>
        <c:axId val="102432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2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291465</xdr:colOff>
      <xdr:row>15</xdr:row>
      <xdr:rowOff>161013</xdr:rowOff>
    </xdr:from>
    <xdr:to>
      <xdr:col>26</xdr:col>
      <xdr:colOff>517331</xdr:colOff>
      <xdr:row>35</xdr:row>
      <xdr:rowOff>159275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AF603-ECC2-FBD1-A5ED-C28FD6B85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showGridLines="0" zoomScale="85" zoomScaleNormal="85" workbookViewId="0">
      <selection activeCell="W6" sqref="W6"/>
    </sheetView>
  </sheetViews>
  <sheetFormatPr defaultRowHeight="14.4" x14ac:dyDescent="0.3"/>
  <cols>
    <col min="1" max="1" width="3.77734375" bestFit="1" customWidth="1"/>
    <col min="2" max="2" width="62.88671875" bestFit="1" customWidth="1"/>
    <col min="3" max="3" width="62.21875" bestFit="1" customWidth="1"/>
    <col min="4" max="4" width="62.44140625" bestFit="1" customWidth="1"/>
    <col min="5" max="5" width="6.5546875" bestFit="1" customWidth="1"/>
    <col min="6" max="6" width="10.44140625" bestFit="1" customWidth="1"/>
    <col min="7" max="7" width="9.44140625" bestFit="1" customWidth="1"/>
    <col min="8" max="8" width="7.77734375" bestFit="1" customWidth="1"/>
    <col min="9" max="9" width="6.6640625" bestFit="1" customWidth="1"/>
    <col min="10" max="10" width="9.109375" bestFit="1" customWidth="1"/>
    <col min="11" max="11" width="9.6640625" bestFit="1" customWidth="1"/>
    <col min="12" max="12" width="10.21875" bestFit="1" customWidth="1"/>
    <col min="13" max="13" width="7.33203125" bestFit="1" customWidth="1"/>
    <col min="14" max="14" width="8.21875" bestFit="1" customWidth="1"/>
    <col min="15" max="15" width="9.109375" bestFit="1" customWidth="1"/>
    <col min="16" max="16" width="7.21875" bestFit="1" customWidth="1"/>
    <col min="17" max="17" width="10.44140625" bestFit="1" customWidth="1"/>
    <col min="18" max="18" width="8.33203125" bestFit="1" customWidth="1"/>
    <col min="19" max="19" width="10.109375" bestFit="1" customWidth="1"/>
    <col min="20" max="20" width="10.21875" bestFit="1" customWidth="1"/>
    <col min="21" max="21" width="8.5546875" bestFit="1" customWidth="1"/>
    <col min="22" max="22" width="9.109375" bestFit="1" customWidth="1"/>
  </cols>
  <sheetData>
    <row r="1" spans="1:28" x14ac:dyDescent="0.3">
      <c r="A1" s="1" t="s">
        <v>11</v>
      </c>
    </row>
    <row r="2" spans="1:28" x14ac:dyDescent="0.3">
      <c r="A2" s="1"/>
    </row>
    <row r="3" spans="1:28" ht="18" x14ac:dyDescent="0.35">
      <c r="A3" s="13"/>
      <c r="B3" s="30" t="s">
        <v>0</v>
      </c>
      <c r="C3" s="31" t="s">
        <v>9</v>
      </c>
      <c r="D3" s="32" t="s">
        <v>10</v>
      </c>
      <c r="E3" s="33" t="s">
        <v>91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  <c r="Q3" s="33" t="s">
        <v>96</v>
      </c>
      <c r="R3" s="34"/>
      <c r="S3" s="34"/>
      <c r="T3" s="34"/>
      <c r="U3" s="34"/>
      <c r="V3" s="35"/>
      <c r="W3" s="33" t="s">
        <v>111</v>
      </c>
      <c r="X3" s="34"/>
      <c r="Y3" s="34"/>
      <c r="Z3" s="34"/>
      <c r="AA3" s="34"/>
      <c r="AB3" s="35"/>
    </row>
    <row r="4" spans="1:28" ht="18" x14ac:dyDescent="0.35">
      <c r="A4" s="13" cm="1">
        <f t="array" ref="A4:A15">_xlfn.SEQUENCE(12)</f>
        <v>1</v>
      </c>
      <c r="B4" s="14" t="s">
        <v>23</v>
      </c>
      <c r="C4" s="15" t="str">
        <f>LOWER(B4)</f>
        <v>the cat chased the dog across the quiet street.</v>
      </c>
      <c r="D4" s="16" t="s">
        <v>24</v>
      </c>
      <c r="E4" s="14" t="s">
        <v>25</v>
      </c>
      <c r="F4" s="15" t="s">
        <v>26</v>
      </c>
      <c r="G4" s="15" t="s">
        <v>27</v>
      </c>
      <c r="H4" s="15" t="s">
        <v>25</v>
      </c>
      <c r="I4" s="15" t="s">
        <v>28</v>
      </c>
      <c r="J4" s="15" t="s">
        <v>29</v>
      </c>
      <c r="K4" s="15" t="s">
        <v>25</v>
      </c>
      <c r="L4" s="15" t="s">
        <v>30</v>
      </c>
      <c r="M4" s="15" t="s">
        <v>31</v>
      </c>
      <c r="N4" s="17" t="s">
        <v>90</v>
      </c>
      <c r="O4" s="17" t="s">
        <v>90</v>
      </c>
      <c r="P4" s="18" t="s">
        <v>90</v>
      </c>
      <c r="Q4" s="19" t="s">
        <v>26</v>
      </c>
      <c r="R4" s="20" t="s">
        <v>27</v>
      </c>
      <c r="S4" s="20" t="s">
        <v>28</v>
      </c>
      <c r="T4" s="20" t="s">
        <v>29</v>
      </c>
      <c r="U4" s="20" t="s">
        <v>30</v>
      </c>
      <c r="V4" s="21" t="s">
        <v>31</v>
      </c>
      <c r="W4" s="19" t="s">
        <v>26</v>
      </c>
      <c r="X4" s="20" t="s">
        <v>99</v>
      </c>
      <c r="Y4" s="20" t="s">
        <v>28</v>
      </c>
      <c r="Z4" s="20" t="s">
        <v>29</v>
      </c>
      <c r="AA4" s="20" t="s">
        <v>30</v>
      </c>
      <c r="AB4" s="21" t="s">
        <v>31</v>
      </c>
    </row>
    <row r="5" spans="1:28" ht="18" x14ac:dyDescent="0.35">
      <c r="A5" s="13">
        <v>2</v>
      </c>
      <c r="B5" s="14" t="s">
        <v>1</v>
      </c>
      <c r="C5" s="15" t="str">
        <f t="shared" ref="C5:C15" si="0">LOWER(B5)</f>
        <v>the dog barked at the cat near the noisy park.</v>
      </c>
      <c r="D5" s="16" t="s">
        <v>12</v>
      </c>
      <c r="E5" s="14" t="s">
        <v>25</v>
      </c>
      <c r="F5" s="15" t="s">
        <v>28</v>
      </c>
      <c r="G5" s="15" t="s">
        <v>32</v>
      </c>
      <c r="H5" s="15" t="s">
        <v>33</v>
      </c>
      <c r="I5" s="15" t="s">
        <v>25</v>
      </c>
      <c r="J5" s="15" t="s">
        <v>26</v>
      </c>
      <c r="K5" s="15" t="s">
        <v>34</v>
      </c>
      <c r="L5" s="15" t="s">
        <v>25</v>
      </c>
      <c r="M5" s="15" t="s">
        <v>35</v>
      </c>
      <c r="N5" s="15" t="s">
        <v>36</v>
      </c>
      <c r="O5" s="17" t="s">
        <v>90</v>
      </c>
      <c r="P5" s="18" t="s">
        <v>90</v>
      </c>
      <c r="Q5" s="19" t="s">
        <v>28</v>
      </c>
      <c r="R5" s="20" t="s">
        <v>32</v>
      </c>
      <c r="S5" s="20" t="s">
        <v>26</v>
      </c>
      <c r="T5" s="20" t="s">
        <v>34</v>
      </c>
      <c r="U5" s="20" t="s">
        <v>35</v>
      </c>
      <c r="V5" s="21" t="s">
        <v>36</v>
      </c>
      <c r="W5" s="19" t="s">
        <v>28</v>
      </c>
      <c r="X5" s="20" t="s">
        <v>101</v>
      </c>
      <c r="Y5" s="20" t="s">
        <v>26</v>
      </c>
      <c r="Z5" s="20" t="s">
        <v>34</v>
      </c>
      <c r="AA5" s="20" t="s">
        <v>35</v>
      </c>
      <c r="AB5" s="21" t="s">
        <v>36</v>
      </c>
    </row>
    <row r="6" spans="1:28" ht="18" x14ac:dyDescent="0.35">
      <c r="A6" s="13">
        <v>3</v>
      </c>
      <c r="B6" s="14" t="s">
        <v>2</v>
      </c>
      <c r="C6" s="15" t="str">
        <f t="shared" si="0"/>
        <v>a quiet cat rested under the tree while the dog played.</v>
      </c>
      <c r="D6" s="16" t="s">
        <v>13</v>
      </c>
      <c r="E6" s="14" t="s">
        <v>37</v>
      </c>
      <c r="F6" s="15" t="s">
        <v>30</v>
      </c>
      <c r="G6" s="15" t="s">
        <v>26</v>
      </c>
      <c r="H6" s="15" t="s">
        <v>38</v>
      </c>
      <c r="I6" s="15" t="s">
        <v>39</v>
      </c>
      <c r="J6" s="15" t="s">
        <v>25</v>
      </c>
      <c r="K6" s="15" t="s">
        <v>40</v>
      </c>
      <c r="L6" s="15" t="s">
        <v>41</v>
      </c>
      <c r="M6" s="15" t="s">
        <v>25</v>
      </c>
      <c r="N6" s="15" t="s">
        <v>28</v>
      </c>
      <c r="O6" s="15" t="s">
        <v>42</v>
      </c>
      <c r="P6" s="18" t="s">
        <v>90</v>
      </c>
      <c r="Q6" s="19" t="s">
        <v>30</v>
      </c>
      <c r="R6" s="20" t="s">
        <v>26</v>
      </c>
      <c r="S6" s="20" t="s">
        <v>38</v>
      </c>
      <c r="T6" s="20" t="s">
        <v>40</v>
      </c>
      <c r="U6" s="20" t="s">
        <v>28</v>
      </c>
      <c r="V6" s="21" t="s">
        <v>42</v>
      </c>
      <c r="W6" s="19" t="s">
        <v>30</v>
      </c>
      <c r="X6" s="20" t="s">
        <v>26</v>
      </c>
      <c r="Y6" s="20" t="s">
        <v>100</v>
      </c>
      <c r="Z6" s="20" t="s">
        <v>40</v>
      </c>
      <c r="AA6" s="20" t="s">
        <v>28</v>
      </c>
      <c r="AB6" s="21" t="s">
        <v>54</v>
      </c>
    </row>
    <row r="7" spans="1:28" ht="18" x14ac:dyDescent="0.35">
      <c r="A7" s="13">
        <v>4</v>
      </c>
      <c r="B7" s="14" t="s">
        <v>3</v>
      </c>
      <c r="C7" s="15" t="str">
        <f t="shared" si="0"/>
        <v>the street was quiet but the park was filled with barking dogs.</v>
      </c>
      <c r="D7" s="16" t="s">
        <v>14</v>
      </c>
      <c r="E7" s="14" t="s">
        <v>25</v>
      </c>
      <c r="F7" s="15" t="s">
        <v>31</v>
      </c>
      <c r="G7" s="15" t="s">
        <v>43</v>
      </c>
      <c r="H7" s="15" t="s">
        <v>30</v>
      </c>
      <c r="I7" s="15" t="s">
        <v>44</v>
      </c>
      <c r="J7" s="15" t="s">
        <v>25</v>
      </c>
      <c r="K7" s="15" t="s">
        <v>36</v>
      </c>
      <c r="L7" s="15" t="s">
        <v>43</v>
      </c>
      <c r="M7" s="15" t="s">
        <v>45</v>
      </c>
      <c r="N7" s="15" t="s">
        <v>46</v>
      </c>
      <c r="O7" s="15" t="s">
        <v>47</v>
      </c>
      <c r="P7" s="16" t="s">
        <v>48</v>
      </c>
      <c r="Q7" s="19" t="s">
        <v>57</v>
      </c>
      <c r="R7" s="20" t="s">
        <v>30</v>
      </c>
      <c r="S7" s="20" t="s">
        <v>36</v>
      </c>
      <c r="T7" s="20" t="s">
        <v>45</v>
      </c>
      <c r="U7" s="20" t="s">
        <v>47</v>
      </c>
      <c r="V7" s="21" t="s">
        <v>48</v>
      </c>
      <c r="W7" s="19" t="s">
        <v>57</v>
      </c>
      <c r="X7" s="20" t="s">
        <v>30</v>
      </c>
      <c r="Y7" s="20" t="s">
        <v>36</v>
      </c>
      <c r="Z7" s="20" t="s">
        <v>102</v>
      </c>
      <c r="AA7" s="20" t="s">
        <v>101</v>
      </c>
      <c r="AB7" s="21" t="s">
        <v>28</v>
      </c>
    </row>
    <row r="8" spans="1:28" ht="18" x14ac:dyDescent="0.35">
      <c r="A8" s="13">
        <v>5</v>
      </c>
      <c r="B8" s="14" t="s">
        <v>4</v>
      </c>
      <c r="C8" s="15" t="str">
        <f t="shared" si="0"/>
        <v>the children played with the friendly dog in the park.</v>
      </c>
      <c r="D8" s="16" t="s">
        <v>15</v>
      </c>
      <c r="E8" s="14" t="s">
        <v>25</v>
      </c>
      <c r="F8" s="15" t="s">
        <v>49</v>
      </c>
      <c r="G8" s="15" t="s">
        <v>42</v>
      </c>
      <c r="H8" s="15" t="s">
        <v>46</v>
      </c>
      <c r="I8" s="15" t="s">
        <v>25</v>
      </c>
      <c r="J8" s="15" t="s">
        <v>50</v>
      </c>
      <c r="K8" s="15" t="s">
        <v>28</v>
      </c>
      <c r="L8" s="15" t="s">
        <v>51</v>
      </c>
      <c r="M8" s="15" t="s">
        <v>25</v>
      </c>
      <c r="N8" s="15" t="s">
        <v>36</v>
      </c>
      <c r="O8" s="17" t="s">
        <v>90</v>
      </c>
      <c r="P8" s="18" t="s">
        <v>90</v>
      </c>
      <c r="Q8" s="19" t="s">
        <v>49</v>
      </c>
      <c r="R8" s="20" t="s">
        <v>42</v>
      </c>
      <c r="S8" s="20" t="s">
        <v>50</v>
      </c>
      <c r="T8" s="20" t="s">
        <v>28</v>
      </c>
      <c r="U8" s="20" t="s">
        <v>36</v>
      </c>
      <c r="V8" s="16"/>
      <c r="W8" s="19" t="s">
        <v>49</v>
      </c>
      <c r="X8" s="20" t="s">
        <v>54</v>
      </c>
      <c r="Y8" s="20" t="s">
        <v>50</v>
      </c>
      <c r="Z8" s="20" t="s">
        <v>28</v>
      </c>
      <c r="AA8" s="20" t="s">
        <v>36</v>
      </c>
      <c r="AB8" s="16"/>
    </row>
    <row r="9" spans="1:28" ht="18" x14ac:dyDescent="0.35">
      <c r="A9" s="13">
        <v>6</v>
      </c>
      <c r="B9" s="14" t="s">
        <v>5</v>
      </c>
      <c r="C9" s="15" t="str">
        <f t="shared" si="0"/>
        <v>the cat and the dog watched the children play in the yard.</v>
      </c>
      <c r="D9" s="16" t="s">
        <v>16</v>
      </c>
      <c r="E9" s="14" t="s">
        <v>25</v>
      </c>
      <c r="F9" s="15" t="s">
        <v>26</v>
      </c>
      <c r="G9" s="15" t="s">
        <v>52</v>
      </c>
      <c r="H9" s="15" t="s">
        <v>25</v>
      </c>
      <c r="I9" s="15" t="s">
        <v>28</v>
      </c>
      <c r="J9" s="15" t="s">
        <v>53</v>
      </c>
      <c r="K9" s="15" t="s">
        <v>25</v>
      </c>
      <c r="L9" s="15" t="s">
        <v>49</v>
      </c>
      <c r="M9" s="15" t="s">
        <v>54</v>
      </c>
      <c r="N9" s="15" t="s">
        <v>51</v>
      </c>
      <c r="O9" s="15" t="s">
        <v>25</v>
      </c>
      <c r="P9" s="16" t="s">
        <v>55</v>
      </c>
      <c r="Q9" s="19" t="s">
        <v>26</v>
      </c>
      <c r="R9" s="20" t="s">
        <v>28</v>
      </c>
      <c r="S9" s="20" t="s">
        <v>53</v>
      </c>
      <c r="T9" s="20" t="s">
        <v>49</v>
      </c>
      <c r="U9" s="20" t="s">
        <v>54</v>
      </c>
      <c r="V9" s="21" t="s">
        <v>55</v>
      </c>
      <c r="W9" s="19" t="s">
        <v>26</v>
      </c>
      <c r="X9" s="20" t="s">
        <v>28</v>
      </c>
      <c r="Y9" s="20" t="s">
        <v>103</v>
      </c>
      <c r="Z9" s="20" t="s">
        <v>49</v>
      </c>
      <c r="AA9" s="20" t="s">
        <v>54</v>
      </c>
      <c r="AB9" s="21" t="s">
        <v>55</v>
      </c>
    </row>
    <row r="10" spans="1:28" ht="18" x14ac:dyDescent="0.35">
      <c r="A10" s="13">
        <v>7</v>
      </c>
      <c r="B10" s="14" t="s">
        <v>92</v>
      </c>
      <c r="C10" s="15" t="str">
        <f t="shared" si="0"/>
        <v>the park was noisy, but the street remained calm and quiet.</v>
      </c>
      <c r="D10" s="16" t="s">
        <v>17</v>
      </c>
      <c r="E10" s="14" t="s">
        <v>25</v>
      </c>
      <c r="F10" s="15" t="s">
        <v>36</v>
      </c>
      <c r="G10" s="15" t="s">
        <v>43</v>
      </c>
      <c r="H10" s="15" t="s">
        <v>56</v>
      </c>
      <c r="I10" s="15" t="s">
        <v>44</v>
      </c>
      <c r="J10" s="15" t="s">
        <v>25</v>
      </c>
      <c r="K10" s="15" t="s">
        <v>57</v>
      </c>
      <c r="L10" s="15" t="s">
        <v>58</v>
      </c>
      <c r="M10" s="15" t="s">
        <v>59</v>
      </c>
      <c r="N10" s="15" t="s">
        <v>52</v>
      </c>
      <c r="O10" s="15" t="s">
        <v>30</v>
      </c>
      <c r="P10" s="18" t="s">
        <v>90</v>
      </c>
      <c r="Q10" s="19" t="s">
        <v>36</v>
      </c>
      <c r="R10" s="20" t="s">
        <v>35</v>
      </c>
      <c r="S10" s="20" t="s">
        <v>31</v>
      </c>
      <c r="T10" s="20" t="s">
        <v>58</v>
      </c>
      <c r="U10" s="20" t="s">
        <v>59</v>
      </c>
      <c r="V10" s="21" t="s">
        <v>30</v>
      </c>
      <c r="W10" s="19" t="s">
        <v>36</v>
      </c>
      <c r="X10" s="20" t="s">
        <v>35</v>
      </c>
      <c r="Y10" s="20" t="s">
        <v>31</v>
      </c>
      <c r="Z10" s="20" t="s">
        <v>104</v>
      </c>
      <c r="AA10" s="20" t="s">
        <v>59</v>
      </c>
      <c r="AB10" s="21" t="s">
        <v>30</v>
      </c>
    </row>
    <row r="11" spans="1:28" ht="18" x14ac:dyDescent="0.35">
      <c r="A11" s="13">
        <v>8</v>
      </c>
      <c r="B11" s="14" t="s">
        <v>6</v>
      </c>
      <c r="C11" s="15" t="str">
        <f t="shared" si="0"/>
        <v>that cat always sleeps on the warm street corner.</v>
      </c>
      <c r="D11" s="16" t="s">
        <v>18</v>
      </c>
      <c r="E11" s="14" t="s">
        <v>60</v>
      </c>
      <c r="F11" s="15" t="s">
        <v>26</v>
      </c>
      <c r="G11" s="15" t="s">
        <v>61</v>
      </c>
      <c r="H11" s="15" t="s">
        <v>62</v>
      </c>
      <c r="I11" s="15" t="s">
        <v>63</v>
      </c>
      <c r="J11" s="15" t="s">
        <v>25</v>
      </c>
      <c r="K11" s="15" t="s">
        <v>64</v>
      </c>
      <c r="L11" s="15" t="s">
        <v>31</v>
      </c>
      <c r="M11" s="15" t="s">
        <v>65</v>
      </c>
      <c r="N11" s="17" t="s">
        <v>90</v>
      </c>
      <c r="O11" s="17" t="s">
        <v>90</v>
      </c>
      <c r="P11" s="18" t="s">
        <v>90</v>
      </c>
      <c r="Q11" s="19" t="s">
        <v>26</v>
      </c>
      <c r="R11" s="20" t="s">
        <v>62</v>
      </c>
      <c r="S11" s="20" t="s">
        <v>64</v>
      </c>
      <c r="T11" s="20" t="s">
        <v>31</v>
      </c>
      <c r="U11" s="20" t="s">
        <v>65</v>
      </c>
      <c r="V11" s="16"/>
      <c r="W11" s="19" t="s">
        <v>26</v>
      </c>
      <c r="X11" s="20" t="s">
        <v>105</v>
      </c>
      <c r="Y11" s="20" t="s">
        <v>64</v>
      </c>
      <c r="Z11" s="20" t="s">
        <v>31</v>
      </c>
      <c r="AA11" s="20" t="s">
        <v>65</v>
      </c>
      <c r="AB11" s="16"/>
    </row>
    <row r="12" spans="1:28" ht="18" x14ac:dyDescent="0.35">
      <c r="A12" s="13">
        <v>9</v>
      </c>
      <c r="B12" s="14" t="s">
        <v>7</v>
      </c>
      <c r="C12" s="15" t="str">
        <f t="shared" si="0"/>
        <v>loud barking echoed from the park as the sun set.</v>
      </c>
      <c r="D12" s="16" t="s">
        <v>19</v>
      </c>
      <c r="E12" s="14" t="s">
        <v>66</v>
      </c>
      <c r="F12" s="15" t="s">
        <v>47</v>
      </c>
      <c r="G12" s="15" t="s">
        <v>67</v>
      </c>
      <c r="H12" s="15" t="s">
        <v>68</v>
      </c>
      <c r="I12" s="15" t="s">
        <v>25</v>
      </c>
      <c r="J12" s="15" t="s">
        <v>36</v>
      </c>
      <c r="K12" s="15" t="s">
        <v>69</v>
      </c>
      <c r="L12" s="15" t="s">
        <v>25</v>
      </c>
      <c r="M12" s="15" t="s">
        <v>70</v>
      </c>
      <c r="N12" s="15" t="s">
        <v>71</v>
      </c>
      <c r="O12" s="17" t="s">
        <v>90</v>
      </c>
      <c r="P12" s="18" t="s">
        <v>90</v>
      </c>
      <c r="Q12" s="19" t="s">
        <v>66</v>
      </c>
      <c r="R12" s="20" t="s">
        <v>47</v>
      </c>
      <c r="S12" s="20" t="s">
        <v>67</v>
      </c>
      <c r="T12" s="20" t="s">
        <v>36</v>
      </c>
      <c r="U12" s="20" t="s">
        <v>70</v>
      </c>
      <c r="V12" s="21" t="s">
        <v>71</v>
      </c>
      <c r="W12" s="19" t="s">
        <v>66</v>
      </c>
      <c r="X12" s="20" t="s">
        <v>101</v>
      </c>
      <c r="Y12" s="20" t="s">
        <v>106</v>
      </c>
      <c r="Z12" s="20" t="s">
        <v>36</v>
      </c>
      <c r="AA12" s="20" t="s">
        <v>70</v>
      </c>
      <c r="AB12" s="21" t="s">
        <v>71</v>
      </c>
    </row>
    <row r="13" spans="1:28" ht="18" x14ac:dyDescent="0.35">
      <c r="A13" s="13">
        <v>10</v>
      </c>
      <c r="B13" s="14" t="s">
        <v>93</v>
      </c>
      <c r="C13" s="15" t="str">
        <f t="shared" si="0"/>
        <v>the dog chased the cat, but both ended up playing together.</v>
      </c>
      <c r="D13" s="16" t="s">
        <v>20</v>
      </c>
      <c r="E13" s="14" t="s">
        <v>25</v>
      </c>
      <c r="F13" s="15" t="s">
        <v>28</v>
      </c>
      <c r="G13" s="15" t="s">
        <v>27</v>
      </c>
      <c r="H13" s="15" t="s">
        <v>25</v>
      </c>
      <c r="I13" s="15" t="s">
        <v>72</v>
      </c>
      <c r="J13" s="15" t="s">
        <v>44</v>
      </c>
      <c r="K13" s="15" t="s">
        <v>73</v>
      </c>
      <c r="L13" s="15" t="s">
        <v>74</v>
      </c>
      <c r="M13" s="15" t="s">
        <v>75</v>
      </c>
      <c r="N13" s="15" t="s">
        <v>76</v>
      </c>
      <c r="O13" s="15" t="s">
        <v>77</v>
      </c>
      <c r="P13" s="18" t="s">
        <v>90</v>
      </c>
      <c r="Q13" s="19" t="s">
        <v>28</v>
      </c>
      <c r="R13" s="20" t="s">
        <v>27</v>
      </c>
      <c r="S13" s="20" t="s">
        <v>26</v>
      </c>
      <c r="T13" s="20" t="s">
        <v>95</v>
      </c>
      <c r="U13" s="20" t="s">
        <v>76</v>
      </c>
      <c r="V13" s="21" t="s">
        <v>77</v>
      </c>
      <c r="W13" s="19" t="s">
        <v>28</v>
      </c>
      <c r="X13" s="20" t="s">
        <v>99</v>
      </c>
      <c r="Y13" s="20" t="s">
        <v>26</v>
      </c>
      <c r="Z13" s="20" t="s">
        <v>110</v>
      </c>
      <c r="AA13" s="20" t="s">
        <v>54</v>
      </c>
      <c r="AB13" s="21" t="s">
        <v>77</v>
      </c>
    </row>
    <row r="14" spans="1:28" ht="18" x14ac:dyDescent="0.35">
      <c r="A14" s="13">
        <v>11</v>
      </c>
      <c r="B14" s="14" t="s">
        <v>8</v>
      </c>
      <c r="C14" s="15" t="str">
        <f t="shared" si="0"/>
        <v>the professor walked slowly down the silent corridor.</v>
      </c>
      <c r="D14" s="16" t="s">
        <v>21</v>
      </c>
      <c r="E14" s="14" t="s">
        <v>25</v>
      </c>
      <c r="F14" s="15" t="s">
        <v>78</v>
      </c>
      <c r="G14" s="15" t="s">
        <v>79</v>
      </c>
      <c r="H14" s="15" t="s">
        <v>80</v>
      </c>
      <c r="I14" s="15" t="s">
        <v>81</v>
      </c>
      <c r="J14" s="15" t="s">
        <v>25</v>
      </c>
      <c r="K14" s="15" t="s">
        <v>82</v>
      </c>
      <c r="L14" s="15" t="s">
        <v>83</v>
      </c>
      <c r="M14" s="17" t="s">
        <v>90</v>
      </c>
      <c r="N14" s="17" t="s">
        <v>90</v>
      </c>
      <c r="O14" s="17" t="s">
        <v>90</v>
      </c>
      <c r="P14" s="18" t="s">
        <v>90</v>
      </c>
      <c r="Q14" s="19" t="s">
        <v>78</v>
      </c>
      <c r="R14" s="20" t="s">
        <v>79</v>
      </c>
      <c r="S14" s="20" t="s">
        <v>80</v>
      </c>
      <c r="T14" s="20" t="s">
        <v>82</v>
      </c>
      <c r="U14" s="20" t="s">
        <v>83</v>
      </c>
      <c r="V14" s="16"/>
      <c r="W14" s="19" t="s">
        <v>78</v>
      </c>
      <c r="X14" s="20" t="s">
        <v>109</v>
      </c>
      <c r="Y14" s="20" t="s">
        <v>80</v>
      </c>
      <c r="Z14" s="20" t="s">
        <v>82</v>
      </c>
      <c r="AA14" s="20" t="s">
        <v>83</v>
      </c>
      <c r="AB14" s="16"/>
    </row>
    <row r="15" spans="1:28" ht="18" x14ac:dyDescent="0.35">
      <c r="A15" s="13">
        <v>12</v>
      </c>
      <c r="B15" s="22" t="s">
        <v>94</v>
      </c>
      <c r="C15" s="23" t="str">
        <f t="shared" si="0"/>
        <v>bright lights flickered as the subway passed under the city.</v>
      </c>
      <c r="D15" s="24" t="s">
        <v>22</v>
      </c>
      <c r="E15" s="22" t="s">
        <v>84</v>
      </c>
      <c r="F15" s="23" t="s">
        <v>85</v>
      </c>
      <c r="G15" s="23" t="s">
        <v>86</v>
      </c>
      <c r="H15" s="23" t="s">
        <v>69</v>
      </c>
      <c r="I15" s="23" t="s">
        <v>25</v>
      </c>
      <c r="J15" s="23" t="s">
        <v>87</v>
      </c>
      <c r="K15" s="23" t="s">
        <v>88</v>
      </c>
      <c r="L15" s="23" t="s">
        <v>39</v>
      </c>
      <c r="M15" s="23" t="s">
        <v>25</v>
      </c>
      <c r="N15" s="23" t="s">
        <v>89</v>
      </c>
      <c r="O15" s="25" t="s">
        <v>90</v>
      </c>
      <c r="P15" s="26" t="s">
        <v>90</v>
      </c>
      <c r="Q15" s="27" t="s">
        <v>84</v>
      </c>
      <c r="R15" s="28" t="s">
        <v>85</v>
      </c>
      <c r="S15" s="28" t="s">
        <v>97</v>
      </c>
      <c r="T15" s="28" t="s">
        <v>87</v>
      </c>
      <c r="U15" s="28" t="s">
        <v>98</v>
      </c>
      <c r="V15" s="29" t="s">
        <v>89</v>
      </c>
      <c r="W15" s="27" t="s">
        <v>84</v>
      </c>
      <c r="X15" s="28" t="s">
        <v>85</v>
      </c>
      <c r="Y15" s="28" t="s">
        <v>107</v>
      </c>
      <c r="Z15" s="28" t="s">
        <v>87</v>
      </c>
      <c r="AA15" s="28" t="s">
        <v>108</v>
      </c>
      <c r="AB15" s="29" t="s">
        <v>89</v>
      </c>
    </row>
  </sheetData>
  <mergeCells count="3">
    <mergeCell ref="E3:P3"/>
    <mergeCell ref="Q3:V3"/>
    <mergeCell ref="W3:A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1773-4EED-4F1A-9597-1FD2B305DFFF}">
  <dimension ref="B2:BA44"/>
  <sheetViews>
    <sheetView showGridLines="0" zoomScale="85" zoomScaleNormal="85" workbookViewId="0">
      <selection activeCell="AN6" sqref="AN6"/>
    </sheetView>
  </sheetViews>
  <sheetFormatPr defaultRowHeight="14.4" x14ac:dyDescent="0.3"/>
  <cols>
    <col min="2" max="2" width="27.6640625" style="3" bestFit="1" customWidth="1"/>
    <col min="3" max="3" width="10.21875" bestFit="1" customWidth="1"/>
    <col min="4" max="4" width="7.21875" bestFit="1" customWidth="1"/>
    <col min="5" max="5" width="7.88671875" bestFit="1" customWidth="1"/>
    <col min="7" max="7" width="8.5546875" bestFit="1" customWidth="1"/>
    <col min="8" max="8" width="9" bestFit="1" customWidth="1"/>
    <col min="9" max="9" width="19.88671875" bestFit="1" customWidth="1"/>
    <col min="10" max="10" width="4.5546875" bestFit="1" customWidth="1"/>
    <col min="11" max="11" width="5.109375" bestFit="1" customWidth="1"/>
    <col min="12" max="12" width="5.88671875" bestFit="1" customWidth="1"/>
    <col min="13" max="13" width="5.77734375" bestFit="1" customWidth="1"/>
    <col min="14" max="14" width="8.77734375" bestFit="1" customWidth="1"/>
    <col min="15" max="15" width="5.77734375" bestFit="1" customWidth="1"/>
    <col min="16" max="16" width="5.44140625" bestFit="1" customWidth="1"/>
    <col min="17" max="17" width="10.21875" bestFit="1" customWidth="1"/>
    <col min="18" max="18" width="6.77734375" bestFit="1" customWidth="1"/>
    <col min="19" max="19" width="7.109375" bestFit="1" customWidth="1"/>
    <col min="20" max="20" width="5.77734375" bestFit="1" customWidth="1"/>
    <col min="21" max="21" width="5.44140625" bestFit="1" customWidth="1"/>
    <col min="22" max="23" width="6.44140625" bestFit="1" customWidth="1"/>
    <col min="24" max="24" width="5.77734375" bestFit="1" customWidth="1"/>
    <col min="25" max="25" width="6" bestFit="1" customWidth="1"/>
    <col min="26" max="26" width="4.88671875" bestFit="1" customWidth="1"/>
    <col min="27" max="27" width="8.21875" bestFit="1" customWidth="1"/>
    <col min="28" max="28" width="6.88671875" bestFit="1" customWidth="1"/>
    <col min="29" max="29" width="6.44140625" bestFit="1" customWidth="1"/>
    <col min="30" max="30" width="6.77734375" bestFit="1" customWidth="1"/>
    <col min="31" max="31" width="6" bestFit="1" customWidth="1"/>
    <col min="32" max="32" width="7.33203125" bestFit="1" customWidth="1"/>
    <col min="33" max="33" width="7.88671875" bestFit="1" customWidth="1"/>
    <col min="34" max="34" width="7.6640625" bestFit="1" customWidth="1"/>
    <col min="35" max="35" width="5.88671875" bestFit="1" customWidth="1"/>
    <col min="36" max="36" width="5.109375" bestFit="1" customWidth="1"/>
    <col min="37" max="37" width="4.5546875" bestFit="1" customWidth="1"/>
    <col min="38" max="38" width="7.88671875" bestFit="1" customWidth="1"/>
    <col min="39" max="39" width="5.109375" bestFit="1" customWidth="1"/>
    <col min="40" max="40" width="6" bestFit="1" customWidth="1"/>
    <col min="41" max="41" width="8.77734375" bestFit="1" customWidth="1"/>
    <col min="42" max="42" width="5.77734375" bestFit="1" customWidth="1"/>
    <col min="43" max="43" width="7.6640625" bestFit="1" customWidth="1"/>
    <col min="44" max="44" width="4.88671875" bestFit="1" customWidth="1"/>
    <col min="45" max="45" width="8.77734375" bestFit="1" customWidth="1"/>
    <col min="46" max="47" width="5.88671875" bestFit="1" customWidth="1"/>
    <col min="48" max="48" width="4.5546875" bestFit="1" customWidth="1"/>
    <col min="49" max="49" width="9.109375" bestFit="1" customWidth="1"/>
    <col min="50" max="50" width="4.5546875" bestFit="1" customWidth="1"/>
    <col min="51" max="51" width="11.77734375" bestFit="1" customWidth="1"/>
    <col min="52" max="52" width="13.21875" bestFit="1" customWidth="1"/>
    <col min="53" max="53" width="17.88671875" bestFit="1" customWidth="1"/>
  </cols>
  <sheetData>
    <row r="2" spans="2:53" ht="18" x14ac:dyDescent="0.35">
      <c r="B2" s="41" t="s">
        <v>112</v>
      </c>
      <c r="C2" s="39" t="s">
        <v>113</v>
      </c>
      <c r="D2" s="39"/>
      <c r="E2" s="39"/>
      <c r="F2" s="39"/>
      <c r="G2" s="39"/>
      <c r="H2" s="40"/>
      <c r="I2" s="33" t="s">
        <v>129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5"/>
      <c r="AY2" s="46"/>
      <c r="AZ2" s="51" t="s">
        <v>131</v>
      </c>
      <c r="BA2" s="50" t="s">
        <v>132</v>
      </c>
    </row>
    <row r="3" spans="2:53" ht="18" x14ac:dyDescent="0.35">
      <c r="B3" s="42" t="s">
        <v>26</v>
      </c>
      <c r="C3" s="20" t="s">
        <v>26</v>
      </c>
      <c r="D3" s="20" t="s">
        <v>99</v>
      </c>
      <c r="E3" s="20" t="s">
        <v>28</v>
      </c>
      <c r="F3" s="20" t="s">
        <v>29</v>
      </c>
      <c r="G3" s="20" t="s">
        <v>30</v>
      </c>
      <c r="H3" s="21" t="s">
        <v>31</v>
      </c>
      <c r="I3" s="2"/>
      <c r="J3" s="20" t="s">
        <v>26</v>
      </c>
      <c r="K3" s="20" t="s">
        <v>28</v>
      </c>
      <c r="L3" s="20" t="s">
        <v>30</v>
      </c>
      <c r="M3" s="20" t="s">
        <v>57</v>
      </c>
      <c r="N3" s="20" t="s">
        <v>49</v>
      </c>
      <c r="O3" s="20" t="s">
        <v>36</v>
      </c>
      <c r="P3" s="20" t="s">
        <v>66</v>
      </c>
      <c r="Q3" s="20" t="s">
        <v>78</v>
      </c>
      <c r="R3" s="20" t="s">
        <v>84</v>
      </c>
      <c r="S3" s="20" t="s">
        <v>99</v>
      </c>
      <c r="T3" s="20" t="s">
        <v>101</v>
      </c>
      <c r="U3" s="20" t="s">
        <v>54</v>
      </c>
      <c r="V3" s="20" t="s">
        <v>35</v>
      </c>
      <c r="W3" s="20" t="s">
        <v>105</v>
      </c>
      <c r="X3" s="20" t="s">
        <v>109</v>
      </c>
      <c r="Y3" s="20" t="s">
        <v>85</v>
      </c>
      <c r="Z3" s="20" t="s">
        <v>100</v>
      </c>
      <c r="AA3" s="20" t="s">
        <v>50</v>
      </c>
      <c r="AB3" s="20" t="s">
        <v>103</v>
      </c>
      <c r="AC3" s="20" t="s">
        <v>31</v>
      </c>
      <c r="AD3" s="20" t="s">
        <v>64</v>
      </c>
      <c r="AE3" s="20" t="s">
        <v>106</v>
      </c>
      <c r="AF3" s="20" t="s">
        <v>80</v>
      </c>
      <c r="AG3" s="20" t="s">
        <v>126</v>
      </c>
      <c r="AH3" s="20" t="s">
        <v>29</v>
      </c>
      <c r="AI3" s="20" t="s">
        <v>34</v>
      </c>
      <c r="AJ3" s="20" t="s">
        <v>40</v>
      </c>
      <c r="AK3" s="20" t="s">
        <v>102</v>
      </c>
      <c r="AL3" s="20" t="s">
        <v>104</v>
      </c>
      <c r="AM3" s="20" t="s">
        <v>110</v>
      </c>
      <c r="AN3" s="20" t="s">
        <v>82</v>
      </c>
      <c r="AO3" s="20" t="s">
        <v>87</v>
      </c>
      <c r="AP3" s="20" t="s">
        <v>59</v>
      </c>
      <c r="AQ3" s="20" t="s">
        <v>65</v>
      </c>
      <c r="AR3" s="20" t="s">
        <v>70</v>
      </c>
      <c r="AS3" s="20" t="s">
        <v>83</v>
      </c>
      <c r="AT3" s="20" t="s">
        <v>108</v>
      </c>
      <c r="AU3" s="20" t="s">
        <v>55</v>
      </c>
      <c r="AV3" s="20" t="s">
        <v>71</v>
      </c>
      <c r="AW3" s="20" t="s">
        <v>77</v>
      </c>
      <c r="AX3" s="21" t="s">
        <v>89</v>
      </c>
      <c r="AY3" s="8" t="s">
        <v>114</v>
      </c>
      <c r="AZ3" s="52" t="str" cm="1">
        <f t="array" ref="AZ3">IF(SUM(COUNTIF(C3:H3, {"*cat*","*dog*","*bark*","*chase*"})), "Animal",
  IF(SUM(COUNTIF(C3:H3, {"*street*","*park*","*subway*","*city*"})), "Urban",
  IF(SUM(COUNTIF(C3:H3, {"*quiet*","*bright*","*silent*","*calm*"})), "Abstract", "Other")))</f>
        <v>Animal</v>
      </c>
      <c r="BA3" s="47" t="str" cm="1">
        <f t="array" ref="BA3">IF(SUM(COUNTIF(C3:H3, {"*friendly*","*play*","*calm*","*bright*"})), "Positive",
  IF(SUM(COUNTIF(C3:H3, {"*barking*","*chased*","*noisy*","*echoed*"})), "Negative", "Neutral"))</f>
        <v>Neutral</v>
      </c>
    </row>
    <row r="4" spans="2:53" ht="18" x14ac:dyDescent="0.35">
      <c r="B4" s="42" t="s">
        <v>28</v>
      </c>
      <c r="C4" s="20" t="s">
        <v>28</v>
      </c>
      <c r="D4" s="20" t="s">
        <v>101</v>
      </c>
      <c r="E4" s="20" t="s">
        <v>26</v>
      </c>
      <c r="F4" s="20" t="s">
        <v>34</v>
      </c>
      <c r="G4" s="20" t="s">
        <v>35</v>
      </c>
      <c r="H4" s="21" t="s">
        <v>36</v>
      </c>
      <c r="I4" s="8" t="s">
        <v>114</v>
      </c>
      <c r="J4" s="3">
        <f>IF(COUNTIF($C3:$H3,J$3) &gt; 0, 1, 0)</f>
        <v>1</v>
      </c>
      <c r="K4" s="3">
        <f t="shared" ref="K4:AX4" si="0">IF(COUNTIF($C3:$H3,K$3) &gt; 0, 1, 0)</f>
        <v>1</v>
      </c>
      <c r="L4" s="3">
        <f t="shared" si="0"/>
        <v>1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1</v>
      </c>
      <c r="T4" s="3">
        <f t="shared" si="0"/>
        <v>0</v>
      </c>
      <c r="U4" s="3">
        <f t="shared" si="0"/>
        <v>0</v>
      </c>
      <c r="V4" s="3">
        <f t="shared" si="0"/>
        <v>0</v>
      </c>
      <c r="W4" s="3">
        <f t="shared" si="0"/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1</v>
      </c>
      <c r="AD4" s="3">
        <f t="shared" si="0"/>
        <v>0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1</v>
      </c>
      <c r="AI4" s="3">
        <f t="shared" si="0"/>
        <v>0</v>
      </c>
      <c r="AJ4" s="3">
        <f t="shared" si="0"/>
        <v>0</v>
      </c>
      <c r="AK4" s="3">
        <f t="shared" si="0"/>
        <v>0</v>
      </c>
      <c r="AL4" s="3">
        <f t="shared" si="0"/>
        <v>0</v>
      </c>
      <c r="AM4" s="3">
        <f t="shared" si="0"/>
        <v>0</v>
      </c>
      <c r="AN4" s="3">
        <f t="shared" si="0"/>
        <v>0</v>
      </c>
      <c r="AO4" s="3">
        <f t="shared" si="0"/>
        <v>0</v>
      </c>
      <c r="AP4" s="3">
        <f t="shared" si="0"/>
        <v>0</v>
      </c>
      <c r="AQ4" s="3">
        <f t="shared" si="0"/>
        <v>0</v>
      </c>
      <c r="AR4" s="3">
        <f t="shared" si="0"/>
        <v>0</v>
      </c>
      <c r="AS4" s="3">
        <f t="shared" si="0"/>
        <v>0</v>
      </c>
      <c r="AT4" s="3">
        <f t="shared" si="0"/>
        <v>0</v>
      </c>
      <c r="AU4" s="3">
        <f t="shared" si="0"/>
        <v>0</v>
      </c>
      <c r="AV4" s="3">
        <f t="shared" si="0"/>
        <v>0</v>
      </c>
      <c r="AW4" s="3">
        <f t="shared" si="0"/>
        <v>0</v>
      </c>
      <c r="AX4" s="4">
        <f t="shared" si="0"/>
        <v>0</v>
      </c>
      <c r="AY4" s="8" t="s">
        <v>115</v>
      </c>
      <c r="AZ4" s="52" t="str" cm="1">
        <f t="array" ref="AZ4">IF(SUM(COUNTIF(C4:H4, {"*cat*","*dog*","*bark*","*chase*"})), "Animal",
  IF(SUM(COUNTIF(C4:H4, {"*street*","*park*","*subway*","*city*"})), "Urban",
  IF(SUM(COUNTIF(C4:H4, {"*quiet*","*bright*","*silent*","*calm*"})), "Abstract", "Other")))</f>
        <v>Animal</v>
      </c>
      <c r="BA4" s="47" t="str" cm="1">
        <f t="array" ref="BA4">IF(SUM(COUNTIF(C4:H4, {"*friendly*","*play*","*calm*","*bright*"})), "Positive",
  IF(SUM(COUNTIF(C4:H4, {"*barking*","*chased*","*noisy*","*echoed*"})), "Negative", "Neutral"))</f>
        <v>Negative</v>
      </c>
    </row>
    <row r="5" spans="2:53" ht="18" x14ac:dyDescent="0.35">
      <c r="B5" s="42" t="s">
        <v>30</v>
      </c>
      <c r="C5" s="20" t="s">
        <v>30</v>
      </c>
      <c r="D5" s="20" t="s">
        <v>26</v>
      </c>
      <c r="E5" s="20" t="s">
        <v>100</v>
      </c>
      <c r="F5" s="20" t="s">
        <v>40</v>
      </c>
      <c r="G5" s="20" t="s">
        <v>28</v>
      </c>
      <c r="H5" s="21" t="s">
        <v>54</v>
      </c>
      <c r="I5" s="8" t="s">
        <v>115</v>
      </c>
      <c r="J5" s="3">
        <f>IF(COUNTIF($C4:$H4,J$3) &gt; 0, 1, 0)</f>
        <v>1</v>
      </c>
      <c r="K5" s="3">
        <f t="shared" ref="K5:K15" si="1">IF(COUNTIF($C4:$H4,K$3) &gt; 0, 1, 0)</f>
        <v>1</v>
      </c>
      <c r="L5" s="3">
        <f t="shared" ref="L5:L15" si="2">IF(COUNTIF($C4:$H4,L$3) &gt; 0, 1, 0)</f>
        <v>0</v>
      </c>
      <c r="M5" s="3">
        <f t="shared" ref="M5:M15" si="3">IF(COUNTIF($C4:$H4,M$3) &gt; 0, 1, 0)</f>
        <v>0</v>
      </c>
      <c r="N5" s="3">
        <f t="shared" ref="N5:N15" si="4">IF(COUNTIF($C4:$H4,N$3) &gt; 0, 1, 0)</f>
        <v>0</v>
      </c>
      <c r="O5" s="3">
        <f t="shared" ref="O5:O15" si="5">IF(COUNTIF($C4:$H4,O$3) &gt; 0, 1, 0)</f>
        <v>1</v>
      </c>
      <c r="P5" s="3">
        <f t="shared" ref="P5:P15" si="6">IF(COUNTIF($C4:$H4,P$3) &gt; 0, 1, 0)</f>
        <v>0</v>
      </c>
      <c r="Q5" s="3">
        <f t="shared" ref="Q5:Q15" si="7">IF(COUNTIF($C4:$H4,Q$3) &gt; 0, 1, 0)</f>
        <v>0</v>
      </c>
      <c r="R5" s="3">
        <f t="shared" ref="R5:R15" si="8">IF(COUNTIF($C4:$H4,R$3) &gt; 0, 1, 0)</f>
        <v>0</v>
      </c>
      <c r="S5" s="3">
        <f t="shared" ref="S5:S15" si="9">IF(COUNTIF($C4:$H4,S$3) &gt; 0, 1, 0)</f>
        <v>0</v>
      </c>
      <c r="T5" s="3">
        <f t="shared" ref="T5:T15" si="10">IF(COUNTIF($C4:$H4,T$3) &gt; 0, 1, 0)</f>
        <v>1</v>
      </c>
      <c r="U5" s="3">
        <f t="shared" ref="U5:U15" si="11">IF(COUNTIF($C4:$H4,U$3) &gt; 0, 1, 0)</f>
        <v>0</v>
      </c>
      <c r="V5" s="3">
        <f t="shared" ref="V5:V15" si="12">IF(COUNTIF($C4:$H4,V$3) &gt; 0, 1, 0)</f>
        <v>1</v>
      </c>
      <c r="W5" s="3">
        <f t="shared" ref="W5:W15" si="13">IF(COUNTIF($C4:$H4,W$3) &gt; 0, 1, 0)</f>
        <v>0</v>
      </c>
      <c r="X5" s="3">
        <f t="shared" ref="X5:X15" si="14">IF(COUNTIF($C4:$H4,X$3) &gt; 0, 1, 0)</f>
        <v>0</v>
      </c>
      <c r="Y5" s="3">
        <f t="shared" ref="Y5:Y15" si="15">IF(COUNTIF($C4:$H4,Y$3) &gt; 0, 1, 0)</f>
        <v>0</v>
      </c>
      <c r="Z5" s="3">
        <f t="shared" ref="Z5:Z15" si="16">IF(COUNTIF($C4:$H4,Z$3) &gt; 0, 1, 0)</f>
        <v>0</v>
      </c>
      <c r="AA5" s="3">
        <f t="shared" ref="AA5:AA15" si="17">IF(COUNTIF($C4:$H4,AA$3) &gt; 0, 1, 0)</f>
        <v>0</v>
      </c>
      <c r="AB5" s="3">
        <f t="shared" ref="AB5:AB15" si="18">IF(COUNTIF($C4:$H4,AB$3) &gt; 0, 1, 0)</f>
        <v>0</v>
      </c>
      <c r="AC5" s="3">
        <f t="shared" ref="AC5:AC15" si="19">IF(COUNTIF($C4:$H4,AC$3) &gt; 0, 1, 0)</f>
        <v>0</v>
      </c>
      <c r="AD5" s="3">
        <f t="shared" ref="AD5:AD15" si="20">IF(COUNTIF($C4:$H4,AD$3) &gt; 0, 1, 0)</f>
        <v>0</v>
      </c>
      <c r="AE5" s="3">
        <f t="shared" ref="AE5:AE15" si="21">IF(COUNTIF($C4:$H4,AE$3) &gt; 0, 1, 0)</f>
        <v>0</v>
      </c>
      <c r="AF5" s="3">
        <f t="shared" ref="AF5:AF15" si="22">IF(COUNTIF($C4:$H4,AF$3) &gt; 0, 1, 0)</f>
        <v>0</v>
      </c>
      <c r="AG5" s="3">
        <f t="shared" ref="AG5:AG15" si="23">IF(COUNTIF($C4:$H4,AG$3) &gt; 0, 1, 0)</f>
        <v>0</v>
      </c>
      <c r="AH5" s="3">
        <f t="shared" ref="AH5:AH15" si="24">IF(COUNTIF($C4:$H4,AH$3) &gt; 0, 1, 0)</f>
        <v>0</v>
      </c>
      <c r="AI5" s="3">
        <f t="shared" ref="AI5:AI15" si="25">IF(COUNTIF($C4:$H4,AI$3) &gt; 0, 1, 0)</f>
        <v>1</v>
      </c>
      <c r="AJ5" s="3">
        <f t="shared" ref="AJ5:AJ15" si="26">IF(COUNTIF($C4:$H4,AJ$3) &gt; 0, 1, 0)</f>
        <v>0</v>
      </c>
      <c r="AK5" s="3">
        <f t="shared" ref="AK5:AK15" si="27">IF(COUNTIF($C4:$H4,AK$3) &gt; 0, 1, 0)</f>
        <v>0</v>
      </c>
      <c r="AL5" s="3">
        <f t="shared" ref="AL5:AL15" si="28">IF(COUNTIF($C4:$H4,AL$3) &gt; 0, 1, 0)</f>
        <v>0</v>
      </c>
      <c r="AM5" s="3">
        <f t="shared" ref="AM5:AM15" si="29">IF(COUNTIF($C4:$H4,AM$3) &gt; 0, 1, 0)</f>
        <v>0</v>
      </c>
      <c r="AN5" s="3">
        <f t="shared" ref="AN5:AN15" si="30">IF(COUNTIF($C4:$H4,AN$3) &gt; 0, 1, 0)</f>
        <v>0</v>
      </c>
      <c r="AO5" s="3">
        <f t="shared" ref="AO5:AO15" si="31">IF(COUNTIF($C4:$H4,AO$3) &gt; 0, 1, 0)</f>
        <v>0</v>
      </c>
      <c r="AP5" s="3">
        <f t="shared" ref="AP5:AP15" si="32">IF(COUNTIF($C4:$H4,AP$3) &gt; 0, 1, 0)</f>
        <v>0</v>
      </c>
      <c r="AQ5" s="3">
        <f t="shared" ref="AQ5:AQ15" si="33">IF(COUNTIF($C4:$H4,AQ$3) &gt; 0, 1, 0)</f>
        <v>0</v>
      </c>
      <c r="AR5" s="3">
        <f t="shared" ref="AR5:AR15" si="34">IF(COUNTIF($C4:$H4,AR$3) &gt; 0, 1, 0)</f>
        <v>0</v>
      </c>
      <c r="AS5" s="3">
        <f t="shared" ref="AS5:AS15" si="35">IF(COUNTIF($C4:$H4,AS$3) &gt; 0, 1, 0)</f>
        <v>0</v>
      </c>
      <c r="AT5" s="3">
        <f t="shared" ref="AT5:AT15" si="36">IF(COUNTIF($C4:$H4,AT$3) &gt; 0, 1, 0)</f>
        <v>0</v>
      </c>
      <c r="AU5" s="3">
        <f t="shared" ref="AU5:AU15" si="37">IF(COUNTIF($C4:$H4,AU$3) &gt; 0, 1, 0)</f>
        <v>0</v>
      </c>
      <c r="AV5" s="3">
        <f t="shared" ref="AV5:AV15" si="38">IF(COUNTIF($C4:$H4,AV$3) &gt; 0, 1, 0)</f>
        <v>0</v>
      </c>
      <c r="AW5" s="3">
        <f t="shared" ref="AW5:AW15" si="39">IF(COUNTIF($C4:$H4,AW$3) &gt; 0, 1, 0)</f>
        <v>0</v>
      </c>
      <c r="AX5" s="4">
        <f t="shared" ref="AX5:AX15" si="40">IF(COUNTIF($C4:$H4,AX$3) &gt; 0, 1, 0)</f>
        <v>0</v>
      </c>
      <c r="AY5" s="8" t="s">
        <v>116</v>
      </c>
      <c r="AZ5" s="52" t="str" cm="1">
        <f t="array" ref="AZ5">IF(SUM(COUNTIF(C5:H5, {"*cat*","*dog*","*bark*","*chase*"})), "Animal",
  IF(SUM(COUNTIF(C5:H5, {"*street*","*park*","*subway*","*city*"})), "Urban",
  IF(SUM(COUNTIF(C5:H5, {"*quiet*","*bright*","*silent*","*calm*"})), "Abstract", "Other")))</f>
        <v>Animal</v>
      </c>
      <c r="BA5" s="47" t="str" cm="1">
        <f t="array" ref="BA5">IF(SUM(COUNTIF(C5:H5, {"*friendly*","*play*","*calm*","*bright*"})), "Positive",
  IF(SUM(COUNTIF(C5:H5, {"*barking*","*chased*","*noisy*","*echoed*"})), "Negative", "Neutral"))</f>
        <v>Positive</v>
      </c>
    </row>
    <row r="6" spans="2:53" ht="18" x14ac:dyDescent="0.35">
      <c r="B6" s="42" t="s">
        <v>57</v>
      </c>
      <c r="C6" s="20" t="s">
        <v>57</v>
      </c>
      <c r="D6" s="20" t="s">
        <v>30</v>
      </c>
      <c r="E6" s="20" t="s">
        <v>36</v>
      </c>
      <c r="F6" s="20" t="s">
        <v>102</v>
      </c>
      <c r="G6" s="20" t="s">
        <v>101</v>
      </c>
      <c r="H6" s="21" t="s">
        <v>48</v>
      </c>
      <c r="I6" s="8" t="s">
        <v>116</v>
      </c>
      <c r="J6" s="3">
        <f>IF(COUNTIF($C5:$H5,J$3) &gt; 0, 1, 0)</f>
        <v>1</v>
      </c>
      <c r="K6" s="3">
        <f t="shared" si="1"/>
        <v>1</v>
      </c>
      <c r="L6" s="3">
        <f t="shared" si="2"/>
        <v>1</v>
      </c>
      <c r="M6" s="3">
        <f t="shared" si="3"/>
        <v>0</v>
      </c>
      <c r="N6" s="3">
        <f t="shared" si="4"/>
        <v>0</v>
      </c>
      <c r="O6" s="3">
        <f t="shared" si="5"/>
        <v>0</v>
      </c>
      <c r="P6" s="3">
        <f t="shared" si="6"/>
        <v>0</v>
      </c>
      <c r="Q6" s="3">
        <f t="shared" si="7"/>
        <v>0</v>
      </c>
      <c r="R6" s="3">
        <f t="shared" si="8"/>
        <v>0</v>
      </c>
      <c r="S6" s="3">
        <f t="shared" si="9"/>
        <v>0</v>
      </c>
      <c r="T6" s="3">
        <f t="shared" si="10"/>
        <v>0</v>
      </c>
      <c r="U6" s="3">
        <f t="shared" si="11"/>
        <v>1</v>
      </c>
      <c r="V6" s="3">
        <f t="shared" si="12"/>
        <v>0</v>
      </c>
      <c r="W6" s="3">
        <f t="shared" si="13"/>
        <v>0</v>
      </c>
      <c r="X6" s="3">
        <f t="shared" si="14"/>
        <v>0</v>
      </c>
      <c r="Y6" s="3">
        <f t="shared" si="15"/>
        <v>0</v>
      </c>
      <c r="Z6" s="3">
        <f t="shared" si="16"/>
        <v>1</v>
      </c>
      <c r="AA6" s="3">
        <f t="shared" si="17"/>
        <v>0</v>
      </c>
      <c r="AB6" s="3">
        <f t="shared" si="18"/>
        <v>0</v>
      </c>
      <c r="AC6" s="3">
        <f t="shared" si="19"/>
        <v>0</v>
      </c>
      <c r="AD6" s="3">
        <f t="shared" si="20"/>
        <v>0</v>
      </c>
      <c r="AE6" s="3">
        <f t="shared" si="21"/>
        <v>0</v>
      </c>
      <c r="AF6" s="3">
        <f t="shared" si="22"/>
        <v>0</v>
      </c>
      <c r="AG6" s="3">
        <f t="shared" si="23"/>
        <v>0</v>
      </c>
      <c r="AH6" s="3">
        <f t="shared" si="24"/>
        <v>0</v>
      </c>
      <c r="AI6" s="3">
        <f t="shared" si="25"/>
        <v>0</v>
      </c>
      <c r="AJ6" s="3">
        <f t="shared" si="26"/>
        <v>1</v>
      </c>
      <c r="AK6" s="3">
        <f t="shared" si="27"/>
        <v>0</v>
      </c>
      <c r="AL6" s="3">
        <f t="shared" si="28"/>
        <v>0</v>
      </c>
      <c r="AM6" s="3">
        <f t="shared" si="29"/>
        <v>0</v>
      </c>
      <c r="AN6" s="3">
        <f t="shared" si="30"/>
        <v>0</v>
      </c>
      <c r="AO6" s="3">
        <f t="shared" si="31"/>
        <v>0</v>
      </c>
      <c r="AP6" s="3">
        <f t="shared" si="32"/>
        <v>0</v>
      </c>
      <c r="AQ6" s="3">
        <f t="shared" si="33"/>
        <v>0</v>
      </c>
      <c r="AR6" s="3">
        <f t="shared" si="34"/>
        <v>0</v>
      </c>
      <c r="AS6" s="3">
        <f t="shared" si="35"/>
        <v>0</v>
      </c>
      <c r="AT6" s="3">
        <f t="shared" si="36"/>
        <v>0</v>
      </c>
      <c r="AU6" s="3">
        <f t="shared" si="37"/>
        <v>0</v>
      </c>
      <c r="AV6" s="3">
        <f t="shared" si="38"/>
        <v>0</v>
      </c>
      <c r="AW6" s="3">
        <f t="shared" si="39"/>
        <v>0</v>
      </c>
      <c r="AX6" s="4">
        <f t="shared" si="40"/>
        <v>0</v>
      </c>
      <c r="AY6" s="8" t="s">
        <v>117</v>
      </c>
      <c r="AZ6" s="52" t="str" cm="1">
        <f t="array" ref="AZ6">IF(SUM(COUNTIF(C6:H6, {"*cat*","*dog*","*bark*","*chase*"})), "Animal",
  IF(SUM(COUNTIF(C6:H6, {"*street*","*park*","*subway*","*city*"})), "Urban",
  IF(SUM(COUNTIF(C6:H6, {"*quiet*","*bright*","*silent*","*calm*"})), "Abstract", "Other")))</f>
        <v>Animal</v>
      </c>
      <c r="BA6" s="47" t="str" cm="1">
        <f t="array" ref="BA6">IF(SUM(COUNTIF(C6:H6, {"*friendly*","*play*","*calm*","*bright*"})), "Positive",
  IF(SUM(COUNTIF(C6:H6, {"*barking*","*chased*","*noisy*","*echoed*"})), "Negative", "Neutral"))</f>
        <v>Neutral</v>
      </c>
    </row>
    <row r="7" spans="2:53" ht="18" x14ac:dyDescent="0.35">
      <c r="B7" s="42" t="s">
        <v>49</v>
      </c>
      <c r="C7" s="20" t="s">
        <v>49</v>
      </c>
      <c r="D7" s="20" t="s">
        <v>54</v>
      </c>
      <c r="E7" s="20" t="s">
        <v>50</v>
      </c>
      <c r="F7" s="20" t="s">
        <v>28</v>
      </c>
      <c r="G7" s="20" t="s">
        <v>36</v>
      </c>
      <c r="H7" s="16"/>
      <c r="I7" s="8" t="s">
        <v>117</v>
      </c>
      <c r="J7" s="3">
        <f>IF(COUNTIF($C6:$H6,J$3) &gt; 0, 1, 0)</f>
        <v>0</v>
      </c>
      <c r="K7" s="3">
        <f t="shared" si="1"/>
        <v>0</v>
      </c>
      <c r="L7" s="3">
        <f t="shared" si="2"/>
        <v>1</v>
      </c>
      <c r="M7" s="3">
        <f t="shared" si="3"/>
        <v>1</v>
      </c>
      <c r="N7" s="3">
        <f t="shared" si="4"/>
        <v>0</v>
      </c>
      <c r="O7" s="3">
        <f t="shared" si="5"/>
        <v>1</v>
      </c>
      <c r="P7" s="3">
        <f t="shared" si="6"/>
        <v>0</v>
      </c>
      <c r="Q7" s="3">
        <f t="shared" si="7"/>
        <v>0</v>
      </c>
      <c r="R7" s="3">
        <f t="shared" si="8"/>
        <v>0</v>
      </c>
      <c r="S7" s="3">
        <f t="shared" si="9"/>
        <v>0</v>
      </c>
      <c r="T7" s="3">
        <f t="shared" si="10"/>
        <v>1</v>
      </c>
      <c r="U7" s="3">
        <f t="shared" si="11"/>
        <v>0</v>
      </c>
      <c r="V7" s="3">
        <f t="shared" si="12"/>
        <v>0</v>
      </c>
      <c r="W7" s="3">
        <f t="shared" si="13"/>
        <v>0</v>
      </c>
      <c r="X7" s="3">
        <f t="shared" si="14"/>
        <v>0</v>
      </c>
      <c r="Y7" s="3">
        <f t="shared" si="15"/>
        <v>0</v>
      </c>
      <c r="Z7" s="3">
        <f>IF(COUNTIF($C6:$H6,Z$3) &gt; 0, 1, 0)</f>
        <v>0</v>
      </c>
      <c r="AA7" s="3">
        <f t="shared" si="17"/>
        <v>0</v>
      </c>
      <c r="AB7" s="3">
        <f t="shared" si="18"/>
        <v>0</v>
      </c>
      <c r="AC7" s="3">
        <f t="shared" si="19"/>
        <v>0</v>
      </c>
      <c r="AD7" s="3">
        <f t="shared" si="20"/>
        <v>0</v>
      </c>
      <c r="AE7" s="3">
        <f t="shared" si="21"/>
        <v>0</v>
      </c>
      <c r="AF7" s="3">
        <f t="shared" si="22"/>
        <v>0</v>
      </c>
      <c r="AG7" s="3">
        <f t="shared" si="23"/>
        <v>0</v>
      </c>
      <c r="AH7" s="3">
        <f t="shared" si="24"/>
        <v>0</v>
      </c>
      <c r="AI7" s="3">
        <f t="shared" si="25"/>
        <v>0</v>
      </c>
      <c r="AJ7" s="3">
        <f t="shared" si="26"/>
        <v>0</v>
      </c>
      <c r="AK7" s="3">
        <f t="shared" si="27"/>
        <v>1</v>
      </c>
      <c r="AL7" s="3">
        <f t="shared" si="28"/>
        <v>0</v>
      </c>
      <c r="AM7" s="3">
        <f t="shared" si="29"/>
        <v>0</v>
      </c>
      <c r="AN7" s="3">
        <f t="shared" si="30"/>
        <v>0</v>
      </c>
      <c r="AO7" s="3">
        <f t="shared" si="31"/>
        <v>0</v>
      </c>
      <c r="AP7" s="3">
        <f t="shared" si="32"/>
        <v>0</v>
      </c>
      <c r="AQ7" s="3">
        <f t="shared" si="33"/>
        <v>0</v>
      </c>
      <c r="AR7" s="3">
        <f t="shared" si="34"/>
        <v>0</v>
      </c>
      <c r="AS7" s="3">
        <f t="shared" si="35"/>
        <v>0</v>
      </c>
      <c r="AT7" s="3">
        <f t="shared" si="36"/>
        <v>0</v>
      </c>
      <c r="AU7" s="3">
        <f t="shared" si="37"/>
        <v>0</v>
      </c>
      <c r="AV7" s="3">
        <f t="shared" si="38"/>
        <v>0</v>
      </c>
      <c r="AW7" s="3">
        <f t="shared" si="39"/>
        <v>0</v>
      </c>
      <c r="AX7" s="4">
        <f t="shared" si="40"/>
        <v>0</v>
      </c>
      <c r="AY7" s="8" t="s">
        <v>118</v>
      </c>
      <c r="AZ7" s="52" t="str" cm="1">
        <f t="array" ref="AZ7">IF(SUM(COUNTIF(C7:H7, {"*cat*","*dog*","*bark*","*chase*"})), "Animal",
  IF(SUM(COUNTIF(C7:H7, {"*street*","*park*","*subway*","*city*"})), "Urban",
  IF(SUM(COUNTIF(C7:H7, {"*quiet*","*bright*","*silent*","*calm*"})), "Abstract", "Other")))</f>
        <v>Animal</v>
      </c>
      <c r="BA7" s="47" t="str" cm="1">
        <f t="array" ref="BA7">IF(SUM(COUNTIF(C7:H7, {"*friendly*","*play*","*calm*","*bright*"})), "Positive",
  IF(SUM(COUNTIF(C7:H7, {"*barking*","*chased*","*noisy*","*echoed*"})), "Negative", "Neutral"))</f>
        <v>Positive</v>
      </c>
    </row>
    <row r="8" spans="2:53" ht="18" x14ac:dyDescent="0.35">
      <c r="B8" s="42" t="s">
        <v>36</v>
      </c>
      <c r="C8" s="20" t="s">
        <v>26</v>
      </c>
      <c r="D8" s="20" t="s">
        <v>28</v>
      </c>
      <c r="E8" s="20" t="s">
        <v>103</v>
      </c>
      <c r="F8" s="20" t="s">
        <v>49</v>
      </c>
      <c r="G8" s="20" t="s">
        <v>54</v>
      </c>
      <c r="H8" s="21" t="s">
        <v>55</v>
      </c>
      <c r="I8" s="8" t="s">
        <v>118</v>
      </c>
      <c r="J8" s="3">
        <f>IF(COUNTIF($C7:$H7,J$3) &gt; 0, 1, 0)</f>
        <v>0</v>
      </c>
      <c r="K8" s="3">
        <f t="shared" si="1"/>
        <v>1</v>
      </c>
      <c r="L8" s="3">
        <f t="shared" si="2"/>
        <v>0</v>
      </c>
      <c r="M8" s="3">
        <f t="shared" si="3"/>
        <v>0</v>
      </c>
      <c r="N8" s="3">
        <f t="shared" si="4"/>
        <v>1</v>
      </c>
      <c r="O8" s="3">
        <f t="shared" si="5"/>
        <v>1</v>
      </c>
      <c r="P8" s="3">
        <f t="shared" si="6"/>
        <v>0</v>
      </c>
      <c r="Q8" s="3">
        <f t="shared" si="7"/>
        <v>0</v>
      </c>
      <c r="R8" s="3">
        <f t="shared" si="8"/>
        <v>0</v>
      </c>
      <c r="S8" s="3">
        <f t="shared" si="9"/>
        <v>0</v>
      </c>
      <c r="T8" s="3">
        <f t="shared" si="10"/>
        <v>0</v>
      </c>
      <c r="U8" s="3">
        <f t="shared" si="11"/>
        <v>1</v>
      </c>
      <c r="V8" s="3">
        <f t="shared" si="12"/>
        <v>0</v>
      </c>
      <c r="W8" s="3">
        <f t="shared" si="13"/>
        <v>0</v>
      </c>
      <c r="X8" s="3">
        <f t="shared" si="14"/>
        <v>0</v>
      </c>
      <c r="Y8" s="3">
        <f t="shared" si="15"/>
        <v>0</v>
      </c>
      <c r="Z8" s="3">
        <f>IF(COUNTIF($C7:$H7,Z$3) &gt; 0, 1, 0)</f>
        <v>0</v>
      </c>
      <c r="AA8" s="3">
        <f t="shared" si="17"/>
        <v>1</v>
      </c>
      <c r="AB8" s="3">
        <f t="shared" si="18"/>
        <v>0</v>
      </c>
      <c r="AC8" s="3">
        <f t="shared" si="19"/>
        <v>0</v>
      </c>
      <c r="AD8" s="3">
        <f t="shared" si="20"/>
        <v>0</v>
      </c>
      <c r="AE8" s="3">
        <f t="shared" si="21"/>
        <v>0</v>
      </c>
      <c r="AF8" s="3">
        <f t="shared" si="22"/>
        <v>0</v>
      </c>
      <c r="AG8" s="3">
        <f t="shared" si="23"/>
        <v>0</v>
      </c>
      <c r="AH8" s="3">
        <f t="shared" si="24"/>
        <v>0</v>
      </c>
      <c r="AI8" s="3">
        <f t="shared" si="25"/>
        <v>0</v>
      </c>
      <c r="AJ8" s="3">
        <f t="shared" si="26"/>
        <v>0</v>
      </c>
      <c r="AK8" s="3">
        <f t="shared" si="27"/>
        <v>0</v>
      </c>
      <c r="AL8" s="3">
        <f t="shared" si="28"/>
        <v>0</v>
      </c>
      <c r="AM8" s="3">
        <f t="shared" si="29"/>
        <v>0</v>
      </c>
      <c r="AN8" s="3">
        <f t="shared" si="30"/>
        <v>0</v>
      </c>
      <c r="AO8" s="3">
        <f t="shared" si="31"/>
        <v>0</v>
      </c>
      <c r="AP8" s="3">
        <f t="shared" si="32"/>
        <v>0</v>
      </c>
      <c r="AQ8" s="3">
        <f t="shared" si="33"/>
        <v>0</v>
      </c>
      <c r="AR8" s="3">
        <f t="shared" si="34"/>
        <v>0</v>
      </c>
      <c r="AS8" s="3">
        <f t="shared" si="35"/>
        <v>0</v>
      </c>
      <c r="AT8" s="3">
        <f t="shared" si="36"/>
        <v>0</v>
      </c>
      <c r="AU8" s="3">
        <f t="shared" si="37"/>
        <v>0</v>
      </c>
      <c r="AV8" s="3">
        <f t="shared" si="38"/>
        <v>0</v>
      </c>
      <c r="AW8" s="3">
        <f t="shared" si="39"/>
        <v>0</v>
      </c>
      <c r="AX8" s="4">
        <f t="shared" si="40"/>
        <v>0</v>
      </c>
      <c r="AY8" s="8" t="s">
        <v>119</v>
      </c>
      <c r="AZ8" s="52" t="str" cm="1">
        <f t="array" ref="AZ8">IF(SUM(COUNTIF(C8:H8, {"*cat*","*dog*","*bark*","*chase*"})), "Animal",
  IF(SUM(COUNTIF(C8:H8, {"*street*","*park*","*subway*","*city*"})), "Urban",
  IF(SUM(COUNTIF(C8:H8, {"*quiet*","*bright*","*silent*","*calm*"})), "Abstract", "Other")))</f>
        <v>Animal</v>
      </c>
      <c r="BA8" s="47" t="str" cm="1">
        <f t="array" ref="BA8">IF(SUM(COUNTIF(C8:H8, {"*friendly*","*play*","*calm*","*bright*"})), "Positive",
  IF(SUM(COUNTIF(C8:H8, {"*barking*","*chased*","*noisy*","*echoed*"})), "Negative", "Neutral"))</f>
        <v>Positive</v>
      </c>
    </row>
    <row r="9" spans="2:53" ht="18" x14ac:dyDescent="0.35">
      <c r="B9" s="42" t="s">
        <v>66</v>
      </c>
      <c r="C9" s="20" t="s">
        <v>36</v>
      </c>
      <c r="D9" s="20" t="s">
        <v>35</v>
      </c>
      <c r="E9" s="20" t="s">
        <v>31</v>
      </c>
      <c r="F9" s="20" t="s">
        <v>104</v>
      </c>
      <c r="G9" s="20" t="s">
        <v>59</v>
      </c>
      <c r="H9" s="21" t="s">
        <v>30</v>
      </c>
      <c r="I9" s="8" t="s">
        <v>119</v>
      </c>
      <c r="J9" s="3">
        <f>IF(COUNTIF($C8:$H8,J$3) &gt; 0, 1, 0)</f>
        <v>1</v>
      </c>
      <c r="K9" s="3">
        <f t="shared" si="1"/>
        <v>1</v>
      </c>
      <c r="L9" s="3">
        <f t="shared" si="2"/>
        <v>0</v>
      </c>
      <c r="M9" s="3">
        <f t="shared" si="3"/>
        <v>0</v>
      </c>
      <c r="N9" s="3">
        <f t="shared" si="4"/>
        <v>1</v>
      </c>
      <c r="O9" s="3">
        <f t="shared" si="5"/>
        <v>0</v>
      </c>
      <c r="P9" s="3">
        <f t="shared" si="6"/>
        <v>0</v>
      </c>
      <c r="Q9" s="3">
        <f t="shared" si="7"/>
        <v>0</v>
      </c>
      <c r="R9" s="3">
        <f t="shared" si="8"/>
        <v>0</v>
      </c>
      <c r="S9" s="3">
        <f t="shared" si="9"/>
        <v>0</v>
      </c>
      <c r="T9" s="3">
        <f t="shared" si="10"/>
        <v>0</v>
      </c>
      <c r="U9" s="3">
        <f t="shared" si="11"/>
        <v>1</v>
      </c>
      <c r="V9" s="3">
        <f t="shared" si="12"/>
        <v>0</v>
      </c>
      <c r="W9" s="3">
        <f t="shared" si="13"/>
        <v>0</v>
      </c>
      <c r="X9" s="3">
        <f t="shared" si="14"/>
        <v>0</v>
      </c>
      <c r="Y9" s="3">
        <f t="shared" si="15"/>
        <v>0</v>
      </c>
      <c r="Z9" s="3">
        <f>IF(COUNTIF($C8:$H8,Z$3) &gt; 0, 1, 0)</f>
        <v>0</v>
      </c>
      <c r="AA9" s="3">
        <f t="shared" si="17"/>
        <v>0</v>
      </c>
      <c r="AB9" s="3">
        <f t="shared" si="18"/>
        <v>1</v>
      </c>
      <c r="AC9" s="3">
        <f t="shared" si="19"/>
        <v>0</v>
      </c>
      <c r="AD9" s="3">
        <f t="shared" si="20"/>
        <v>0</v>
      </c>
      <c r="AE9" s="3">
        <f t="shared" si="21"/>
        <v>0</v>
      </c>
      <c r="AF9" s="3">
        <f t="shared" si="22"/>
        <v>0</v>
      </c>
      <c r="AG9" s="3">
        <f t="shared" si="23"/>
        <v>0</v>
      </c>
      <c r="AH9" s="3">
        <f t="shared" si="24"/>
        <v>0</v>
      </c>
      <c r="AI9" s="3">
        <f t="shared" si="25"/>
        <v>0</v>
      </c>
      <c r="AJ9" s="3">
        <f t="shared" si="26"/>
        <v>0</v>
      </c>
      <c r="AK9" s="3">
        <f t="shared" si="27"/>
        <v>0</v>
      </c>
      <c r="AL9" s="3">
        <f t="shared" si="28"/>
        <v>0</v>
      </c>
      <c r="AM9" s="3">
        <f t="shared" si="29"/>
        <v>0</v>
      </c>
      <c r="AN9" s="3">
        <f t="shared" si="30"/>
        <v>0</v>
      </c>
      <c r="AO9" s="3">
        <f t="shared" si="31"/>
        <v>0</v>
      </c>
      <c r="AP9" s="3">
        <f t="shared" si="32"/>
        <v>0</v>
      </c>
      <c r="AQ9" s="3">
        <f t="shared" si="33"/>
        <v>0</v>
      </c>
      <c r="AR9" s="3">
        <f t="shared" si="34"/>
        <v>0</v>
      </c>
      <c r="AS9" s="3">
        <f t="shared" si="35"/>
        <v>0</v>
      </c>
      <c r="AT9" s="3">
        <f t="shared" si="36"/>
        <v>0</v>
      </c>
      <c r="AU9" s="3">
        <f t="shared" si="37"/>
        <v>1</v>
      </c>
      <c r="AV9" s="3">
        <f t="shared" si="38"/>
        <v>0</v>
      </c>
      <c r="AW9" s="3">
        <f t="shared" si="39"/>
        <v>0</v>
      </c>
      <c r="AX9" s="4">
        <f t="shared" si="40"/>
        <v>0</v>
      </c>
      <c r="AY9" s="8" t="s">
        <v>120</v>
      </c>
      <c r="AZ9" s="52" t="str" cm="1">
        <f t="array" ref="AZ9">IF(SUM(COUNTIF(C9:H9, {"*cat*","*dog*","*bark*","*chase*"})), "Animal",
  IF(SUM(COUNTIF(C9:H9, {"*street*","*park*","*subway*","*city*"})), "Urban",
  IF(SUM(COUNTIF(C9:H9, {"*quiet*","*bright*","*silent*","*calm*"})), "Abstract", "Other")))</f>
        <v>Urban</v>
      </c>
      <c r="BA9" s="47" t="str" cm="1">
        <f t="array" ref="BA9">IF(SUM(COUNTIF(C9:H9, {"*friendly*","*play*","*calm*","*bright*"})), "Positive",
  IF(SUM(COUNTIF(C9:H9, {"*barking*","*chased*","*noisy*","*echoed*"})), "Negative", "Neutral"))</f>
        <v>Positive</v>
      </c>
    </row>
    <row r="10" spans="2:53" ht="18" x14ac:dyDescent="0.35">
      <c r="B10" s="42" t="s">
        <v>78</v>
      </c>
      <c r="C10" s="20" t="s">
        <v>26</v>
      </c>
      <c r="D10" s="20" t="s">
        <v>105</v>
      </c>
      <c r="E10" s="20" t="s">
        <v>64</v>
      </c>
      <c r="F10" s="20" t="s">
        <v>31</v>
      </c>
      <c r="G10" s="20" t="s">
        <v>65</v>
      </c>
      <c r="H10" s="16"/>
      <c r="I10" s="8" t="s">
        <v>120</v>
      </c>
      <c r="J10" s="3">
        <f>IF(COUNTIF($C9:$H9,J$3) &gt; 0, 1, 0)</f>
        <v>0</v>
      </c>
      <c r="K10" s="3">
        <f t="shared" si="1"/>
        <v>0</v>
      </c>
      <c r="L10" s="3">
        <f t="shared" si="2"/>
        <v>1</v>
      </c>
      <c r="M10" s="3">
        <f t="shared" si="3"/>
        <v>0</v>
      </c>
      <c r="N10" s="3">
        <f t="shared" si="4"/>
        <v>0</v>
      </c>
      <c r="O10" s="3">
        <f t="shared" si="5"/>
        <v>1</v>
      </c>
      <c r="P10" s="3">
        <f t="shared" si="6"/>
        <v>0</v>
      </c>
      <c r="Q10" s="3">
        <f t="shared" si="7"/>
        <v>0</v>
      </c>
      <c r="R10" s="3">
        <f t="shared" si="8"/>
        <v>0</v>
      </c>
      <c r="S10" s="3">
        <f t="shared" si="9"/>
        <v>0</v>
      </c>
      <c r="T10" s="3">
        <f t="shared" si="10"/>
        <v>0</v>
      </c>
      <c r="U10" s="3">
        <f t="shared" si="11"/>
        <v>0</v>
      </c>
      <c r="V10" s="3">
        <f t="shared" si="12"/>
        <v>1</v>
      </c>
      <c r="W10" s="3">
        <f t="shared" si="13"/>
        <v>0</v>
      </c>
      <c r="X10" s="3">
        <f t="shared" si="14"/>
        <v>0</v>
      </c>
      <c r="Y10" s="3">
        <f t="shared" si="15"/>
        <v>0</v>
      </c>
      <c r="Z10" s="3">
        <f>IF(COUNTIF($C9:$H9,Z$3) &gt; 0, 1, 0)</f>
        <v>0</v>
      </c>
      <c r="AA10" s="3">
        <f t="shared" si="17"/>
        <v>0</v>
      </c>
      <c r="AB10" s="3">
        <f t="shared" si="18"/>
        <v>0</v>
      </c>
      <c r="AC10" s="3">
        <f t="shared" si="19"/>
        <v>1</v>
      </c>
      <c r="AD10" s="3">
        <f t="shared" si="20"/>
        <v>0</v>
      </c>
      <c r="AE10" s="3">
        <f t="shared" si="21"/>
        <v>0</v>
      </c>
      <c r="AF10" s="3">
        <f t="shared" si="22"/>
        <v>0</v>
      </c>
      <c r="AG10" s="3">
        <f t="shared" si="23"/>
        <v>0</v>
      </c>
      <c r="AH10" s="3">
        <f t="shared" si="24"/>
        <v>0</v>
      </c>
      <c r="AI10" s="3">
        <f t="shared" si="25"/>
        <v>0</v>
      </c>
      <c r="AJ10" s="3">
        <f t="shared" si="26"/>
        <v>0</v>
      </c>
      <c r="AK10" s="3">
        <f t="shared" si="27"/>
        <v>0</v>
      </c>
      <c r="AL10" s="3">
        <f t="shared" si="28"/>
        <v>1</v>
      </c>
      <c r="AM10" s="3">
        <f t="shared" si="29"/>
        <v>0</v>
      </c>
      <c r="AN10" s="3">
        <f t="shared" si="30"/>
        <v>0</v>
      </c>
      <c r="AO10" s="3">
        <f t="shared" si="31"/>
        <v>0</v>
      </c>
      <c r="AP10" s="3">
        <f t="shared" si="32"/>
        <v>1</v>
      </c>
      <c r="AQ10" s="3">
        <f t="shared" si="33"/>
        <v>0</v>
      </c>
      <c r="AR10" s="3">
        <f t="shared" si="34"/>
        <v>0</v>
      </c>
      <c r="AS10" s="3">
        <f t="shared" si="35"/>
        <v>0</v>
      </c>
      <c r="AT10" s="3">
        <f t="shared" si="36"/>
        <v>0</v>
      </c>
      <c r="AU10" s="3">
        <f t="shared" si="37"/>
        <v>0</v>
      </c>
      <c r="AV10" s="3">
        <f t="shared" si="38"/>
        <v>0</v>
      </c>
      <c r="AW10" s="3">
        <f t="shared" si="39"/>
        <v>0</v>
      </c>
      <c r="AX10" s="4">
        <f t="shared" si="40"/>
        <v>0</v>
      </c>
      <c r="AY10" s="8" t="s">
        <v>121</v>
      </c>
      <c r="AZ10" s="52" t="str" cm="1">
        <f t="array" ref="AZ10">IF(SUM(COUNTIF(C10:H10, {"*cat*","*dog*","*bark*","*chase*"})), "Animal",
  IF(SUM(COUNTIF(C10:H10, {"*street*","*park*","*subway*","*city*"})), "Urban",
  IF(SUM(COUNTIF(C10:H10, {"*quiet*","*bright*","*silent*","*calm*"})), "Abstract", "Other")))</f>
        <v>Animal</v>
      </c>
      <c r="BA10" s="47" t="str" cm="1">
        <f t="array" ref="BA10">IF(SUM(COUNTIF(C10:H10, {"*friendly*","*play*","*calm*","*bright*"})), "Positive",
  IF(SUM(COUNTIF(C10:H10, {"*barking*","*chased*","*noisy*","*echoed*"})), "Negative", "Neutral"))</f>
        <v>Neutral</v>
      </c>
    </row>
    <row r="11" spans="2:53" ht="18" x14ac:dyDescent="0.35">
      <c r="B11" s="42" t="s">
        <v>84</v>
      </c>
      <c r="C11" s="20" t="s">
        <v>66</v>
      </c>
      <c r="D11" s="20" t="s">
        <v>101</v>
      </c>
      <c r="E11" s="20" t="s">
        <v>106</v>
      </c>
      <c r="F11" s="20" t="s">
        <v>36</v>
      </c>
      <c r="G11" s="20" t="s">
        <v>70</v>
      </c>
      <c r="H11" s="21" t="s">
        <v>71</v>
      </c>
      <c r="I11" s="8" t="s">
        <v>121</v>
      </c>
      <c r="J11" s="3">
        <f>IF(COUNTIF($C10:$H10,J$3) &gt; 0, 1, 0)</f>
        <v>1</v>
      </c>
      <c r="K11" s="3">
        <f t="shared" si="1"/>
        <v>0</v>
      </c>
      <c r="L11" s="3">
        <f t="shared" si="2"/>
        <v>0</v>
      </c>
      <c r="M11" s="3">
        <f t="shared" si="3"/>
        <v>0</v>
      </c>
      <c r="N11" s="3">
        <f t="shared" si="4"/>
        <v>0</v>
      </c>
      <c r="O11" s="3">
        <f t="shared" si="5"/>
        <v>0</v>
      </c>
      <c r="P11" s="3">
        <f t="shared" si="6"/>
        <v>0</v>
      </c>
      <c r="Q11" s="3">
        <f t="shared" si="7"/>
        <v>0</v>
      </c>
      <c r="R11" s="3">
        <f t="shared" si="8"/>
        <v>0</v>
      </c>
      <c r="S11" s="3">
        <f t="shared" si="9"/>
        <v>0</v>
      </c>
      <c r="T11" s="3">
        <f t="shared" si="10"/>
        <v>0</v>
      </c>
      <c r="U11" s="3">
        <f t="shared" si="11"/>
        <v>0</v>
      </c>
      <c r="V11" s="3">
        <f t="shared" si="12"/>
        <v>0</v>
      </c>
      <c r="W11" s="3">
        <f t="shared" si="13"/>
        <v>1</v>
      </c>
      <c r="X11" s="3">
        <f t="shared" si="14"/>
        <v>0</v>
      </c>
      <c r="Y11" s="3">
        <f t="shared" si="15"/>
        <v>0</v>
      </c>
      <c r="Z11" s="3">
        <f>IF(COUNTIF($C10:$H10,Z$3) &gt; 0, 1, 0)</f>
        <v>0</v>
      </c>
      <c r="AA11" s="3">
        <f t="shared" si="17"/>
        <v>0</v>
      </c>
      <c r="AB11" s="3">
        <f t="shared" si="18"/>
        <v>0</v>
      </c>
      <c r="AC11" s="3">
        <f t="shared" si="19"/>
        <v>1</v>
      </c>
      <c r="AD11" s="3">
        <f t="shared" si="20"/>
        <v>1</v>
      </c>
      <c r="AE11" s="3">
        <f t="shared" si="21"/>
        <v>0</v>
      </c>
      <c r="AF11" s="3">
        <f t="shared" si="22"/>
        <v>0</v>
      </c>
      <c r="AG11" s="3">
        <f t="shared" si="23"/>
        <v>0</v>
      </c>
      <c r="AH11" s="3">
        <f t="shared" si="24"/>
        <v>0</v>
      </c>
      <c r="AI11" s="3">
        <f t="shared" si="25"/>
        <v>0</v>
      </c>
      <c r="AJ11" s="3">
        <f t="shared" si="26"/>
        <v>0</v>
      </c>
      <c r="AK11" s="3">
        <f t="shared" si="27"/>
        <v>0</v>
      </c>
      <c r="AL11" s="3">
        <f t="shared" si="28"/>
        <v>0</v>
      </c>
      <c r="AM11" s="3">
        <f t="shared" si="29"/>
        <v>0</v>
      </c>
      <c r="AN11" s="3">
        <f t="shared" si="30"/>
        <v>0</v>
      </c>
      <c r="AO11" s="3">
        <f t="shared" si="31"/>
        <v>0</v>
      </c>
      <c r="AP11" s="3">
        <f t="shared" si="32"/>
        <v>0</v>
      </c>
      <c r="AQ11" s="3">
        <f t="shared" si="33"/>
        <v>1</v>
      </c>
      <c r="AR11" s="3">
        <f t="shared" si="34"/>
        <v>0</v>
      </c>
      <c r="AS11" s="3">
        <f t="shared" si="35"/>
        <v>0</v>
      </c>
      <c r="AT11" s="3">
        <f t="shared" si="36"/>
        <v>0</v>
      </c>
      <c r="AU11" s="3">
        <f t="shared" si="37"/>
        <v>0</v>
      </c>
      <c r="AV11" s="3">
        <f t="shared" si="38"/>
        <v>0</v>
      </c>
      <c r="AW11" s="3">
        <f t="shared" si="39"/>
        <v>0</v>
      </c>
      <c r="AX11" s="4">
        <f t="shared" si="40"/>
        <v>0</v>
      </c>
      <c r="AY11" s="8" t="s">
        <v>122</v>
      </c>
      <c r="AZ11" s="52" t="str" cm="1">
        <f t="array" ref="AZ11">IF(SUM(COUNTIF(C11:H11, {"*cat*","*dog*","*bark*","*chase*"})), "Animal",
  IF(SUM(COUNTIF(C11:H11, {"*street*","*park*","*subway*","*city*"})), "Urban",
  IF(SUM(COUNTIF(C11:H11, {"*quiet*","*bright*","*silent*","*calm*"})), "Abstract", "Other")))</f>
        <v>Animal</v>
      </c>
      <c r="BA11" s="47" t="str" cm="1">
        <f t="array" ref="BA11">IF(SUM(COUNTIF(C11:H11, {"*friendly*","*play*","*calm*","*bright*"})), "Positive",
  IF(SUM(COUNTIF(C11:H11, {"*barking*","*chased*","*noisy*","*echoed*"})), "Negative", "Neutral"))</f>
        <v>Neutral</v>
      </c>
    </row>
    <row r="12" spans="2:53" ht="18" x14ac:dyDescent="0.35">
      <c r="B12" s="42" t="s">
        <v>99</v>
      </c>
      <c r="C12" s="20" t="s">
        <v>28</v>
      </c>
      <c r="D12" s="20" t="s">
        <v>99</v>
      </c>
      <c r="E12" s="20" t="s">
        <v>26</v>
      </c>
      <c r="F12" s="20" t="s">
        <v>110</v>
      </c>
      <c r="G12" s="20" t="s">
        <v>54</v>
      </c>
      <c r="H12" s="21" t="s">
        <v>77</v>
      </c>
      <c r="I12" s="8" t="s">
        <v>122</v>
      </c>
      <c r="J12" s="3">
        <f>IF(COUNTIF($C11:$H11,J$3) &gt; 0, 1, 0)</f>
        <v>0</v>
      </c>
      <c r="K12" s="3">
        <f t="shared" si="1"/>
        <v>0</v>
      </c>
      <c r="L12" s="3">
        <f t="shared" si="2"/>
        <v>0</v>
      </c>
      <c r="M12" s="3">
        <f t="shared" si="3"/>
        <v>0</v>
      </c>
      <c r="N12" s="3">
        <f t="shared" si="4"/>
        <v>0</v>
      </c>
      <c r="O12" s="3">
        <f t="shared" si="5"/>
        <v>1</v>
      </c>
      <c r="P12" s="3">
        <f t="shared" si="6"/>
        <v>1</v>
      </c>
      <c r="Q12" s="3">
        <f t="shared" si="7"/>
        <v>0</v>
      </c>
      <c r="R12" s="3">
        <f t="shared" si="8"/>
        <v>0</v>
      </c>
      <c r="S12" s="3">
        <f t="shared" si="9"/>
        <v>0</v>
      </c>
      <c r="T12" s="3">
        <f t="shared" si="10"/>
        <v>1</v>
      </c>
      <c r="U12" s="3">
        <f t="shared" si="11"/>
        <v>0</v>
      </c>
      <c r="V12" s="3">
        <f t="shared" si="12"/>
        <v>0</v>
      </c>
      <c r="W12" s="3">
        <f t="shared" si="13"/>
        <v>0</v>
      </c>
      <c r="X12" s="3">
        <f t="shared" si="14"/>
        <v>0</v>
      </c>
      <c r="Y12" s="3">
        <f t="shared" si="15"/>
        <v>0</v>
      </c>
      <c r="Z12" s="3">
        <f t="shared" si="16"/>
        <v>0</v>
      </c>
      <c r="AA12" s="3">
        <f t="shared" si="17"/>
        <v>0</v>
      </c>
      <c r="AB12" s="3">
        <f t="shared" si="18"/>
        <v>0</v>
      </c>
      <c r="AC12" s="3">
        <f t="shared" si="19"/>
        <v>0</v>
      </c>
      <c r="AD12" s="3">
        <f t="shared" si="20"/>
        <v>0</v>
      </c>
      <c r="AE12" s="3">
        <f t="shared" si="21"/>
        <v>1</v>
      </c>
      <c r="AF12" s="3">
        <f t="shared" si="22"/>
        <v>0</v>
      </c>
      <c r="AG12" s="3">
        <f t="shared" si="23"/>
        <v>0</v>
      </c>
      <c r="AH12" s="3">
        <f t="shared" si="24"/>
        <v>0</v>
      </c>
      <c r="AI12" s="3">
        <f t="shared" si="25"/>
        <v>0</v>
      </c>
      <c r="AJ12" s="3">
        <f t="shared" si="26"/>
        <v>0</v>
      </c>
      <c r="AK12" s="3">
        <f t="shared" si="27"/>
        <v>0</v>
      </c>
      <c r="AL12" s="3">
        <f t="shared" si="28"/>
        <v>0</v>
      </c>
      <c r="AM12" s="3">
        <f t="shared" si="29"/>
        <v>0</v>
      </c>
      <c r="AN12" s="3">
        <f t="shared" si="30"/>
        <v>0</v>
      </c>
      <c r="AO12" s="3">
        <f t="shared" si="31"/>
        <v>0</v>
      </c>
      <c r="AP12" s="3">
        <f t="shared" si="32"/>
        <v>0</v>
      </c>
      <c r="AQ12" s="3">
        <f t="shared" si="33"/>
        <v>0</v>
      </c>
      <c r="AR12" s="3">
        <f t="shared" si="34"/>
        <v>1</v>
      </c>
      <c r="AS12" s="3">
        <f t="shared" si="35"/>
        <v>0</v>
      </c>
      <c r="AT12" s="3">
        <f t="shared" si="36"/>
        <v>0</v>
      </c>
      <c r="AU12" s="3">
        <f t="shared" si="37"/>
        <v>0</v>
      </c>
      <c r="AV12" s="3">
        <f t="shared" si="38"/>
        <v>1</v>
      </c>
      <c r="AW12" s="3">
        <f t="shared" si="39"/>
        <v>0</v>
      </c>
      <c r="AX12" s="4">
        <f t="shared" si="40"/>
        <v>0</v>
      </c>
      <c r="AY12" s="8" t="s">
        <v>123</v>
      </c>
      <c r="AZ12" s="52" t="str" cm="1">
        <f t="array" ref="AZ12">IF(SUM(COUNTIF(C12:H12, {"*cat*","*dog*","*bark*","*chase*"})), "Animal",
  IF(SUM(COUNTIF(C12:H12, {"*street*","*park*","*subway*","*city*"})), "Urban",
  IF(SUM(COUNTIF(C12:H12, {"*quiet*","*bright*","*silent*","*calm*"})), "Abstract", "Other")))</f>
        <v>Animal</v>
      </c>
      <c r="BA12" s="47" t="str" cm="1">
        <f t="array" ref="BA12">IF(SUM(COUNTIF(C12:H12, {"*friendly*","*play*","*calm*","*bright*"})), "Positive",
  IF(SUM(COUNTIF(C12:H12, {"*barking*","*chased*","*noisy*","*echoed*"})), "Negative", "Neutral"))</f>
        <v>Positive</v>
      </c>
    </row>
    <row r="13" spans="2:53" ht="18" x14ac:dyDescent="0.35">
      <c r="B13" s="42" t="s">
        <v>101</v>
      </c>
      <c r="C13" s="20" t="s">
        <v>78</v>
      </c>
      <c r="D13" s="20" t="s">
        <v>109</v>
      </c>
      <c r="E13" s="20" t="s">
        <v>80</v>
      </c>
      <c r="F13" s="20" t="s">
        <v>82</v>
      </c>
      <c r="G13" s="20" t="s">
        <v>83</v>
      </c>
      <c r="H13" s="16"/>
      <c r="I13" s="8" t="s">
        <v>123</v>
      </c>
      <c r="J13" s="3">
        <f>IF(COUNTIF($C12:$H12,J$3) &gt; 0, 1, 0)</f>
        <v>1</v>
      </c>
      <c r="K13" s="3">
        <f t="shared" si="1"/>
        <v>1</v>
      </c>
      <c r="L13" s="3">
        <f t="shared" si="2"/>
        <v>0</v>
      </c>
      <c r="M13" s="3">
        <f t="shared" si="3"/>
        <v>0</v>
      </c>
      <c r="N13" s="3">
        <f t="shared" si="4"/>
        <v>0</v>
      </c>
      <c r="O13" s="3">
        <f t="shared" si="5"/>
        <v>0</v>
      </c>
      <c r="P13" s="3">
        <f t="shared" si="6"/>
        <v>0</v>
      </c>
      <c r="Q13" s="3">
        <f t="shared" si="7"/>
        <v>0</v>
      </c>
      <c r="R13" s="3">
        <f t="shared" si="8"/>
        <v>0</v>
      </c>
      <c r="S13" s="3">
        <f t="shared" si="9"/>
        <v>1</v>
      </c>
      <c r="T13" s="3">
        <f t="shared" si="10"/>
        <v>0</v>
      </c>
      <c r="U13" s="3">
        <f t="shared" si="11"/>
        <v>1</v>
      </c>
      <c r="V13" s="3">
        <f t="shared" si="12"/>
        <v>0</v>
      </c>
      <c r="W13" s="3">
        <f t="shared" si="13"/>
        <v>0</v>
      </c>
      <c r="X13" s="3">
        <f t="shared" si="14"/>
        <v>0</v>
      </c>
      <c r="Y13" s="3">
        <f t="shared" si="15"/>
        <v>0</v>
      </c>
      <c r="Z13" s="3">
        <f>IF(COUNTIF($C12:$H12,Z$3) &gt; 0, 1, 0)</f>
        <v>0</v>
      </c>
      <c r="AA13" s="3">
        <f t="shared" si="17"/>
        <v>0</v>
      </c>
      <c r="AB13" s="3">
        <f t="shared" si="18"/>
        <v>0</v>
      </c>
      <c r="AC13" s="3">
        <f t="shared" si="19"/>
        <v>0</v>
      </c>
      <c r="AD13" s="3">
        <f t="shared" si="20"/>
        <v>0</v>
      </c>
      <c r="AE13" s="3">
        <f t="shared" si="21"/>
        <v>0</v>
      </c>
      <c r="AF13" s="3">
        <f t="shared" si="22"/>
        <v>0</v>
      </c>
      <c r="AG13" s="3">
        <f t="shared" si="23"/>
        <v>0</v>
      </c>
      <c r="AH13" s="3">
        <f t="shared" si="24"/>
        <v>0</v>
      </c>
      <c r="AI13" s="3">
        <f t="shared" si="25"/>
        <v>0</v>
      </c>
      <c r="AJ13" s="3">
        <f t="shared" si="26"/>
        <v>0</v>
      </c>
      <c r="AK13" s="3">
        <f t="shared" si="27"/>
        <v>0</v>
      </c>
      <c r="AL13" s="3">
        <f t="shared" si="28"/>
        <v>0</v>
      </c>
      <c r="AM13" s="3">
        <f t="shared" si="29"/>
        <v>1</v>
      </c>
      <c r="AN13" s="3">
        <f t="shared" si="30"/>
        <v>0</v>
      </c>
      <c r="AO13" s="3">
        <f t="shared" si="31"/>
        <v>0</v>
      </c>
      <c r="AP13" s="3">
        <f t="shared" si="32"/>
        <v>0</v>
      </c>
      <c r="AQ13" s="3">
        <f t="shared" si="33"/>
        <v>0</v>
      </c>
      <c r="AR13" s="3">
        <f t="shared" si="34"/>
        <v>0</v>
      </c>
      <c r="AS13" s="3">
        <f t="shared" si="35"/>
        <v>0</v>
      </c>
      <c r="AT13" s="3">
        <f t="shared" si="36"/>
        <v>0</v>
      </c>
      <c r="AU13" s="3">
        <f t="shared" si="37"/>
        <v>0</v>
      </c>
      <c r="AV13" s="3">
        <f t="shared" si="38"/>
        <v>0</v>
      </c>
      <c r="AW13" s="3">
        <f t="shared" si="39"/>
        <v>1</v>
      </c>
      <c r="AX13" s="4">
        <f t="shared" si="40"/>
        <v>0</v>
      </c>
      <c r="AY13" s="8" t="s">
        <v>124</v>
      </c>
      <c r="AZ13" s="52" t="str" cm="1">
        <f t="array" ref="AZ13">IF(SUM(COUNTIF(C13:H13, {"*cat*","*dog*","*bark*","*chase*"})), "Animal",
  IF(SUM(COUNTIF(C13:H13, {"*street*","*park*","*subway*","*city*"})), "Urban",
  IF(SUM(COUNTIF(C13:H13, {"*quiet*","*bright*","*silent*","*calm*"})), "Abstract", "Other")))</f>
        <v>Abstract</v>
      </c>
      <c r="BA13" s="47" t="str" cm="1">
        <f t="array" ref="BA13">IF(SUM(COUNTIF(C13:H13, {"*friendly*","*play*","*calm*","*bright*"})), "Positive",
  IF(SUM(COUNTIF(C13:H13, {"*barking*","*chased*","*noisy*","*echoed*"})), "Negative", "Neutral"))</f>
        <v>Neutral</v>
      </c>
    </row>
    <row r="14" spans="2:53" ht="18" x14ac:dyDescent="0.35">
      <c r="B14" s="42" t="s">
        <v>54</v>
      </c>
      <c r="C14" s="28" t="s">
        <v>84</v>
      </c>
      <c r="D14" s="28" t="s">
        <v>85</v>
      </c>
      <c r="E14" s="28" t="s">
        <v>126</v>
      </c>
      <c r="F14" s="28" t="s">
        <v>87</v>
      </c>
      <c r="G14" s="28" t="s">
        <v>108</v>
      </c>
      <c r="H14" s="29" t="s">
        <v>89</v>
      </c>
      <c r="I14" s="8" t="s">
        <v>124</v>
      </c>
      <c r="J14" s="3">
        <f>IF(COUNTIF($C13:$H13,J$3) &gt; 0, 1, 0)</f>
        <v>0</v>
      </c>
      <c r="K14" s="3">
        <f t="shared" si="1"/>
        <v>0</v>
      </c>
      <c r="L14" s="3">
        <f t="shared" si="2"/>
        <v>0</v>
      </c>
      <c r="M14" s="3">
        <f t="shared" si="3"/>
        <v>0</v>
      </c>
      <c r="N14" s="3">
        <f t="shared" si="4"/>
        <v>0</v>
      </c>
      <c r="O14" s="3">
        <f t="shared" si="5"/>
        <v>0</v>
      </c>
      <c r="P14" s="3">
        <f t="shared" si="6"/>
        <v>0</v>
      </c>
      <c r="Q14" s="3">
        <f t="shared" si="7"/>
        <v>1</v>
      </c>
      <c r="R14" s="3">
        <f t="shared" si="8"/>
        <v>0</v>
      </c>
      <c r="S14" s="3">
        <f t="shared" si="9"/>
        <v>0</v>
      </c>
      <c r="T14" s="3">
        <f t="shared" si="10"/>
        <v>0</v>
      </c>
      <c r="U14" s="3">
        <f t="shared" si="11"/>
        <v>0</v>
      </c>
      <c r="V14" s="3">
        <f t="shared" si="12"/>
        <v>0</v>
      </c>
      <c r="W14" s="3">
        <f t="shared" si="13"/>
        <v>0</v>
      </c>
      <c r="X14" s="3">
        <f t="shared" si="14"/>
        <v>1</v>
      </c>
      <c r="Y14" s="3">
        <f t="shared" si="15"/>
        <v>0</v>
      </c>
      <c r="Z14" s="3">
        <f>IF(COUNTIF($C13:$H13,Z$3) &gt; 0, 1, 0)</f>
        <v>0</v>
      </c>
      <c r="AA14" s="3">
        <f t="shared" si="17"/>
        <v>0</v>
      </c>
      <c r="AB14" s="3">
        <f t="shared" si="18"/>
        <v>0</v>
      </c>
      <c r="AC14" s="3">
        <f t="shared" si="19"/>
        <v>0</v>
      </c>
      <c r="AD14" s="3">
        <f t="shared" si="20"/>
        <v>0</v>
      </c>
      <c r="AE14" s="3">
        <f t="shared" si="21"/>
        <v>0</v>
      </c>
      <c r="AF14" s="3">
        <f t="shared" si="22"/>
        <v>1</v>
      </c>
      <c r="AG14" s="3">
        <f t="shared" si="23"/>
        <v>0</v>
      </c>
      <c r="AH14" s="3">
        <f t="shared" si="24"/>
        <v>0</v>
      </c>
      <c r="AI14" s="3">
        <f t="shared" si="25"/>
        <v>0</v>
      </c>
      <c r="AJ14" s="3">
        <f t="shared" si="26"/>
        <v>0</v>
      </c>
      <c r="AK14" s="3">
        <f t="shared" si="27"/>
        <v>0</v>
      </c>
      <c r="AL14" s="3">
        <f t="shared" si="28"/>
        <v>0</v>
      </c>
      <c r="AM14" s="3">
        <f t="shared" si="29"/>
        <v>0</v>
      </c>
      <c r="AN14" s="3">
        <f t="shared" si="30"/>
        <v>1</v>
      </c>
      <c r="AO14" s="3">
        <f t="shared" si="31"/>
        <v>0</v>
      </c>
      <c r="AP14" s="3">
        <f t="shared" si="32"/>
        <v>0</v>
      </c>
      <c r="AQ14" s="3">
        <f t="shared" si="33"/>
        <v>0</v>
      </c>
      <c r="AR14" s="3">
        <f t="shared" si="34"/>
        <v>0</v>
      </c>
      <c r="AS14" s="3">
        <f t="shared" si="35"/>
        <v>1</v>
      </c>
      <c r="AT14" s="3">
        <f t="shared" si="36"/>
        <v>0</v>
      </c>
      <c r="AU14" s="3">
        <f t="shared" si="37"/>
        <v>0</v>
      </c>
      <c r="AV14" s="3">
        <f t="shared" si="38"/>
        <v>0</v>
      </c>
      <c r="AW14" s="3">
        <f t="shared" si="39"/>
        <v>0</v>
      </c>
      <c r="AX14" s="4">
        <f t="shared" si="40"/>
        <v>0</v>
      </c>
      <c r="AY14" s="9" t="s">
        <v>125</v>
      </c>
      <c r="AZ14" s="53" t="str" cm="1">
        <f t="array" ref="AZ14">IF(SUM(COUNTIF(C14:H14, {"*cat*","*dog*","*bark*","*chase*"})), "Animal",
  IF(SUM(COUNTIF(C14:H14, {"*street*","*park*","*subway*","*city*"})), "Urban",
  IF(SUM(COUNTIF(C14:H14, {"*quiet*","*bright*","*silent*","*calm*"})), "Abstract", "Other")))</f>
        <v>Urban</v>
      </c>
      <c r="BA14" s="48" t="str" cm="1">
        <f t="array" ref="BA14">IF(SUM(COUNTIF(C14:H14, {"*friendly*","*play*","*calm*","*bright*"})), "Positive",
  IF(SUM(COUNTIF(C14:H14, {"*barking*","*chased*","*noisy*","*echoed*"})), "Negative", "Neutral"))</f>
        <v>Positive</v>
      </c>
    </row>
    <row r="15" spans="2:53" ht="18" x14ac:dyDescent="0.35">
      <c r="B15" s="42" t="s">
        <v>35</v>
      </c>
      <c r="I15" s="8" t="s">
        <v>125</v>
      </c>
      <c r="J15" s="3">
        <f>IF(COUNTIF($C14:$H14,J$3) &gt; 0, 1, 0)</f>
        <v>0</v>
      </c>
      <c r="K15" s="3">
        <f t="shared" si="1"/>
        <v>0</v>
      </c>
      <c r="L15" s="3">
        <f>IF(COUNTIF($C14:$H14,L$3) &gt; 0, 1, 0)</f>
        <v>0</v>
      </c>
      <c r="M15" s="3">
        <f>IF(COUNTIF($C14:$H14,M$3) &gt; 0, 1, 0)</f>
        <v>0</v>
      </c>
      <c r="N15" s="3">
        <f t="shared" si="4"/>
        <v>0</v>
      </c>
      <c r="O15" s="3">
        <f t="shared" si="5"/>
        <v>0</v>
      </c>
      <c r="P15" s="3">
        <f t="shared" si="6"/>
        <v>0</v>
      </c>
      <c r="Q15" s="3">
        <f t="shared" si="7"/>
        <v>0</v>
      </c>
      <c r="R15" s="3">
        <f t="shared" si="8"/>
        <v>1</v>
      </c>
      <c r="S15" s="3">
        <f t="shared" si="9"/>
        <v>0</v>
      </c>
      <c r="T15" s="3">
        <f t="shared" si="10"/>
        <v>0</v>
      </c>
      <c r="U15" s="3">
        <f t="shared" si="11"/>
        <v>0</v>
      </c>
      <c r="V15" s="3">
        <f t="shared" si="12"/>
        <v>0</v>
      </c>
      <c r="W15" s="3">
        <f t="shared" si="13"/>
        <v>0</v>
      </c>
      <c r="X15" s="3">
        <f>IF(COUNTIF($C14:$H14,X$3) &gt; 0, 1, 0)</f>
        <v>0</v>
      </c>
      <c r="Y15" s="3">
        <f>IF(COUNTIF($C14:$H14,Y$3) &gt; 0, 1, 0)</f>
        <v>1</v>
      </c>
      <c r="Z15" s="3">
        <f>IF(COUNTIF($C14:$H14,Z$3) &gt; 0, 1, 0)</f>
        <v>0</v>
      </c>
      <c r="AA15" s="3">
        <f t="shared" si="17"/>
        <v>0</v>
      </c>
      <c r="AB15" s="3">
        <f t="shared" si="18"/>
        <v>0</v>
      </c>
      <c r="AC15" s="3">
        <f t="shared" si="19"/>
        <v>0</v>
      </c>
      <c r="AD15" s="3">
        <f t="shared" si="20"/>
        <v>0</v>
      </c>
      <c r="AE15" s="3">
        <f t="shared" si="21"/>
        <v>0</v>
      </c>
      <c r="AF15" s="3">
        <f t="shared" si="22"/>
        <v>0</v>
      </c>
      <c r="AG15" s="3">
        <f t="shared" si="23"/>
        <v>1</v>
      </c>
      <c r="AH15" s="3">
        <f t="shared" si="24"/>
        <v>0</v>
      </c>
      <c r="AI15" s="3">
        <f t="shared" si="25"/>
        <v>0</v>
      </c>
      <c r="AJ15" s="3">
        <f t="shared" si="26"/>
        <v>0</v>
      </c>
      <c r="AK15" s="3">
        <f t="shared" si="27"/>
        <v>0</v>
      </c>
      <c r="AL15" s="3">
        <f t="shared" si="28"/>
        <v>0</v>
      </c>
      <c r="AM15" s="3">
        <f t="shared" si="29"/>
        <v>0</v>
      </c>
      <c r="AN15" s="3">
        <f t="shared" si="30"/>
        <v>0</v>
      </c>
      <c r="AO15" s="3">
        <f t="shared" si="31"/>
        <v>1</v>
      </c>
      <c r="AP15" s="3">
        <f t="shared" si="32"/>
        <v>0</v>
      </c>
      <c r="AQ15" s="3">
        <f t="shared" si="33"/>
        <v>0</v>
      </c>
      <c r="AR15" s="3">
        <f t="shared" si="34"/>
        <v>0</v>
      </c>
      <c r="AS15" s="3">
        <f t="shared" si="35"/>
        <v>0</v>
      </c>
      <c r="AT15" s="3">
        <f>IF(COUNTIF($C14:$H14,AT$3) &gt; 0, 1, 0)</f>
        <v>1</v>
      </c>
      <c r="AU15" s="3">
        <f t="shared" si="37"/>
        <v>0</v>
      </c>
      <c r="AV15" s="3">
        <f t="shared" si="38"/>
        <v>0</v>
      </c>
      <c r="AW15" s="3">
        <f t="shared" si="39"/>
        <v>0</v>
      </c>
      <c r="AX15" s="4">
        <f t="shared" si="40"/>
        <v>1</v>
      </c>
    </row>
    <row r="16" spans="2:53" ht="18" x14ac:dyDescent="0.35">
      <c r="B16" s="42" t="s">
        <v>105</v>
      </c>
      <c r="I16" s="37" t="s">
        <v>127</v>
      </c>
      <c r="J16" s="36">
        <f>SUM(J4:J15)</f>
        <v>6</v>
      </c>
      <c r="K16" s="36">
        <f>SUM(K4:K15)</f>
        <v>6</v>
      </c>
      <c r="L16" s="36">
        <f>SUM(L4:L15)</f>
        <v>4</v>
      </c>
      <c r="M16" s="36">
        <f>SUM(M4:M15)</f>
        <v>1</v>
      </c>
      <c r="N16" s="36">
        <f t="shared" ref="K16:AX16" si="41">SUM(N4:N15)</f>
        <v>2</v>
      </c>
      <c r="O16" s="36">
        <f t="shared" si="41"/>
        <v>5</v>
      </c>
      <c r="P16" s="36">
        <f t="shared" si="41"/>
        <v>1</v>
      </c>
      <c r="Q16" s="36">
        <f t="shared" si="41"/>
        <v>1</v>
      </c>
      <c r="R16" s="36">
        <f t="shared" si="41"/>
        <v>1</v>
      </c>
      <c r="S16" s="36">
        <f t="shared" si="41"/>
        <v>2</v>
      </c>
      <c r="T16" s="36">
        <f t="shared" si="41"/>
        <v>3</v>
      </c>
      <c r="U16" s="36">
        <f t="shared" si="41"/>
        <v>4</v>
      </c>
      <c r="V16" s="36">
        <f t="shared" si="41"/>
        <v>2</v>
      </c>
      <c r="W16" s="36">
        <f t="shared" si="41"/>
        <v>1</v>
      </c>
      <c r="X16" s="36">
        <f t="shared" si="41"/>
        <v>1</v>
      </c>
      <c r="Y16" s="36">
        <f t="shared" si="41"/>
        <v>1</v>
      </c>
      <c r="Z16" s="36">
        <f t="shared" si="41"/>
        <v>1</v>
      </c>
      <c r="AA16" s="36">
        <f t="shared" si="41"/>
        <v>1</v>
      </c>
      <c r="AB16" s="36">
        <f t="shared" si="41"/>
        <v>1</v>
      </c>
      <c r="AC16" s="36">
        <f t="shared" si="41"/>
        <v>3</v>
      </c>
      <c r="AD16" s="36">
        <f t="shared" si="41"/>
        <v>1</v>
      </c>
      <c r="AE16" s="36">
        <f t="shared" si="41"/>
        <v>1</v>
      </c>
      <c r="AF16" s="36">
        <f t="shared" si="41"/>
        <v>1</v>
      </c>
      <c r="AG16" s="36">
        <f t="shared" si="41"/>
        <v>1</v>
      </c>
      <c r="AH16" s="36">
        <f t="shared" si="41"/>
        <v>1</v>
      </c>
      <c r="AI16" s="36">
        <f t="shared" si="41"/>
        <v>1</v>
      </c>
      <c r="AJ16" s="36">
        <f t="shared" si="41"/>
        <v>1</v>
      </c>
      <c r="AK16" s="36">
        <f t="shared" si="41"/>
        <v>1</v>
      </c>
      <c r="AL16" s="36">
        <f t="shared" si="41"/>
        <v>1</v>
      </c>
      <c r="AM16" s="36">
        <f t="shared" si="41"/>
        <v>1</v>
      </c>
      <c r="AN16" s="36">
        <f t="shared" si="41"/>
        <v>1</v>
      </c>
      <c r="AO16" s="36">
        <f t="shared" si="41"/>
        <v>1</v>
      </c>
      <c r="AP16" s="36">
        <f t="shared" si="41"/>
        <v>1</v>
      </c>
      <c r="AQ16" s="36">
        <f t="shared" si="41"/>
        <v>1</v>
      </c>
      <c r="AR16" s="36">
        <f t="shared" si="41"/>
        <v>1</v>
      </c>
      <c r="AS16" s="36">
        <f t="shared" si="41"/>
        <v>1</v>
      </c>
      <c r="AT16" s="36">
        <f t="shared" si="41"/>
        <v>1</v>
      </c>
      <c r="AU16" s="36">
        <f t="shared" si="41"/>
        <v>1</v>
      </c>
      <c r="AV16" s="36">
        <f t="shared" si="41"/>
        <v>1</v>
      </c>
      <c r="AW16" s="36">
        <f t="shared" si="41"/>
        <v>1</v>
      </c>
      <c r="AX16" s="38">
        <f t="shared" si="41"/>
        <v>1</v>
      </c>
    </row>
    <row r="17" spans="2:50" ht="18" x14ac:dyDescent="0.35">
      <c r="B17" s="42" t="s">
        <v>109</v>
      </c>
      <c r="I17" s="37" t="s">
        <v>128</v>
      </c>
      <c r="J17" s="44">
        <f>LN(12/J16)</f>
        <v>0.69314718055994529</v>
      </c>
      <c r="K17" s="44">
        <f t="shared" ref="K17:AX17" si="42">LN(12/K16)</f>
        <v>0.69314718055994529</v>
      </c>
      <c r="L17" s="44">
        <f t="shared" si="42"/>
        <v>1.0986122886681098</v>
      </c>
      <c r="M17" s="44">
        <f t="shared" si="42"/>
        <v>2.4849066497880004</v>
      </c>
      <c r="N17" s="44">
        <f t="shared" si="42"/>
        <v>1.791759469228055</v>
      </c>
      <c r="O17" s="44">
        <f t="shared" si="42"/>
        <v>0.87546873735389985</v>
      </c>
      <c r="P17" s="44">
        <f t="shared" si="42"/>
        <v>2.4849066497880004</v>
      </c>
      <c r="Q17" s="44">
        <f t="shared" si="42"/>
        <v>2.4849066497880004</v>
      </c>
      <c r="R17" s="44">
        <f t="shared" si="42"/>
        <v>2.4849066497880004</v>
      </c>
      <c r="S17" s="44">
        <f t="shared" si="42"/>
        <v>1.791759469228055</v>
      </c>
      <c r="T17" s="44">
        <f>LN(12/T16)</f>
        <v>1.3862943611198906</v>
      </c>
      <c r="U17" s="44">
        <f t="shared" si="42"/>
        <v>1.0986122886681098</v>
      </c>
      <c r="V17" s="44">
        <f t="shared" si="42"/>
        <v>1.791759469228055</v>
      </c>
      <c r="W17" s="44">
        <f t="shared" si="42"/>
        <v>2.4849066497880004</v>
      </c>
      <c r="X17" s="44">
        <f t="shared" si="42"/>
        <v>2.4849066497880004</v>
      </c>
      <c r="Y17" s="44">
        <f t="shared" si="42"/>
        <v>2.4849066497880004</v>
      </c>
      <c r="Z17" s="44">
        <f t="shared" si="42"/>
        <v>2.4849066497880004</v>
      </c>
      <c r="AA17" s="44">
        <f t="shared" si="42"/>
        <v>2.4849066497880004</v>
      </c>
      <c r="AB17" s="44">
        <f t="shared" si="42"/>
        <v>2.4849066497880004</v>
      </c>
      <c r="AC17" s="44">
        <f t="shared" si="42"/>
        <v>1.3862943611198906</v>
      </c>
      <c r="AD17" s="44">
        <f t="shared" si="42"/>
        <v>2.4849066497880004</v>
      </c>
      <c r="AE17" s="44">
        <f t="shared" si="42"/>
        <v>2.4849066497880004</v>
      </c>
      <c r="AF17" s="44">
        <f t="shared" si="42"/>
        <v>2.4849066497880004</v>
      </c>
      <c r="AG17" s="44">
        <f t="shared" si="42"/>
        <v>2.4849066497880004</v>
      </c>
      <c r="AH17" s="44">
        <f t="shared" si="42"/>
        <v>2.4849066497880004</v>
      </c>
      <c r="AI17" s="44">
        <f t="shared" si="42"/>
        <v>2.4849066497880004</v>
      </c>
      <c r="AJ17" s="44">
        <f t="shared" si="42"/>
        <v>2.4849066497880004</v>
      </c>
      <c r="AK17" s="44">
        <f t="shared" si="42"/>
        <v>2.4849066497880004</v>
      </c>
      <c r="AL17" s="44">
        <f t="shared" si="42"/>
        <v>2.4849066497880004</v>
      </c>
      <c r="AM17" s="44">
        <f t="shared" si="42"/>
        <v>2.4849066497880004</v>
      </c>
      <c r="AN17" s="44">
        <f t="shared" si="42"/>
        <v>2.4849066497880004</v>
      </c>
      <c r="AO17" s="44">
        <f t="shared" si="42"/>
        <v>2.4849066497880004</v>
      </c>
      <c r="AP17" s="44">
        <f t="shared" si="42"/>
        <v>2.4849066497880004</v>
      </c>
      <c r="AQ17" s="44">
        <f t="shared" si="42"/>
        <v>2.4849066497880004</v>
      </c>
      <c r="AR17" s="44">
        <f t="shared" si="42"/>
        <v>2.4849066497880004</v>
      </c>
      <c r="AS17" s="44">
        <f t="shared" si="42"/>
        <v>2.4849066497880004</v>
      </c>
      <c r="AT17" s="44">
        <f t="shared" si="42"/>
        <v>2.4849066497880004</v>
      </c>
      <c r="AU17" s="44">
        <f t="shared" si="42"/>
        <v>2.4849066497880004</v>
      </c>
      <c r="AV17" s="44">
        <f t="shared" si="42"/>
        <v>2.4849066497880004</v>
      </c>
      <c r="AW17" s="44">
        <f t="shared" si="42"/>
        <v>2.4849066497880004</v>
      </c>
      <c r="AX17" s="44">
        <f t="shared" si="42"/>
        <v>2.4849066497880004</v>
      </c>
    </row>
    <row r="18" spans="2:50" ht="18" x14ac:dyDescent="0.35">
      <c r="B18" s="42" t="s">
        <v>85</v>
      </c>
      <c r="I18" s="10" t="s">
        <v>130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2"/>
    </row>
    <row r="19" spans="2:50" ht="18" x14ac:dyDescent="0.35">
      <c r="B19" s="42" t="s">
        <v>100</v>
      </c>
      <c r="I19" s="8" t="s">
        <v>114</v>
      </c>
      <c r="J19">
        <f>J4*J$17</f>
        <v>0.69314718055994529</v>
      </c>
      <c r="K19">
        <f t="shared" ref="K19:AX25" si="43">K4*K$17</f>
        <v>0.69314718055994529</v>
      </c>
      <c r="L19">
        <f t="shared" si="43"/>
        <v>1.0986122886681098</v>
      </c>
      <c r="M19">
        <f t="shared" si="43"/>
        <v>0</v>
      </c>
      <c r="N19">
        <f t="shared" si="43"/>
        <v>0</v>
      </c>
      <c r="O19">
        <f t="shared" si="43"/>
        <v>0</v>
      </c>
      <c r="P19">
        <f t="shared" si="43"/>
        <v>0</v>
      </c>
      <c r="Q19">
        <f t="shared" si="43"/>
        <v>0</v>
      </c>
      <c r="R19">
        <f t="shared" si="43"/>
        <v>0</v>
      </c>
      <c r="S19">
        <f>S4*S$17</f>
        <v>1.791759469228055</v>
      </c>
      <c r="T19">
        <f t="shared" si="43"/>
        <v>0</v>
      </c>
      <c r="U19">
        <f t="shared" si="43"/>
        <v>0</v>
      </c>
      <c r="V19">
        <f t="shared" si="43"/>
        <v>0</v>
      </c>
      <c r="W19">
        <f t="shared" si="43"/>
        <v>0</v>
      </c>
      <c r="X19">
        <f t="shared" si="43"/>
        <v>0</v>
      </c>
      <c r="Y19">
        <f t="shared" si="43"/>
        <v>0</v>
      </c>
      <c r="Z19">
        <f t="shared" si="43"/>
        <v>0</v>
      </c>
      <c r="AA19">
        <f>AA4*AA$17</f>
        <v>0</v>
      </c>
      <c r="AB19">
        <f t="shared" si="43"/>
        <v>0</v>
      </c>
      <c r="AC19">
        <f t="shared" si="43"/>
        <v>1.3862943611198906</v>
      </c>
      <c r="AD19">
        <f t="shared" si="43"/>
        <v>0</v>
      </c>
      <c r="AE19">
        <f t="shared" si="43"/>
        <v>0</v>
      </c>
      <c r="AF19">
        <f t="shared" si="43"/>
        <v>0</v>
      </c>
      <c r="AG19">
        <f t="shared" si="43"/>
        <v>0</v>
      </c>
      <c r="AH19">
        <f t="shared" si="43"/>
        <v>2.4849066497880004</v>
      </c>
      <c r="AI19">
        <f t="shared" si="43"/>
        <v>0</v>
      </c>
      <c r="AJ19">
        <f t="shared" si="43"/>
        <v>0</v>
      </c>
      <c r="AK19">
        <f t="shared" si="43"/>
        <v>0</v>
      </c>
      <c r="AL19">
        <f t="shared" si="43"/>
        <v>0</v>
      </c>
      <c r="AM19">
        <f t="shared" si="43"/>
        <v>0</v>
      </c>
      <c r="AN19">
        <f t="shared" si="43"/>
        <v>0</v>
      </c>
      <c r="AO19">
        <f t="shared" si="43"/>
        <v>0</v>
      </c>
      <c r="AP19">
        <f t="shared" si="43"/>
        <v>0</v>
      </c>
      <c r="AQ19">
        <f t="shared" si="43"/>
        <v>0</v>
      </c>
      <c r="AR19">
        <f t="shared" si="43"/>
        <v>0</v>
      </c>
      <c r="AS19">
        <f t="shared" si="43"/>
        <v>0</v>
      </c>
      <c r="AT19">
        <f t="shared" si="43"/>
        <v>0</v>
      </c>
      <c r="AU19">
        <f t="shared" si="43"/>
        <v>0</v>
      </c>
      <c r="AV19">
        <f t="shared" si="43"/>
        <v>0</v>
      </c>
      <c r="AW19">
        <f t="shared" si="43"/>
        <v>0</v>
      </c>
      <c r="AX19" s="45">
        <f t="shared" si="43"/>
        <v>0</v>
      </c>
    </row>
    <row r="20" spans="2:50" ht="18" x14ac:dyDescent="0.35">
      <c r="B20" s="42" t="s">
        <v>50</v>
      </c>
      <c r="I20" s="8" t="s">
        <v>115</v>
      </c>
      <c r="J20">
        <f t="shared" ref="J20:Y30" si="44">J5*J$17</f>
        <v>0.69314718055994529</v>
      </c>
      <c r="K20">
        <f t="shared" si="44"/>
        <v>0.69314718055994529</v>
      </c>
      <c r="L20">
        <f t="shared" si="44"/>
        <v>0</v>
      </c>
      <c r="M20">
        <f t="shared" si="44"/>
        <v>0</v>
      </c>
      <c r="N20">
        <f t="shared" si="44"/>
        <v>0</v>
      </c>
      <c r="O20">
        <f t="shared" si="44"/>
        <v>0.87546873735389985</v>
      </c>
      <c r="P20">
        <f t="shared" si="44"/>
        <v>0</v>
      </c>
      <c r="Q20">
        <f t="shared" si="44"/>
        <v>0</v>
      </c>
      <c r="R20">
        <f t="shared" si="44"/>
        <v>0</v>
      </c>
      <c r="S20">
        <f t="shared" si="44"/>
        <v>0</v>
      </c>
      <c r="T20">
        <f t="shared" si="44"/>
        <v>1.3862943611198906</v>
      </c>
      <c r="U20">
        <f t="shared" si="44"/>
        <v>0</v>
      </c>
      <c r="V20">
        <f t="shared" si="44"/>
        <v>1.791759469228055</v>
      </c>
      <c r="W20">
        <f t="shared" si="44"/>
        <v>0</v>
      </c>
      <c r="X20">
        <f t="shared" si="44"/>
        <v>0</v>
      </c>
      <c r="Y20">
        <f t="shared" si="44"/>
        <v>0</v>
      </c>
      <c r="Z20">
        <f t="shared" si="43"/>
        <v>0</v>
      </c>
      <c r="AA20">
        <f t="shared" si="43"/>
        <v>0</v>
      </c>
      <c r="AB20">
        <f t="shared" si="43"/>
        <v>0</v>
      </c>
      <c r="AC20">
        <f t="shared" si="43"/>
        <v>0</v>
      </c>
      <c r="AD20">
        <f t="shared" si="43"/>
        <v>0</v>
      </c>
      <c r="AE20">
        <f t="shared" si="43"/>
        <v>0</v>
      </c>
      <c r="AF20">
        <f t="shared" si="43"/>
        <v>0</v>
      </c>
      <c r="AG20">
        <f t="shared" si="43"/>
        <v>0</v>
      </c>
      <c r="AH20">
        <f t="shared" si="43"/>
        <v>0</v>
      </c>
      <c r="AI20">
        <f t="shared" si="43"/>
        <v>2.4849066497880004</v>
      </c>
      <c r="AJ20">
        <f t="shared" si="43"/>
        <v>0</v>
      </c>
      <c r="AK20">
        <f t="shared" si="43"/>
        <v>0</v>
      </c>
      <c r="AL20">
        <f t="shared" si="43"/>
        <v>0</v>
      </c>
      <c r="AM20">
        <f t="shared" si="43"/>
        <v>0</v>
      </c>
      <c r="AN20">
        <f t="shared" si="43"/>
        <v>0</v>
      </c>
      <c r="AO20">
        <f t="shared" si="43"/>
        <v>0</v>
      </c>
      <c r="AP20">
        <f t="shared" si="43"/>
        <v>0</v>
      </c>
      <c r="AQ20">
        <f t="shared" si="43"/>
        <v>0</v>
      </c>
      <c r="AR20">
        <f t="shared" si="43"/>
        <v>0</v>
      </c>
      <c r="AS20">
        <f t="shared" si="43"/>
        <v>0</v>
      </c>
      <c r="AT20">
        <f t="shared" si="43"/>
        <v>0</v>
      </c>
      <c r="AU20">
        <f t="shared" si="43"/>
        <v>0</v>
      </c>
      <c r="AV20">
        <f t="shared" si="43"/>
        <v>0</v>
      </c>
      <c r="AW20">
        <f t="shared" si="43"/>
        <v>0</v>
      </c>
      <c r="AX20" s="4">
        <f t="shared" si="43"/>
        <v>0</v>
      </c>
    </row>
    <row r="21" spans="2:50" ht="18" x14ac:dyDescent="0.35">
      <c r="B21" s="42" t="s">
        <v>103</v>
      </c>
      <c r="I21" s="8" t="s">
        <v>116</v>
      </c>
      <c r="J21">
        <f t="shared" si="44"/>
        <v>0.69314718055994529</v>
      </c>
      <c r="K21">
        <f t="shared" si="43"/>
        <v>0.69314718055994529</v>
      </c>
      <c r="L21">
        <f t="shared" si="43"/>
        <v>1.0986122886681098</v>
      </c>
      <c r="M21">
        <f t="shared" si="43"/>
        <v>0</v>
      </c>
      <c r="N21">
        <f t="shared" si="43"/>
        <v>0</v>
      </c>
      <c r="O21">
        <f t="shared" si="43"/>
        <v>0</v>
      </c>
      <c r="P21">
        <f t="shared" si="43"/>
        <v>0</v>
      </c>
      <c r="Q21">
        <f t="shared" si="43"/>
        <v>0</v>
      </c>
      <c r="R21">
        <f t="shared" si="43"/>
        <v>0</v>
      </c>
      <c r="S21">
        <f t="shared" si="43"/>
        <v>0</v>
      </c>
      <c r="T21">
        <f t="shared" si="43"/>
        <v>0</v>
      </c>
      <c r="U21">
        <f t="shared" si="43"/>
        <v>1.0986122886681098</v>
      </c>
      <c r="V21">
        <f t="shared" si="43"/>
        <v>0</v>
      </c>
      <c r="W21">
        <f t="shared" si="43"/>
        <v>0</v>
      </c>
      <c r="X21">
        <f t="shared" si="43"/>
        <v>0</v>
      </c>
      <c r="Y21">
        <f t="shared" si="43"/>
        <v>0</v>
      </c>
      <c r="Z21">
        <f t="shared" si="43"/>
        <v>2.4849066497880004</v>
      </c>
      <c r="AA21">
        <f t="shared" si="43"/>
        <v>0</v>
      </c>
      <c r="AB21">
        <f t="shared" si="43"/>
        <v>0</v>
      </c>
      <c r="AC21">
        <f t="shared" si="43"/>
        <v>0</v>
      </c>
      <c r="AD21">
        <f t="shared" si="43"/>
        <v>0</v>
      </c>
      <c r="AE21">
        <f t="shared" si="43"/>
        <v>0</v>
      </c>
      <c r="AF21">
        <f t="shared" si="43"/>
        <v>0</v>
      </c>
      <c r="AG21">
        <f t="shared" si="43"/>
        <v>0</v>
      </c>
      <c r="AH21">
        <f t="shared" si="43"/>
        <v>0</v>
      </c>
      <c r="AI21">
        <f t="shared" si="43"/>
        <v>0</v>
      </c>
      <c r="AJ21">
        <f t="shared" si="43"/>
        <v>2.4849066497880004</v>
      </c>
      <c r="AK21">
        <f t="shared" si="43"/>
        <v>0</v>
      </c>
      <c r="AL21">
        <f t="shared" si="43"/>
        <v>0</v>
      </c>
      <c r="AM21">
        <f t="shared" si="43"/>
        <v>0</v>
      </c>
      <c r="AN21">
        <f t="shared" si="43"/>
        <v>0</v>
      </c>
      <c r="AO21">
        <f t="shared" si="43"/>
        <v>0</v>
      </c>
      <c r="AP21">
        <f t="shared" si="43"/>
        <v>0</v>
      </c>
      <c r="AQ21">
        <f t="shared" si="43"/>
        <v>0</v>
      </c>
      <c r="AR21">
        <f t="shared" si="43"/>
        <v>0</v>
      </c>
      <c r="AS21">
        <f t="shared" si="43"/>
        <v>0</v>
      </c>
      <c r="AT21">
        <f t="shared" si="43"/>
        <v>0</v>
      </c>
      <c r="AU21">
        <f t="shared" si="43"/>
        <v>0</v>
      </c>
      <c r="AV21">
        <f t="shared" si="43"/>
        <v>0</v>
      </c>
      <c r="AW21">
        <f t="shared" si="43"/>
        <v>0</v>
      </c>
      <c r="AX21" s="4">
        <f t="shared" si="43"/>
        <v>0</v>
      </c>
    </row>
    <row r="22" spans="2:50" ht="18" x14ac:dyDescent="0.35">
      <c r="B22" s="42" t="s">
        <v>31</v>
      </c>
      <c r="I22" s="8" t="s">
        <v>117</v>
      </c>
      <c r="J22">
        <f t="shared" si="44"/>
        <v>0</v>
      </c>
      <c r="K22">
        <f t="shared" si="43"/>
        <v>0</v>
      </c>
      <c r="L22">
        <f t="shared" si="43"/>
        <v>1.0986122886681098</v>
      </c>
      <c r="M22">
        <f t="shared" si="43"/>
        <v>2.4849066497880004</v>
      </c>
      <c r="N22">
        <f t="shared" si="43"/>
        <v>0</v>
      </c>
      <c r="O22">
        <f t="shared" si="43"/>
        <v>0.87546873735389985</v>
      </c>
      <c r="P22">
        <f t="shared" si="43"/>
        <v>0</v>
      </c>
      <c r="Q22">
        <f t="shared" si="43"/>
        <v>0</v>
      </c>
      <c r="R22">
        <f t="shared" si="43"/>
        <v>0</v>
      </c>
      <c r="S22">
        <f t="shared" si="43"/>
        <v>0</v>
      </c>
      <c r="T22">
        <f t="shared" si="43"/>
        <v>1.3862943611198906</v>
      </c>
      <c r="U22">
        <f t="shared" si="43"/>
        <v>0</v>
      </c>
      <c r="V22">
        <f t="shared" si="43"/>
        <v>0</v>
      </c>
      <c r="W22">
        <f t="shared" si="43"/>
        <v>0</v>
      </c>
      <c r="X22">
        <f t="shared" si="43"/>
        <v>0</v>
      </c>
      <c r="Y22">
        <f t="shared" si="43"/>
        <v>0</v>
      </c>
      <c r="Z22">
        <f t="shared" si="43"/>
        <v>0</v>
      </c>
      <c r="AA22">
        <f t="shared" si="43"/>
        <v>0</v>
      </c>
      <c r="AB22">
        <f t="shared" si="43"/>
        <v>0</v>
      </c>
      <c r="AC22">
        <f t="shared" si="43"/>
        <v>0</v>
      </c>
      <c r="AD22">
        <f t="shared" si="43"/>
        <v>0</v>
      </c>
      <c r="AE22">
        <f t="shared" si="43"/>
        <v>0</v>
      </c>
      <c r="AF22">
        <f t="shared" si="43"/>
        <v>0</v>
      </c>
      <c r="AG22">
        <f t="shared" si="43"/>
        <v>0</v>
      </c>
      <c r="AH22">
        <f t="shared" si="43"/>
        <v>0</v>
      </c>
      <c r="AI22">
        <f t="shared" si="43"/>
        <v>0</v>
      </c>
      <c r="AJ22">
        <f t="shared" si="43"/>
        <v>0</v>
      </c>
      <c r="AK22">
        <f t="shared" si="43"/>
        <v>2.4849066497880004</v>
      </c>
      <c r="AL22">
        <f t="shared" si="43"/>
        <v>0</v>
      </c>
      <c r="AM22">
        <f t="shared" si="43"/>
        <v>0</v>
      </c>
      <c r="AN22">
        <f t="shared" si="43"/>
        <v>0</v>
      </c>
      <c r="AO22">
        <f t="shared" si="43"/>
        <v>0</v>
      </c>
      <c r="AP22">
        <f t="shared" si="43"/>
        <v>0</v>
      </c>
      <c r="AQ22">
        <f t="shared" si="43"/>
        <v>0</v>
      </c>
      <c r="AR22">
        <f t="shared" si="43"/>
        <v>0</v>
      </c>
      <c r="AS22">
        <f t="shared" si="43"/>
        <v>0</v>
      </c>
      <c r="AT22">
        <f t="shared" si="43"/>
        <v>0</v>
      </c>
      <c r="AU22">
        <f t="shared" si="43"/>
        <v>0</v>
      </c>
      <c r="AV22">
        <f t="shared" si="43"/>
        <v>0</v>
      </c>
      <c r="AW22">
        <f t="shared" si="43"/>
        <v>0</v>
      </c>
      <c r="AX22" s="4">
        <f t="shared" si="43"/>
        <v>0</v>
      </c>
    </row>
    <row r="23" spans="2:50" ht="18" x14ac:dyDescent="0.35">
      <c r="B23" s="42" t="s">
        <v>64</v>
      </c>
      <c r="I23" s="8" t="s">
        <v>118</v>
      </c>
      <c r="J23">
        <f t="shared" si="44"/>
        <v>0</v>
      </c>
      <c r="K23">
        <f t="shared" si="43"/>
        <v>0.69314718055994529</v>
      </c>
      <c r="L23">
        <f t="shared" si="43"/>
        <v>0</v>
      </c>
      <c r="M23">
        <f t="shared" si="43"/>
        <v>0</v>
      </c>
      <c r="N23">
        <f t="shared" si="43"/>
        <v>1.791759469228055</v>
      </c>
      <c r="O23">
        <f t="shared" si="43"/>
        <v>0.87546873735389985</v>
      </c>
      <c r="P23">
        <f t="shared" si="43"/>
        <v>0</v>
      </c>
      <c r="Q23">
        <f t="shared" si="43"/>
        <v>0</v>
      </c>
      <c r="R23">
        <f t="shared" si="43"/>
        <v>0</v>
      </c>
      <c r="S23">
        <f t="shared" si="43"/>
        <v>0</v>
      </c>
      <c r="T23">
        <f t="shared" si="43"/>
        <v>0</v>
      </c>
      <c r="U23">
        <f t="shared" si="43"/>
        <v>1.0986122886681098</v>
      </c>
      <c r="V23">
        <f t="shared" si="43"/>
        <v>0</v>
      </c>
      <c r="W23">
        <f t="shared" si="43"/>
        <v>0</v>
      </c>
      <c r="X23">
        <f t="shared" si="43"/>
        <v>0</v>
      </c>
      <c r="Y23">
        <f t="shared" si="43"/>
        <v>0</v>
      </c>
      <c r="Z23">
        <f t="shared" si="43"/>
        <v>0</v>
      </c>
      <c r="AA23">
        <f t="shared" si="43"/>
        <v>2.4849066497880004</v>
      </c>
      <c r="AB23">
        <f t="shared" si="43"/>
        <v>0</v>
      </c>
      <c r="AC23">
        <f t="shared" si="43"/>
        <v>0</v>
      </c>
      <c r="AD23">
        <f t="shared" si="43"/>
        <v>0</v>
      </c>
      <c r="AE23">
        <f t="shared" si="43"/>
        <v>0</v>
      </c>
      <c r="AF23">
        <f t="shared" si="43"/>
        <v>0</v>
      </c>
      <c r="AG23">
        <f t="shared" si="43"/>
        <v>0</v>
      </c>
      <c r="AH23">
        <f t="shared" si="43"/>
        <v>0</v>
      </c>
      <c r="AI23">
        <f t="shared" si="43"/>
        <v>0</v>
      </c>
      <c r="AJ23">
        <f t="shared" si="43"/>
        <v>0</v>
      </c>
      <c r="AK23">
        <f t="shared" si="43"/>
        <v>0</v>
      </c>
      <c r="AL23">
        <f t="shared" si="43"/>
        <v>0</v>
      </c>
      <c r="AM23">
        <f t="shared" si="43"/>
        <v>0</v>
      </c>
      <c r="AN23">
        <f t="shared" si="43"/>
        <v>0</v>
      </c>
      <c r="AO23">
        <f t="shared" si="43"/>
        <v>0</v>
      </c>
      <c r="AP23">
        <f t="shared" si="43"/>
        <v>0</v>
      </c>
      <c r="AQ23">
        <f t="shared" si="43"/>
        <v>0</v>
      </c>
      <c r="AR23">
        <f t="shared" si="43"/>
        <v>0</v>
      </c>
      <c r="AS23">
        <f t="shared" si="43"/>
        <v>0</v>
      </c>
      <c r="AT23">
        <f t="shared" si="43"/>
        <v>0</v>
      </c>
      <c r="AU23">
        <f t="shared" si="43"/>
        <v>0</v>
      </c>
      <c r="AV23">
        <f t="shared" si="43"/>
        <v>0</v>
      </c>
      <c r="AW23">
        <f t="shared" si="43"/>
        <v>0</v>
      </c>
      <c r="AX23" s="4">
        <f t="shared" si="43"/>
        <v>0</v>
      </c>
    </row>
    <row r="24" spans="2:50" ht="18" x14ac:dyDescent="0.35">
      <c r="B24" s="42" t="s">
        <v>106</v>
      </c>
      <c r="I24" s="8" t="s">
        <v>119</v>
      </c>
      <c r="J24">
        <f t="shared" si="44"/>
        <v>0.69314718055994529</v>
      </c>
      <c r="K24">
        <f t="shared" si="43"/>
        <v>0.69314718055994529</v>
      </c>
      <c r="L24">
        <f t="shared" si="43"/>
        <v>0</v>
      </c>
      <c r="M24">
        <f t="shared" si="43"/>
        <v>0</v>
      </c>
      <c r="N24">
        <f t="shared" si="43"/>
        <v>1.791759469228055</v>
      </c>
      <c r="O24">
        <f t="shared" si="43"/>
        <v>0</v>
      </c>
      <c r="P24">
        <f t="shared" si="43"/>
        <v>0</v>
      </c>
      <c r="Q24">
        <f t="shared" si="43"/>
        <v>0</v>
      </c>
      <c r="R24">
        <f t="shared" si="43"/>
        <v>0</v>
      </c>
      <c r="S24">
        <f t="shared" si="43"/>
        <v>0</v>
      </c>
      <c r="T24">
        <f t="shared" si="43"/>
        <v>0</v>
      </c>
      <c r="U24">
        <f t="shared" si="43"/>
        <v>1.0986122886681098</v>
      </c>
      <c r="V24">
        <f t="shared" si="43"/>
        <v>0</v>
      </c>
      <c r="W24">
        <f t="shared" si="43"/>
        <v>0</v>
      </c>
      <c r="X24">
        <f t="shared" si="43"/>
        <v>0</v>
      </c>
      <c r="Y24">
        <f t="shared" si="43"/>
        <v>0</v>
      </c>
      <c r="Z24">
        <f t="shared" si="43"/>
        <v>0</v>
      </c>
      <c r="AA24">
        <f t="shared" si="43"/>
        <v>0</v>
      </c>
      <c r="AB24">
        <f t="shared" si="43"/>
        <v>2.4849066497880004</v>
      </c>
      <c r="AC24">
        <f t="shared" si="43"/>
        <v>0</v>
      </c>
      <c r="AD24">
        <f t="shared" si="43"/>
        <v>0</v>
      </c>
      <c r="AE24">
        <f t="shared" si="43"/>
        <v>0</v>
      </c>
      <c r="AF24">
        <f t="shared" si="43"/>
        <v>0</v>
      </c>
      <c r="AG24">
        <f t="shared" si="43"/>
        <v>0</v>
      </c>
      <c r="AH24">
        <f t="shared" si="43"/>
        <v>0</v>
      </c>
      <c r="AI24">
        <f t="shared" si="43"/>
        <v>0</v>
      </c>
      <c r="AJ24">
        <f t="shared" si="43"/>
        <v>0</v>
      </c>
      <c r="AK24">
        <f t="shared" si="43"/>
        <v>0</v>
      </c>
      <c r="AL24">
        <f t="shared" si="43"/>
        <v>0</v>
      </c>
      <c r="AM24">
        <f t="shared" si="43"/>
        <v>0</v>
      </c>
      <c r="AN24">
        <f t="shared" si="43"/>
        <v>0</v>
      </c>
      <c r="AO24">
        <f t="shared" si="43"/>
        <v>0</v>
      </c>
      <c r="AP24">
        <f t="shared" si="43"/>
        <v>0</v>
      </c>
      <c r="AQ24">
        <f t="shared" si="43"/>
        <v>0</v>
      </c>
      <c r="AR24">
        <f t="shared" si="43"/>
        <v>0</v>
      </c>
      <c r="AS24">
        <f t="shared" si="43"/>
        <v>0</v>
      </c>
      <c r="AT24">
        <f t="shared" si="43"/>
        <v>0</v>
      </c>
      <c r="AU24">
        <f t="shared" si="43"/>
        <v>2.4849066497880004</v>
      </c>
      <c r="AV24">
        <f t="shared" si="43"/>
        <v>0</v>
      </c>
      <c r="AW24">
        <f t="shared" si="43"/>
        <v>0</v>
      </c>
      <c r="AX24" s="4">
        <f t="shared" si="43"/>
        <v>0</v>
      </c>
    </row>
    <row r="25" spans="2:50" ht="18" x14ac:dyDescent="0.35">
      <c r="B25" s="42" t="s">
        <v>80</v>
      </c>
      <c r="I25" s="8" t="s">
        <v>120</v>
      </c>
      <c r="J25">
        <f t="shared" si="44"/>
        <v>0</v>
      </c>
      <c r="K25">
        <f t="shared" si="43"/>
        <v>0</v>
      </c>
      <c r="L25">
        <f t="shared" si="43"/>
        <v>1.0986122886681098</v>
      </c>
      <c r="M25">
        <f t="shared" si="43"/>
        <v>0</v>
      </c>
      <c r="N25">
        <f t="shared" si="43"/>
        <v>0</v>
      </c>
      <c r="O25">
        <f t="shared" si="43"/>
        <v>0.87546873735389985</v>
      </c>
      <c r="P25">
        <f t="shared" si="43"/>
        <v>0</v>
      </c>
      <c r="Q25">
        <f t="shared" si="43"/>
        <v>0</v>
      </c>
      <c r="R25">
        <f t="shared" si="43"/>
        <v>0</v>
      </c>
      <c r="S25">
        <f t="shared" si="43"/>
        <v>0</v>
      </c>
      <c r="T25">
        <f t="shared" si="43"/>
        <v>0</v>
      </c>
      <c r="U25">
        <f t="shared" si="43"/>
        <v>0</v>
      </c>
      <c r="V25">
        <f t="shared" si="43"/>
        <v>1.791759469228055</v>
      </c>
      <c r="W25">
        <f t="shared" si="43"/>
        <v>0</v>
      </c>
      <c r="X25">
        <f t="shared" si="43"/>
        <v>0</v>
      </c>
      <c r="Y25">
        <f t="shared" si="43"/>
        <v>0</v>
      </c>
      <c r="Z25">
        <f t="shared" si="43"/>
        <v>0</v>
      </c>
      <c r="AA25">
        <f t="shared" si="43"/>
        <v>0</v>
      </c>
      <c r="AB25">
        <f t="shared" si="43"/>
        <v>0</v>
      </c>
      <c r="AC25">
        <f t="shared" si="43"/>
        <v>1.3862943611198906</v>
      </c>
      <c r="AD25">
        <f t="shared" si="43"/>
        <v>0</v>
      </c>
      <c r="AE25">
        <f t="shared" si="43"/>
        <v>0</v>
      </c>
      <c r="AF25">
        <f t="shared" si="43"/>
        <v>0</v>
      </c>
      <c r="AG25">
        <f t="shared" si="43"/>
        <v>0</v>
      </c>
      <c r="AH25">
        <f t="shared" si="43"/>
        <v>0</v>
      </c>
      <c r="AI25">
        <f t="shared" si="43"/>
        <v>0</v>
      </c>
      <c r="AJ25">
        <f t="shared" si="43"/>
        <v>0</v>
      </c>
      <c r="AK25">
        <f t="shared" si="43"/>
        <v>0</v>
      </c>
      <c r="AL25">
        <f t="shared" si="43"/>
        <v>2.4849066497880004</v>
      </c>
      <c r="AM25">
        <f t="shared" si="43"/>
        <v>0</v>
      </c>
      <c r="AN25">
        <f t="shared" si="43"/>
        <v>0</v>
      </c>
      <c r="AO25">
        <f t="shared" ref="K25:AX30" si="45">AO10*AO$17</f>
        <v>0</v>
      </c>
      <c r="AP25">
        <f t="shared" si="45"/>
        <v>2.4849066497880004</v>
      </c>
      <c r="AQ25">
        <f t="shared" si="45"/>
        <v>0</v>
      </c>
      <c r="AR25">
        <f t="shared" si="45"/>
        <v>0</v>
      </c>
      <c r="AS25">
        <f t="shared" si="45"/>
        <v>0</v>
      </c>
      <c r="AT25">
        <f t="shared" si="45"/>
        <v>0</v>
      </c>
      <c r="AU25">
        <f t="shared" si="45"/>
        <v>0</v>
      </c>
      <c r="AV25">
        <f t="shared" si="45"/>
        <v>0</v>
      </c>
      <c r="AW25">
        <f t="shared" si="45"/>
        <v>0</v>
      </c>
      <c r="AX25" s="4">
        <f t="shared" si="45"/>
        <v>0</v>
      </c>
    </row>
    <row r="26" spans="2:50" ht="18" x14ac:dyDescent="0.35">
      <c r="B26" s="42" t="s">
        <v>126</v>
      </c>
      <c r="I26" s="8" t="s">
        <v>121</v>
      </c>
      <c r="J26">
        <f t="shared" si="44"/>
        <v>0.69314718055994529</v>
      </c>
      <c r="K26">
        <f t="shared" si="45"/>
        <v>0</v>
      </c>
      <c r="L26">
        <f t="shared" si="45"/>
        <v>0</v>
      </c>
      <c r="M26">
        <f t="shared" si="45"/>
        <v>0</v>
      </c>
      <c r="N26">
        <f t="shared" si="45"/>
        <v>0</v>
      </c>
      <c r="O26">
        <f t="shared" si="45"/>
        <v>0</v>
      </c>
      <c r="P26">
        <f t="shared" si="45"/>
        <v>0</v>
      </c>
      <c r="Q26">
        <f t="shared" si="45"/>
        <v>0</v>
      </c>
      <c r="R26">
        <f t="shared" si="45"/>
        <v>0</v>
      </c>
      <c r="S26">
        <f t="shared" si="45"/>
        <v>0</v>
      </c>
      <c r="T26">
        <f t="shared" si="45"/>
        <v>0</v>
      </c>
      <c r="U26">
        <f t="shared" si="45"/>
        <v>0</v>
      </c>
      <c r="V26">
        <f t="shared" si="45"/>
        <v>0</v>
      </c>
      <c r="W26">
        <f t="shared" si="45"/>
        <v>2.4849066497880004</v>
      </c>
      <c r="X26">
        <f t="shared" si="45"/>
        <v>0</v>
      </c>
      <c r="Y26">
        <f t="shared" si="45"/>
        <v>0</v>
      </c>
      <c r="Z26">
        <f t="shared" si="45"/>
        <v>0</v>
      </c>
      <c r="AA26">
        <f t="shared" si="45"/>
        <v>0</v>
      </c>
      <c r="AB26">
        <f t="shared" si="45"/>
        <v>0</v>
      </c>
      <c r="AC26">
        <f t="shared" si="45"/>
        <v>1.3862943611198906</v>
      </c>
      <c r="AD26">
        <f t="shared" si="45"/>
        <v>2.4849066497880004</v>
      </c>
      <c r="AE26">
        <f t="shared" si="45"/>
        <v>0</v>
      </c>
      <c r="AF26">
        <f t="shared" si="45"/>
        <v>0</v>
      </c>
      <c r="AG26">
        <f t="shared" si="45"/>
        <v>0</v>
      </c>
      <c r="AH26">
        <f t="shared" si="45"/>
        <v>0</v>
      </c>
      <c r="AI26">
        <f t="shared" si="45"/>
        <v>0</v>
      </c>
      <c r="AJ26">
        <f t="shared" si="45"/>
        <v>0</v>
      </c>
      <c r="AK26">
        <f t="shared" si="45"/>
        <v>0</v>
      </c>
      <c r="AL26">
        <f t="shared" si="45"/>
        <v>0</v>
      </c>
      <c r="AM26">
        <f t="shared" si="45"/>
        <v>0</v>
      </c>
      <c r="AN26">
        <f t="shared" si="45"/>
        <v>0</v>
      </c>
      <c r="AO26">
        <f t="shared" si="45"/>
        <v>0</v>
      </c>
      <c r="AP26">
        <f t="shared" si="45"/>
        <v>0</v>
      </c>
      <c r="AQ26">
        <f t="shared" si="45"/>
        <v>2.4849066497880004</v>
      </c>
      <c r="AR26">
        <f t="shared" si="45"/>
        <v>0</v>
      </c>
      <c r="AS26">
        <f t="shared" si="45"/>
        <v>0</v>
      </c>
      <c r="AT26">
        <f t="shared" si="45"/>
        <v>0</v>
      </c>
      <c r="AU26">
        <f t="shared" si="45"/>
        <v>0</v>
      </c>
      <c r="AV26">
        <f t="shared" si="45"/>
        <v>0</v>
      </c>
      <c r="AW26">
        <f t="shared" si="45"/>
        <v>0</v>
      </c>
      <c r="AX26" s="4">
        <f t="shared" si="45"/>
        <v>0</v>
      </c>
    </row>
    <row r="27" spans="2:50" ht="18" x14ac:dyDescent="0.35">
      <c r="B27" s="42" t="s">
        <v>29</v>
      </c>
      <c r="I27" s="8" t="s">
        <v>122</v>
      </c>
      <c r="J27">
        <f t="shared" si="44"/>
        <v>0</v>
      </c>
      <c r="K27">
        <f t="shared" si="45"/>
        <v>0</v>
      </c>
      <c r="L27">
        <f t="shared" si="45"/>
        <v>0</v>
      </c>
      <c r="M27">
        <f t="shared" si="45"/>
        <v>0</v>
      </c>
      <c r="N27">
        <f t="shared" si="45"/>
        <v>0</v>
      </c>
      <c r="O27">
        <f t="shared" si="45"/>
        <v>0.87546873735389985</v>
      </c>
      <c r="P27">
        <f t="shared" si="45"/>
        <v>2.4849066497880004</v>
      </c>
      <c r="Q27">
        <f t="shared" si="45"/>
        <v>0</v>
      </c>
      <c r="R27">
        <f t="shared" si="45"/>
        <v>0</v>
      </c>
      <c r="S27">
        <f t="shared" si="45"/>
        <v>0</v>
      </c>
      <c r="T27">
        <f t="shared" si="45"/>
        <v>1.3862943611198906</v>
      </c>
      <c r="U27">
        <f t="shared" si="45"/>
        <v>0</v>
      </c>
      <c r="V27">
        <f t="shared" si="45"/>
        <v>0</v>
      </c>
      <c r="W27">
        <f t="shared" si="45"/>
        <v>0</v>
      </c>
      <c r="X27">
        <f t="shared" si="45"/>
        <v>0</v>
      </c>
      <c r="Y27">
        <f t="shared" si="45"/>
        <v>0</v>
      </c>
      <c r="Z27">
        <f t="shared" si="45"/>
        <v>0</v>
      </c>
      <c r="AA27">
        <f t="shared" si="45"/>
        <v>0</v>
      </c>
      <c r="AB27">
        <f t="shared" si="45"/>
        <v>0</v>
      </c>
      <c r="AC27">
        <f t="shared" si="45"/>
        <v>0</v>
      </c>
      <c r="AD27">
        <f t="shared" si="45"/>
        <v>0</v>
      </c>
      <c r="AE27">
        <f t="shared" si="45"/>
        <v>2.4849066497880004</v>
      </c>
      <c r="AF27">
        <f t="shared" si="45"/>
        <v>0</v>
      </c>
      <c r="AG27">
        <f t="shared" si="45"/>
        <v>0</v>
      </c>
      <c r="AH27">
        <f t="shared" si="45"/>
        <v>0</v>
      </c>
      <c r="AI27">
        <f t="shared" si="45"/>
        <v>0</v>
      </c>
      <c r="AJ27">
        <f t="shared" si="45"/>
        <v>0</v>
      </c>
      <c r="AK27">
        <f t="shared" si="45"/>
        <v>0</v>
      </c>
      <c r="AL27">
        <f t="shared" si="45"/>
        <v>0</v>
      </c>
      <c r="AM27">
        <f t="shared" si="45"/>
        <v>0</v>
      </c>
      <c r="AN27">
        <f t="shared" si="45"/>
        <v>0</v>
      </c>
      <c r="AO27">
        <f t="shared" si="45"/>
        <v>0</v>
      </c>
      <c r="AP27">
        <f t="shared" si="45"/>
        <v>0</v>
      </c>
      <c r="AQ27">
        <f t="shared" si="45"/>
        <v>0</v>
      </c>
      <c r="AR27">
        <f t="shared" si="45"/>
        <v>2.4849066497880004</v>
      </c>
      <c r="AS27">
        <f t="shared" si="45"/>
        <v>0</v>
      </c>
      <c r="AT27">
        <f t="shared" si="45"/>
        <v>0</v>
      </c>
      <c r="AU27">
        <f t="shared" si="45"/>
        <v>0</v>
      </c>
      <c r="AV27">
        <f t="shared" si="45"/>
        <v>2.4849066497880004</v>
      </c>
      <c r="AW27">
        <f t="shared" si="45"/>
        <v>0</v>
      </c>
      <c r="AX27" s="4">
        <f t="shared" si="45"/>
        <v>0</v>
      </c>
    </row>
    <row r="28" spans="2:50" ht="18" x14ac:dyDescent="0.35">
      <c r="B28" s="42" t="s">
        <v>34</v>
      </c>
      <c r="I28" s="8" t="s">
        <v>123</v>
      </c>
      <c r="J28">
        <f t="shared" si="44"/>
        <v>0.69314718055994529</v>
      </c>
      <c r="K28">
        <f t="shared" si="45"/>
        <v>0.69314718055994529</v>
      </c>
      <c r="L28">
        <f t="shared" si="45"/>
        <v>0</v>
      </c>
      <c r="M28">
        <f t="shared" si="45"/>
        <v>0</v>
      </c>
      <c r="N28">
        <f t="shared" si="45"/>
        <v>0</v>
      </c>
      <c r="O28">
        <f t="shared" si="45"/>
        <v>0</v>
      </c>
      <c r="P28">
        <f t="shared" si="45"/>
        <v>0</v>
      </c>
      <c r="Q28">
        <f t="shared" si="45"/>
        <v>0</v>
      </c>
      <c r="R28">
        <f t="shared" si="45"/>
        <v>0</v>
      </c>
      <c r="S28">
        <f t="shared" si="45"/>
        <v>1.791759469228055</v>
      </c>
      <c r="T28">
        <f t="shared" si="45"/>
        <v>0</v>
      </c>
      <c r="U28">
        <f t="shared" si="45"/>
        <v>1.0986122886681098</v>
      </c>
      <c r="V28">
        <f t="shared" si="45"/>
        <v>0</v>
      </c>
      <c r="W28">
        <f t="shared" si="45"/>
        <v>0</v>
      </c>
      <c r="X28">
        <f t="shared" si="45"/>
        <v>0</v>
      </c>
      <c r="Y28">
        <f t="shared" si="45"/>
        <v>0</v>
      </c>
      <c r="Z28">
        <f t="shared" si="45"/>
        <v>0</v>
      </c>
      <c r="AA28">
        <f t="shared" si="45"/>
        <v>0</v>
      </c>
      <c r="AB28">
        <f t="shared" si="45"/>
        <v>0</v>
      </c>
      <c r="AC28">
        <f t="shared" si="45"/>
        <v>0</v>
      </c>
      <c r="AD28">
        <f t="shared" si="45"/>
        <v>0</v>
      </c>
      <c r="AE28">
        <f t="shared" si="45"/>
        <v>0</v>
      </c>
      <c r="AF28">
        <f t="shared" si="45"/>
        <v>0</v>
      </c>
      <c r="AG28">
        <f t="shared" si="45"/>
        <v>0</v>
      </c>
      <c r="AH28">
        <f t="shared" si="45"/>
        <v>0</v>
      </c>
      <c r="AI28">
        <f t="shared" si="45"/>
        <v>0</v>
      </c>
      <c r="AJ28">
        <f t="shared" si="45"/>
        <v>0</v>
      </c>
      <c r="AK28">
        <f t="shared" si="45"/>
        <v>0</v>
      </c>
      <c r="AL28">
        <f t="shared" si="45"/>
        <v>0</v>
      </c>
      <c r="AM28">
        <f t="shared" si="45"/>
        <v>2.4849066497880004</v>
      </c>
      <c r="AN28">
        <f t="shared" si="45"/>
        <v>0</v>
      </c>
      <c r="AO28">
        <f t="shared" si="45"/>
        <v>0</v>
      </c>
      <c r="AP28">
        <f t="shared" si="45"/>
        <v>0</v>
      </c>
      <c r="AQ28">
        <f t="shared" si="45"/>
        <v>0</v>
      </c>
      <c r="AR28">
        <f t="shared" si="45"/>
        <v>0</v>
      </c>
      <c r="AS28">
        <f t="shared" si="45"/>
        <v>0</v>
      </c>
      <c r="AT28">
        <f t="shared" si="45"/>
        <v>0</v>
      </c>
      <c r="AU28">
        <f t="shared" si="45"/>
        <v>0</v>
      </c>
      <c r="AV28">
        <f t="shared" si="45"/>
        <v>0</v>
      </c>
      <c r="AW28">
        <f t="shared" si="45"/>
        <v>2.4849066497880004</v>
      </c>
      <c r="AX28" s="4">
        <f t="shared" si="45"/>
        <v>0</v>
      </c>
    </row>
    <row r="29" spans="2:50" ht="18" x14ac:dyDescent="0.35">
      <c r="B29" s="42" t="s">
        <v>40</v>
      </c>
      <c r="I29" s="8" t="s">
        <v>124</v>
      </c>
      <c r="J29">
        <f t="shared" si="44"/>
        <v>0</v>
      </c>
      <c r="K29">
        <f t="shared" si="45"/>
        <v>0</v>
      </c>
      <c r="L29">
        <f t="shared" si="45"/>
        <v>0</v>
      </c>
      <c r="M29">
        <f t="shared" si="45"/>
        <v>0</v>
      </c>
      <c r="N29">
        <f t="shared" si="45"/>
        <v>0</v>
      </c>
      <c r="O29">
        <f t="shared" si="45"/>
        <v>0</v>
      </c>
      <c r="P29">
        <f t="shared" si="45"/>
        <v>0</v>
      </c>
      <c r="Q29">
        <f t="shared" si="45"/>
        <v>2.4849066497880004</v>
      </c>
      <c r="R29">
        <f t="shared" si="45"/>
        <v>0</v>
      </c>
      <c r="S29">
        <f t="shared" si="45"/>
        <v>0</v>
      </c>
      <c r="T29">
        <f t="shared" si="45"/>
        <v>0</v>
      </c>
      <c r="U29">
        <f t="shared" si="45"/>
        <v>0</v>
      </c>
      <c r="V29">
        <f t="shared" si="45"/>
        <v>0</v>
      </c>
      <c r="W29">
        <f t="shared" si="45"/>
        <v>0</v>
      </c>
      <c r="X29">
        <f t="shared" si="45"/>
        <v>2.4849066497880004</v>
      </c>
      <c r="Y29">
        <f t="shared" si="45"/>
        <v>0</v>
      </c>
      <c r="Z29">
        <f t="shared" si="45"/>
        <v>0</v>
      </c>
      <c r="AA29">
        <f t="shared" si="45"/>
        <v>0</v>
      </c>
      <c r="AB29">
        <f t="shared" si="45"/>
        <v>0</v>
      </c>
      <c r="AC29">
        <f t="shared" si="45"/>
        <v>0</v>
      </c>
      <c r="AD29">
        <f t="shared" si="45"/>
        <v>0</v>
      </c>
      <c r="AE29">
        <f t="shared" si="45"/>
        <v>0</v>
      </c>
      <c r="AF29">
        <f t="shared" si="45"/>
        <v>2.4849066497880004</v>
      </c>
      <c r="AG29">
        <f t="shared" si="45"/>
        <v>0</v>
      </c>
      <c r="AH29">
        <f t="shared" si="45"/>
        <v>0</v>
      </c>
      <c r="AI29">
        <f t="shared" si="45"/>
        <v>0</v>
      </c>
      <c r="AJ29">
        <f t="shared" si="45"/>
        <v>0</v>
      </c>
      <c r="AK29">
        <f t="shared" si="45"/>
        <v>0</v>
      </c>
      <c r="AL29">
        <f t="shared" si="45"/>
        <v>0</v>
      </c>
      <c r="AM29">
        <f t="shared" si="45"/>
        <v>0</v>
      </c>
      <c r="AN29">
        <f t="shared" si="45"/>
        <v>2.4849066497880004</v>
      </c>
      <c r="AO29">
        <f t="shared" si="45"/>
        <v>0</v>
      </c>
      <c r="AP29">
        <f t="shared" si="45"/>
        <v>0</v>
      </c>
      <c r="AQ29">
        <f t="shared" si="45"/>
        <v>0</v>
      </c>
      <c r="AR29">
        <f t="shared" si="45"/>
        <v>0</v>
      </c>
      <c r="AS29">
        <f t="shared" si="45"/>
        <v>2.4849066497880004</v>
      </c>
      <c r="AT29">
        <f t="shared" si="45"/>
        <v>0</v>
      </c>
      <c r="AU29">
        <f t="shared" si="45"/>
        <v>0</v>
      </c>
      <c r="AV29">
        <f t="shared" si="45"/>
        <v>0</v>
      </c>
      <c r="AW29">
        <f t="shared" si="45"/>
        <v>0</v>
      </c>
      <c r="AX29" s="4">
        <f t="shared" si="45"/>
        <v>0</v>
      </c>
    </row>
    <row r="30" spans="2:50" ht="18" x14ac:dyDescent="0.35">
      <c r="B30" s="42" t="s">
        <v>102</v>
      </c>
      <c r="I30" s="9" t="s">
        <v>125</v>
      </c>
      <c r="J30" s="5">
        <f t="shared" si="44"/>
        <v>0</v>
      </c>
      <c r="K30" s="5">
        <f t="shared" si="45"/>
        <v>0</v>
      </c>
      <c r="L30" s="5">
        <f t="shared" si="45"/>
        <v>0</v>
      </c>
      <c r="M30" s="5">
        <f t="shared" si="45"/>
        <v>0</v>
      </c>
      <c r="N30" s="5">
        <f t="shared" si="45"/>
        <v>0</v>
      </c>
      <c r="O30" s="5">
        <f t="shared" si="45"/>
        <v>0</v>
      </c>
      <c r="P30" s="5">
        <f t="shared" si="45"/>
        <v>0</v>
      </c>
      <c r="Q30" s="5">
        <f t="shared" si="45"/>
        <v>0</v>
      </c>
      <c r="R30" s="5">
        <f t="shared" si="45"/>
        <v>2.4849066497880004</v>
      </c>
      <c r="S30" s="5">
        <f t="shared" si="45"/>
        <v>0</v>
      </c>
      <c r="T30" s="5">
        <f t="shared" si="45"/>
        <v>0</v>
      </c>
      <c r="U30" s="5">
        <f t="shared" si="45"/>
        <v>0</v>
      </c>
      <c r="V30" s="5">
        <f t="shared" si="45"/>
        <v>0</v>
      </c>
      <c r="W30" s="5">
        <f t="shared" si="45"/>
        <v>0</v>
      </c>
      <c r="X30" s="5">
        <f t="shared" si="45"/>
        <v>0</v>
      </c>
      <c r="Y30" s="5">
        <f t="shared" si="45"/>
        <v>2.4849066497880004</v>
      </c>
      <c r="Z30" s="5">
        <f t="shared" si="45"/>
        <v>0</v>
      </c>
      <c r="AA30" s="5">
        <f t="shared" si="45"/>
        <v>0</v>
      </c>
      <c r="AB30" s="5">
        <f t="shared" si="45"/>
        <v>0</v>
      </c>
      <c r="AC30" s="5">
        <f t="shared" si="45"/>
        <v>0</v>
      </c>
      <c r="AD30" s="5">
        <f t="shared" si="45"/>
        <v>0</v>
      </c>
      <c r="AE30" s="5">
        <f t="shared" si="45"/>
        <v>0</v>
      </c>
      <c r="AF30" s="5">
        <f t="shared" si="45"/>
        <v>0</v>
      </c>
      <c r="AG30" s="5">
        <f t="shared" si="45"/>
        <v>2.4849066497880004</v>
      </c>
      <c r="AH30" s="5">
        <f t="shared" si="45"/>
        <v>0</v>
      </c>
      <c r="AI30" s="5">
        <f t="shared" si="45"/>
        <v>0</v>
      </c>
      <c r="AJ30" s="5">
        <f t="shared" si="45"/>
        <v>0</v>
      </c>
      <c r="AK30" s="5">
        <f t="shared" si="45"/>
        <v>0</v>
      </c>
      <c r="AL30" s="5">
        <f t="shared" si="45"/>
        <v>0</v>
      </c>
      <c r="AM30" s="5">
        <f t="shared" si="45"/>
        <v>0</v>
      </c>
      <c r="AN30" s="5">
        <f t="shared" si="45"/>
        <v>0</v>
      </c>
      <c r="AO30" s="5">
        <f t="shared" si="45"/>
        <v>2.4849066497880004</v>
      </c>
      <c r="AP30" s="5">
        <f t="shared" si="45"/>
        <v>0</v>
      </c>
      <c r="AQ30" s="5">
        <f t="shared" si="45"/>
        <v>0</v>
      </c>
      <c r="AR30" s="5">
        <f t="shared" si="45"/>
        <v>0</v>
      </c>
      <c r="AS30" s="5">
        <f t="shared" si="45"/>
        <v>0</v>
      </c>
      <c r="AT30" s="5">
        <f t="shared" si="45"/>
        <v>2.4849066497880004</v>
      </c>
      <c r="AU30" s="5">
        <f t="shared" si="45"/>
        <v>0</v>
      </c>
      <c r="AV30" s="5">
        <f t="shared" si="45"/>
        <v>0</v>
      </c>
      <c r="AW30" s="5">
        <f t="shared" si="45"/>
        <v>0</v>
      </c>
      <c r="AX30" s="6">
        <f t="shared" si="45"/>
        <v>2.4849066497880004</v>
      </c>
    </row>
    <row r="31" spans="2:50" ht="18" x14ac:dyDescent="0.35">
      <c r="B31" s="42" t="s">
        <v>104</v>
      </c>
    </row>
    <row r="32" spans="2:50" ht="18" x14ac:dyDescent="0.35">
      <c r="B32" s="42" t="s">
        <v>110</v>
      </c>
    </row>
    <row r="33" spans="2:2" ht="18" x14ac:dyDescent="0.35">
      <c r="B33" s="42" t="s">
        <v>82</v>
      </c>
    </row>
    <row r="34" spans="2:2" ht="18" x14ac:dyDescent="0.35">
      <c r="B34" s="42" t="s">
        <v>87</v>
      </c>
    </row>
    <row r="35" spans="2:2" ht="18" x14ac:dyDescent="0.35">
      <c r="B35" s="42" t="s">
        <v>59</v>
      </c>
    </row>
    <row r="36" spans="2:2" ht="18" x14ac:dyDescent="0.35">
      <c r="B36" s="42" t="s">
        <v>65</v>
      </c>
    </row>
    <row r="37" spans="2:2" ht="18" x14ac:dyDescent="0.35">
      <c r="B37" s="42" t="s">
        <v>70</v>
      </c>
    </row>
    <row r="38" spans="2:2" ht="18" x14ac:dyDescent="0.35">
      <c r="B38" s="42" t="s">
        <v>83</v>
      </c>
    </row>
    <row r="39" spans="2:2" ht="18" x14ac:dyDescent="0.35">
      <c r="B39" s="42" t="s">
        <v>108</v>
      </c>
    </row>
    <row r="40" spans="2:2" ht="18" x14ac:dyDescent="0.35">
      <c r="B40" s="42" t="s">
        <v>55</v>
      </c>
    </row>
    <row r="41" spans="2:2" ht="18" x14ac:dyDescent="0.35">
      <c r="B41" s="42" t="s">
        <v>71</v>
      </c>
    </row>
    <row r="42" spans="2:2" ht="18" x14ac:dyDescent="0.35">
      <c r="B42" s="42" t="s">
        <v>77</v>
      </c>
    </row>
    <row r="43" spans="2:2" ht="18" x14ac:dyDescent="0.35">
      <c r="B43" s="43" t="s">
        <v>89</v>
      </c>
    </row>
    <row r="44" spans="2:2" x14ac:dyDescent="0.3">
      <c r="B44"/>
    </row>
  </sheetData>
  <mergeCells count="3">
    <mergeCell ref="C2:H2"/>
    <mergeCell ref="I2:AX2"/>
    <mergeCell ref="I18:AX18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7230-5D4E-4922-963E-604D91AA4427}">
  <dimension ref="B2:AB44"/>
  <sheetViews>
    <sheetView showGridLines="0" tabSelected="1" topLeftCell="B1" zoomScale="115" zoomScaleNormal="115" workbookViewId="0">
      <selection activeCell="N23" sqref="N23"/>
    </sheetView>
  </sheetViews>
  <sheetFormatPr defaultRowHeight="14.4" x14ac:dyDescent="0.3"/>
  <cols>
    <col min="2" max="2" width="8" bestFit="1" customWidth="1"/>
    <col min="3" max="3" width="10" bestFit="1" customWidth="1"/>
    <col min="4" max="6" width="10" customWidth="1"/>
    <col min="7" max="7" width="11.33203125" bestFit="1" customWidth="1"/>
    <col min="8" max="8" width="10" customWidth="1"/>
    <col min="9" max="9" width="9.109375" customWidth="1"/>
    <col min="12" max="12" width="9.77734375" customWidth="1"/>
    <col min="26" max="26" width="10.109375" bestFit="1" customWidth="1"/>
    <col min="27" max="27" width="10" bestFit="1" customWidth="1"/>
    <col min="28" max="28" width="9.6640625" bestFit="1" customWidth="1"/>
  </cols>
  <sheetData>
    <row r="2" spans="2:28" x14ac:dyDescent="0.3">
      <c r="B2" s="57" t="s">
        <v>165</v>
      </c>
      <c r="C2" s="57"/>
      <c r="D2" s="57"/>
      <c r="E2" s="57"/>
      <c r="F2" s="57"/>
      <c r="G2" s="58"/>
      <c r="H2" s="58"/>
      <c r="N2" s="1" t="s">
        <v>166</v>
      </c>
    </row>
    <row r="3" spans="2:28" x14ac:dyDescent="0.3">
      <c r="B3" s="61" t="s">
        <v>133</v>
      </c>
      <c r="C3" s="61" t="s">
        <v>169</v>
      </c>
      <c r="D3" s="62" t="s">
        <v>134</v>
      </c>
      <c r="E3" s="62" t="s">
        <v>167</v>
      </c>
      <c r="F3" s="63" t="s">
        <v>168</v>
      </c>
      <c r="G3" s="82" t="s">
        <v>201</v>
      </c>
      <c r="H3" s="83"/>
      <c r="I3" s="83"/>
      <c r="J3" s="83"/>
      <c r="K3" s="83"/>
      <c r="L3" s="83"/>
      <c r="M3" s="84"/>
      <c r="N3" s="12" t="s">
        <v>187</v>
      </c>
      <c r="O3" s="57"/>
      <c r="P3" s="57"/>
      <c r="Q3" s="57"/>
      <c r="R3" s="57"/>
      <c r="S3" s="57"/>
      <c r="T3" s="57" t="s">
        <v>188</v>
      </c>
      <c r="U3" s="57"/>
      <c r="V3" s="57"/>
      <c r="W3" s="57"/>
      <c r="X3" s="57"/>
      <c r="Y3" s="57"/>
      <c r="Z3" s="49" t="s">
        <v>189</v>
      </c>
      <c r="AA3" s="49" t="s">
        <v>190</v>
      </c>
      <c r="AB3" s="60" t="s">
        <v>202</v>
      </c>
    </row>
    <row r="4" spans="2:28" x14ac:dyDescent="0.3">
      <c r="B4" s="54" t="s">
        <v>26</v>
      </c>
      <c r="C4" s="64" t="s">
        <v>135</v>
      </c>
      <c r="D4" s="66" t="str">
        <f>SUBSTITUTE(SUBSTITUTE(C4, "[", ""), "]", "")</f>
        <v>0.9, 0.3</v>
      </c>
      <c r="E4" s="66" t="s">
        <v>170</v>
      </c>
      <c r="F4" s="67" t="s">
        <v>171</v>
      </c>
      <c r="G4" s="7" t="s">
        <v>114</v>
      </c>
      <c r="H4" s="59" t="str">
        <f>TRIM('BoW-TFIDF-Classify'!C3)</f>
        <v>cat</v>
      </c>
      <c r="I4" s="59" t="str">
        <f>TRIM('BoW-TFIDF-Classify'!D3)</f>
        <v>chase</v>
      </c>
      <c r="J4" s="59" t="str">
        <f>TRIM('BoW-TFIDF-Classify'!E3)</f>
        <v>dog</v>
      </c>
      <c r="K4" s="59" t="str">
        <f>TRIM('BoW-TFIDF-Classify'!F3)</f>
        <v>across</v>
      </c>
      <c r="L4" s="59" t="str">
        <f>TRIM('BoW-TFIDF-Classify'!G3)</f>
        <v>quiet</v>
      </c>
      <c r="M4" s="70" t="str">
        <f>TRIM('BoW-TFIDF-Classify'!H3)</f>
        <v>street</v>
      </c>
      <c r="N4" s="71">
        <v>0.9</v>
      </c>
      <c r="O4" s="71">
        <v>0.8</v>
      </c>
      <c r="P4" s="71">
        <v>0.8</v>
      </c>
      <c r="Q4" s="71">
        <v>0.7</v>
      </c>
      <c r="R4" s="71">
        <v>0.7</v>
      </c>
      <c r="S4" s="71">
        <v>0.1</v>
      </c>
      <c r="T4" s="72">
        <v>0.3</v>
      </c>
      <c r="U4" s="73">
        <v>0.5</v>
      </c>
      <c r="V4" s="73">
        <v>0.4</v>
      </c>
      <c r="W4" s="73">
        <v>0.5</v>
      </c>
      <c r="X4" s="73">
        <v>0.6</v>
      </c>
      <c r="Y4" s="74">
        <v>0.8</v>
      </c>
      <c r="Z4" s="78">
        <v>0.66666666666666696</v>
      </c>
      <c r="AA4" s="79">
        <v>0.51666666666666705</v>
      </c>
      <c r="AB4" s="87" t="s">
        <v>191</v>
      </c>
    </row>
    <row r="5" spans="2:28" x14ac:dyDescent="0.3">
      <c r="B5" s="54" t="s">
        <v>28</v>
      </c>
      <c r="C5" s="64" t="s">
        <v>136</v>
      </c>
      <c r="D5" s="66" t="str">
        <f>SUBSTITUTE(SUBSTITUTE(C5, "[", ""), "]", "")</f>
        <v>0.8, 0.4</v>
      </c>
      <c r="E5" s="66" t="s">
        <v>172</v>
      </c>
      <c r="F5" s="67" t="s">
        <v>173</v>
      </c>
      <c r="G5" s="7" t="s">
        <v>115</v>
      </c>
      <c r="H5" s="59" t="str">
        <f>TRIM('BoW-TFIDF-Classify'!C4)</f>
        <v>dog</v>
      </c>
      <c r="I5" s="59" t="str">
        <f>TRIM('BoW-TFIDF-Classify'!D4)</f>
        <v>bark</v>
      </c>
      <c r="J5" s="59" t="str">
        <f>TRIM('BoW-TFIDF-Classify'!E4)</f>
        <v>cat</v>
      </c>
      <c r="K5" s="59" t="str">
        <f>TRIM('BoW-TFIDF-Classify'!F4)</f>
        <v>near</v>
      </c>
      <c r="L5" s="59" t="str">
        <f>TRIM('BoW-TFIDF-Classify'!G4)</f>
        <v>noisy</v>
      </c>
      <c r="M5" s="70" t="str">
        <f>TRIM('BoW-TFIDF-Classify'!H4)</f>
        <v>park</v>
      </c>
      <c r="N5" s="71">
        <v>0.8</v>
      </c>
      <c r="O5" s="71">
        <v>0.7</v>
      </c>
      <c r="P5" s="71">
        <v>0.9</v>
      </c>
      <c r="Q5" s="71">
        <v>0.4</v>
      </c>
      <c r="R5" s="71">
        <v>0.4</v>
      </c>
      <c r="S5" s="71">
        <v>0.2</v>
      </c>
      <c r="T5" s="72">
        <v>0.4</v>
      </c>
      <c r="U5" s="73">
        <v>0.4</v>
      </c>
      <c r="V5" s="73">
        <v>0.3</v>
      </c>
      <c r="W5" s="73">
        <v>0.6</v>
      </c>
      <c r="X5" s="73">
        <v>0.9</v>
      </c>
      <c r="Y5" s="74">
        <v>0.9</v>
      </c>
      <c r="Z5" s="78">
        <v>0.56666666666666665</v>
      </c>
      <c r="AA5" s="79">
        <v>0.58333333333333337</v>
      </c>
      <c r="AB5" s="88" t="s">
        <v>192</v>
      </c>
    </row>
    <row r="6" spans="2:28" x14ac:dyDescent="0.3">
      <c r="B6" s="54" t="s">
        <v>30</v>
      </c>
      <c r="C6" s="64" t="s">
        <v>137</v>
      </c>
      <c r="D6" s="66" t="str">
        <f>SUBSTITUTE(SUBSTITUTE(C6, "[", ""), "]", "")</f>
        <v>0.7, 0.6</v>
      </c>
      <c r="E6" s="66" t="s">
        <v>174</v>
      </c>
      <c r="F6" s="67" t="s">
        <v>175</v>
      </c>
      <c r="G6" s="7" t="s">
        <v>116</v>
      </c>
      <c r="H6" s="59" t="s">
        <v>30</v>
      </c>
      <c r="I6" s="59" t="s">
        <v>26</v>
      </c>
      <c r="J6" s="59" t="str">
        <f>TRIM('BoW-TFIDF-Classify'!E5)</f>
        <v>rest</v>
      </c>
      <c r="K6" s="59" t="str">
        <f>TRIM('BoW-TFIDF-Classify'!F5)</f>
        <v>tree</v>
      </c>
      <c r="L6" s="59" t="str">
        <f>TRIM('BoW-TFIDF-Classify'!G5)</f>
        <v>dog</v>
      </c>
      <c r="M6" s="70" t="str">
        <f>TRIM('BoW-TFIDF-Classify'!H5)</f>
        <v>play</v>
      </c>
      <c r="N6" s="71">
        <v>0.7</v>
      </c>
      <c r="O6" s="71">
        <v>0.9</v>
      </c>
      <c r="P6" s="71">
        <v>0.8</v>
      </c>
      <c r="Q6" s="71">
        <v>0.3</v>
      </c>
      <c r="R6" s="71">
        <v>0.8</v>
      </c>
      <c r="S6" s="71">
        <v>0.5</v>
      </c>
      <c r="T6" s="72">
        <v>0.6</v>
      </c>
      <c r="U6" s="73">
        <v>0.3</v>
      </c>
      <c r="V6" s="73">
        <v>0.3</v>
      </c>
      <c r="W6" s="73">
        <v>0.9</v>
      </c>
      <c r="X6" s="73">
        <v>0.4</v>
      </c>
      <c r="Y6" s="74">
        <v>0.6</v>
      </c>
      <c r="Z6" s="78">
        <v>0.66666666666666663</v>
      </c>
      <c r="AA6" s="79">
        <v>0.51666666666666672</v>
      </c>
      <c r="AB6" s="88" t="s">
        <v>191</v>
      </c>
    </row>
    <row r="7" spans="2:28" x14ac:dyDescent="0.3">
      <c r="B7" s="54" t="s">
        <v>57</v>
      </c>
      <c r="C7" s="64" t="s">
        <v>138</v>
      </c>
      <c r="D7" s="66" t="str">
        <f>SUBSTITUTE(SUBSTITUTE(C7, "[", ""), "]", "")</f>
        <v>0.1, 0.8</v>
      </c>
      <c r="E7" s="66" t="s">
        <v>176</v>
      </c>
      <c r="F7" s="67" t="s">
        <v>177</v>
      </c>
      <c r="G7" s="7" t="s">
        <v>117</v>
      </c>
      <c r="H7" s="59" t="str">
        <f>TRIM('BoW-TFIDF-Classify'!C6)</f>
        <v>steet</v>
      </c>
      <c r="I7" s="59" t="str">
        <f>TRIM('BoW-TFIDF-Classify'!D6)</f>
        <v>quiet</v>
      </c>
      <c r="J7" s="59" t="str">
        <f>TRIM('BoW-TFIDF-Classify'!E6)</f>
        <v>park</v>
      </c>
      <c r="K7" s="59" t="str">
        <f>TRIM('BoW-TFIDF-Classify'!F6)</f>
        <v>fill</v>
      </c>
      <c r="L7" s="59" t="str">
        <f>TRIM('BoW-TFIDF-Classify'!G6)</f>
        <v>bark</v>
      </c>
      <c r="M7" s="70" t="str">
        <f>TRIM('BoW-TFIDF-Classify'!H6)</f>
        <v>dogs</v>
      </c>
      <c r="N7" s="71">
        <v>0.1</v>
      </c>
      <c r="O7" s="71">
        <v>0.7</v>
      </c>
      <c r="P7" s="71">
        <v>0.2</v>
      </c>
      <c r="Q7" s="71">
        <v>0.2</v>
      </c>
      <c r="R7" s="71">
        <v>0.7</v>
      </c>
      <c r="S7" s="71" t="e">
        <v>#N/A</v>
      </c>
      <c r="T7" s="72">
        <v>0.8</v>
      </c>
      <c r="U7" s="73" t="s">
        <v>175</v>
      </c>
      <c r="V7" s="73">
        <v>0.9</v>
      </c>
      <c r="W7" s="73">
        <v>0.8</v>
      </c>
      <c r="X7" s="73" t="s">
        <v>173</v>
      </c>
      <c r="Y7" s="74" t="e">
        <v>#N/A</v>
      </c>
      <c r="Z7" s="78">
        <v>0.38</v>
      </c>
      <c r="AA7" s="79">
        <v>0.83333333333333337</v>
      </c>
      <c r="AB7" s="88" t="s">
        <v>193</v>
      </c>
    </row>
    <row r="8" spans="2:28" x14ac:dyDescent="0.3">
      <c r="B8" s="54" t="s">
        <v>49</v>
      </c>
      <c r="C8" s="64" t="s">
        <v>139</v>
      </c>
      <c r="D8" s="66" t="str">
        <f>SUBSTITUTE(SUBSTITUTE(C8, "[", ""), "]", "")</f>
        <v>0.5, 0.7</v>
      </c>
      <c r="E8" s="66" t="s">
        <v>178</v>
      </c>
      <c r="F8" s="67" t="s">
        <v>179</v>
      </c>
      <c r="G8" s="7" t="s">
        <v>118</v>
      </c>
      <c r="H8" s="59" t="str">
        <f>TRIM('BoW-TFIDF-Classify'!C7)</f>
        <v>children</v>
      </c>
      <c r="I8" s="59" t="str">
        <f>TRIM('BoW-TFIDF-Classify'!D7)</f>
        <v>play</v>
      </c>
      <c r="J8" s="59" t="str">
        <f>TRIM('BoW-TFIDF-Classify'!E7)</f>
        <v>friendly</v>
      </c>
      <c r="K8" s="59" t="str">
        <f>TRIM('BoW-TFIDF-Classify'!F7)</f>
        <v>dog</v>
      </c>
      <c r="L8" s="59" t="str">
        <f>TRIM('BoW-TFIDF-Classify'!G7)</f>
        <v>park</v>
      </c>
      <c r="M8" s="70" t="str">
        <f>TRIM('BoW-TFIDF-Classify'!H7)</f>
        <v/>
      </c>
      <c r="N8" s="71">
        <v>0.5</v>
      </c>
      <c r="O8" s="71">
        <v>0.5</v>
      </c>
      <c r="P8" s="71">
        <v>0.7</v>
      </c>
      <c r="Q8" s="71">
        <v>0.8</v>
      </c>
      <c r="R8" s="71">
        <v>0.2</v>
      </c>
      <c r="S8" s="71" t="e">
        <v>#N/A</v>
      </c>
      <c r="T8" s="72">
        <v>0.7</v>
      </c>
      <c r="U8" s="73">
        <v>0.6</v>
      </c>
      <c r="V8" s="73" t="s">
        <v>185</v>
      </c>
      <c r="W8" s="73">
        <v>0.4</v>
      </c>
      <c r="X8" s="73">
        <v>0.9</v>
      </c>
      <c r="Y8" s="74" t="e">
        <v>#N/A</v>
      </c>
      <c r="Z8" s="78">
        <v>0.54</v>
      </c>
      <c r="AA8" s="79">
        <v>0.64999999999999991</v>
      </c>
      <c r="AB8" s="88" t="s">
        <v>194</v>
      </c>
    </row>
    <row r="9" spans="2:28" x14ac:dyDescent="0.3">
      <c r="B9" s="54" t="s">
        <v>36</v>
      </c>
      <c r="C9" s="64" t="s">
        <v>140</v>
      </c>
      <c r="D9" s="66" t="str">
        <f>SUBSTITUTE(SUBSTITUTE(C9, "[", ""), "]", "")</f>
        <v>0.2, 0.9</v>
      </c>
      <c r="E9" s="66" t="s">
        <v>180</v>
      </c>
      <c r="F9" s="67" t="s">
        <v>181</v>
      </c>
      <c r="G9" s="7" t="s">
        <v>119</v>
      </c>
      <c r="H9" s="59" t="str">
        <f>TRIM('BoW-TFIDF-Classify'!C8)</f>
        <v>cat</v>
      </c>
      <c r="I9" s="59" t="str">
        <f>TRIM('BoW-TFIDF-Classify'!D8)</f>
        <v>dog</v>
      </c>
      <c r="J9" s="59" t="str">
        <f>TRIM('BoW-TFIDF-Classify'!E8)</f>
        <v>watch</v>
      </c>
      <c r="K9" s="59" t="str">
        <f>TRIM('BoW-TFIDF-Classify'!F8)</f>
        <v>children</v>
      </c>
      <c r="L9" s="59" t="str">
        <f>TRIM('BoW-TFIDF-Classify'!G8)</f>
        <v>play</v>
      </c>
      <c r="M9" s="70" t="str">
        <f>TRIM('BoW-TFIDF-Classify'!H8)</f>
        <v>yard</v>
      </c>
      <c r="N9" s="71">
        <v>0.9</v>
      </c>
      <c r="O9" s="71">
        <v>0.8</v>
      </c>
      <c r="P9" s="71">
        <v>0.6</v>
      </c>
      <c r="Q9" s="71">
        <v>0.5</v>
      </c>
      <c r="R9" s="71">
        <v>0.5</v>
      </c>
      <c r="S9" s="71">
        <v>0.7</v>
      </c>
      <c r="T9" s="72" t="s">
        <v>171</v>
      </c>
      <c r="U9" s="73">
        <v>0.4</v>
      </c>
      <c r="V9" s="73">
        <v>0.4</v>
      </c>
      <c r="W9" s="73">
        <v>0.7</v>
      </c>
      <c r="X9" s="73">
        <v>0.6</v>
      </c>
      <c r="Y9" s="74">
        <v>0.5</v>
      </c>
      <c r="Z9" s="78">
        <v>0.66666666666666663</v>
      </c>
      <c r="AA9" s="79">
        <v>0.52</v>
      </c>
      <c r="AB9" s="88" t="s">
        <v>191</v>
      </c>
    </row>
    <row r="10" spans="2:28" x14ac:dyDescent="0.3">
      <c r="B10" s="54" t="s">
        <v>66</v>
      </c>
      <c r="C10" s="64" t="s">
        <v>141</v>
      </c>
      <c r="D10" s="66" t="str">
        <f>SUBSTITUTE(SUBSTITUTE(C10, "[", ""), "]", "")</f>
        <v>0.3, 0.8</v>
      </c>
      <c r="E10" s="66" t="s">
        <v>182</v>
      </c>
      <c r="F10" s="67" t="s">
        <v>177</v>
      </c>
      <c r="G10" s="7" t="s">
        <v>120</v>
      </c>
      <c r="H10" s="59" t="str">
        <f>TRIM('BoW-TFIDF-Classify'!C9)</f>
        <v>park</v>
      </c>
      <c r="I10" s="59" t="str">
        <f>TRIM('BoW-TFIDF-Classify'!D9)</f>
        <v>noisy</v>
      </c>
      <c r="J10" s="59" t="str">
        <f>TRIM('BoW-TFIDF-Classify'!E9)</f>
        <v>street</v>
      </c>
      <c r="K10" s="59" t="str">
        <f>TRIM('BoW-TFIDF-Classify'!F9)</f>
        <v>remain</v>
      </c>
      <c r="L10" s="59" t="str">
        <f>TRIM('BoW-TFIDF-Classify'!G9)</f>
        <v>calm</v>
      </c>
      <c r="M10" s="70" t="str">
        <f>TRIM('BoW-TFIDF-Classify'!H9)</f>
        <v>quiet</v>
      </c>
      <c r="N10" s="71">
        <v>0.2</v>
      </c>
      <c r="O10" s="71">
        <v>0.4</v>
      </c>
      <c r="P10" s="71">
        <v>0.1</v>
      </c>
      <c r="Q10" s="71">
        <v>0.5</v>
      </c>
      <c r="R10" s="71">
        <v>0.8</v>
      </c>
      <c r="S10" s="71">
        <v>0.7</v>
      </c>
      <c r="T10" s="72">
        <v>0.9</v>
      </c>
      <c r="U10" s="73">
        <v>0.9</v>
      </c>
      <c r="V10" s="73">
        <v>0.8</v>
      </c>
      <c r="W10" s="73">
        <v>0.7</v>
      </c>
      <c r="X10" s="73">
        <v>0.7</v>
      </c>
      <c r="Y10" s="74">
        <v>0.6</v>
      </c>
      <c r="Z10" s="78">
        <v>0.45</v>
      </c>
      <c r="AA10" s="79">
        <v>0.76666666666666661</v>
      </c>
      <c r="AB10" s="88" t="s">
        <v>195</v>
      </c>
    </row>
    <row r="11" spans="2:28" x14ac:dyDescent="0.3">
      <c r="B11" s="54" t="s">
        <v>78</v>
      </c>
      <c r="C11" s="64" t="s">
        <v>142</v>
      </c>
      <c r="D11" s="66" t="str">
        <f>SUBSTITUTE(SUBSTITUTE(C11, "[", ""), "]", "")</f>
        <v>0.6, 0.2</v>
      </c>
      <c r="E11" s="66" t="s">
        <v>183</v>
      </c>
      <c r="F11" s="67" t="s">
        <v>184</v>
      </c>
      <c r="G11" s="7" t="s">
        <v>121</v>
      </c>
      <c r="H11" s="59" t="str">
        <f>TRIM('BoW-TFIDF-Classify'!C10)</f>
        <v>cat</v>
      </c>
      <c r="I11" s="59" t="str">
        <f>TRIM('BoW-TFIDF-Classify'!D10)</f>
        <v>sleep</v>
      </c>
      <c r="J11" s="59" t="str">
        <f>TRIM('BoW-TFIDF-Classify'!E10)</f>
        <v>warm</v>
      </c>
      <c r="K11" s="59" t="str">
        <f>TRIM('BoW-TFIDF-Classify'!F10)</f>
        <v>street</v>
      </c>
      <c r="L11" s="59" t="str">
        <f>TRIM('BoW-TFIDF-Classify'!G10)</f>
        <v>corner</v>
      </c>
      <c r="M11" s="70" t="str">
        <f>TRIM('BoW-TFIDF-Classify'!H10)</f>
        <v/>
      </c>
      <c r="N11" s="71">
        <v>0.9</v>
      </c>
      <c r="O11" s="71">
        <v>0.9</v>
      </c>
      <c r="P11" s="71">
        <v>0.8</v>
      </c>
      <c r="Q11" s="71">
        <v>0.1</v>
      </c>
      <c r="R11" s="71">
        <v>0.9</v>
      </c>
      <c r="S11" s="71" t="e">
        <v>#N/A</v>
      </c>
      <c r="T11" s="72">
        <v>0.3</v>
      </c>
      <c r="U11" s="73">
        <v>0.2</v>
      </c>
      <c r="V11" s="73">
        <v>0.6</v>
      </c>
      <c r="W11" s="73">
        <v>0.8</v>
      </c>
      <c r="X11" s="73">
        <v>0.4</v>
      </c>
      <c r="Y11" s="74" t="e">
        <v>#N/A</v>
      </c>
      <c r="Z11" s="78">
        <v>0.72</v>
      </c>
      <c r="AA11" s="79">
        <v>0.46000000000000008</v>
      </c>
      <c r="AB11" s="88" t="s">
        <v>196</v>
      </c>
    </row>
    <row r="12" spans="2:28" x14ac:dyDescent="0.3">
      <c r="B12" s="54" t="s">
        <v>84</v>
      </c>
      <c r="C12" s="64" t="s">
        <v>143</v>
      </c>
      <c r="D12" s="66" t="str">
        <f>SUBSTITUTE(SUBSTITUTE(C12, "[", ""), "]", "")</f>
        <v>0.6, 0.7</v>
      </c>
      <c r="E12" s="66" t="s">
        <v>183</v>
      </c>
      <c r="F12" s="67" t="s">
        <v>179</v>
      </c>
      <c r="G12" s="7" t="s">
        <v>122</v>
      </c>
      <c r="H12" s="59" t="str">
        <f>TRIM('BoW-TFIDF-Classify'!C11)</f>
        <v>loud</v>
      </c>
      <c r="I12" s="59" t="str">
        <f>TRIM('BoW-TFIDF-Classify'!D11)</f>
        <v>bark</v>
      </c>
      <c r="J12" s="59" t="str">
        <f>TRIM('BoW-TFIDF-Classify'!E11)</f>
        <v>echo</v>
      </c>
      <c r="K12" s="59" t="str">
        <f>TRIM('BoW-TFIDF-Classify'!F11)</f>
        <v>park</v>
      </c>
      <c r="L12" s="59" t="str">
        <f>TRIM('BoW-TFIDF-Classify'!G11)</f>
        <v>sun</v>
      </c>
      <c r="M12" s="70" t="str">
        <f>TRIM('BoW-TFIDF-Classify'!H11)</f>
        <v>set</v>
      </c>
      <c r="N12" s="71">
        <v>0.3</v>
      </c>
      <c r="O12" s="71">
        <v>0.7</v>
      </c>
      <c r="P12" s="71">
        <v>0.4</v>
      </c>
      <c r="Q12" s="71">
        <v>0.2</v>
      </c>
      <c r="R12" s="71">
        <v>0.6</v>
      </c>
      <c r="S12" s="71">
        <v>0.5</v>
      </c>
      <c r="T12" s="72">
        <v>0.8</v>
      </c>
      <c r="U12" s="73">
        <v>0.4</v>
      </c>
      <c r="V12" s="73">
        <v>0.7</v>
      </c>
      <c r="W12" s="73">
        <v>0.9</v>
      </c>
      <c r="X12" s="73">
        <v>0.8</v>
      </c>
      <c r="Y12" s="74">
        <v>0.4</v>
      </c>
      <c r="Z12" s="78">
        <v>0.44999999999999996</v>
      </c>
      <c r="AA12" s="79">
        <v>0.66666666666666685</v>
      </c>
      <c r="AB12" s="88" t="s">
        <v>197</v>
      </c>
    </row>
    <row r="13" spans="2:28" x14ac:dyDescent="0.3">
      <c r="B13" s="54" t="s">
        <v>99</v>
      </c>
      <c r="C13" s="64" t="s">
        <v>144</v>
      </c>
      <c r="D13" s="66" t="str">
        <f>SUBSTITUTE(SUBSTITUTE(C13, "[", ""), "]", "")</f>
        <v>0.8, 0.5</v>
      </c>
      <c r="E13" s="66" t="s">
        <v>172</v>
      </c>
      <c r="F13" s="67" t="s">
        <v>185</v>
      </c>
      <c r="G13" s="7" t="s">
        <v>123</v>
      </c>
      <c r="H13" s="59" t="str">
        <f>TRIM('BoW-TFIDF-Classify'!C12)</f>
        <v>dog</v>
      </c>
      <c r="I13" s="59" t="str">
        <f>TRIM('BoW-TFIDF-Classify'!D12)</f>
        <v>chase</v>
      </c>
      <c r="J13" s="59" t="str">
        <f>TRIM('BoW-TFIDF-Classify'!E12)</f>
        <v>cat</v>
      </c>
      <c r="K13" s="59" t="str">
        <f>TRIM('BoW-TFIDF-Classify'!F12)</f>
        <v>end</v>
      </c>
      <c r="L13" s="59" t="str">
        <f>TRIM('BoW-TFIDF-Classify'!G12)</f>
        <v>play</v>
      </c>
      <c r="M13" s="70" t="str">
        <f>TRIM('BoW-TFIDF-Classify'!H12)</f>
        <v>together</v>
      </c>
      <c r="N13" s="71">
        <v>0.8</v>
      </c>
      <c r="O13" s="71">
        <v>0.8</v>
      </c>
      <c r="P13" s="71">
        <v>0.9</v>
      </c>
      <c r="Q13" s="71">
        <v>0.6</v>
      </c>
      <c r="R13" s="71">
        <v>0.5</v>
      </c>
      <c r="S13" s="71">
        <v>0.6</v>
      </c>
      <c r="T13" s="72">
        <v>0.4</v>
      </c>
      <c r="U13" s="73">
        <v>0.5</v>
      </c>
      <c r="V13" s="73">
        <v>0.3</v>
      </c>
      <c r="W13" s="73">
        <v>0.4</v>
      </c>
      <c r="X13" s="73">
        <v>0.6</v>
      </c>
      <c r="Y13" s="74">
        <v>0.5</v>
      </c>
      <c r="Z13" s="78">
        <v>0.70000000000000007</v>
      </c>
      <c r="AA13" s="79">
        <v>0.45</v>
      </c>
      <c r="AB13" s="88" t="s">
        <v>198</v>
      </c>
    </row>
    <row r="14" spans="2:28" x14ac:dyDescent="0.3">
      <c r="B14" s="54" t="s">
        <v>101</v>
      </c>
      <c r="C14" s="64" t="s">
        <v>145</v>
      </c>
      <c r="D14" s="66" t="str">
        <f>SUBSTITUTE(SUBSTITUTE(C14, "[", ""), "]", "")</f>
        <v>0.7, 0.4</v>
      </c>
      <c r="E14" s="66" t="s">
        <v>174</v>
      </c>
      <c r="F14" s="67" t="s">
        <v>173</v>
      </c>
      <c r="G14" s="7" t="s">
        <v>124</v>
      </c>
      <c r="H14" s="59" t="str">
        <f>TRIM('BoW-TFIDF-Classify'!C13)</f>
        <v>professor</v>
      </c>
      <c r="I14" s="59" t="str">
        <f>TRIM('BoW-TFIDF-Classify'!D13)</f>
        <v>walk</v>
      </c>
      <c r="J14" s="59" t="str">
        <f>TRIM('BoW-TFIDF-Classify'!E13)</f>
        <v>slowly</v>
      </c>
      <c r="K14" s="59" t="str">
        <f>TRIM('BoW-TFIDF-Classify'!F13)</f>
        <v>silent</v>
      </c>
      <c r="L14" s="59" t="str">
        <f>TRIM('BoW-TFIDF-Classify'!G13)</f>
        <v>corridor</v>
      </c>
      <c r="M14" s="70" t="str">
        <f>TRIM('BoW-TFIDF-Classify'!H13)</f>
        <v/>
      </c>
      <c r="N14" s="71">
        <v>0.6</v>
      </c>
      <c r="O14" s="71">
        <v>0.6</v>
      </c>
      <c r="P14" s="71">
        <v>0.5</v>
      </c>
      <c r="Q14" s="71">
        <v>0.7</v>
      </c>
      <c r="R14" s="71">
        <v>0.5</v>
      </c>
      <c r="S14" s="71" t="e">
        <v>#N/A</v>
      </c>
      <c r="T14" s="72">
        <v>0.2</v>
      </c>
      <c r="U14" s="73">
        <v>0.3</v>
      </c>
      <c r="V14" s="73">
        <v>0.3</v>
      </c>
      <c r="W14" s="73">
        <v>0.6</v>
      </c>
      <c r="X14" s="73">
        <v>0.3</v>
      </c>
      <c r="Y14" s="74" t="e">
        <v>#N/A</v>
      </c>
      <c r="Z14" s="78">
        <v>0.57999999999999996</v>
      </c>
      <c r="AA14" s="79">
        <v>0.33999999999999997</v>
      </c>
      <c r="AB14" s="88" t="s">
        <v>199</v>
      </c>
    </row>
    <row r="15" spans="2:28" x14ac:dyDescent="0.3">
      <c r="B15" s="54" t="s">
        <v>54</v>
      </c>
      <c r="C15" s="64" t="s">
        <v>146</v>
      </c>
      <c r="D15" s="66" t="str">
        <f>SUBSTITUTE(SUBSTITUTE(C15, "[", ""), "]", "")</f>
        <v>0.5, 0.6</v>
      </c>
      <c r="E15" s="66" t="s">
        <v>178</v>
      </c>
      <c r="F15" s="67" t="s">
        <v>175</v>
      </c>
      <c r="G15" s="9" t="s">
        <v>125</v>
      </c>
      <c r="H15" s="85" t="str">
        <f>TRIM('BoW-TFIDF-Classify'!C14)</f>
        <v>bright</v>
      </c>
      <c r="I15" s="85" t="str">
        <f>TRIM('BoW-TFIDF-Classify'!D14)</f>
        <v>lights</v>
      </c>
      <c r="J15" s="85" t="str">
        <f>TRIM('BoW-TFIDF-Classify'!E14)</f>
        <v>flicker</v>
      </c>
      <c r="K15" s="85" t="str">
        <f>TRIM('BoW-TFIDF-Classify'!F14)</f>
        <v>subway</v>
      </c>
      <c r="L15" s="85" t="str">
        <f>TRIM('BoW-TFIDF-Classify'!G14)</f>
        <v>pass</v>
      </c>
      <c r="M15" s="86" t="str">
        <f>TRIM('BoW-TFIDF-Classify'!H14)</f>
        <v>city</v>
      </c>
      <c r="N15" s="75">
        <v>0.6</v>
      </c>
      <c r="O15" s="76">
        <v>0.5</v>
      </c>
      <c r="P15" s="76">
        <v>0.6</v>
      </c>
      <c r="Q15" s="76">
        <v>0.2</v>
      </c>
      <c r="R15" s="76">
        <v>0.4</v>
      </c>
      <c r="S15" s="76">
        <v>0.3</v>
      </c>
      <c r="T15" s="75">
        <v>0.7</v>
      </c>
      <c r="U15" s="76">
        <v>0.8</v>
      </c>
      <c r="V15" s="76">
        <v>0.7</v>
      </c>
      <c r="W15" s="76">
        <v>0.9</v>
      </c>
      <c r="X15" s="76">
        <v>0.6</v>
      </c>
      <c r="Y15" s="77">
        <v>0.8</v>
      </c>
      <c r="Z15" s="80">
        <v>0.43333333333333335</v>
      </c>
      <c r="AA15" s="81">
        <v>0.75</v>
      </c>
      <c r="AB15" s="89" t="s">
        <v>200</v>
      </c>
    </row>
    <row r="16" spans="2:28" x14ac:dyDescent="0.3">
      <c r="B16" s="54" t="s">
        <v>35</v>
      </c>
      <c r="C16" s="64" t="s">
        <v>147</v>
      </c>
      <c r="D16" s="66" t="str">
        <f>SUBSTITUTE(SUBSTITUTE(C16, "[", ""), "]", "")</f>
        <v>0.4, 0.9</v>
      </c>
      <c r="E16" s="66" t="s">
        <v>186</v>
      </c>
      <c r="F16" s="67" t="s">
        <v>181</v>
      </c>
      <c r="G16" s="59"/>
      <c r="H16" s="59"/>
      <c r="L16" s="56"/>
      <c r="M16" s="56"/>
      <c r="N16" s="56"/>
    </row>
    <row r="17" spans="2:16" x14ac:dyDescent="0.3">
      <c r="B17" s="54" t="s">
        <v>105</v>
      </c>
      <c r="C17" s="64" t="s">
        <v>148</v>
      </c>
      <c r="D17" s="66" t="str">
        <f>SUBSTITUTE(SUBSTITUTE(C17, "[", ""), "]", "")</f>
        <v>0.9, 0.2</v>
      </c>
      <c r="E17" s="66" t="s">
        <v>170</v>
      </c>
      <c r="F17" s="67" t="s">
        <v>184</v>
      </c>
      <c r="G17" s="59"/>
      <c r="H17" s="59"/>
      <c r="L17" s="56"/>
      <c r="M17" s="56"/>
      <c r="N17" s="56"/>
    </row>
    <row r="18" spans="2:16" x14ac:dyDescent="0.3">
      <c r="B18" s="54" t="s">
        <v>109</v>
      </c>
      <c r="C18" s="64" t="s">
        <v>149</v>
      </c>
      <c r="D18" s="66" t="str">
        <f>SUBSTITUTE(SUBSTITUTE(C18, "[", ""), "]", "")</f>
        <v>0.6, 0.3</v>
      </c>
      <c r="E18" s="66" t="s">
        <v>183</v>
      </c>
      <c r="F18" s="67" t="s">
        <v>171</v>
      </c>
      <c r="G18" s="59"/>
      <c r="H18" s="59"/>
      <c r="L18" s="56"/>
      <c r="M18" s="56"/>
      <c r="N18" s="56"/>
    </row>
    <row r="19" spans="2:16" x14ac:dyDescent="0.3">
      <c r="B19" s="54" t="s">
        <v>85</v>
      </c>
      <c r="C19" s="64" t="s">
        <v>150</v>
      </c>
      <c r="D19" s="66" t="str">
        <f>SUBSTITUTE(SUBSTITUTE(C19, "[", ""), "]", "")</f>
        <v>0.5, 0.8</v>
      </c>
      <c r="E19" s="66" t="s">
        <v>178</v>
      </c>
      <c r="F19" s="67" t="s">
        <v>177</v>
      </c>
      <c r="G19" s="59"/>
      <c r="H19" s="59"/>
      <c r="L19" s="56"/>
      <c r="M19" s="56"/>
      <c r="N19" s="56"/>
    </row>
    <row r="20" spans="2:16" x14ac:dyDescent="0.3">
      <c r="B20" s="54" t="s">
        <v>100</v>
      </c>
      <c r="C20" s="64" t="s">
        <v>151</v>
      </c>
      <c r="D20" s="66" t="str">
        <f>SUBSTITUTE(SUBSTITUTE(C20, "[", ""), "]", "")</f>
        <v>0.8, 0.3</v>
      </c>
      <c r="E20" s="66" t="s">
        <v>172</v>
      </c>
      <c r="F20" s="67" t="s">
        <v>171</v>
      </c>
      <c r="G20" s="59"/>
      <c r="H20" s="59"/>
      <c r="L20" s="56"/>
      <c r="M20" s="56"/>
      <c r="N20" s="56"/>
    </row>
    <row r="21" spans="2:16" x14ac:dyDescent="0.3">
      <c r="B21" s="54" t="s">
        <v>50</v>
      </c>
      <c r="C21" s="64" t="s">
        <v>152</v>
      </c>
      <c r="D21" s="66" t="str">
        <f>SUBSTITUTE(SUBSTITUTE(C21, "[", ""), "]", "")</f>
        <v>0.7, 0.5</v>
      </c>
      <c r="E21" s="66" t="s">
        <v>174</v>
      </c>
      <c r="F21" s="67" t="s">
        <v>185</v>
      </c>
      <c r="G21" s="59"/>
      <c r="H21" s="59"/>
      <c r="L21" s="56"/>
      <c r="M21" s="56"/>
      <c r="N21" s="56"/>
    </row>
    <row r="22" spans="2:16" x14ac:dyDescent="0.3">
      <c r="B22" s="54" t="s">
        <v>103</v>
      </c>
      <c r="C22" s="64" t="s">
        <v>153</v>
      </c>
      <c r="D22" s="66" t="str">
        <f>SUBSTITUTE(SUBSTITUTE(C22, "[", ""), "]", "")</f>
        <v>0.6, 0.4</v>
      </c>
      <c r="E22" s="66" t="s">
        <v>183</v>
      </c>
      <c r="F22" s="67" t="s">
        <v>173</v>
      </c>
      <c r="G22" s="59"/>
      <c r="H22" s="59"/>
      <c r="K22" s="90"/>
      <c r="L22" s="91"/>
      <c r="M22" s="91"/>
      <c r="N22" s="91"/>
      <c r="O22" s="92"/>
      <c r="P22" s="90"/>
    </row>
    <row r="23" spans="2:16" ht="27.6" x14ac:dyDescent="0.3">
      <c r="B23" s="54" t="s">
        <v>31</v>
      </c>
      <c r="C23" s="64" t="s">
        <v>138</v>
      </c>
      <c r="D23" s="66" t="str">
        <f>SUBSTITUTE(SUBSTITUTE(C23, "[", ""), "]", "")</f>
        <v>0.1, 0.8</v>
      </c>
      <c r="E23" s="66" t="s">
        <v>176</v>
      </c>
      <c r="F23" s="67" t="s">
        <v>177</v>
      </c>
      <c r="G23" s="59"/>
      <c r="H23" s="59"/>
      <c r="K23" s="90"/>
      <c r="L23" s="94" t="s">
        <v>201</v>
      </c>
      <c r="M23" s="95" t="s">
        <v>189</v>
      </c>
      <c r="N23" s="96" t="s">
        <v>190</v>
      </c>
      <c r="O23" s="92"/>
      <c r="P23" s="90"/>
    </row>
    <row r="24" spans="2:16" x14ac:dyDescent="0.3">
      <c r="B24" s="54" t="s">
        <v>64</v>
      </c>
      <c r="C24" s="64" t="s">
        <v>154</v>
      </c>
      <c r="D24" s="66" t="str">
        <f>SUBSTITUTE(SUBSTITUTE(C24, "[", ""), "]", "")</f>
        <v>0.8, 0.6</v>
      </c>
      <c r="E24" s="66" t="s">
        <v>172</v>
      </c>
      <c r="F24" s="67" t="s">
        <v>175</v>
      </c>
      <c r="G24" s="59"/>
      <c r="H24" s="59"/>
      <c r="K24" s="90"/>
      <c r="L24" s="97" t="s">
        <v>114</v>
      </c>
      <c r="M24" s="93">
        <v>0.66666666666666696</v>
      </c>
      <c r="N24" s="98">
        <v>0.51666666666666705</v>
      </c>
      <c r="O24" s="92"/>
      <c r="P24" s="90"/>
    </row>
    <row r="25" spans="2:16" x14ac:dyDescent="0.3">
      <c r="B25" s="54" t="s">
        <v>106</v>
      </c>
      <c r="C25" s="64" t="s">
        <v>155</v>
      </c>
      <c r="D25" s="66" t="str">
        <f>SUBSTITUTE(SUBSTITUTE(C25, "[", ""), "]", "")</f>
        <v>0.4, 0.7</v>
      </c>
      <c r="E25" s="66" t="s">
        <v>186</v>
      </c>
      <c r="F25" s="67" t="s">
        <v>179</v>
      </c>
      <c r="G25" s="59"/>
      <c r="H25" s="59"/>
      <c r="K25" s="90"/>
      <c r="L25" s="97" t="s">
        <v>115</v>
      </c>
      <c r="M25" s="93">
        <v>0.56666666666666665</v>
      </c>
      <c r="N25" s="98">
        <v>0.58333333333333337</v>
      </c>
      <c r="O25" s="92"/>
      <c r="P25" s="90"/>
    </row>
    <row r="26" spans="2:16" x14ac:dyDescent="0.3">
      <c r="B26" s="54" t="s">
        <v>80</v>
      </c>
      <c r="C26" s="64" t="s">
        <v>156</v>
      </c>
      <c r="D26" s="66" t="str">
        <f>SUBSTITUTE(SUBSTITUTE(C26, "[", ""), "]", "")</f>
        <v>0.5, 0.3</v>
      </c>
      <c r="E26" s="66" t="s">
        <v>178</v>
      </c>
      <c r="F26" s="67" t="s">
        <v>171</v>
      </c>
      <c r="G26" s="59"/>
      <c r="H26" s="59"/>
      <c r="K26" s="90"/>
      <c r="L26" s="97" t="s">
        <v>116</v>
      </c>
      <c r="M26" s="93">
        <v>0.66666666666666663</v>
      </c>
      <c r="N26" s="98">
        <v>0.51666666666666672</v>
      </c>
      <c r="O26" s="92"/>
      <c r="P26" s="90"/>
    </row>
    <row r="27" spans="2:16" x14ac:dyDescent="0.3">
      <c r="B27" s="54" t="s">
        <v>126</v>
      </c>
      <c r="C27" s="64" t="s">
        <v>143</v>
      </c>
      <c r="D27" s="66" t="str">
        <f>SUBSTITUTE(SUBSTITUTE(C27, "[", ""), "]", "")</f>
        <v>0.6, 0.7</v>
      </c>
      <c r="E27" s="66" t="s">
        <v>183</v>
      </c>
      <c r="F27" s="67" t="s">
        <v>179</v>
      </c>
      <c r="G27" s="59"/>
      <c r="H27" s="59"/>
      <c r="K27" s="90"/>
      <c r="L27" s="97" t="s">
        <v>117</v>
      </c>
      <c r="M27" s="93">
        <v>0.38</v>
      </c>
      <c r="N27" s="98">
        <v>0.83333333333333337</v>
      </c>
      <c r="O27" s="92"/>
      <c r="P27" s="90"/>
    </row>
    <row r="28" spans="2:16" x14ac:dyDescent="0.3">
      <c r="B28" s="54" t="s">
        <v>29</v>
      </c>
      <c r="C28" s="64" t="s">
        <v>152</v>
      </c>
      <c r="D28" s="66" t="str">
        <f>SUBSTITUTE(SUBSTITUTE(C28, "[", ""), "]", "")</f>
        <v>0.7, 0.5</v>
      </c>
      <c r="E28" s="66" t="s">
        <v>174</v>
      </c>
      <c r="F28" s="67" t="s">
        <v>185</v>
      </c>
      <c r="G28" s="59"/>
      <c r="H28" s="59"/>
      <c r="K28" s="90"/>
      <c r="L28" s="97" t="s">
        <v>118</v>
      </c>
      <c r="M28" s="93">
        <v>0.54</v>
      </c>
      <c r="N28" s="98">
        <v>0.64999999999999991</v>
      </c>
      <c r="O28" s="92"/>
      <c r="P28" s="90"/>
    </row>
    <row r="29" spans="2:16" x14ac:dyDescent="0.3">
      <c r="B29" s="54" t="s">
        <v>34</v>
      </c>
      <c r="C29" s="64" t="s">
        <v>157</v>
      </c>
      <c r="D29" s="66" t="str">
        <f>SUBSTITUTE(SUBSTITUTE(C29, "[", ""), "]", "")</f>
        <v>0.4, 0.6</v>
      </c>
      <c r="E29" s="66" t="s">
        <v>186</v>
      </c>
      <c r="F29" s="67" t="s">
        <v>175</v>
      </c>
      <c r="G29" s="59"/>
      <c r="H29" s="59"/>
      <c r="K29" s="90"/>
      <c r="L29" s="97" t="s">
        <v>119</v>
      </c>
      <c r="M29" s="93">
        <v>0.66666666666666663</v>
      </c>
      <c r="N29" s="98">
        <v>0.52</v>
      </c>
      <c r="O29" s="92"/>
      <c r="P29" s="90"/>
    </row>
    <row r="30" spans="2:16" x14ac:dyDescent="0.3">
      <c r="B30" s="54" t="s">
        <v>40</v>
      </c>
      <c r="C30" s="64" t="s">
        <v>158</v>
      </c>
      <c r="D30" s="66" t="str">
        <f>SUBSTITUTE(SUBSTITUTE(C30, "[", ""), "]", "")</f>
        <v>0.3, 0.9</v>
      </c>
      <c r="E30" s="66" t="s">
        <v>182</v>
      </c>
      <c r="F30" s="67" t="s">
        <v>181</v>
      </c>
      <c r="G30" s="59"/>
      <c r="H30" s="59"/>
      <c r="K30" s="90"/>
      <c r="L30" s="97" t="s">
        <v>120</v>
      </c>
      <c r="M30" s="93">
        <v>0.45</v>
      </c>
      <c r="N30" s="98">
        <v>0.76666666666666661</v>
      </c>
      <c r="O30" s="92"/>
      <c r="P30" s="90"/>
    </row>
    <row r="31" spans="2:16" x14ac:dyDescent="0.3">
      <c r="B31" s="54" t="s">
        <v>102</v>
      </c>
      <c r="C31" s="64" t="s">
        <v>159</v>
      </c>
      <c r="D31" s="66" t="str">
        <f>SUBSTITUTE(SUBSTITUTE(C31, "[", ""), "]", "")</f>
        <v>0.2, 0.8</v>
      </c>
      <c r="E31" s="66" t="s">
        <v>180</v>
      </c>
      <c r="F31" s="67" t="s">
        <v>177</v>
      </c>
      <c r="G31" s="59"/>
      <c r="H31" s="59"/>
      <c r="K31" s="90"/>
      <c r="L31" s="97" t="s">
        <v>121</v>
      </c>
      <c r="M31" s="93">
        <v>0.72</v>
      </c>
      <c r="N31" s="98">
        <v>0.46000000000000008</v>
      </c>
      <c r="O31" s="92"/>
      <c r="P31" s="90"/>
    </row>
    <row r="32" spans="2:16" x14ac:dyDescent="0.3">
      <c r="B32" s="54" t="s">
        <v>104</v>
      </c>
      <c r="C32" s="64" t="s">
        <v>139</v>
      </c>
      <c r="D32" s="66" t="str">
        <f>SUBSTITUTE(SUBSTITUTE(C32, "[", ""), "]", "")</f>
        <v>0.5, 0.7</v>
      </c>
      <c r="E32" s="66" t="s">
        <v>178</v>
      </c>
      <c r="F32" s="67" t="s">
        <v>179</v>
      </c>
      <c r="G32" s="59"/>
      <c r="H32" s="59"/>
      <c r="K32" s="90"/>
      <c r="L32" s="97" t="s">
        <v>122</v>
      </c>
      <c r="M32" s="93">
        <v>0.44999999999999996</v>
      </c>
      <c r="N32" s="98">
        <v>0.66666666666666685</v>
      </c>
      <c r="O32" s="92"/>
      <c r="P32" s="90"/>
    </row>
    <row r="33" spans="2:16" x14ac:dyDescent="0.3">
      <c r="B33" s="54" t="s">
        <v>110</v>
      </c>
      <c r="C33" s="64" t="s">
        <v>153</v>
      </c>
      <c r="D33" s="66" t="str">
        <f>SUBSTITUTE(SUBSTITUTE(C33, "[", ""), "]", "")</f>
        <v>0.6, 0.4</v>
      </c>
      <c r="E33" s="66" t="s">
        <v>183</v>
      </c>
      <c r="F33" s="67" t="s">
        <v>173</v>
      </c>
      <c r="G33" s="59"/>
      <c r="H33" s="59"/>
      <c r="K33" s="90"/>
      <c r="L33" s="97" t="s">
        <v>123</v>
      </c>
      <c r="M33" s="93">
        <v>0.70000000000000007</v>
      </c>
      <c r="N33" s="98">
        <v>0.45</v>
      </c>
      <c r="O33" s="92"/>
      <c r="P33" s="90"/>
    </row>
    <row r="34" spans="2:16" x14ac:dyDescent="0.3">
      <c r="B34" s="54" t="s">
        <v>82</v>
      </c>
      <c r="C34" s="64" t="s">
        <v>137</v>
      </c>
      <c r="D34" s="66" t="str">
        <f>SUBSTITUTE(SUBSTITUTE(C34, "[", ""), "]", "")</f>
        <v>0.7, 0.6</v>
      </c>
      <c r="E34" s="66" t="s">
        <v>174</v>
      </c>
      <c r="F34" s="67" t="s">
        <v>175</v>
      </c>
      <c r="G34" s="59"/>
      <c r="H34" s="59"/>
      <c r="K34" s="90"/>
      <c r="L34" s="97" t="s">
        <v>124</v>
      </c>
      <c r="M34" s="93">
        <v>0.57999999999999996</v>
      </c>
      <c r="N34" s="98">
        <v>0.33999999999999997</v>
      </c>
      <c r="O34" s="92"/>
      <c r="P34" s="90"/>
    </row>
    <row r="35" spans="2:16" x14ac:dyDescent="0.3">
      <c r="B35" s="54" t="s">
        <v>87</v>
      </c>
      <c r="C35" s="64" t="s">
        <v>140</v>
      </c>
      <c r="D35" s="66" t="str">
        <f>SUBSTITUTE(SUBSTITUTE(C35, "[", ""), "]", "")</f>
        <v>0.2, 0.9</v>
      </c>
      <c r="E35" s="66" t="s">
        <v>180</v>
      </c>
      <c r="F35" s="67" t="s">
        <v>181</v>
      </c>
      <c r="G35" s="59"/>
      <c r="H35" s="59"/>
      <c r="K35" s="90"/>
      <c r="L35" s="99" t="s">
        <v>125</v>
      </c>
      <c r="M35" s="100">
        <v>0.43333333333333335</v>
      </c>
      <c r="N35" s="101">
        <v>0.75</v>
      </c>
      <c r="O35" s="92"/>
      <c r="P35" s="90"/>
    </row>
    <row r="36" spans="2:16" x14ac:dyDescent="0.3">
      <c r="B36" s="54" t="s">
        <v>59</v>
      </c>
      <c r="C36" s="64" t="s">
        <v>160</v>
      </c>
      <c r="D36" s="66" t="str">
        <f>SUBSTITUTE(SUBSTITUTE(C36, "[", ""), "]", "")</f>
        <v>0.8, 0.7</v>
      </c>
      <c r="E36" s="66" t="s">
        <v>172</v>
      </c>
      <c r="F36" s="67" t="s">
        <v>179</v>
      </c>
      <c r="G36" s="59"/>
      <c r="H36" s="59"/>
      <c r="K36" s="90"/>
      <c r="L36" s="91"/>
      <c r="M36" s="91"/>
      <c r="N36" s="91"/>
      <c r="O36" s="92"/>
      <c r="P36" s="90"/>
    </row>
    <row r="37" spans="2:16" x14ac:dyDescent="0.3">
      <c r="B37" s="54" t="s">
        <v>65</v>
      </c>
      <c r="C37" s="64" t="s">
        <v>161</v>
      </c>
      <c r="D37" s="66" t="str">
        <f>SUBSTITUTE(SUBSTITUTE(C37, "[", ""), "]", "")</f>
        <v>0.9, 0.4</v>
      </c>
      <c r="E37" s="66" t="s">
        <v>170</v>
      </c>
      <c r="F37" s="67" t="s">
        <v>173</v>
      </c>
      <c r="G37" s="59"/>
      <c r="H37" s="59"/>
      <c r="K37" s="90"/>
      <c r="L37" s="91"/>
      <c r="M37" s="91"/>
      <c r="N37" s="91"/>
      <c r="O37" s="92"/>
      <c r="P37" s="90"/>
    </row>
    <row r="38" spans="2:16" x14ac:dyDescent="0.3">
      <c r="B38" s="54" t="s">
        <v>70</v>
      </c>
      <c r="C38" s="64" t="s">
        <v>162</v>
      </c>
      <c r="D38" s="66" t="str">
        <f>SUBSTITUTE(SUBSTITUTE(C38, "[", ""), "]", "")</f>
        <v>0.6, 0.8</v>
      </c>
      <c r="E38" s="66" t="s">
        <v>183</v>
      </c>
      <c r="F38" s="67" t="s">
        <v>177</v>
      </c>
      <c r="G38" s="59"/>
      <c r="H38" s="59"/>
      <c r="K38" s="90"/>
      <c r="L38" s="91"/>
      <c r="M38" s="91"/>
      <c r="N38" s="91"/>
      <c r="O38" s="92"/>
      <c r="P38" s="90"/>
    </row>
    <row r="39" spans="2:16" x14ac:dyDescent="0.3">
      <c r="B39" s="54" t="s">
        <v>83</v>
      </c>
      <c r="C39" s="64" t="s">
        <v>156</v>
      </c>
      <c r="D39" s="66" t="str">
        <f>SUBSTITUTE(SUBSTITUTE(C39, "[", ""), "]", "")</f>
        <v>0.5, 0.3</v>
      </c>
      <c r="E39" s="66" t="s">
        <v>178</v>
      </c>
      <c r="F39" s="67" t="s">
        <v>171</v>
      </c>
      <c r="G39" s="59"/>
      <c r="H39" s="59"/>
      <c r="K39" s="90"/>
      <c r="L39" s="91"/>
      <c r="M39" s="91"/>
      <c r="N39" s="91"/>
      <c r="O39" s="90"/>
      <c r="P39" s="90"/>
    </row>
    <row r="40" spans="2:16" x14ac:dyDescent="0.3">
      <c r="B40" s="54" t="s">
        <v>108</v>
      </c>
      <c r="C40" s="64" t="s">
        <v>157</v>
      </c>
      <c r="D40" s="66" t="str">
        <f>SUBSTITUTE(SUBSTITUTE(C40, "[", ""), "]", "")</f>
        <v>0.4, 0.6</v>
      </c>
      <c r="E40" s="66" t="s">
        <v>186</v>
      </c>
      <c r="F40" s="67" t="s">
        <v>175</v>
      </c>
      <c r="G40" s="59"/>
      <c r="H40" s="59"/>
      <c r="K40" s="90"/>
      <c r="L40" s="91"/>
      <c r="M40" s="91"/>
      <c r="N40" s="91"/>
      <c r="O40" s="90"/>
      <c r="P40" s="90"/>
    </row>
    <row r="41" spans="2:16" x14ac:dyDescent="0.3">
      <c r="B41" s="54" t="s">
        <v>55</v>
      </c>
      <c r="C41" s="64" t="s">
        <v>152</v>
      </c>
      <c r="D41" s="66" t="str">
        <f>SUBSTITUTE(SUBSTITUTE(C41, "[", ""), "]", "")</f>
        <v>0.7, 0.5</v>
      </c>
      <c r="E41" s="66" t="s">
        <v>174</v>
      </c>
      <c r="F41" s="67" t="s">
        <v>185</v>
      </c>
      <c r="G41" s="59"/>
      <c r="H41" s="59"/>
      <c r="K41" s="90"/>
      <c r="L41" s="91"/>
      <c r="M41" s="91"/>
      <c r="N41" s="91"/>
      <c r="O41" s="90"/>
      <c r="P41" s="90"/>
    </row>
    <row r="42" spans="2:16" x14ac:dyDescent="0.3">
      <c r="B42" s="54" t="s">
        <v>71</v>
      </c>
      <c r="C42" s="64" t="s">
        <v>163</v>
      </c>
      <c r="D42" s="66" t="str">
        <f>SUBSTITUTE(SUBSTITUTE(C42, "[", ""), "]", "")</f>
        <v>0.5, 0.4</v>
      </c>
      <c r="E42" s="66" t="s">
        <v>178</v>
      </c>
      <c r="F42" s="67" t="s">
        <v>173</v>
      </c>
      <c r="G42" s="59"/>
      <c r="H42" s="59"/>
      <c r="K42" s="90"/>
      <c r="L42" s="91"/>
      <c r="M42" s="91"/>
      <c r="N42" s="91"/>
      <c r="O42" s="90"/>
      <c r="P42" s="90"/>
    </row>
    <row r="43" spans="2:16" x14ac:dyDescent="0.3">
      <c r="B43" s="54" t="s">
        <v>77</v>
      </c>
      <c r="C43" s="64" t="s">
        <v>164</v>
      </c>
      <c r="D43" s="66" t="str">
        <f>SUBSTITUTE(SUBSTITUTE(C43, "[", ""), "]", "")</f>
        <v>0.6, 0.5</v>
      </c>
      <c r="E43" s="66" t="s">
        <v>183</v>
      </c>
      <c r="F43" s="67" t="s">
        <v>185</v>
      </c>
      <c r="G43" s="59"/>
      <c r="H43" s="59"/>
      <c r="K43" s="90"/>
      <c r="L43" s="91"/>
      <c r="M43" s="91"/>
      <c r="N43" s="91"/>
      <c r="O43" s="90"/>
      <c r="P43" s="90"/>
    </row>
    <row r="44" spans="2:16" x14ac:dyDescent="0.3">
      <c r="B44" s="55" t="s">
        <v>89</v>
      </c>
      <c r="C44" s="65" t="s">
        <v>141</v>
      </c>
      <c r="D44" s="68" t="str">
        <f>SUBSTITUTE(SUBSTITUTE(C44, "[", ""), "]", "")</f>
        <v>0.3, 0.8</v>
      </c>
      <c r="E44" s="68" t="s">
        <v>182</v>
      </c>
      <c r="F44" s="69" t="s">
        <v>177</v>
      </c>
      <c r="G44" s="59"/>
      <c r="H44" s="59"/>
      <c r="K44" s="90"/>
      <c r="L44" s="91"/>
      <c r="M44" s="91"/>
      <c r="N44" s="91"/>
      <c r="O44" s="90"/>
      <c r="P44" s="90"/>
    </row>
  </sheetData>
  <mergeCells count="4">
    <mergeCell ref="B2:F2"/>
    <mergeCell ref="N3:S3"/>
    <mergeCell ref="T3:Y3"/>
    <mergeCell ref="G3:M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33F9-2174-406E-8822-EB3E33EA0EDE}">
  <dimension ref="A1"/>
  <sheetViews>
    <sheetView showGridLines="0" zoomScale="115" zoomScaleNormal="115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539E-A380-43CF-9B99-D9AFEE79F3AC}">
  <dimension ref="A1"/>
  <sheetViews>
    <sheetView showGridLines="0" zoomScale="115" zoomScaleNormal="115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Preprocessing</vt:lpstr>
      <vt:lpstr>BoW-TFIDF-Classify</vt:lpstr>
      <vt:lpstr>Embeddings</vt:lpstr>
      <vt:lpstr>Attention</vt:lpstr>
      <vt:lpstr>Similarity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Aguirre Aragon</dc:creator>
  <cp:lastModifiedBy>Cesar Aguirre Aragon</cp:lastModifiedBy>
  <dcterms:created xsi:type="dcterms:W3CDTF">2015-06-05T18:17:20Z</dcterms:created>
  <dcterms:modified xsi:type="dcterms:W3CDTF">2025-04-07T22:48:47Z</dcterms:modified>
</cp:coreProperties>
</file>