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0480" yWindow="-19060" windowWidth="25360" windowHeight="17220" tabRatio="500" activeTab="2"/>
  </bookViews>
  <sheets>
    <sheet name="Data" sheetId="1" r:id="rId1"/>
    <sheet name="Metadata" sheetId="2" r:id="rId2"/>
    <sheet name="Prep" sheetId="3" r:id="rId3"/>
  </sheets>
  <definedNames>
    <definedName name="ACS_13_5YR_B25036" localSheetId="0">Data!$A$1:$AS$3</definedName>
    <definedName name="ACS_13_5YR_DP04" localSheetId="0">Data!$AT$1:$WN$60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3" l="1"/>
  <c r="D21" i="3"/>
  <c r="D31" i="3"/>
  <c r="F31" i="3"/>
  <c r="E31" i="3"/>
  <c r="C31" i="3"/>
  <c r="F30" i="3"/>
  <c r="E30" i="3"/>
  <c r="D30" i="3"/>
  <c r="G3" i="3"/>
  <c r="G4" i="3"/>
  <c r="G5" i="3"/>
  <c r="G6" i="3"/>
  <c r="G7" i="3"/>
  <c r="G8" i="3"/>
  <c r="G9" i="3"/>
  <c r="G10" i="3"/>
  <c r="G2" i="3"/>
  <c r="G13" i="3"/>
  <c r="G14" i="3"/>
  <c r="G15" i="3"/>
  <c r="G16" i="3"/>
  <c r="G17" i="3"/>
  <c r="G18" i="3"/>
  <c r="G19" i="3"/>
  <c r="G20" i="3"/>
  <c r="G12" i="3"/>
  <c r="C30" i="3"/>
  <c r="F13" i="3"/>
  <c r="F14" i="3"/>
  <c r="F15" i="3"/>
  <c r="F16" i="3"/>
  <c r="F17" i="3"/>
  <c r="F18" i="3"/>
  <c r="F19" i="3"/>
  <c r="F20" i="3"/>
  <c r="E13" i="3"/>
  <c r="E14" i="3"/>
  <c r="E15" i="3"/>
  <c r="E16" i="3"/>
  <c r="E17" i="3"/>
  <c r="E18" i="3"/>
  <c r="E19" i="3"/>
  <c r="E20" i="3"/>
  <c r="D13" i="3"/>
  <c r="D14" i="3"/>
  <c r="D15" i="3"/>
  <c r="D16" i="3"/>
  <c r="D17" i="3"/>
  <c r="D18" i="3"/>
  <c r="D19" i="3"/>
  <c r="D20" i="3"/>
  <c r="C19" i="3"/>
  <c r="C20" i="3"/>
  <c r="B20" i="3"/>
  <c r="B19" i="3"/>
  <c r="C13" i="3"/>
  <c r="C14" i="3"/>
  <c r="C15" i="3"/>
  <c r="C16" i="3"/>
  <c r="C17" i="3"/>
  <c r="C18" i="3"/>
  <c r="B13" i="3"/>
  <c r="B14" i="3"/>
  <c r="B15" i="3"/>
  <c r="B16" i="3"/>
  <c r="B17" i="3"/>
  <c r="B18" i="3"/>
  <c r="D12" i="3"/>
  <c r="F12" i="3"/>
  <c r="D3" i="3"/>
  <c r="D4" i="3"/>
  <c r="D5" i="3"/>
  <c r="D6" i="3"/>
  <c r="D7" i="3"/>
  <c r="D8" i="3"/>
  <c r="D9" i="3"/>
  <c r="D10" i="3"/>
  <c r="D2" i="3"/>
  <c r="B12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B3" i="3"/>
  <c r="B4" i="3"/>
  <c r="B5" i="3"/>
  <c r="B6" i="3"/>
  <c r="B7" i="3"/>
  <c r="B8" i="3"/>
  <c r="B9" i="3"/>
  <c r="B10" i="3"/>
  <c r="B2" i="3"/>
  <c r="E12" i="3"/>
  <c r="C3" i="3"/>
  <c r="C4" i="3"/>
  <c r="C5" i="3"/>
  <c r="C6" i="3"/>
  <c r="C7" i="3"/>
  <c r="C8" i="3"/>
  <c r="C9" i="3"/>
  <c r="C10" i="3"/>
  <c r="C12" i="3"/>
  <c r="C2" i="3"/>
</calcChain>
</file>

<file path=xl/connections.xml><?xml version="1.0" encoding="utf-8"?>
<connections xmlns="http://schemas.openxmlformats.org/spreadsheetml/2006/main">
  <connection id="1" name="ACS_13_5YR_B25036.csv" type="6" refreshedVersion="0" background="1" saveData="1">
    <textPr fileType="mac" sourceFile="Macintosh HD:Users:jasonlallymoci:Downloads:ACS_13_5YR_B25036_SF_County:ACS_13_5YR_B25036.csv" tab="0" comma="1">
      <textFields count="45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CS_13_5YR_DP04.csv" type="6" refreshedVersion="0" background="1" saveData="1">
    <textPr fileType="mac" sourceFile="Macintosh HD:Users:jasonlallymoci:Downloads:ACS_13_5YR_DP04_County:ACS_13_5YR_DP04.csv" tab="0" comma="1">
      <textFields count="56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<sst xmlns="http://schemas.openxmlformats.org/spreadsheetml/2006/main" count="207" uniqueCount="116">
  <si>
    <t>GEO.id</t>
  </si>
  <si>
    <t>GEO.id2</t>
  </si>
  <si>
    <t>GEO.display-label</t>
  </si>
  <si>
    <t>Id</t>
  </si>
  <si>
    <t>Id2</t>
  </si>
  <si>
    <t>Geography</t>
  </si>
  <si>
    <t>0500000US06075</t>
  </si>
  <si>
    <t>06075</t>
  </si>
  <si>
    <t>San Francisco County, California</t>
  </si>
  <si>
    <t>MOE</t>
  </si>
  <si>
    <t>Estimate</t>
  </si>
  <si>
    <t>Stat ID</t>
  </si>
  <si>
    <t>Label</t>
  </si>
  <si>
    <t>MOE ID</t>
  </si>
  <si>
    <t>HD01_VD01</t>
  </si>
  <si>
    <t>HD02_VD01</t>
  </si>
  <si>
    <t>HD01_VD02</t>
  </si>
  <si>
    <t>HD02_VD02</t>
  </si>
  <si>
    <t>HD01_VD03</t>
  </si>
  <si>
    <t>HD02_VD03</t>
  </si>
  <si>
    <t>HD01_VD04</t>
  </si>
  <si>
    <t>HD02_VD04</t>
  </si>
  <si>
    <t>HD01_VD05</t>
  </si>
  <si>
    <t>HD02_VD05</t>
  </si>
  <si>
    <t>HD01_VD06</t>
  </si>
  <si>
    <t>HD02_VD06</t>
  </si>
  <si>
    <t>HD01_VD07</t>
  </si>
  <si>
    <t>HD02_VD07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</si>
  <si>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</si>
  <si>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</si>
  <si>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</si>
  <si>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</si>
  <si>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</si>
  <si>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</si>
  <si>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</si>
  <si>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</si>
  <si>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</si>
  <si>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</si>
  <si>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</si>
  <si>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</si>
  <si>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</si>
  <si>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</si>
  <si>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</si>
  <si>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</si>
  <si>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</si>
  <si>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</si>
  <si>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</si>
  <si>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</si>
  <si>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</si>
  <si>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</si>
  <si>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</si>
  <si>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</si>
  <si>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</si>
  <si>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</si>
  <si>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</si>
  <si>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</si>
  <si>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Estimate; Total:</t>
  </si>
  <si>
    <t>Margin of Error; Total:</t>
  </si>
  <si>
    <t>Estimate; Owner occupied:</t>
  </si>
  <si>
    <t>Margin of Error; Owner occupied:</t>
  </si>
  <si>
    <t>Estimate; Owner occupied: - Built 2010 or later</t>
  </si>
  <si>
    <t>Margin of Error; Owner occupied: - Built 2010 or later</t>
  </si>
  <si>
    <t>Estimate; Owner occupied: - Built 2000 to 2009</t>
  </si>
  <si>
    <t>Margin of Error; Owner occupied: - Built 2000 to 2009</t>
  </si>
  <si>
    <t>Estimate; Owner occupied: - Built 1990 to 1999</t>
  </si>
  <si>
    <t>Margin of Error; Owner occupied: - Built 1990 to 1999</t>
  </si>
  <si>
    <t>Estimate; Owner occupied: - Built 1980 to 1989</t>
  </si>
  <si>
    <t>Margin of Error; Owner occupied: - Built 1980 to 1989</t>
  </si>
  <si>
    <t>Estimate; Owner occupied: - Built 1970 to 1979</t>
  </si>
  <si>
    <t>Margin of Error; Owner occupied: - Built 1970 to 1979</t>
  </si>
  <si>
    <t>Estimate; Owner occupied: - Built 1960 to 1969</t>
  </si>
  <si>
    <t>Margin of Error; Owner occupied: - Built 1960 to 1969</t>
  </si>
  <si>
    <t>Estimate; Owner occupied: - Built 1950 to 1959</t>
  </si>
  <si>
    <t>Margin of Error; Owner occupied: - Built 1950 to 1959</t>
  </si>
  <si>
    <t>Estimate; Owner occupied: - Built 1940 to 1949</t>
  </si>
  <si>
    <t>Margin of Error; Owner occupied: - Built 1940 to 1949</t>
  </si>
  <si>
    <t>Estimate; Owner occupied: - Built 1939 or earlier</t>
  </si>
  <si>
    <t>Margin of Error; Owner occupied: - Built 1939 or earlier</t>
  </si>
  <si>
    <t>Estimate; Renter occupied:</t>
  </si>
  <si>
    <t>Margin of Error; Renter occupied:</t>
  </si>
  <si>
    <t>Estimate; Renter occupied: - Built 2010 or later</t>
  </si>
  <si>
    <t>Margin of Error; Renter occupied: - Built 2010 or later</t>
  </si>
  <si>
    <t>Estimate; Renter occupied: - Built 2000 to 2009</t>
  </si>
  <si>
    <t>Margin of Error; Renter occupied: - Built 2000 to 2009</t>
  </si>
  <si>
    <t>Estimate; Renter occupied: - Built 1990 to 1999</t>
  </si>
  <si>
    <t>Margin of Error; Renter occupied: - Built 1990 to 1999</t>
  </si>
  <si>
    <t>Estimate; Renter occupied: - Built 1980 to 1989</t>
  </si>
  <si>
    <t>Margin of Error; Renter occupied: - Built 1980 to 1989</t>
  </si>
  <si>
    <t>Estimate; Renter occupied: - Built 1970 to 1979</t>
  </si>
  <si>
    <t>Margin of Error; Renter occupied: - Built 1970 to 1979</t>
  </si>
  <si>
    <t>Estimate; Renter occupied: - Built 1960 to 1969</t>
  </si>
  <si>
    <t>Margin of Error; Renter occupied: - Built 1960 to 1969</t>
  </si>
  <si>
    <t>Estimate; Renter occupied: - Built 1950 to 1959</t>
  </si>
  <si>
    <t>Margin of Error; Renter occupied: - Built 1950 to 1959</t>
  </si>
  <si>
    <t>Estimate; Renter occupied: - Built 1940 to 1949</t>
  </si>
  <si>
    <t>Margin of Error; Renter occupied: - Built 1940 to 1949</t>
  </si>
  <si>
    <t>Estimate; Renter occupied: - Built 1939 or earlier</t>
  </si>
  <si>
    <t>Margin of Error; Renter occupied: - Built 1939 or earlier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</si>
  <si>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</si>
  <si>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</si>
  <si>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</si>
  <si>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</si>
  <si>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</si>
  <si>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</si>
  <si>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</si>
  <si>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</si>
  <si>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</si>
  <si>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13</t>
  </si>
  <si>
    <t>Decades</t>
  </si>
  <si>
    <t>Built before 1980</t>
  </si>
  <si>
    <t>Built 1980 to 2013</t>
  </si>
  <si>
    <t>Renter</t>
  </si>
  <si>
    <t>MOE_Renter</t>
  </si>
  <si>
    <t>Owner</t>
  </si>
  <si>
    <t>MOE_Owner</t>
  </si>
  <si>
    <t>MOE * MOE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</si>
</sst>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3" fillId="0" borderId="0" xfId="0" applyFont="1"/>
    <xf numFmtId="1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ACS_13_5YR_B25036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topLeftCell="AY1" workbookViewId="0"/>
  </sheetViews>
  <sheetFormatPr baseColWidth="10" defaultRowHeight="15" x14ac:dyDescent="0"/>
  <cols>
    <col min="1" max="1" width="15.6640625" bestFit="1" customWidth="1"/>
    <col min="2" max="2" width="7.83203125" customWidth="1"/>
    <col min="3" max="3" width="27.1640625" bestFit="1" customWidth="1"/>
    <col min="4" max="4" width="14" bestFit="1" customWidth="1"/>
    <col min="5" max="5" width="19.33203125" bestFit="1" customWidth="1"/>
    <col min="6" max="6" width="23.1640625" bestFit="1" customWidth="1"/>
    <col min="7" max="7" width="28.5" bestFit="1" customWidth="1"/>
    <col min="8" max="8" width="39.33203125" bestFit="1" customWidth="1"/>
    <col min="9" max="9" width="44.83203125" bestFit="1" customWidth="1"/>
    <col min="10" max="10" width="39.6640625" bestFit="1" customWidth="1"/>
    <col min="11" max="11" width="45" bestFit="1" customWidth="1"/>
    <col min="12" max="12" width="39.6640625" bestFit="1" customWidth="1"/>
    <col min="13" max="13" width="45" bestFit="1" customWidth="1"/>
    <col min="14" max="14" width="39.6640625" bestFit="1" customWidth="1"/>
    <col min="15" max="15" width="45" bestFit="1" customWidth="1"/>
    <col min="16" max="16" width="39.6640625" bestFit="1" customWidth="1"/>
    <col min="17" max="17" width="45" bestFit="1" customWidth="1"/>
    <col min="18" max="18" width="39.6640625" bestFit="1" customWidth="1"/>
    <col min="19" max="19" width="45" bestFit="1" customWidth="1"/>
    <col min="20" max="20" width="39.6640625" bestFit="1" customWidth="1"/>
    <col min="21" max="21" width="45" bestFit="1" customWidth="1"/>
    <col min="22" max="22" width="39.6640625" bestFit="1" customWidth="1"/>
    <col min="23" max="23" width="45" bestFit="1" customWidth="1"/>
    <col min="24" max="24" width="40.83203125" bestFit="1" customWidth="1"/>
    <col min="25" max="25" width="46.1640625" bestFit="1" customWidth="1"/>
    <col min="26" max="26" width="23.1640625" bestFit="1" customWidth="1"/>
    <col min="27" max="27" width="28.5" bestFit="1" customWidth="1"/>
    <col min="28" max="28" width="39.33203125" bestFit="1" customWidth="1"/>
    <col min="29" max="29" width="44.6640625" bestFit="1" customWidth="1"/>
    <col min="30" max="30" width="39.6640625" bestFit="1" customWidth="1"/>
    <col min="31" max="31" width="45" bestFit="1" customWidth="1"/>
    <col min="32" max="32" width="39.6640625" bestFit="1" customWidth="1"/>
    <col min="33" max="33" width="45" bestFit="1" customWidth="1"/>
    <col min="34" max="34" width="39.6640625" bestFit="1" customWidth="1"/>
    <col min="35" max="35" width="45" bestFit="1" customWidth="1"/>
    <col min="36" max="36" width="39.6640625" bestFit="1" customWidth="1"/>
    <col min="37" max="37" width="45" bestFit="1" customWidth="1"/>
    <col min="38" max="38" width="39.6640625" bestFit="1" customWidth="1"/>
    <col min="39" max="39" width="45" bestFit="1" customWidth="1"/>
    <col min="40" max="40" width="39.6640625" bestFit="1" customWidth="1"/>
    <col min="41" max="41" width="45" bestFit="1" customWidth="1"/>
    <col min="42" max="42" width="39.6640625" bestFit="1" customWidth="1"/>
    <col min="43" max="43" width="45" bestFit="1" customWidth="1"/>
    <col min="44" max="44" width="40.83203125" bestFit="1" customWidth="1"/>
    <col min="45" max="45" width="46.1640625" bestFit="1" customWidth="1"/>
    <col min="46" max="46" width="15.6640625" bestFit="1" customWidth="1"/>
    <col min="47" max="47" width="7.83203125" bestFit="1" customWidth="1"/>
    <col min="48" max="48" width="29" bestFit="1" customWidth="1"/>
    <col min="49" max="49" width="44.83203125" bestFit="1" customWidth="1"/>
    <col min="50" max="50" width="50.1640625" bestFit="1" customWidth="1"/>
    <col min="51" max="51" width="44" bestFit="1" customWidth="1"/>
    <col min="52" max="52" width="57" bestFit="1" customWidth="1"/>
    <col min="53" max="53" width="65.33203125" bestFit="1" customWidth="1"/>
    <col min="54" max="54" width="70.6640625" bestFit="1" customWidth="1"/>
    <col min="55" max="55" width="64.5" bestFit="1" customWidth="1"/>
    <col min="56" max="56" width="77.5" bestFit="1" customWidth="1"/>
    <col min="57" max="57" width="63.33203125" bestFit="1" customWidth="1"/>
    <col min="58" max="58" width="68.6640625" bestFit="1" customWidth="1"/>
    <col min="59" max="59" width="62.5" bestFit="1" customWidth="1"/>
    <col min="60" max="60" width="75.33203125" bestFit="1" customWidth="1"/>
    <col min="61" max="61" width="50.1640625" bestFit="1" customWidth="1"/>
    <col min="62" max="62" width="55.6640625" bestFit="1" customWidth="1"/>
    <col min="63" max="63" width="49.33203125" bestFit="1" customWidth="1"/>
    <col min="64" max="64" width="62.33203125" bestFit="1" customWidth="1"/>
    <col min="65" max="65" width="45.33203125" bestFit="1" customWidth="1"/>
    <col min="66" max="66" width="50.6640625" bestFit="1" customWidth="1"/>
    <col min="67" max="67" width="44.5" bestFit="1" customWidth="1"/>
    <col min="68" max="68" width="57.5" bestFit="1" customWidth="1"/>
    <col min="69" max="69" width="43.6640625" bestFit="1" customWidth="1"/>
    <col min="70" max="70" width="49" bestFit="1" customWidth="1"/>
    <col min="71" max="71" width="42.83203125" bestFit="1" customWidth="1"/>
    <col min="72" max="72" width="55.83203125" bestFit="1" customWidth="1"/>
    <col min="73" max="73" width="58.5" bestFit="1" customWidth="1"/>
    <col min="74" max="74" width="64" bestFit="1" customWidth="1"/>
    <col min="75" max="75" width="57.6640625" bestFit="1" customWidth="1"/>
    <col min="76" max="76" width="70.6640625" bestFit="1" customWidth="1"/>
    <col min="77" max="77" width="58.1640625" bestFit="1" customWidth="1"/>
    <col min="78" max="78" width="63.5" bestFit="1" customWidth="1"/>
    <col min="79" max="79" width="57.33203125" bestFit="1" customWidth="1"/>
    <col min="80" max="80" width="70.1640625" bestFit="1" customWidth="1"/>
    <col min="81" max="81" width="50.6640625" bestFit="1" customWidth="1"/>
    <col min="82" max="82" width="56" bestFit="1" customWidth="1"/>
    <col min="83" max="83" width="49.83203125" bestFit="1" customWidth="1"/>
    <col min="84" max="84" width="62.83203125" bestFit="1" customWidth="1"/>
    <col min="85" max="85" width="54.33203125" bestFit="1" customWidth="1"/>
    <col min="86" max="86" width="59.6640625" bestFit="1" customWidth="1"/>
    <col min="87" max="87" width="53.5" bestFit="1" customWidth="1"/>
    <col min="88" max="88" width="66.33203125" bestFit="1" customWidth="1"/>
    <col min="89" max="89" width="54.1640625" bestFit="1" customWidth="1"/>
    <col min="90" max="90" width="59.6640625" bestFit="1" customWidth="1"/>
    <col min="91" max="91" width="53.5" bestFit="1" customWidth="1"/>
    <col min="92" max="92" width="66.33203125" bestFit="1" customWidth="1"/>
    <col min="93" max="93" width="56.33203125" bestFit="1" customWidth="1"/>
    <col min="94" max="94" width="61.6640625" bestFit="1" customWidth="1"/>
    <col min="95" max="95" width="55.5" bestFit="1" customWidth="1"/>
    <col min="96" max="96" width="68.33203125" bestFit="1" customWidth="1"/>
    <col min="97" max="97" width="58.6640625" bestFit="1" customWidth="1"/>
    <col min="98" max="98" width="64" bestFit="1" customWidth="1"/>
    <col min="99" max="99" width="57.83203125" bestFit="1" customWidth="1"/>
    <col min="100" max="100" width="70.83203125" bestFit="1" customWidth="1"/>
    <col min="101" max="101" width="56" bestFit="1" customWidth="1"/>
    <col min="102" max="102" width="61.33203125" bestFit="1" customWidth="1"/>
    <col min="103" max="103" width="55.1640625" bestFit="1" customWidth="1"/>
    <col min="104" max="104" width="68.1640625" bestFit="1" customWidth="1"/>
    <col min="105" max="105" width="59.83203125" bestFit="1" customWidth="1"/>
    <col min="106" max="106" width="65.33203125" bestFit="1" customWidth="1"/>
    <col min="107" max="107" width="59.1640625" bestFit="1" customWidth="1"/>
    <col min="108" max="108" width="72" bestFit="1" customWidth="1"/>
    <col min="109" max="109" width="45.6640625" bestFit="1" customWidth="1"/>
    <col min="110" max="110" width="51.1640625" bestFit="1" customWidth="1"/>
    <col min="111" max="111" width="45" bestFit="1" customWidth="1"/>
    <col min="112" max="112" width="57.83203125" bestFit="1" customWidth="1"/>
    <col min="113" max="113" width="61.83203125" bestFit="1" customWidth="1"/>
    <col min="114" max="114" width="67.33203125" bestFit="1" customWidth="1"/>
    <col min="115" max="115" width="61.1640625" bestFit="1" customWidth="1"/>
    <col min="116" max="116" width="74" bestFit="1" customWidth="1"/>
    <col min="117" max="117" width="62.1640625" bestFit="1" customWidth="1"/>
    <col min="118" max="118" width="67.5" bestFit="1" customWidth="1"/>
    <col min="119" max="119" width="61.33203125" bestFit="1" customWidth="1"/>
    <col min="120" max="120" width="74.33203125" bestFit="1" customWidth="1"/>
    <col min="121" max="121" width="62.1640625" bestFit="1" customWidth="1"/>
    <col min="122" max="122" width="67.5" bestFit="1" customWidth="1"/>
    <col min="123" max="123" width="61.33203125" bestFit="1" customWidth="1"/>
    <col min="124" max="124" width="74.33203125" bestFit="1" customWidth="1"/>
    <col min="125" max="125" width="62.1640625" bestFit="1" customWidth="1"/>
    <col min="126" max="126" width="67.5" bestFit="1" customWidth="1"/>
    <col min="127" max="127" width="61.33203125" bestFit="1" customWidth="1"/>
    <col min="128" max="128" width="74.33203125" bestFit="1" customWidth="1"/>
    <col min="129" max="129" width="62.1640625" bestFit="1" customWidth="1"/>
    <col min="130" max="130" width="67.5" bestFit="1" customWidth="1"/>
    <col min="131" max="131" width="61.33203125" bestFit="1" customWidth="1"/>
    <col min="132" max="132" width="74.33203125" bestFit="1" customWidth="1"/>
    <col min="133" max="133" width="62.1640625" bestFit="1" customWidth="1"/>
    <col min="134" max="134" width="67.5" bestFit="1" customWidth="1"/>
    <col min="135" max="135" width="61.33203125" bestFit="1" customWidth="1"/>
    <col min="136" max="136" width="74.33203125" bestFit="1" customWidth="1"/>
    <col min="137" max="137" width="62.1640625" bestFit="1" customWidth="1"/>
    <col min="138" max="138" width="67.5" bestFit="1" customWidth="1"/>
    <col min="139" max="139" width="61.33203125" bestFit="1" customWidth="1"/>
    <col min="140" max="140" width="74.33203125" bestFit="1" customWidth="1"/>
    <col min="141" max="141" width="62.1640625" bestFit="1" customWidth="1"/>
    <col min="142" max="142" width="67.5" bestFit="1" customWidth="1"/>
    <col min="143" max="143" width="61.33203125" bestFit="1" customWidth="1"/>
    <col min="144" max="144" width="74.33203125" bestFit="1" customWidth="1"/>
    <col min="145" max="145" width="63.33203125" bestFit="1" customWidth="1"/>
    <col min="146" max="146" width="68.83203125" bestFit="1" customWidth="1"/>
    <col min="147" max="147" width="62.5" bestFit="1" customWidth="1"/>
    <col min="148" max="148" width="75.5" bestFit="1" customWidth="1"/>
    <col min="149" max="149" width="32.6640625" bestFit="1" customWidth="1"/>
    <col min="150" max="150" width="38" bestFit="1" customWidth="1"/>
    <col min="151" max="151" width="31.83203125" bestFit="1" customWidth="1"/>
    <col min="152" max="152" width="44.83203125" bestFit="1" customWidth="1"/>
    <col min="153" max="153" width="40" bestFit="1" customWidth="1"/>
    <col min="154" max="154" width="45.5" bestFit="1" customWidth="1"/>
    <col min="155" max="155" width="39.1640625" bestFit="1" customWidth="1"/>
    <col min="156" max="156" width="52.1640625" bestFit="1" customWidth="1"/>
    <col min="157" max="157" width="40.83203125" bestFit="1" customWidth="1"/>
    <col min="158" max="158" width="46.1640625" bestFit="1" customWidth="1"/>
    <col min="159" max="159" width="40" bestFit="1" customWidth="1"/>
    <col min="160" max="160" width="53" bestFit="1" customWidth="1"/>
    <col min="161" max="161" width="40.83203125" bestFit="1" customWidth="1"/>
    <col min="162" max="162" width="46.1640625" bestFit="1" customWidth="1"/>
    <col min="163" max="163" width="40" bestFit="1" customWidth="1"/>
    <col min="164" max="164" width="53" bestFit="1" customWidth="1"/>
    <col min="165" max="165" width="40.83203125" bestFit="1" customWidth="1"/>
    <col min="166" max="166" width="46.1640625" bestFit="1" customWidth="1"/>
    <col min="167" max="167" width="40" bestFit="1" customWidth="1"/>
    <col min="168" max="168" width="53" bestFit="1" customWidth="1"/>
    <col min="169" max="169" width="40.83203125" bestFit="1" customWidth="1"/>
    <col min="170" max="170" width="46.1640625" bestFit="1" customWidth="1"/>
    <col min="171" max="171" width="40" bestFit="1" customWidth="1"/>
    <col min="172" max="172" width="53" bestFit="1" customWidth="1"/>
    <col min="173" max="173" width="40.83203125" bestFit="1" customWidth="1"/>
    <col min="174" max="174" width="46.1640625" bestFit="1" customWidth="1"/>
    <col min="175" max="175" width="40" bestFit="1" customWidth="1"/>
    <col min="176" max="176" width="53" bestFit="1" customWidth="1"/>
    <col min="177" max="177" width="40.83203125" bestFit="1" customWidth="1"/>
    <col min="178" max="178" width="46.1640625" bestFit="1" customWidth="1"/>
    <col min="179" max="179" width="40" bestFit="1" customWidth="1"/>
    <col min="180" max="180" width="53" bestFit="1" customWidth="1"/>
    <col min="181" max="181" width="40.83203125" bestFit="1" customWidth="1"/>
    <col min="182" max="182" width="46.1640625" bestFit="1" customWidth="1"/>
    <col min="183" max="183" width="40" bestFit="1" customWidth="1"/>
    <col min="184" max="184" width="53" bestFit="1" customWidth="1"/>
    <col min="185" max="185" width="47.83203125" bestFit="1" customWidth="1"/>
    <col min="186" max="186" width="53.1640625" bestFit="1" customWidth="1"/>
    <col min="187" max="187" width="47" bestFit="1" customWidth="1"/>
    <col min="188" max="188" width="60" bestFit="1" customWidth="1"/>
    <col min="189" max="189" width="46" bestFit="1" customWidth="1"/>
    <col min="190" max="190" width="51.5" bestFit="1" customWidth="1"/>
    <col min="191" max="191" width="45.1640625" bestFit="1" customWidth="1"/>
    <col min="192" max="192" width="58.1640625" bestFit="1" customWidth="1"/>
    <col min="193" max="193" width="36" bestFit="1" customWidth="1"/>
    <col min="194" max="194" width="41.33203125" bestFit="1" customWidth="1"/>
    <col min="195" max="195" width="35.1640625" bestFit="1" customWidth="1"/>
    <col min="196" max="196" width="48.1640625" bestFit="1" customWidth="1"/>
    <col min="197" max="197" width="47.83203125" bestFit="1" customWidth="1"/>
    <col min="198" max="198" width="53.1640625" bestFit="1" customWidth="1"/>
    <col min="199" max="199" width="47" bestFit="1" customWidth="1"/>
    <col min="200" max="200" width="59.83203125" bestFit="1" customWidth="1"/>
    <col min="201" max="201" width="46.33203125" bestFit="1" customWidth="1"/>
    <col min="202" max="202" width="51.83203125" bestFit="1" customWidth="1"/>
    <col min="203" max="203" width="45.6640625" bestFit="1" customWidth="1"/>
    <col min="204" max="204" width="58.5" bestFit="1" customWidth="1"/>
    <col min="205" max="205" width="47.1640625" bestFit="1" customWidth="1"/>
    <col min="206" max="206" width="52.6640625" bestFit="1" customWidth="1"/>
    <col min="207" max="207" width="46.33203125" bestFit="1" customWidth="1"/>
    <col min="208" max="208" width="59.33203125" bestFit="1" customWidth="1"/>
    <col min="209" max="209" width="47.1640625" bestFit="1" customWidth="1"/>
    <col min="210" max="210" width="52.6640625" bestFit="1" customWidth="1"/>
    <col min="211" max="211" width="46.33203125" bestFit="1" customWidth="1"/>
    <col min="212" max="212" width="59.33203125" bestFit="1" customWidth="1"/>
    <col min="213" max="213" width="47.1640625" bestFit="1" customWidth="1"/>
    <col min="214" max="214" width="52.6640625" bestFit="1" customWidth="1"/>
    <col min="215" max="215" width="46.33203125" bestFit="1" customWidth="1"/>
    <col min="216" max="216" width="59.33203125" bestFit="1" customWidth="1"/>
    <col min="217" max="217" width="54.1640625" bestFit="1" customWidth="1"/>
    <col min="218" max="218" width="59.6640625" bestFit="1" customWidth="1"/>
    <col min="219" max="219" width="53.33203125" bestFit="1" customWidth="1"/>
    <col min="220" max="220" width="66.33203125" bestFit="1" customWidth="1"/>
    <col min="221" max="221" width="44.6640625" bestFit="1" customWidth="1"/>
    <col min="222" max="222" width="50.1640625" bestFit="1" customWidth="1"/>
    <col min="223" max="223" width="43.83203125" bestFit="1" customWidth="1"/>
    <col min="224" max="224" width="56.83203125" bestFit="1" customWidth="1"/>
    <col min="225" max="225" width="59.6640625" bestFit="1" customWidth="1"/>
    <col min="226" max="226" width="65" bestFit="1" customWidth="1"/>
    <col min="227" max="227" width="58.83203125" bestFit="1" customWidth="1"/>
    <col min="228" max="228" width="71.83203125" bestFit="1" customWidth="1"/>
    <col min="229" max="229" width="59.6640625" bestFit="1" customWidth="1"/>
    <col min="230" max="230" width="65" bestFit="1" customWidth="1"/>
    <col min="231" max="231" width="58.83203125" bestFit="1" customWidth="1"/>
    <col min="232" max="232" width="71.83203125" bestFit="1" customWidth="1"/>
    <col min="233" max="233" width="64.33203125" bestFit="1" customWidth="1"/>
    <col min="234" max="234" width="69.6640625" bestFit="1" customWidth="1"/>
    <col min="235" max="235" width="63.5" bestFit="1" customWidth="1"/>
    <col min="236" max="236" width="76.5" bestFit="1" customWidth="1"/>
    <col min="237" max="237" width="64.1640625" bestFit="1" customWidth="1"/>
    <col min="238" max="238" width="69.6640625" bestFit="1" customWidth="1"/>
    <col min="239" max="239" width="63.33203125" bestFit="1" customWidth="1"/>
    <col min="240" max="240" width="76.33203125" bestFit="1" customWidth="1"/>
    <col min="241" max="241" width="62.83203125" bestFit="1" customWidth="1"/>
    <col min="242" max="242" width="68.1640625" bestFit="1" customWidth="1"/>
    <col min="243" max="243" width="62" bestFit="1" customWidth="1"/>
    <col min="244" max="244" width="75" bestFit="1" customWidth="1"/>
    <col min="245" max="268" width="80.6640625" bestFit="1" customWidth="1"/>
    <col min="269" max="269" width="46.83203125" bestFit="1" customWidth="1"/>
    <col min="270" max="270" width="52.1640625" bestFit="1" customWidth="1"/>
    <col min="271" max="271" width="46" bestFit="1" customWidth="1"/>
    <col min="272" max="272" width="59" bestFit="1" customWidth="1"/>
    <col min="273" max="273" width="65.1640625" bestFit="1" customWidth="1"/>
    <col min="274" max="274" width="70.6640625" bestFit="1" customWidth="1"/>
    <col min="275" max="275" width="64.33203125" bestFit="1" customWidth="1"/>
    <col min="276" max="276" width="77.33203125" bestFit="1" customWidth="1"/>
    <col min="277" max="277" width="63.1640625" bestFit="1" customWidth="1"/>
    <col min="278" max="278" width="68.5" bestFit="1" customWidth="1"/>
    <col min="279" max="279" width="62.33203125" bestFit="1" customWidth="1"/>
    <col min="280" max="280" width="75.1640625" bestFit="1" customWidth="1"/>
    <col min="281" max="281" width="63.83203125" bestFit="1" customWidth="1"/>
    <col min="282" max="282" width="69.33203125" bestFit="1" customWidth="1"/>
    <col min="283" max="283" width="63.1640625" bestFit="1" customWidth="1"/>
    <col min="284" max="284" width="76" bestFit="1" customWidth="1"/>
    <col min="285" max="285" width="70.83203125" bestFit="1" customWidth="1"/>
    <col min="286" max="286" width="76.33203125" bestFit="1" customWidth="1"/>
    <col min="287" max="287" width="70.1640625" bestFit="1" customWidth="1"/>
    <col min="288" max="288" width="80.6640625" bestFit="1" customWidth="1"/>
    <col min="289" max="289" width="47.83203125" bestFit="1" customWidth="1"/>
    <col min="290" max="290" width="53.33203125" bestFit="1" customWidth="1"/>
    <col min="291" max="291" width="47.1640625" bestFit="1" customWidth="1"/>
    <col min="292" max="292" width="60" bestFit="1" customWidth="1"/>
    <col min="293" max="293" width="57.5" bestFit="1" customWidth="1"/>
    <col min="294" max="294" width="62.83203125" bestFit="1" customWidth="1"/>
    <col min="295" max="295" width="56.6640625" bestFit="1" customWidth="1"/>
    <col min="296" max="296" width="69.5" bestFit="1" customWidth="1"/>
    <col min="297" max="297" width="68.1640625" bestFit="1" customWidth="1"/>
    <col min="298" max="298" width="73.5" bestFit="1" customWidth="1"/>
    <col min="299" max="299" width="67.33203125" bestFit="1" customWidth="1"/>
    <col min="300" max="300" width="80.1640625" bestFit="1" customWidth="1"/>
    <col min="301" max="301" width="57.33203125" bestFit="1" customWidth="1"/>
    <col min="302" max="302" width="62.83203125" bestFit="1" customWidth="1"/>
    <col min="303" max="303" width="56.5" bestFit="1" customWidth="1"/>
    <col min="304" max="304" width="69.5" bestFit="1" customWidth="1"/>
    <col min="305" max="305" width="67.6640625" bestFit="1" customWidth="1"/>
    <col min="306" max="306" width="73" bestFit="1" customWidth="1"/>
    <col min="307" max="307" width="66.83203125" bestFit="1" customWidth="1"/>
    <col min="308" max="308" width="79.83203125" bestFit="1" customWidth="1"/>
    <col min="309" max="309" width="59.33203125" bestFit="1" customWidth="1"/>
    <col min="310" max="310" width="64.83203125" bestFit="1" customWidth="1"/>
    <col min="311" max="311" width="58.5" bestFit="1" customWidth="1"/>
    <col min="312" max="312" width="71.5" bestFit="1" customWidth="1"/>
    <col min="313" max="313" width="54.33203125" bestFit="1" customWidth="1"/>
    <col min="314" max="314" width="59.6640625" bestFit="1" customWidth="1"/>
    <col min="315" max="315" width="53.5" bestFit="1" customWidth="1"/>
    <col min="316" max="316" width="66.5" bestFit="1" customWidth="1"/>
    <col min="317" max="317" width="59.5" bestFit="1" customWidth="1"/>
    <col min="318" max="318" width="65" bestFit="1" customWidth="1"/>
    <col min="319" max="319" width="58.6640625" bestFit="1" customWidth="1"/>
    <col min="320" max="320" width="71.6640625" bestFit="1" customWidth="1"/>
    <col min="321" max="321" width="57.6640625" bestFit="1" customWidth="1"/>
    <col min="322" max="322" width="63.1640625" bestFit="1" customWidth="1"/>
    <col min="323" max="323" width="56.83203125" bestFit="1" customWidth="1"/>
    <col min="324" max="324" width="69.83203125" bestFit="1" customWidth="1"/>
    <col min="325" max="325" width="59.6640625" bestFit="1" customWidth="1"/>
    <col min="326" max="326" width="65" bestFit="1" customWidth="1"/>
    <col min="327" max="327" width="58.83203125" bestFit="1" customWidth="1"/>
    <col min="328" max="328" width="71.83203125" bestFit="1" customWidth="1"/>
    <col min="329" max="329" width="53" bestFit="1" customWidth="1"/>
    <col min="330" max="330" width="58.33203125" bestFit="1" customWidth="1"/>
    <col min="331" max="331" width="52.1640625" bestFit="1" customWidth="1"/>
    <col min="332" max="332" width="65" bestFit="1" customWidth="1"/>
    <col min="333" max="340" width="80.6640625" bestFit="1" customWidth="1"/>
    <col min="341" max="341" width="79.33203125" bestFit="1" customWidth="1"/>
    <col min="342" max="342" width="80.6640625" bestFit="1" customWidth="1"/>
    <col min="343" max="343" width="78.5" bestFit="1" customWidth="1"/>
    <col min="344" max="344" width="80.6640625" bestFit="1" customWidth="1"/>
    <col min="345" max="345" width="49.33203125" bestFit="1" customWidth="1"/>
    <col min="346" max="346" width="54.83203125" bestFit="1" customWidth="1"/>
    <col min="347" max="347" width="48.5" bestFit="1" customWidth="1"/>
    <col min="348" max="348" width="61.5" bestFit="1" customWidth="1"/>
    <col min="349" max="349" width="60.1640625" bestFit="1" customWidth="1"/>
    <col min="350" max="350" width="65.5" bestFit="1" customWidth="1"/>
    <col min="351" max="351" width="59.33203125" bestFit="1" customWidth="1"/>
    <col min="352" max="352" width="72.1640625" bestFit="1" customWidth="1"/>
    <col min="353" max="353" width="60.5" bestFit="1" customWidth="1"/>
    <col min="354" max="354" width="66" bestFit="1" customWidth="1"/>
    <col min="355" max="355" width="59.83203125" bestFit="1" customWidth="1"/>
    <col min="356" max="356" width="72.6640625" bestFit="1" customWidth="1"/>
    <col min="357" max="357" width="61.33203125" bestFit="1" customWidth="1"/>
    <col min="358" max="358" width="66.83203125" bestFit="1" customWidth="1"/>
    <col min="359" max="359" width="60.6640625" bestFit="1" customWidth="1"/>
    <col min="360" max="360" width="73.5" bestFit="1" customWidth="1"/>
    <col min="361" max="361" width="34.1640625" bestFit="1" customWidth="1"/>
    <col min="362" max="362" width="39.6640625" bestFit="1" customWidth="1"/>
    <col min="363" max="363" width="33.33203125" bestFit="1" customWidth="1"/>
    <col min="364" max="364" width="46.33203125" bestFit="1" customWidth="1"/>
    <col min="365" max="365" width="50.33203125" bestFit="1" customWidth="1"/>
    <col min="366" max="366" width="55.6640625" bestFit="1" customWidth="1"/>
    <col min="367" max="367" width="49.5" bestFit="1" customWidth="1"/>
    <col min="368" max="368" width="62.5" bestFit="1" customWidth="1"/>
    <col min="369" max="369" width="51.5" bestFit="1" customWidth="1"/>
    <col min="370" max="370" width="56.83203125" bestFit="1" customWidth="1"/>
    <col min="371" max="371" width="50.6640625" bestFit="1" customWidth="1"/>
    <col min="372" max="372" width="63.6640625" bestFit="1" customWidth="1"/>
    <col min="373" max="373" width="53.5" bestFit="1" customWidth="1"/>
    <col min="374" max="374" width="58.83203125" bestFit="1" customWidth="1"/>
    <col min="375" max="375" width="52.6640625" bestFit="1" customWidth="1"/>
    <col min="376" max="376" width="65.6640625" bestFit="1" customWidth="1"/>
    <col min="377" max="377" width="53.5" bestFit="1" customWidth="1"/>
    <col min="378" max="378" width="58.83203125" bestFit="1" customWidth="1"/>
    <col min="379" max="379" width="52.6640625" bestFit="1" customWidth="1"/>
    <col min="380" max="380" width="65.6640625" bestFit="1" customWidth="1"/>
    <col min="381" max="381" width="53.5" bestFit="1" customWidth="1"/>
    <col min="382" max="382" width="58.83203125" bestFit="1" customWidth="1"/>
    <col min="383" max="383" width="52.6640625" bestFit="1" customWidth="1"/>
    <col min="384" max="384" width="65.6640625" bestFit="1" customWidth="1"/>
    <col min="385" max="385" width="53.5" bestFit="1" customWidth="1"/>
    <col min="386" max="386" width="58.83203125" bestFit="1" customWidth="1"/>
    <col min="387" max="387" width="52.6640625" bestFit="1" customWidth="1"/>
    <col min="388" max="388" width="65.6640625" bestFit="1" customWidth="1"/>
    <col min="389" max="389" width="53.5" bestFit="1" customWidth="1"/>
    <col min="390" max="390" width="58.83203125" bestFit="1" customWidth="1"/>
    <col min="391" max="391" width="52.6640625" bestFit="1" customWidth="1"/>
    <col min="392" max="392" width="65.6640625" bestFit="1" customWidth="1"/>
    <col min="393" max="393" width="51.83203125" bestFit="1" customWidth="1"/>
    <col min="394" max="394" width="57.1640625" bestFit="1" customWidth="1"/>
    <col min="395" max="395" width="51" bestFit="1" customWidth="1"/>
    <col min="396" max="396" width="64" bestFit="1" customWidth="1"/>
    <col min="397" max="397" width="49" bestFit="1" customWidth="1"/>
    <col min="398" max="398" width="54.5" bestFit="1" customWidth="1"/>
    <col min="399" max="399" width="48.1640625" bestFit="1" customWidth="1"/>
    <col min="400" max="400" width="61.1640625" bestFit="1" customWidth="1"/>
    <col min="401" max="401" width="45.1640625" bestFit="1" customWidth="1"/>
    <col min="402" max="402" width="50.6640625" bestFit="1" customWidth="1"/>
    <col min="403" max="403" width="44.33203125" bestFit="1" customWidth="1"/>
    <col min="404" max="404" width="57.33203125" bestFit="1" customWidth="1"/>
    <col min="405" max="405" width="71.5" bestFit="1" customWidth="1"/>
    <col min="406" max="406" width="77" bestFit="1" customWidth="1"/>
    <col min="407" max="407" width="70.83203125" bestFit="1" customWidth="1"/>
    <col min="408" max="408" width="80.6640625" bestFit="1" customWidth="1"/>
    <col min="409" max="409" width="74.33203125" bestFit="1" customWidth="1"/>
    <col min="410" max="410" width="79.6640625" bestFit="1" customWidth="1"/>
    <col min="411" max="411" width="73.5" bestFit="1" customWidth="1"/>
    <col min="412" max="412" width="80.6640625" bestFit="1" customWidth="1"/>
    <col min="413" max="413" width="71.6640625" bestFit="1" customWidth="1"/>
    <col min="414" max="414" width="77.1640625" bestFit="1" customWidth="1"/>
    <col min="415" max="415" width="70.83203125" bestFit="1" customWidth="1"/>
    <col min="416" max="448" width="80.6640625" bestFit="1" customWidth="1"/>
    <col min="449" max="449" width="74.5" bestFit="1" customWidth="1"/>
    <col min="450" max="450" width="79.83203125" bestFit="1" customWidth="1"/>
    <col min="451" max="451" width="73.6640625" bestFit="1" customWidth="1"/>
    <col min="452" max="540" width="80.6640625" bestFit="1" customWidth="1"/>
    <col min="541" max="541" width="43" bestFit="1" customWidth="1"/>
    <col min="542" max="542" width="48.33203125" bestFit="1" customWidth="1"/>
    <col min="543" max="543" width="42.1640625" bestFit="1" customWidth="1"/>
    <col min="544" max="544" width="55.1640625" bestFit="1" customWidth="1"/>
    <col min="545" max="545" width="56.5" bestFit="1" customWidth="1"/>
    <col min="546" max="546" width="62" bestFit="1" customWidth="1"/>
    <col min="547" max="547" width="55.6640625" bestFit="1" customWidth="1"/>
    <col min="548" max="548" width="68.6640625" bestFit="1" customWidth="1"/>
    <col min="549" max="549" width="55.1640625" bestFit="1" customWidth="1"/>
    <col min="550" max="550" width="60.5" bestFit="1" customWidth="1"/>
    <col min="551" max="551" width="54.33203125" bestFit="1" customWidth="1"/>
    <col min="552" max="552" width="67.33203125" bestFit="1" customWidth="1"/>
    <col min="553" max="553" width="55.1640625" bestFit="1" customWidth="1"/>
    <col min="554" max="554" width="60.5" bestFit="1" customWidth="1"/>
    <col min="555" max="555" width="54.33203125" bestFit="1" customWidth="1"/>
    <col min="556" max="556" width="67.33203125" bestFit="1" customWidth="1"/>
    <col min="557" max="557" width="55.1640625" bestFit="1" customWidth="1"/>
    <col min="558" max="558" width="60.5" bestFit="1" customWidth="1"/>
    <col min="559" max="559" width="54.33203125" bestFit="1" customWidth="1"/>
    <col min="560" max="560" width="67.33203125" bestFit="1" customWidth="1"/>
    <col min="561" max="561" width="55.1640625" bestFit="1" customWidth="1"/>
    <col min="562" max="562" width="60.5" bestFit="1" customWidth="1"/>
    <col min="563" max="563" width="54.33203125" bestFit="1" customWidth="1"/>
    <col min="564" max="564" width="67.33203125" bestFit="1" customWidth="1"/>
    <col min="565" max="565" width="58.1640625" bestFit="1" customWidth="1"/>
    <col min="566" max="566" width="63.5" bestFit="1" customWidth="1"/>
    <col min="567" max="567" width="57.33203125" bestFit="1" customWidth="1"/>
    <col min="568" max="568" width="70.33203125" bestFit="1" customWidth="1"/>
    <col min="569" max="569" width="57" bestFit="1" customWidth="1"/>
    <col min="570" max="570" width="62.33203125" bestFit="1" customWidth="1"/>
    <col min="571" max="571" width="56.1640625" bestFit="1" customWidth="1"/>
    <col min="572" max="572" width="69.1640625" bestFit="1" customWidth="1"/>
    <col min="573" max="573" width="57.83203125" bestFit="1" customWidth="1"/>
    <col min="574" max="574" width="63.1640625" bestFit="1" customWidth="1"/>
    <col min="575" max="575" width="57" bestFit="1" customWidth="1"/>
    <col min="576" max="576" width="70" bestFit="1" customWidth="1"/>
    <col min="577" max="577" width="31.33203125" bestFit="1" customWidth="1"/>
    <col min="578" max="578" width="36.6640625" bestFit="1" customWidth="1"/>
    <col min="579" max="579" width="30.5" bestFit="1" customWidth="1"/>
    <col min="580" max="580" width="43.5" bestFit="1" customWidth="1"/>
    <col min="581" max="608" width="80.6640625" bestFit="1" customWidth="1"/>
    <col min="609" max="609" width="75.83203125" bestFit="1" customWidth="1"/>
    <col min="610" max="610" width="80.6640625" bestFit="1" customWidth="1"/>
    <col min="611" max="611" width="75" bestFit="1" customWidth="1"/>
    <col min="612" max="612" width="80.6640625" bestFit="1" customWidth="1"/>
  </cols>
  <sheetData>
    <row r="1" spans="1:45">
      <c r="A1" t="s">
        <v>0</v>
      </c>
      <c r="B1" s="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</row>
    <row r="2" spans="1:45">
      <c r="A2" t="s">
        <v>3</v>
      </c>
      <c r="B2" s="1" t="s">
        <v>4</v>
      </c>
      <c r="C2" t="s">
        <v>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  <c r="W2" t="s">
        <v>75</v>
      </c>
      <c r="X2" t="s">
        <v>76</v>
      </c>
      <c r="Y2" t="s">
        <v>77</v>
      </c>
      <c r="Z2" t="s">
        <v>78</v>
      </c>
      <c r="AA2" t="s">
        <v>79</v>
      </c>
      <c r="AB2" t="s">
        <v>80</v>
      </c>
      <c r="AC2" t="s">
        <v>81</v>
      </c>
      <c r="AD2" t="s">
        <v>82</v>
      </c>
      <c r="AE2" t="s">
        <v>83</v>
      </c>
      <c r="AF2" t="s">
        <v>84</v>
      </c>
      <c r="AG2" t="s">
        <v>85</v>
      </c>
      <c r="AH2" t="s">
        <v>86</v>
      </c>
      <c r="AI2" t="s">
        <v>87</v>
      </c>
      <c r="AJ2" t="s">
        <v>88</v>
      </c>
      <c r="AK2" t="s">
        <v>89</v>
      </c>
      <c r="AL2" t="s">
        <v>90</v>
      </c>
      <c r="AM2" t="s">
        <v>91</v>
      </c>
      <c r="AN2" t="s">
        <v>92</v>
      </c>
      <c r="AO2" t="s">
        <v>93</v>
      </c>
      <c r="AP2" t="s">
        <v>94</v>
      </c>
      <c r="AQ2" t="s">
        <v>95</v>
      </c>
      <c r="AR2" t="s">
        <v>96</v>
      </c>
      <c r="AS2" t="s">
        <v>97</v>
      </c>
    </row>
    <row r="3" spans="1:45">
      <c r="A3" t="s">
        <v>6</v>
      </c>
      <c r="B3" s="1" t="s">
        <v>7</v>
      </c>
      <c r="C3" t="s">
        <v>8</v>
      </c>
      <c r="D3">
        <v>345344</v>
      </c>
      <c r="E3">
        <v>1739</v>
      </c>
      <c r="F3">
        <v>126394</v>
      </c>
      <c r="G3">
        <v>1899</v>
      </c>
      <c r="H3">
        <v>406</v>
      </c>
      <c r="I3">
        <v>127</v>
      </c>
      <c r="J3">
        <v>9246</v>
      </c>
      <c r="K3">
        <v>648</v>
      </c>
      <c r="L3">
        <v>5033</v>
      </c>
      <c r="M3">
        <v>458</v>
      </c>
      <c r="N3">
        <v>6415</v>
      </c>
      <c r="O3">
        <v>468</v>
      </c>
      <c r="P3">
        <v>5730</v>
      </c>
      <c r="Q3">
        <v>499</v>
      </c>
      <c r="R3">
        <v>7135</v>
      </c>
      <c r="S3">
        <v>504</v>
      </c>
      <c r="T3">
        <v>12292</v>
      </c>
      <c r="U3">
        <v>638</v>
      </c>
      <c r="V3">
        <v>17291</v>
      </c>
      <c r="W3">
        <v>881</v>
      </c>
      <c r="X3">
        <v>62846</v>
      </c>
      <c r="Y3">
        <v>1416</v>
      </c>
      <c r="Z3">
        <v>218950</v>
      </c>
      <c r="AA3">
        <v>2338</v>
      </c>
      <c r="AB3">
        <v>447</v>
      </c>
      <c r="AC3">
        <v>129</v>
      </c>
      <c r="AD3">
        <v>13224</v>
      </c>
      <c r="AE3">
        <v>842</v>
      </c>
      <c r="AF3">
        <v>10018</v>
      </c>
      <c r="AG3">
        <v>803</v>
      </c>
      <c r="AH3">
        <v>11201</v>
      </c>
      <c r="AI3">
        <v>761</v>
      </c>
      <c r="AJ3">
        <v>19880</v>
      </c>
      <c r="AK3">
        <v>930</v>
      </c>
      <c r="AL3">
        <v>21095</v>
      </c>
      <c r="AM3">
        <v>1111</v>
      </c>
      <c r="AN3">
        <v>20872</v>
      </c>
      <c r="AO3">
        <v>989</v>
      </c>
      <c r="AP3">
        <v>18605</v>
      </c>
      <c r="AQ3">
        <v>956</v>
      </c>
      <c r="AR3">
        <v>103608</v>
      </c>
      <c r="AS3">
        <v>1966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3" workbookViewId="0">
      <selection activeCell="B28" sqref="B28"/>
    </sheetView>
  </sheetViews>
  <sheetFormatPr baseColWidth="10" defaultRowHeight="15" x14ac:dyDescent="0"/>
  <cols>
    <col min="2" max="2" width="189.6640625" bestFit="1" customWidth="1"/>
  </cols>
  <sheetData>
    <row r="1" spans="1:2">
      <c r="A1" s="2" t="s">
        <v>0</v>
      </c>
      <c r="B1" s="2" t="s">
        <v>3</v>
      </c>
    </row>
    <row r="2" spans="1:2">
      <c r="A2" s="2" t="s">
        <v>1</v>
      </c>
      <c r="B2" s="2" t="s">
        <v>4</v>
      </c>
    </row>
    <row r="3" spans="1:2">
      <c r="A3" s="2" t="s">
        <v>2</v>
      </c>
      <c r="B3" s="2" t="s">
        <v>5</v>
      </c>
    </row>
    <row r="4" spans="1:2">
      <c r="A4" s="2" t="s">
        <v>14</v>
      </c>
      <c r="B4" s="2" t="s">
        <v>56</v>
      </c>
    </row>
    <row r="5" spans="1:2">
      <c r="A5" s="2" t="s">
        <v>15</v>
      </c>
      <c r="B5" s="2" t="s">
        <v>57</v>
      </c>
    </row>
    <row r="6" spans="1:2">
      <c r="A6" s="2" t="s">
        <v>16</v>
      </c>
      <c r="B6" s="2" t="s">
        <v>58</v>
      </c>
    </row>
    <row r="7" spans="1:2">
      <c r="A7" s="2" t="s">
        <v>17</v>
      </c>
      <c r="B7" s="2" t="s">
        <v>59</v>
      </c>
    </row>
    <row r="8" spans="1:2">
      <c r="A8" s="2" t="s">
        <v>18</v>
      </c>
      <c r="B8" s="2" t="s">
        <v>60</v>
      </c>
    </row>
    <row r="9" spans="1:2">
      <c r="A9" s="2" t="s">
        <v>19</v>
      </c>
      <c r="B9" s="2" t="s">
        <v>61</v>
      </c>
    </row>
    <row r="10" spans="1:2">
      <c r="A10" s="2" t="s">
        <v>20</v>
      </c>
      <c r="B10" s="2" t="s">
        <v>62</v>
      </c>
    </row>
    <row r="11" spans="1:2">
      <c r="A11" s="2" t="s">
        <v>21</v>
      </c>
      <c r="B11" s="2" t="s">
        <v>63</v>
      </c>
    </row>
    <row r="12" spans="1:2">
      <c r="A12" s="2" t="s">
        <v>22</v>
      </c>
      <c r="B12" s="2" t="s">
        <v>64</v>
      </c>
    </row>
    <row r="13" spans="1:2">
      <c r="A13" s="2" t="s">
        <v>23</v>
      </c>
      <c r="B13" s="2" t="s">
        <v>65</v>
      </c>
    </row>
    <row r="14" spans="1:2">
      <c r="A14" s="2" t="s">
        <v>24</v>
      </c>
      <c r="B14" s="2" t="s">
        <v>66</v>
      </c>
    </row>
    <row r="15" spans="1:2">
      <c r="A15" s="2" t="s">
        <v>25</v>
      </c>
      <c r="B15" s="2" t="s">
        <v>67</v>
      </c>
    </row>
    <row r="16" spans="1:2">
      <c r="A16" s="2" t="s">
        <v>26</v>
      </c>
      <c r="B16" s="2" t="s">
        <v>68</v>
      </c>
    </row>
    <row r="17" spans="1:2">
      <c r="A17" s="2" t="s">
        <v>27</v>
      </c>
      <c r="B17" s="2" t="s">
        <v>69</v>
      </c>
    </row>
    <row r="18" spans="1:2">
      <c r="A18" s="2" t="s">
        <v>28</v>
      </c>
      <c r="B18" s="2" t="s">
        <v>70</v>
      </c>
    </row>
    <row r="19" spans="1:2">
      <c r="A19" s="2" t="s">
        <v>29</v>
      </c>
      <c r="B19" s="2" t="s">
        <v>71</v>
      </c>
    </row>
    <row r="20" spans="1:2">
      <c r="A20" s="2" t="s">
        <v>30</v>
      </c>
      <c r="B20" s="2" t="s">
        <v>72</v>
      </c>
    </row>
    <row r="21" spans="1:2">
      <c r="A21" s="2" t="s">
        <v>31</v>
      </c>
      <c r="B21" s="2" t="s">
        <v>73</v>
      </c>
    </row>
    <row r="22" spans="1:2">
      <c r="A22" s="2" t="s">
        <v>32</v>
      </c>
      <c r="B22" s="2" t="s">
        <v>74</v>
      </c>
    </row>
    <row r="23" spans="1:2">
      <c r="A23" s="2" t="s">
        <v>33</v>
      </c>
      <c r="B23" s="2" t="s">
        <v>75</v>
      </c>
    </row>
    <row r="24" spans="1:2">
      <c r="A24" s="2" t="s">
        <v>34</v>
      </c>
      <c r="B24" s="2" t="s">
        <v>76</v>
      </c>
    </row>
    <row r="25" spans="1:2">
      <c r="A25" s="2" t="s">
        <v>35</v>
      </c>
      <c r="B25" s="2" t="s">
        <v>77</v>
      </c>
    </row>
    <row r="26" spans="1:2">
      <c r="A26" s="2" t="s">
        <v>36</v>
      </c>
      <c r="B26" s="2" t="s">
        <v>78</v>
      </c>
    </row>
    <row r="27" spans="1:2">
      <c r="A27" s="2" t="s">
        <v>37</v>
      </c>
      <c r="B27" s="2" t="s">
        <v>79</v>
      </c>
    </row>
    <row r="28" spans="1:2">
      <c r="A28" s="2" t="s">
        <v>38</v>
      </c>
      <c r="B28" s="2" t="s">
        <v>80</v>
      </c>
    </row>
    <row r="29" spans="1:2">
      <c r="A29" s="2" t="s">
        <v>39</v>
      </c>
      <c r="B29" s="2" t="s">
        <v>81</v>
      </c>
    </row>
    <row r="30" spans="1:2">
      <c r="A30" s="2" t="s">
        <v>40</v>
      </c>
      <c r="B30" s="2" t="s">
        <v>82</v>
      </c>
    </row>
    <row r="31" spans="1:2">
      <c r="A31" s="2" t="s">
        <v>41</v>
      </c>
      <c r="B31" s="2" t="s">
        <v>83</v>
      </c>
    </row>
    <row r="32" spans="1:2">
      <c r="A32" s="2" t="s">
        <v>42</v>
      </c>
      <c r="B32" s="2" t="s">
        <v>84</v>
      </c>
    </row>
    <row r="33" spans="1:2">
      <c r="A33" s="2" t="s">
        <v>43</v>
      </c>
      <c r="B33" s="2" t="s">
        <v>85</v>
      </c>
    </row>
    <row r="34" spans="1:2">
      <c r="A34" s="2" t="s">
        <v>44</v>
      </c>
      <c r="B34" s="2" t="s">
        <v>86</v>
      </c>
    </row>
    <row r="35" spans="1:2">
      <c r="A35" s="2" t="s">
        <v>45</v>
      </c>
      <c r="B35" s="2" t="s">
        <v>87</v>
      </c>
    </row>
    <row r="36" spans="1:2">
      <c r="A36" s="2" t="s">
        <v>46</v>
      </c>
      <c r="B36" s="2" t="s">
        <v>88</v>
      </c>
    </row>
    <row r="37" spans="1:2">
      <c r="A37" s="2" t="s">
        <v>47</v>
      </c>
      <c r="B37" s="2" t="s">
        <v>89</v>
      </c>
    </row>
    <row r="38" spans="1:2">
      <c r="A38" s="2" t="s">
        <v>48</v>
      </c>
      <c r="B38" s="2" t="s">
        <v>90</v>
      </c>
    </row>
    <row r="39" spans="1:2">
      <c r="A39" s="2" t="s">
        <v>49</v>
      </c>
      <c r="B39" s="2" t="s">
        <v>91</v>
      </c>
    </row>
    <row r="40" spans="1:2">
      <c r="A40" s="2" t="s">
        <v>50</v>
      </c>
      <c r="B40" s="2" t="s">
        <v>92</v>
      </c>
    </row>
    <row r="41" spans="1:2">
      <c r="A41" s="2" t="s">
        <v>51</v>
      </c>
      <c r="B41" s="2" t="s">
        <v>93</v>
      </c>
    </row>
    <row r="42" spans="1:2">
      <c r="A42" s="2" t="s">
        <v>52</v>
      </c>
      <c r="B42" s="2" t="s">
        <v>94</v>
      </c>
    </row>
    <row r="43" spans="1:2">
      <c r="A43" s="2" t="s">
        <v>53</v>
      </c>
      <c r="B43" s="2" t="s">
        <v>95</v>
      </c>
    </row>
    <row r="44" spans="1:2">
      <c r="A44" s="2" t="s">
        <v>54</v>
      </c>
      <c r="B44" s="2" t="s">
        <v>96</v>
      </c>
    </row>
    <row r="45" spans="1:2">
      <c r="A45" s="2" t="s">
        <v>55</v>
      </c>
      <c r="B45" s="2" t="s">
        <v>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B29" sqref="B29:F31"/>
    </sheetView>
  </sheetViews>
  <sheetFormatPr baseColWidth="10" defaultRowHeight="15" x14ac:dyDescent="0"/>
  <cols>
    <col min="2" max="2" width="16.1640625" bestFit="1" customWidth="1"/>
    <col min="3" max="3" width="63.33203125" bestFit="1" customWidth="1"/>
    <col min="4" max="4" width="22" customWidth="1"/>
  </cols>
  <sheetData>
    <row r="1" spans="1:7">
      <c r="A1" s="1" t="s">
        <v>7</v>
      </c>
      <c r="B1" t="s">
        <v>11</v>
      </c>
      <c r="C1" t="s">
        <v>12</v>
      </c>
      <c r="D1" t="s">
        <v>10</v>
      </c>
      <c r="E1" t="s">
        <v>13</v>
      </c>
      <c r="F1" t="s">
        <v>9</v>
      </c>
      <c r="G1" t="s">
        <v>115</v>
      </c>
    </row>
    <row r="2" spans="1:7">
      <c r="A2" s="1" t="s">
        <v>98</v>
      </c>
      <c r="B2" t="str">
        <f>"HD01_VD"&amp;A2</f>
        <v>HD01_VD03</v>
      </c>
      <c r="C2" t="str">
        <f>INDEX(Metadata!A:B,MATCH(Prep!B2,Metadata!A:A,0),2)</f>
        <v>Estimate; Owner occupied: - Built 2010 or later</v>
      </c>
      <c r="D2">
        <f>INDEX(Data!$A:$AZ,MATCH($A$1,Data!B:B,0),MATCH(Prep!B2,Data!$1:$1,0))</f>
        <v>406</v>
      </c>
      <c r="E2" t="str">
        <f>"HD02_VD"&amp;A2</f>
        <v>HD02_VD03</v>
      </c>
      <c r="F2">
        <f>INDEX(Data!A:Z,MATCH($A$1,Data!$B:$B,0),MATCH(Prep!E2,Data!$1:$1,0))</f>
        <v>127</v>
      </c>
      <c r="G2">
        <f>POWER(F2,2)</f>
        <v>16129</v>
      </c>
    </row>
    <row r="3" spans="1:7">
      <c r="A3" s="1" t="s">
        <v>99</v>
      </c>
      <c r="B3" t="str">
        <f t="shared" ref="B3:B20" si="0">"HD01_VD"&amp;A3</f>
        <v>HD01_VD04</v>
      </c>
      <c r="C3" t="str">
        <f>INDEX(Metadata!A:B,MATCH(Prep!B3,Metadata!A:A,0),2)</f>
        <v>Estimate; Owner occupied: - Built 2000 to 2009</v>
      </c>
      <c r="D3">
        <f>INDEX(Data!$A:$AZ,MATCH($A$1,Data!B:B,0),MATCH(Prep!B3,Data!$1:$1,0))</f>
        <v>9246</v>
      </c>
      <c r="E3" t="str">
        <f t="shared" ref="E3:E20" si="1">"HD02_VD"&amp;A3</f>
        <v>HD02_VD04</v>
      </c>
      <c r="F3">
        <f>INDEX(Data!A:Z,MATCH($A$1,Data!B:B,0),MATCH(Prep!E3,Data!$1:$1,0))</f>
        <v>648</v>
      </c>
      <c r="G3">
        <f t="shared" ref="G3:G10" si="2">POWER(F3,2)</f>
        <v>419904</v>
      </c>
    </row>
    <row r="4" spans="1:7">
      <c r="A4" s="1" t="s">
        <v>100</v>
      </c>
      <c r="B4" t="str">
        <f t="shared" si="0"/>
        <v>HD01_VD05</v>
      </c>
      <c r="C4" t="str">
        <f>INDEX(Metadata!A:B,MATCH(Prep!B4,Metadata!A:A,0),2)</f>
        <v>Estimate; Owner occupied: - Built 1990 to 1999</v>
      </c>
      <c r="D4">
        <f>INDEX(Data!$A:$AZ,MATCH($A$1,Data!B:B,0),MATCH(Prep!B4,Data!$1:$1,0))</f>
        <v>5033</v>
      </c>
      <c r="E4" t="str">
        <f t="shared" si="1"/>
        <v>HD02_VD05</v>
      </c>
      <c r="F4">
        <f>INDEX(Data!A:Z,MATCH($A$1,Data!B:B,0),MATCH(Prep!E4,Data!$1:$1,0))</f>
        <v>458</v>
      </c>
      <c r="G4">
        <f t="shared" si="2"/>
        <v>209764</v>
      </c>
    </row>
    <row r="5" spans="1:7">
      <c r="A5" s="1" t="s">
        <v>101</v>
      </c>
      <c r="B5" t="str">
        <f t="shared" si="0"/>
        <v>HD01_VD06</v>
      </c>
      <c r="C5" t="str">
        <f>INDEX(Metadata!A:B,MATCH(Prep!B5,Metadata!A:A,0),2)</f>
        <v>Estimate; Owner occupied: - Built 1980 to 1989</v>
      </c>
      <c r="D5">
        <f>INDEX(Data!$A:$AZ,MATCH($A$1,Data!B:B,0),MATCH(Prep!B5,Data!$1:$1,0))</f>
        <v>6415</v>
      </c>
      <c r="E5" t="str">
        <f t="shared" si="1"/>
        <v>HD02_VD06</v>
      </c>
      <c r="F5">
        <f>INDEX(Data!A:Z,MATCH($A$1,Data!B:B,0),MATCH(Prep!E5,Data!$1:$1,0))</f>
        <v>468</v>
      </c>
      <c r="G5">
        <f t="shared" si="2"/>
        <v>219024</v>
      </c>
    </row>
    <row r="6" spans="1:7">
      <c r="A6" s="1" t="s">
        <v>102</v>
      </c>
      <c r="B6" t="str">
        <f t="shared" si="0"/>
        <v>HD01_VD07</v>
      </c>
      <c r="C6" t="str">
        <f>INDEX(Metadata!A:B,MATCH(Prep!B6,Metadata!A:A,0),2)</f>
        <v>Estimate; Owner occupied: - Built 1970 to 1979</v>
      </c>
      <c r="D6">
        <f>INDEX(Data!$A:$AZ,MATCH($A$1,Data!B:B,0),MATCH(Prep!B6,Data!$1:$1,0))</f>
        <v>5730</v>
      </c>
      <c r="E6" t="str">
        <f t="shared" si="1"/>
        <v>HD02_VD07</v>
      </c>
      <c r="F6">
        <f>INDEX(Data!A:Z,MATCH($A$1,Data!B:B,0),MATCH(Prep!E6,Data!$1:$1,0))</f>
        <v>499</v>
      </c>
      <c r="G6">
        <f t="shared" si="2"/>
        <v>249001</v>
      </c>
    </row>
    <row r="7" spans="1:7">
      <c r="A7" s="1" t="s">
        <v>103</v>
      </c>
      <c r="B7" t="str">
        <f t="shared" si="0"/>
        <v>HD01_VD08</v>
      </c>
      <c r="C7" t="str">
        <f>INDEX(Metadata!A:B,MATCH(Prep!B7,Metadata!A:A,0),2)</f>
        <v>Estimate; Owner occupied: - Built 1960 to 1969</v>
      </c>
      <c r="D7">
        <f>INDEX(Data!$A:$AZ,MATCH($A$1,Data!B:B,0),MATCH(Prep!B7,Data!$1:$1,0))</f>
        <v>7135</v>
      </c>
      <c r="E7" t="str">
        <f t="shared" si="1"/>
        <v>HD02_VD08</v>
      </c>
      <c r="F7">
        <f>INDEX(Data!A:Z,MATCH($A$1,Data!B:B,0),MATCH(Prep!E7,Data!$1:$1,0))</f>
        <v>504</v>
      </c>
      <c r="G7">
        <f t="shared" si="2"/>
        <v>254016</v>
      </c>
    </row>
    <row r="8" spans="1:7">
      <c r="A8" s="1" t="s">
        <v>104</v>
      </c>
      <c r="B8" t="str">
        <f t="shared" si="0"/>
        <v>HD01_VD09</v>
      </c>
      <c r="C8" t="str">
        <f>INDEX(Metadata!A:B,MATCH(Prep!B8,Metadata!A:A,0),2)</f>
        <v>Estimate; Owner occupied: - Built 1950 to 1959</v>
      </c>
      <c r="D8">
        <f>INDEX(Data!$A:$AZ,MATCH($A$1,Data!B:B,0),MATCH(Prep!B8,Data!$1:$1,0))</f>
        <v>12292</v>
      </c>
      <c r="E8" t="str">
        <f t="shared" si="1"/>
        <v>HD02_VD09</v>
      </c>
      <c r="F8">
        <f>INDEX(Data!A:Z,MATCH($A$1,Data!B:B,0),MATCH(Prep!E8,Data!$1:$1,0))</f>
        <v>638</v>
      </c>
      <c r="G8">
        <f t="shared" si="2"/>
        <v>407044</v>
      </c>
    </row>
    <row r="9" spans="1:7">
      <c r="A9" s="1" t="s">
        <v>105</v>
      </c>
      <c r="B9" t="str">
        <f t="shared" si="0"/>
        <v>HD01_VD10</v>
      </c>
      <c r="C9" t="str">
        <f>INDEX(Metadata!A:B,MATCH(Prep!B9,Metadata!A:A,0),2)</f>
        <v>Estimate; Owner occupied: - Built 1940 to 1949</v>
      </c>
      <c r="D9">
        <f>INDEX(Data!$A:$AZ,MATCH($A$1,Data!B:B,0),MATCH(Prep!B9,Data!$1:$1,0))</f>
        <v>17291</v>
      </c>
      <c r="E9" t="str">
        <f t="shared" si="1"/>
        <v>HD02_VD10</v>
      </c>
      <c r="F9">
        <f>INDEX(Data!A:Z,MATCH($A$1,Data!B:B,0),MATCH(Prep!E9,Data!$1:$1,0))</f>
        <v>881</v>
      </c>
      <c r="G9">
        <f t="shared" si="2"/>
        <v>776161</v>
      </c>
    </row>
    <row r="10" spans="1:7">
      <c r="A10" s="1" t="s">
        <v>106</v>
      </c>
      <c r="B10" t="str">
        <f t="shared" si="0"/>
        <v>HD01_VD11</v>
      </c>
      <c r="C10" t="str">
        <f>INDEX(Metadata!A:B,MATCH(Prep!B10,Metadata!A:A,0),2)</f>
        <v>Estimate; Owner occupied: - Built 1939 or earlier</v>
      </c>
      <c r="D10">
        <f>INDEX(Data!$A:$AZ,MATCH($A$1,Data!B:B,0),MATCH(Prep!B10,Data!$1:$1,0))</f>
        <v>62846</v>
      </c>
      <c r="E10" t="str">
        <f t="shared" si="1"/>
        <v>HD02_VD11</v>
      </c>
      <c r="F10">
        <f>INDEX(Data!A:Z,MATCH($A$1,Data!B:B,0),MATCH(Prep!E10,Data!$1:$1,0))</f>
        <v>1416</v>
      </c>
      <c r="G10">
        <f t="shared" si="2"/>
        <v>2005056</v>
      </c>
    </row>
    <row r="11" spans="1:7">
      <c r="A11" s="1"/>
      <c r="D11">
        <f>SUM(D2:D10)</f>
        <v>126394</v>
      </c>
    </row>
    <row r="12" spans="1:7">
      <c r="A12" s="1" t="s">
        <v>107</v>
      </c>
      <c r="B12" t="str">
        <f t="shared" si="0"/>
        <v>HD01_VD13</v>
      </c>
      <c r="C12" t="str">
        <f>INDEX(Metadata!A:B,MATCH(Prep!B12,Metadata!A:A,0),2)</f>
        <v>Estimate; Renter occupied: - Built 2010 or later</v>
      </c>
      <c r="D12">
        <f>INDEX(Data!$A:$AZ,MATCH($A$1,Data!$B:$B,0),MATCH(Prep!B12,Data!$1:$1,0))</f>
        <v>447</v>
      </c>
      <c r="E12" t="str">
        <f t="shared" si="1"/>
        <v>HD02_VD13</v>
      </c>
      <c r="F12">
        <f>INDEX(Data!$A:$AZ,MATCH($A$1,Data!$B:$B,0),MATCH(Prep!E12,Data!$1:$1,0))</f>
        <v>129</v>
      </c>
      <c r="G12">
        <f>POWER(F12,2)</f>
        <v>16641</v>
      </c>
    </row>
    <row r="13" spans="1:7">
      <c r="A13">
        <v>14</v>
      </c>
      <c r="B13" t="str">
        <f t="shared" si="0"/>
        <v>HD01_VD14</v>
      </c>
      <c r="C13" t="str">
        <f>INDEX(Metadata!A:B,MATCH(Prep!B13,Metadata!A:A,0),2)</f>
        <v>Estimate; Renter occupied: - Built 2000 to 2009</v>
      </c>
      <c r="D13">
        <f>INDEX(Data!$A:$AZ,MATCH($A$1,Data!$B:$B,0),MATCH(Prep!B13,Data!$1:$1,0))</f>
        <v>13224</v>
      </c>
      <c r="E13" t="str">
        <f t="shared" si="1"/>
        <v>HD02_VD14</v>
      </c>
      <c r="F13">
        <f>INDEX(Data!$A:$AZ,MATCH($A$1,Data!$B:$B,0),MATCH(Prep!E13,Data!$1:$1,0))</f>
        <v>842</v>
      </c>
      <c r="G13">
        <f t="shared" ref="G13:G20" si="3">POWER(F13,2)</f>
        <v>708964</v>
      </c>
    </row>
    <row r="14" spans="1:7">
      <c r="A14">
        <v>15</v>
      </c>
      <c r="B14" t="str">
        <f t="shared" si="0"/>
        <v>HD01_VD15</v>
      </c>
      <c r="C14" t="str">
        <f>INDEX(Metadata!A:B,MATCH(Prep!B14,Metadata!A:A,0),2)</f>
        <v>Estimate; Renter occupied: - Built 1990 to 1999</v>
      </c>
      <c r="D14">
        <f>INDEX(Data!$A:$AZ,MATCH($A$1,Data!$B:$B,0),MATCH(Prep!B14,Data!$1:$1,0))</f>
        <v>10018</v>
      </c>
      <c r="E14" t="str">
        <f t="shared" si="1"/>
        <v>HD02_VD15</v>
      </c>
      <c r="F14">
        <f>INDEX(Data!$A:$AZ,MATCH($A$1,Data!$B:$B,0),MATCH(Prep!E14,Data!$1:$1,0))</f>
        <v>803</v>
      </c>
      <c r="G14">
        <f t="shared" si="3"/>
        <v>644809</v>
      </c>
    </row>
    <row r="15" spans="1:7">
      <c r="A15">
        <v>16</v>
      </c>
      <c r="B15" t="str">
        <f t="shared" si="0"/>
        <v>HD01_VD16</v>
      </c>
      <c r="C15" t="str">
        <f>INDEX(Metadata!A:B,MATCH(Prep!B15,Metadata!A:A,0),2)</f>
        <v>Estimate; Renter occupied: - Built 1980 to 1989</v>
      </c>
      <c r="D15">
        <f>INDEX(Data!$A:$AZ,MATCH($A$1,Data!$B:$B,0),MATCH(Prep!B15,Data!$1:$1,0))</f>
        <v>11201</v>
      </c>
      <c r="E15" t="str">
        <f t="shared" si="1"/>
        <v>HD02_VD16</v>
      </c>
      <c r="F15">
        <f>INDEX(Data!$A:$AZ,MATCH($A$1,Data!$B:$B,0),MATCH(Prep!E15,Data!$1:$1,0))</f>
        <v>761</v>
      </c>
      <c r="G15">
        <f t="shared" si="3"/>
        <v>579121</v>
      </c>
    </row>
    <row r="16" spans="1:7">
      <c r="A16">
        <v>17</v>
      </c>
      <c r="B16" t="str">
        <f t="shared" si="0"/>
        <v>HD01_VD17</v>
      </c>
      <c r="C16" t="str">
        <f>INDEX(Metadata!A:B,MATCH(Prep!B16,Metadata!A:A,0),2)</f>
        <v>Estimate; Renter occupied: - Built 1970 to 1979</v>
      </c>
      <c r="D16">
        <f>INDEX(Data!$A:$AZ,MATCH($A$1,Data!$B:$B,0),MATCH(Prep!B16,Data!$1:$1,0))</f>
        <v>19880</v>
      </c>
      <c r="E16" t="str">
        <f t="shared" si="1"/>
        <v>HD02_VD17</v>
      </c>
      <c r="F16">
        <f>INDEX(Data!$A:$AZ,MATCH($A$1,Data!$B:$B,0),MATCH(Prep!E16,Data!$1:$1,0))</f>
        <v>930</v>
      </c>
      <c r="G16">
        <f t="shared" si="3"/>
        <v>864900</v>
      </c>
    </row>
    <row r="17" spans="1:7">
      <c r="A17">
        <v>18</v>
      </c>
      <c r="B17" t="str">
        <f t="shared" si="0"/>
        <v>HD01_VD18</v>
      </c>
      <c r="C17" t="str">
        <f>INDEX(Metadata!A:B,MATCH(Prep!B17,Metadata!A:A,0),2)</f>
        <v>Estimate; Renter occupied: - Built 1960 to 1969</v>
      </c>
      <c r="D17">
        <f>INDEX(Data!$A:$AZ,MATCH($A$1,Data!$B:$B,0),MATCH(Prep!B17,Data!$1:$1,0))</f>
        <v>21095</v>
      </c>
      <c r="E17" t="str">
        <f t="shared" si="1"/>
        <v>HD02_VD18</v>
      </c>
      <c r="F17">
        <f>INDEX(Data!$A:$AZ,MATCH($A$1,Data!$B:$B,0),MATCH(Prep!E17,Data!$1:$1,0))</f>
        <v>1111</v>
      </c>
      <c r="G17">
        <f t="shared" si="3"/>
        <v>1234321</v>
      </c>
    </row>
    <row r="18" spans="1:7">
      <c r="A18">
        <v>19</v>
      </c>
      <c r="B18" t="str">
        <f t="shared" si="0"/>
        <v>HD01_VD19</v>
      </c>
      <c r="C18" t="str">
        <f>INDEX(Metadata!A:B,MATCH(Prep!B18,Metadata!A:A,0),2)</f>
        <v>Estimate; Renter occupied: - Built 1950 to 1959</v>
      </c>
      <c r="D18">
        <f>INDEX(Data!$A:$AZ,MATCH($A$1,Data!$B:$B,0),MATCH(Prep!B18,Data!$1:$1,0))</f>
        <v>20872</v>
      </c>
      <c r="E18" t="str">
        <f t="shared" si="1"/>
        <v>HD02_VD19</v>
      </c>
      <c r="F18">
        <f>INDEX(Data!$A:$AZ,MATCH($A$1,Data!$B:$B,0),MATCH(Prep!E18,Data!$1:$1,0))</f>
        <v>989</v>
      </c>
      <c r="G18">
        <f t="shared" si="3"/>
        <v>978121</v>
      </c>
    </row>
    <row r="19" spans="1:7">
      <c r="A19">
        <v>20</v>
      </c>
      <c r="B19" t="str">
        <f t="shared" si="0"/>
        <v>HD01_VD20</v>
      </c>
      <c r="C19" t="str">
        <f>INDEX(Metadata!A:B,MATCH(Prep!B19,Metadata!A:A,0),2)</f>
        <v>Estimate; Renter occupied: - Built 1940 to 1949</v>
      </c>
      <c r="D19">
        <f>INDEX(Data!$A:$AZ,MATCH($A$1,Data!$B:$B,0),MATCH(Prep!B19,Data!$1:$1,0))</f>
        <v>18605</v>
      </c>
      <c r="E19" t="str">
        <f t="shared" si="1"/>
        <v>HD02_VD20</v>
      </c>
      <c r="F19">
        <f>INDEX(Data!$A:$AZ,MATCH($A$1,Data!$B:$B,0),MATCH(Prep!E19,Data!$1:$1,0))</f>
        <v>956</v>
      </c>
      <c r="G19">
        <f t="shared" si="3"/>
        <v>913936</v>
      </c>
    </row>
    <row r="20" spans="1:7">
      <c r="A20">
        <v>21</v>
      </c>
      <c r="B20" t="str">
        <f t="shared" si="0"/>
        <v>HD01_VD21</v>
      </c>
      <c r="C20" t="str">
        <f>INDEX(Metadata!A:B,MATCH(Prep!B20,Metadata!A:A,0),2)</f>
        <v>Estimate; Renter occupied: - Built 1939 or earlier</v>
      </c>
      <c r="D20">
        <f>INDEX(Data!$A:$AZ,MATCH($A$1,Data!$B:$B,0),MATCH(Prep!B20,Data!$1:$1,0))</f>
        <v>103608</v>
      </c>
      <c r="E20" t="str">
        <f t="shared" si="1"/>
        <v>HD02_VD21</v>
      </c>
      <c r="F20">
        <f>INDEX(Data!$A:$AZ,MATCH($A$1,Data!$B:$B,0),MATCH(Prep!E20,Data!$1:$1,0))</f>
        <v>1966</v>
      </c>
      <c r="G20">
        <f t="shared" si="3"/>
        <v>3865156</v>
      </c>
    </row>
    <row r="21" spans="1:7">
      <c r="D21">
        <f>SUM(D12:D20)</f>
        <v>218950</v>
      </c>
    </row>
    <row r="29" spans="1:7">
      <c r="B29" t="s">
        <v>108</v>
      </c>
      <c r="C29" t="s">
        <v>111</v>
      </c>
      <c r="D29" t="s">
        <v>112</v>
      </c>
      <c r="E29" t="s">
        <v>113</v>
      </c>
      <c r="F29" t="s">
        <v>114</v>
      </c>
    </row>
    <row r="30" spans="1:7">
      <c r="B30" t="s">
        <v>109</v>
      </c>
      <c r="C30">
        <f>SUM(D16:D20)</f>
        <v>184060</v>
      </c>
      <c r="D30" s="3">
        <f>SQRT(SUM(G16:G20))</f>
        <v>2802.9331065867414</v>
      </c>
      <c r="E30">
        <f>SUM(D6:D10)</f>
        <v>105294</v>
      </c>
      <c r="F30" s="3">
        <f>SQRT(SUM(G6:G10))</f>
        <v>1921.2698925450322</v>
      </c>
    </row>
    <row r="31" spans="1:7">
      <c r="B31" t="s">
        <v>110</v>
      </c>
      <c r="C31">
        <f>SUM(D12:D15)</f>
        <v>34890</v>
      </c>
      <c r="D31" s="3">
        <f>SQRT(SUM(G12:G15))</f>
        <v>1396.257497741731</v>
      </c>
      <c r="E31">
        <f>SUM(D2:D5)</f>
        <v>21100</v>
      </c>
      <c r="F31" s="3">
        <f>SQRT(SUM(G2:G5))</f>
        <v>929.95752591180201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Metadata</vt:lpstr>
      <vt:lpstr>Prep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Lally</dc:creator>
  <cp:lastModifiedBy>Jason Lally</cp:lastModifiedBy>
  <dcterms:created xsi:type="dcterms:W3CDTF">2015-02-06T21:18:35Z</dcterms:created>
  <dcterms:modified xsi:type="dcterms:W3CDTF">2015-02-09T23:36:32Z</dcterms:modified>
</cp:coreProperties>
</file>