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56.png" ContentType="image/png"/>
  <Override PartName="/xl/media/image55.png" ContentType="image/png"/>
  <Override PartName="/xl/media/image54.png" ContentType="image/png"/>
  <Override PartName="/xl/media/image53.png" ContentType="image/png"/>
  <Override PartName="/xl/media/image52.png" ContentType="image/png"/>
  <Override PartName="/xl/media/image51.png" ContentType="image/png"/>
  <Override PartName="/xl/media/image50.png" ContentType="image/png"/>
  <Override PartName="/xl/media/image46.png" ContentType="image/png"/>
  <Override PartName="/xl/media/image45.png" ContentType="image/png"/>
  <Override PartName="/xl/media/image44.png" ContentType="image/png"/>
  <Override PartName="/xl/media/image43.png" ContentType="image/png"/>
  <Override PartName="/xl/media/image42.png" ContentType="image/png"/>
  <Override PartName="/xl/media/image41.png" ContentType="image/png"/>
  <Override PartName="/xl/media/image40.png" ContentType="image/png"/>
  <Override PartName="/xl/media/image30.png" ContentType="image/png"/>
  <Override PartName="/xl/media/image39.png" ContentType="image/png"/>
  <Override PartName="/xl/media/image9.png" ContentType="image/png"/>
  <Override PartName="/xl/media/image86.png" ContentType="image/png"/>
  <Override PartName="/xl/media/image13.png" ContentType="image/png"/>
  <Override PartName="/xl/media/image1.png" ContentType="image/png"/>
  <Override PartName="/xl/media/image38.png" ContentType="image/png"/>
  <Override PartName="/xl/media/image8.png" ContentType="image/png"/>
  <Override PartName="/xl/media/image85.png" ContentType="image/png"/>
  <Override PartName="/xl/media/image49.png" ContentType="image/png"/>
  <Override PartName="/xl/media/image100.png" ContentType="image/png"/>
  <Override PartName="/xl/media/image12.png" ContentType="image/png"/>
  <Override PartName="/xl/media/image109.png" ContentType="image/png"/>
  <Override PartName="/xl/media/image37.png" ContentType="image/png"/>
  <Override PartName="/xl/media/image7.png" ContentType="image/png"/>
  <Override PartName="/xl/media/image19.png" ContentType="image/png"/>
  <Override PartName="/xl/media/image84.png" ContentType="image/png"/>
  <Override PartName="/xl/media/image48.png" ContentType="image/png"/>
  <Override PartName="/xl/media/image11.png" ContentType="image/png"/>
  <Override PartName="/xl/media/image108.png" ContentType="image/png"/>
  <Override PartName="/xl/media/image36.png" ContentType="image/png"/>
  <Override PartName="/xl/media/image6.png" ContentType="image/png"/>
  <Override PartName="/xl/media/image18.png" ContentType="image/png"/>
  <Override PartName="/xl/media/image83.png" ContentType="image/png"/>
  <Override PartName="/xl/media/image29.png" ContentType="image/png"/>
  <Override PartName="/xl/media/image94.png" ContentType="image/png"/>
  <Override PartName="/xl/media/image47.png" ContentType="image/png"/>
  <Override PartName="/xl/media/image10.png" ContentType="image/png"/>
  <Override PartName="/xl/media/image107.png" ContentType="image/png"/>
  <Override PartName="/xl/media/image35.png" ContentType="image/png"/>
  <Override PartName="/xl/media/image5.png" ContentType="image/png"/>
  <Override PartName="/xl/media/image17.png" ContentType="image/png"/>
  <Override PartName="/xl/media/image82.png" ContentType="image/png"/>
  <Override PartName="/xl/media/image28.png" ContentType="image/png"/>
  <Override PartName="/xl/media/image93.png" ContentType="image/png"/>
  <Override PartName="/xl/media/image34.png" ContentType="image/png"/>
  <Override PartName="/xl/media/image4.png" ContentType="image/png"/>
  <Override PartName="/xl/media/image16.png" ContentType="image/png"/>
  <Override PartName="/xl/media/image81.png" ContentType="image/png"/>
  <Override PartName="/xl/media/image27.png" ContentType="image/png"/>
  <Override PartName="/xl/media/image92.png" ContentType="image/png"/>
  <Override PartName="/xl/media/image33.png" ContentType="image/png"/>
  <Override PartName="/xl/media/image70.png" ContentType="image/png"/>
  <Override PartName="/xl/media/image114.png" ContentType="image/png"/>
  <Override PartName="/xl/media/image71.png" ContentType="image/png"/>
  <Override PartName="/xl/media/image115.png" ContentType="image/png"/>
  <Override PartName="/xl/media/image72.png" ContentType="image/png"/>
  <Override PartName="/xl/media/image73.png" ContentType="image/png"/>
  <Override PartName="/xl/media/image74.png" ContentType="image/png"/>
  <Override PartName="/xl/media/image75.png" ContentType="image/png"/>
  <Override PartName="/xl/media/image76.png" ContentType="image/png"/>
  <Override PartName="/xl/media/image77.png" ContentType="image/png"/>
  <Override PartName="/xl/media/image78.png" ContentType="image/png"/>
  <Override PartName="/xl/media/image87.png" ContentType="image/png"/>
  <Override PartName="/xl/media/image88.png" ContentType="image/png"/>
  <Override PartName="/xl/media/image96.png" ContentType="image/png"/>
  <Override PartName="/xl/media/image103.png" ContentType="image/png"/>
  <Override PartName="/xl/media/image97.png" ContentType="image/png"/>
  <Override PartName="/xl/media/image104.png" ContentType="image/png"/>
  <Override PartName="/xl/media/image60.png" ContentType="image/png"/>
  <Override PartName="/xl/media/image95.png" ContentType="image/png"/>
  <Override PartName="/xl/media/image102.png" ContentType="image/png"/>
  <Override PartName="/xl/media/image113.png" ContentType="image/png"/>
  <Override PartName="/xl/media/image79.png" ContentType="image/png"/>
  <Override PartName="/xl/media/image101.png" ContentType="image/png"/>
  <Override PartName="/xl/media/image99.png" ContentType="image/png"/>
  <Override PartName="/xl/media/image106.png" ContentType="image/png"/>
  <Override PartName="/xl/media/image62.png" ContentType="image/png"/>
  <Override PartName="/xl/media/image112.png" ContentType="image/png"/>
  <Override PartName="/xl/media/image98.png" ContentType="image/png"/>
  <Override PartName="/xl/media/image105.png" ContentType="image/png"/>
  <Override PartName="/xl/media/image61.png" ContentType="image/png"/>
  <Override PartName="/xl/media/image89.png" ContentType="image/png"/>
  <Override PartName="/xl/media/image111.png" ContentType="image/png"/>
  <Override PartName="/xl/media/image69.png" ContentType="image/png"/>
  <Override PartName="/xl/media/image32.png" ContentType="image/png"/>
  <Override PartName="/xl/media/image68.png" ContentType="image/png"/>
  <Override PartName="/xl/media/image31.png" ContentType="image/png"/>
  <Override PartName="/xl/media/image67.png" ContentType="image/png"/>
  <Override PartName="/xl/media/image66.png" ContentType="image/png"/>
  <Override PartName="/xl/media/image65.png" ContentType="image/png"/>
  <Override PartName="/xl/media/image64.png" ContentType="image/png"/>
  <Override PartName="/xl/media/image63.png" ContentType="image/png"/>
  <Override PartName="/xl/media/image23.png" ContentType="image/png"/>
  <Override PartName="/xl/media/image22.png" ContentType="image/png"/>
  <Override PartName="/xl/media/image59.png" ContentType="image/png"/>
  <Override PartName="/xl/media/image110.png" ContentType="image/png"/>
  <Override PartName="/xl/media/image24.png" ContentType="image/png"/>
  <Override PartName="/xl/media/image21.png" ContentType="image/png"/>
  <Override PartName="/xl/media/image58.png" ContentType="image/png"/>
  <Override PartName="/xl/media/image20.png" ContentType="image/png"/>
  <Override PartName="/xl/media/image57.png" ContentType="image/png"/>
  <Override PartName="/xl/media/image25.png" ContentType="image/png"/>
  <Override PartName="/xl/media/image90.png" ContentType="image/png"/>
  <Override PartName="/xl/media/image2.png" ContentType="image/png"/>
  <Override PartName="/xl/media/image14.png" ContentType="image/png"/>
  <Override PartName="/xl/media/image26.png" ContentType="image/png"/>
  <Override PartName="/xl/media/image91.png" ContentType="image/png"/>
  <Override PartName="/xl/media/image15.png" ContentType="image/png"/>
  <Override PartName="/xl/media/image80.png" ContentType="image/png"/>
  <Override PartName="/xl/media/image3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<sst xmlns="http://schemas.openxmlformats.org/spreadsheetml/2006/main" count="657" uniqueCount="39">
  <si>
    <t xml:space="preserve">Eigenvector(V)</t>
  </si>
  <si>
    <r>
      <rPr>
        <sz val="11"/>
        <rFont val="Arial"/>
        <family val="2"/>
      </rPr>
      <t xml:space="preserve">Eigenvalue(</t>
    </r>
    <r>
      <rPr>
        <sz val="12"/>
        <rFont val="Arial"/>
        <family val="2"/>
      </rPr>
      <t xml:space="preserve">λ</t>
    </r>
    <r>
      <rPr>
        <sz val="11"/>
        <rFont val="Arial"/>
        <family val="2"/>
      </rPr>
      <t xml:space="preserve">)</t>
    </r>
  </si>
  <si>
    <r>
      <rPr>
        <sz val="11"/>
        <rFont val="Arial"/>
        <family val="2"/>
      </rPr>
      <t xml:space="preserve">Gamma(</t>
    </r>
    <r>
      <rPr>
        <sz val="12"/>
        <rFont val="Arial"/>
        <family val="2"/>
      </rPr>
      <t xml:space="preserve">γ</t>
    </r>
    <r>
      <rPr>
        <sz val="11"/>
        <rFont val="Arial"/>
        <family val="2"/>
      </rPr>
      <t xml:space="preserve">)</t>
    </r>
  </si>
  <si>
    <t xml:space="preserve">Q</t>
  </si>
  <si>
    <r>
      <rPr>
        <sz val="11"/>
        <rFont val="Arial"/>
        <family val="2"/>
      </rPr>
      <t xml:space="preserve">Natural Frequency(</t>
    </r>
    <r>
      <rPr>
        <sz val="12"/>
        <rFont val="Arial"/>
        <family val="2"/>
      </rPr>
      <t xml:space="preserve">ω</t>
    </r>
    <r>
      <rPr>
        <sz val="11"/>
        <rFont val="Arial"/>
        <family val="2"/>
      </rPr>
      <t xml:space="preserve">)</t>
    </r>
  </si>
  <si>
    <r>
      <rPr>
        <sz val="11"/>
        <rFont val="Arial"/>
        <family val="2"/>
      </rPr>
      <t xml:space="preserve">Damping Ratio(</t>
    </r>
    <r>
      <rPr>
        <sz val="12"/>
        <rFont val="Arial"/>
        <family val="2"/>
      </rPr>
      <t xml:space="preserve">ζ</t>
    </r>
    <r>
      <rPr>
        <sz val="11"/>
        <rFont val="Arial"/>
        <family val="2"/>
      </rPr>
      <t xml:space="preserve">)</t>
    </r>
  </si>
  <si>
    <t xml:space="preserve">Peak Time</t>
  </si>
  <si>
    <t xml:space="preserve">Peak</t>
  </si>
  <si>
    <t xml:space="preserve">Steady State</t>
  </si>
  <si>
    <r>
      <rPr>
        <sz val="10"/>
        <rFont val="Arial"/>
        <family val="2"/>
      </rPr>
      <t xml:space="preserve">θ</t>
    </r>
    <r>
      <rPr>
        <vertAlign val="subscript"/>
        <sz val="10"/>
        <rFont val="Arial"/>
        <family val="2"/>
      </rPr>
      <t xml:space="preserve">2</t>
    </r>
    <r>
      <rPr>
        <sz val="10"/>
        <rFont val="Arial"/>
        <family val="2"/>
      </rPr>
      <t xml:space="preserve">-θ</t>
    </r>
    <r>
      <rPr>
        <vertAlign val="subscript"/>
        <sz val="10"/>
        <rFont val="Arial"/>
        <family val="2"/>
      </rPr>
      <t xml:space="preserve">1</t>
    </r>
  </si>
  <si>
    <r>
      <rPr>
        <sz val="10"/>
        <rFont val="Arial"/>
        <family val="2"/>
      </rPr>
      <t xml:space="preserve">θ</t>
    </r>
    <r>
      <rPr>
        <vertAlign val="subscript"/>
        <sz val="10"/>
        <rFont val="Arial"/>
        <family val="2"/>
      </rPr>
      <t xml:space="preserve">3</t>
    </r>
    <r>
      <rPr>
        <sz val="10"/>
        <rFont val="Arial"/>
        <family val="2"/>
      </rPr>
      <t xml:space="preserve">-θ</t>
    </r>
    <r>
      <rPr>
        <vertAlign val="subscript"/>
        <sz val="10"/>
        <rFont val="Arial"/>
        <family val="2"/>
      </rPr>
      <t xml:space="preserve">1</t>
    </r>
  </si>
  <si>
    <r>
      <rPr>
        <sz val="10"/>
        <rFont val="Arial"/>
        <family val="2"/>
      </rPr>
      <t xml:space="preserve">θ</t>
    </r>
    <r>
      <rPr>
        <vertAlign val="subscript"/>
        <sz val="10"/>
        <rFont val="Arial"/>
        <family val="2"/>
      </rPr>
      <t xml:space="preserve">5</t>
    </r>
    <r>
      <rPr>
        <sz val="10"/>
        <rFont val="Arial"/>
        <family val="2"/>
      </rPr>
      <t xml:space="preserve">-θ</t>
    </r>
    <r>
      <rPr>
        <vertAlign val="subscript"/>
        <sz val="10"/>
        <rFont val="Arial"/>
        <family val="2"/>
      </rPr>
      <t xml:space="preserve">1</t>
    </r>
  </si>
  <si>
    <r>
      <rPr>
        <sz val="10"/>
        <rFont val="Arial"/>
        <family val="2"/>
      </rPr>
      <t xml:space="preserve">θ</t>
    </r>
    <r>
      <rPr>
        <vertAlign val="subscript"/>
        <sz val="10"/>
        <rFont val="Arial"/>
        <family val="2"/>
      </rPr>
      <t xml:space="preserve">3</t>
    </r>
    <r>
      <rPr>
        <sz val="10"/>
        <rFont val="Arial"/>
        <family val="2"/>
      </rPr>
      <t xml:space="preserve">-θ</t>
    </r>
    <r>
      <rPr>
        <vertAlign val="subscript"/>
        <sz val="10"/>
        <rFont val="Arial"/>
        <family val="2"/>
      </rPr>
      <t xml:space="preserve">4</t>
    </r>
  </si>
  <si>
    <r>
      <rPr>
        <sz val="10"/>
        <rFont val="Arial"/>
        <family val="2"/>
      </rPr>
      <t xml:space="preserve">θ</t>
    </r>
    <r>
      <rPr>
        <vertAlign val="subscript"/>
        <sz val="10"/>
        <rFont val="Arial"/>
        <family val="2"/>
      </rPr>
      <t xml:space="preserve">5</t>
    </r>
    <r>
      <rPr>
        <sz val="10"/>
        <rFont val="Arial"/>
        <family val="2"/>
      </rPr>
      <t xml:space="preserve">-θ</t>
    </r>
    <r>
      <rPr>
        <vertAlign val="subscript"/>
        <sz val="10"/>
        <rFont val="Arial"/>
        <family val="2"/>
      </rPr>
      <t xml:space="preserve">4</t>
    </r>
  </si>
  <si>
    <r>
      <rPr>
        <sz val="10"/>
        <rFont val="Arial"/>
        <family val="2"/>
      </rPr>
      <t xml:space="preserve">θ</t>
    </r>
    <r>
      <rPr>
        <vertAlign val="subscript"/>
        <sz val="10"/>
        <rFont val="Arial"/>
        <family val="2"/>
      </rPr>
      <t xml:space="preserve">6</t>
    </r>
    <r>
      <rPr>
        <sz val="10"/>
        <rFont val="Arial"/>
        <family val="2"/>
      </rPr>
      <t xml:space="preserve">-θ</t>
    </r>
    <r>
      <rPr>
        <vertAlign val="subscript"/>
        <sz val="10"/>
        <rFont val="Arial"/>
        <family val="2"/>
      </rPr>
      <t xml:space="preserve">5</t>
    </r>
  </si>
  <si>
    <t xml:space="preserve">Error</t>
  </si>
  <si>
    <t xml:space="preserve">Eta_1</t>
  </si>
  <si>
    <t xml:space="preserve">N/A</t>
  </si>
  <si>
    <t xml:space="preserve">Eta 1</t>
  </si>
  <si>
    <t xml:space="preserve">SS (Eta 4)</t>
  </si>
  <si>
    <t xml:space="preserve">Peak (Eta 4)</t>
  </si>
  <si>
    <t xml:space="preserve">Eta_2</t>
  </si>
  <si>
    <t xml:space="preserve">Eta 2</t>
  </si>
  <si>
    <t xml:space="preserve">Eta 4</t>
  </si>
  <si>
    <t xml:space="preserve">Eta_3</t>
  </si>
  <si>
    <t xml:space="preserve">Eta 3</t>
  </si>
  <si>
    <t xml:space="preserve">Actual Value</t>
  </si>
  <si>
    <t xml:space="preserve">Eta_4</t>
  </si>
  <si>
    <t xml:space="preserve">Eta_5</t>
  </si>
  <si>
    <t xml:space="preserve">Eta 5</t>
  </si>
  <si>
    <t xml:space="preserve">Eta_6</t>
  </si>
  <si>
    <t xml:space="preserve">602.3890</t>
  </si>
  <si>
    <t xml:space="preserve">Eta 6</t>
  </si>
  <si>
    <t xml:space="preserve">SS (Eta 2)</t>
  </si>
  <si>
    <t xml:space="preserve">Peak (Eta 2)</t>
  </si>
  <si>
    <t xml:space="preserve">SS (Eta 3)</t>
  </si>
  <si>
    <t xml:space="preserve">Peak (Eta 3)</t>
  </si>
  <si>
    <t xml:space="preserve">Steady State Error</t>
  </si>
  <si>
    <t xml:space="preserve">Peak Error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</si>
</sst>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#,##0.0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</font>
    <font>
      <sz val="12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1.png"/><Relationship Id="rId2" Type="http://schemas.openxmlformats.org/officeDocument/2006/relationships/image" Target="../media/image42.png"/><Relationship Id="rId3" Type="http://schemas.openxmlformats.org/officeDocument/2006/relationships/image" Target="../media/image43.png"/><Relationship Id="rId4" Type="http://schemas.openxmlformats.org/officeDocument/2006/relationships/image" Target="../media/image44.png"/><Relationship Id="rId5" Type="http://schemas.openxmlformats.org/officeDocument/2006/relationships/image" Target="../media/image45.png"/><Relationship Id="rId6" Type="http://schemas.openxmlformats.org/officeDocument/2006/relationships/image" Target="../media/image46.png"/><Relationship Id="rId7" Type="http://schemas.openxmlformats.org/officeDocument/2006/relationships/image" Target="../media/image47.png"/><Relationship Id="rId8" Type="http://schemas.openxmlformats.org/officeDocument/2006/relationships/image" Target="../media/image48.png"/><Relationship Id="rId9" Type="http://schemas.openxmlformats.org/officeDocument/2006/relationships/image" Target="../media/image49.png"/><Relationship Id="rId10" Type="http://schemas.openxmlformats.org/officeDocument/2006/relationships/image" Target="../media/image50.png"/><Relationship Id="rId11" Type="http://schemas.openxmlformats.org/officeDocument/2006/relationships/image" Target="../media/image51.png"/><Relationship Id="rId12" Type="http://schemas.openxmlformats.org/officeDocument/2006/relationships/image" Target="../media/image52.png"/><Relationship Id="rId13" Type="http://schemas.openxmlformats.org/officeDocument/2006/relationships/image" Target="../media/image53.png"/><Relationship Id="rId14" Type="http://schemas.openxmlformats.org/officeDocument/2006/relationships/image" Target="../media/image54.png"/><Relationship Id="rId15" Type="http://schemas.openxmlformats.org/officeDocument/2006/relationships/image" Target="../media/image55.png"/><Relationship Id="rId16" Type="http://schemas.openxmlformats.org/officeDocument/2006/relationships/image" Target="../media/image56.png"/><Relationship Id="rId17" Type="http://schemas.openxmlformats.org/officeDocument/2006/relationships/image" Target="../media/image57.png"/><Relationship Id="rId18" Type="http://schemas.openxmlformats.org/officeDocument/2006/relationships/image" Target="../media/image58.png"/><Relationship Id="rId19" Type="http://schemas.openxmlformats.org/officeDocument/2006/relationships/image" Target="../media/image59.png"/><Relationship Id="rId20" Type="http://schemas.openxmlformats.org/officeDocument/2006/relationships/image" Target="../media/image60.png"/><Relationship Id="rId21" Type="http://schemas.openxmlformats.org/officeDocument/2006/relationships/image" Target="../media/image61.png"/><Relationship Id="rId22" Type="http://schemas.openxmlformats.org/officeDocument/2006/relationships/image" Target="../media/image62.png"/><Relationship Id="rId23" Type="http://schemas.openxmlformats.org/officeDocument/2006/relationships/image" Target="../media/image63.png"/><Relationship Id="rId24" Type="http://schemas.openxmlformats.org/officeDocument/2006/relationships/image" Target="../media/image64.png"/><Relationship Id="rId25" Type="http://schemas.openxmlformats.org/officeDocument/2006/relationships/image" Target="../media/image65.png"/><Relationship Id="rId26" Type="http://schemas.openxmlformats.org/officeDocument/2006/relationships/image" Target="../media/image66.png"/><Relationship Id="rId27" Type="http://schemas.openxmlformats.org/officeDocument/2006/relationships/image" Target="../media/image67.png"/><Relationship Id="rId28" Type="http://schemas.openxmlformats.org/officeDocument/2006/relationships/image" Target="../media/image68.png"/><Relationship Id="rId29" Type="http://schemas.openxmlformats.org/officeDocument/2006/relationships/image" Target="../media/image69.png"/><Relationship Id="rId30" Type="http://schemas.openxmlformats.org/officeDocument/2006/relationships/image" Target="../media/image70.png"/><Relationship Id="rId31" Type="http://schemas.openxmlformats.org/officeDocument/2006/relationships/image" Target="../media/image71.png"/><Relationship Id="rId32" Type="http://schemas.openxmlformats.org/officeDocument/2006/relationships/image" Target="../media/image72.png"/><Relationship Id="rId33" Type="http://schemas.openxmlformats.org/officeDocument/2006/relationships/image" Target="../media/image73.png"/><Relationship Id="rId34" Type="http://schemas.openxmlformats.org/officeDocument/2006/relationships/image" Target="../media/image74.png"/><Relationship Id="rId35" Type="http://schemas.openxmlformats.org/officeDocument/2006/relationships/image" Target="../media/image75.png"/><Relationship Id="rId36" Type="http://schemas.openxmlformats.org/officeDocument/2006/relationships/image" Target="../media/image76.png"/><Relationship Id="rId37" Type="http://schemas.openxmlformats.org/officeDocument/2006/relationships/image" Target="../media/image77.png"/><Relationship Id="rId38" Type="http://schemas.openxmlformats.org/officeDocument/2006/relationships/image" Target="../media/image78.png"/><Relationship Id="rId39" Type="http://schemas.openxmlformats.org/officeDocument/2006/relationships/image" Target="../media/image79.png"/><Relationship Id="rId40" Type="http://schemas.openxmlformats.org/officeDocument/2006/relationships/image" Target="../media/image80.png"/><Relationship Id="rId41" Type="http://schemas.openxmlformats.org/officeDocument/2006/relationships/image" Target="../media/image81.png"/><Relationship Id="rId42" Type="http://schemas.openxmlformats.org/officeDocument/2006/relationships/image" Target="../media/image82.png"/><Relationship Id="rId43" Type="http://schemas.openxmlformats.org/officeDocument/2006/relationships/image" Target="../media/image83.png"/><Relationship Id="rId44" Type="http://schemas.openxmlformats.org/officeDocument/2006/relationships/image" Target="../media/image84.png"/><Relationship Id="rId45" Type="http://schemas.openxmlformats.org/officeDocument/2006/relationships/image" Target="../media/image85.png"/><Relationship Id="rId46" Type="http://schemas.openxmlformats.org/officeDocument/2006/relationships/image" Target="../media/image86.png"/><Relationship Id="rId47" Type="http://schemas.openxmlformats.org/officeDocument/2006/relationships/image" Target="../media/image87.png"/><Relationship Id="rId48" Type="http://schemas.openxmlformats.org/officeDocument/2006/relationships/image" Target="../media/image88.png"/><Relationship Id="rId49" Type="http://schemas.openxmlformats.org/officeDocument/2006/relationships/image" Target="../media/image89.png"/><Relationship Id="rId50" Type="http://schemas.openxmlformats.org/officeDocument/2006/relationships/image" Target="../media/image90.png"/><Relationship Id="rId51" Type="http://schemas.openxmlformats.org/officeDocument/2006/relationships/image" Target="../media/image91.png"/><Relationship Id="rId52" Type="http://schemas.openxmlformats.org/officeDocument/2006/relationships/image" Target="../media/image92.png"/><Relationship Id="rId53" Type="http://schemas.openxmlformats.org/officeDocument/2006/relationships/image" Target="../media/image93.png"/><Relationship Id="rId54" Type="http://schemas.openxmlformats.org/officeDocument/2006/relationships/image" Target="../media/image94.png"/><Relationship Id="rId55" Type="http://schemas.openxmlformats.org/officeDocument/2006/relationships/image" Target="../media/image95.png"/><Relationship Id="rId56" Type="http://schemas.openxmlformats.org/officeDocument/2006/relationships/image" Target="../media/image96.png"/><Relationship Id="rId57" Type="http://schemas.openxmlformats.org/officeDocument/2006/relationships/image" Target="../media/image97.png"/><Relationship Id="rId58" Type="http://schemas.openxmlformats.org/officeDocument/2006/relationships/image" Target="../media/image98.png"/><Relationship Id="rId59" Type="http://schemas.openxmlformats.org/officeDocument/2006/relationships/image" Target="../media/image99.png"/><Relationship Id="rId60" Type="http://schemas.openxmlformats.org/officeDocument/2006/relationships/image" Target="../media/image100.png"/><Relationship Id="rId61" Type="http://schemas.openxmlformats.org/officeDocument/2006/relationships/image" Target="../media/image101.png"/><Relationship Id="rId62" Type="http://schemas.openxmlformats.org/officeDocument/2006/relationships/image" Target="../media/image102.png"/><Relationship Id="rId63" Type="http://schemas.openxmlformats.org/officeDocument/2006/relationships/image" Target="../media/image103.png"/><Relationship Id="rId64" Type="http://schemas.openxmlformats.org/officeDocument/2006/relationships/image" Target="../media/image104.png"/><Relationship Id="rId65" Type="http://schemas.openxmlformats.org/officeDocument/2006/relationships/image" Target="../media/image105.png"/><Relationship Id="rId66" Type="http://schemas.openxmlformats.org/officeDocument/2006/relationships/image" Target="../media/image106.png"/><Relationship Id="rId67" Type="http://schemas.openxmlformats.org/officeDocument/2006/relationships/image" Target="../media/image107.png"/><Relationship Id="rId68" Type="http://schemas.openxmlformats.org/officeDocument/2006/relationships/image" Target="../media/image108.png"/><Relationship Id="rId69" Type="http://schemas.openxmlformats.org/officeDocument/2006/relationships/image" Target="../media/image109.png"/><Relationship Id="rId70" Type="http://schemas.openxmlformats.org/officeDocument/2006/relationships/image" Target="../media/image110.png"/><Relationship Id="rId71" Type="http://schemas.openxmlformats.org/officeDocument/2006/relationships/image" Target="../media/image111.png"/><Relationship Id="rId72" Type="http://schemas.openxmlformats.org/officeDocument/2006/relationships/image" Target="../media/image112.png"/><Relationship Id="rId73" Type="http://schemas.openxmlformats.org/officeDocument/2006/relationships/image" Target="../media/image113.png"/><Relationship Id="rId74" Type="http://schemas.openxmlformats.org/officeDocument/2006/relationships/image" Target="../media/image114.png"/><Relationship Id="rId75" Type="http://schemas.openxmlformats.org/officeDocument/2006/relationships/image" Target="../media/image11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36000</xdr:colOff>
      <xdr:row>43</xdr:row>
      <xdr:rowOff>96840</xdr:rowOff>
    </xdr:from>
    <xdr:to>
      <xdr:col>6</xdr:col>
      <xdr:colOff>60480</xdr:colOff>
      <xdr:row>43</xdr:row>
      <xdr:rowOff>3891600</xdr:rowOff>
    </xdr:to>
    <xdr:pic>
      <xdr:nvPicPr>
        <xdr:cNvPr id="0" name="Image 6" descr=""/>
        <xdr:cNvPicPr/>
      </xdr:nvPicPr>
      <xdr:blipFill>
        <a:blip r:embed="rId1"/>
        <a:srcRect l="2119" t="2317" r="7414" b="1135"/>
        <a:stretch/>
      </xdr:blipFill>
      <xdr:spPr>
        <a:xfrm>
          <a:off x="36000" y="36957240"/>
          <a:ext cx="4908600" cy="3794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54720</xdr:colOff>
      <xdr:row>43</xdr:row>
      <xdr:rowOff>94320</xdr:rowOff>
    </xdr:from>
    <xdr:to>
      <xdr:col>12</xdr:col>
      <xdr:colOff>9000</xdr:colOff>
      <xdr:row>43</xdr:row>
      <xdr:rowOff>3904560</xdr:rowOff>
    </xdr:to>
    <xdr:pic>
      <xdr:nvPicPr>
        <xdr:cNvPr id="1" name="Image 7" descr=""/>
        <xdr:cNvPicPr/>
      </xdr:nvPicPr>
      <xdr:blipFill>
        <a:blip r:embed="rId2"/>
        <a:srcRect l="2126" t="2408" r="7879" b="650"/>
        <a:stretch/>
      </xdr:blipFill>
      <xdr:spPr>
        <a:xfrm>
          <a:off x="4938840" y="36954720"/>
          <a:ext cx="4877640" cy="3810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17280</xdr:colOff>
      <xdr:row>43</xdr:row>
      <xdr:rowOff>112320</xdr:rowOff>
    </xdr:from>
    <xdr:to>
      <xdr:col>16</xdr:col>
      <xdr:colOff>521280</xdr:colOff>
      <xdr:row>43</xdr:row>
      <xdr:rowOff>3900600</xdr:rowOff>
    </xdr:to>
    <xdr:pic>
      <xdr:nvPicPr>
        <xdr:cNvPr id="2" name="Image 8" descr=""/>
        <xdr:cNvPicPr/>
      </xdr:nvPicPr>
      <xdr:blipFill>
        <a:blip r:embed="rId3"/>
        <a:srcRect l="1780" t="2262" r="7487" b="1355"/>
        <a:stretch/>
      </xdr:blipFill>
      <xdr:spPr>
        <a:xfrm>
          <a:off x="9824760" y="36972720"/>
          <a:ext cx="4915440" cy="378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70560</xdr:colOff>
      <xdr:row>43</xdr:row>
      <xdr:rowOff>3794400</xdr:rowOff>
    </xdr:from>
    <xdr:to>
      <xdr:col>6</xdr:col>
      <xdr:colOff>156240</xdr:colOff>
      <xdr:row>44</xdr:row>
      <xdr:rowOff>3612600</xdr:rowOff>
    </xdr:to>
    <xdr:pic>
      <xdr:nvPicPr>
        <xdr:cNvPr id="3" name="Image 9" descr=""/>
        <xdr:cNvPicPr/>
      </xdr:nvPicPr>
      <xdr:blipFill>
        <a:blip r:embed="rId4"/>
        <a:srcRect l="1767" t="2225" r="6637" b="1731"/>
        <a:stretch/>
      </xdr:blipFill>
      <xdr:spPr>
        <a:xfrm>
          <a:off x="70560" y="40654800"/>
          <a:ext cx="4969800" cy="3774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117720</xdr:colOff>
      <xdr:row>43</xdr:row>
      <xdr:rowOff>3769920</xdr:rowOff>
    </xdr:from>
    <xdr:to>
      <xdr:col>12</xdr:col>
      <xdr:colOff>84240</xdr:colOff>
      <xdr:row>44</xdr:row>
      <xdr:rowOff>3622320</xdr:rowOff>
    </xdr:to>
    <xdr:pic>
      <xdr:nvPicPr>
        <xdr:cNvPr id="4" name="Image 10" descr=""/>
        <xdr:cNvPicPr/>
      </xdr:nvPicPr>
      <xdr:blipFill>
        <a:blip r:embed="rId5"/>
        <a:srcRect l="2471" t="1630" r="7308" b="1456"/>
        <a:stretch/>
      </xdr:blipFill>
      <xdr:spPr>
        <a:xfrm>
          <a:off x="5001840" y="40630320"/>
          <a:ext cx="4889880" cy="3809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45720</xdr:colOff>
      <xdr:row>43</xdr:row>
      <xdr:rowOff>3764520</xdr:rowOff>
    </xdr:from>
    <xdr:to>
      <xdr:col>16</xdr:col>
      <xdr:colOff>580320</xdr:colOff>
      <xdr:row>44</xdr:row>
      <xdr:rowOff>3607920</xdr:rowOff>
    </xdr:to>
    <xdr:pic>
      <xdr:nvPicPr>
        <xdr:cNvPr id="5" name="Image 11" descr=""/>
        <xdr:cNvPicPr/>
      </xdr:nvPicPr>
      <xdr:blipFill>
        <a:blip r:embed="rId6"/>
        <a:srcRect l="1608" t="2243" r="7095" b="1071"/>
        <a:stretch/>
      </xdr:blipFill>
      <xdr:spPr>
        <a:xfrm>
          <a:off x="9853200" y="40624920"/>
          <a:ext cx="4946040" cy="3800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581400</xdr:colOff>
      <xdr:row>43</xdr:row>
      <xdr:rowOff>108000</xdr:rowOff>
    </xdr:from>
    <xdr:to>
      <xdr:col>22</xdr:col>
      <xdr:colOff>331560</xdr:colOff>
      <xdr:row>43</xdr:row>
      <xdr:rowOff>3942360</xdr:rowOff>
    </xdr:to>
    <xdr:pic>
      <xdr:nvPicPr>
        <xdr:cNvPr id="6" name="Image 12" descr=""/>
        <xdr:cNvPicPr/>
      </xdr:nvPicPr>
      <xdr:blipFill>
        <a:blip r:embed="rId7"/>
        <a:srcRect l="2505" t="1117" r="6424" b="1328"/>
        <a:stretch/>
      </xdr:blipFill>
      <xdr:spPr>
        <a:xfrm>
          <a:off x="14800320" y="36968400"/>
          <a:ext cx="4938480" cy="3834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26640</xdr:colOff>
      <xdr:row>7</xdr:row>
      <xdr:rowOff>51120</xdr:rowOff>
    </xdr:from>
    <xdr:to>
      <xdr:col>6</xdr:col>
      <xdr:colOff>75960</xdr:colOff>
      <xdr:row>8</xdr:row>
      <xdr:rowOff>47160</xdr:rowOff>
    </xdr:to>
    <xdr:pic>
      <xdr:nvPicPr>
        <xdr:cNvPr id="7" name="Image 13" descr=""/>
        <xdr:cNvPicPr/>
      </xdr:nvPicPr>
      <xdr:blipFill>
        <a:blip r:embed="rId8"/>
        <a:srcRect l="1820" t="1786" r="7255" b="430"/>
        <a:stretch/>
      </xdr:blipFill>
      <xdr:spPr>
        <a:xfrm>
          <a:off x="26640" y="1319040"/>
          <a:ext cx="4933440" cy="3843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61200</xdr:colOff>
      <xdr:row>7</xdr:row>
      <xdr:rowOff>68040</xdr:rowOff>
    </xdr:from>
    <xdr:to>
      <xdr:col>12</xdr:col>
      <xdr:colOff>345960</xdr:colOff>
      <xdr:row>8</xdr:row>
      <xdr:rowOff>45000</xdr:rowOff>
    </xdr:to>
    <xdr:pic>
      <xdr:nvPicPr>
        <xdr:cNvPr id="8" name="Image 14" descr=""/>
        <xdr:cNvPicPr/>
      </xdr:nvPicPr>
      <xdr:blipFill>
        <a:blip r:embed="rId9"/>
        <a:srcRect l="1787" t="2024" r="7022" b="678"/>
        <a:stretch/>
      </xdr:blipFill>
      <xdr:spPr>
        <a:xfrm>
          <a:off x="4945320" y="1335960"/>
          <a:ext cx="5208120" cy="382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430200</xdr:colOff>
      <xdr:row>7</xdr:row>
      <xdr:rowOff>103680</xdr:rowOff>
    </xdr:from>
    <xdr:to>
      <xdr:col>16</xdr:col>
      <xdr:colOff>853920</xdr:colOff>
      <xdr:row>8</xdr:row>
      <xdr:rowOff>119160</xdr:rowOff>
    </xdr:to>
    <xdr:pic>
      <xdr:nvPicPr>
        <xdr:cNvPr id="9" name="Image 15" descr=""/>
        <xdr:cNvPicPr/>
      </xdr:nvPicPr>
      <xdr:blipFill>
        <a:blip r:embed="rId10"/>
        <a:srcRect l="2079" t="1538" r="8670" b="183"/>
        <a:stretch/>
      </xdr:blipFill>
      <xdr:spPr>
        <a:xfrm>
          <a:off x="10237680" y="1371600"/>
          <a:ext cx="4835160" cy="3862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26640</xdr:colOff>
      <xdr:row>8</xdr:row>
      <xdr:rowOff>17280</xdr:rowOff>
    </xdr:from>
    <xdr:to>
      <xdr:col>6</xdr:col>
      <xdr:colOff>32400</xdr:colOff>
      <xdr:row>8</xdr:row>
      <xdr:rowOff>3780360</xdr:rowOff>
    </xdr:to>
    <xdr:pic>
      <xdr:nvPicPr>
        <xdr:cNvPr id="10" name="Image 16" descr=""/>
        <xdr:cNvPicPr/>
      </xdr:nvPicPr>
      <xdr:blipFill>
        <a:blip r:embed="rId11"/>
        <a:srcRect l="2505" t="2692" r="7374" b="1566"/>
        <a:stretch/>
      </xdr:blipFill>
      <xdr:spPr>
        <a:xfrm>
          <a:off x="26640" y="5132520"/>
          <a:ext cx="4889880" cy="37630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56160</xdr:colOff>
      <xdr:row>7</xdr:row>
      <xdr:rowOff>3780000</xdr:rowOff>
    </xdr:from>
    <xdr:to>
      <xdr:col>12</xdr:col>
      <xdr:colOff>483840</xdr:colOff>
      <xdr:row>8</xdr:row>
      <xdr:rowOff>3778200</xdr:rowOff>
    </xdr:to>
    <xdr:pic>
      <xdr:nvPicPr>
        <xdr:cNvPr id="11" name="Image 17" descr=""/>
        <xdr:cNvPicPr/>
      </xdr:nvPicPr>
      <xdr:blipFill>
        <a:blip r:embed="rId12"/>
        <a:srcRect l="3129" t="3113" r="7368" b="2289"/>
        <a:stretch/>
      </xdr:blipFill>
      <xdr:spPr>
        <a:xfrm>
          <a:off x="4940280" y="5047920"/>
          <a:ext cx="5351040" cy="3845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458640</xdr:colOff>
      <xdr:row>7</xdr:row>
      <xdr:rowOff>3787560</xdr:rowOff>
    </xdr:from>
    <xdr:to>
      <xdr:col>17</xdr:col>
      <xdr:colOff>38880</xdr:colOff>
      <xdr:row>8</xdr:row>
      <xdr:rowOff>3756960</xdr:rowOff>
    </xdr:to>
    <xdr:pic>
      <xdr:nvPicPr>
        <xdr:cNvPr id="12" name="Image 18" descr=""/>
        <xdr:cNvPicPr/>
      </xdr:nvPicPr>
      <xdr:blipFill>
        <a:blip r:embed="rId13"/>
        <a:srcRect l="2584" t="3342" r="7839" b="-449"/>
        <a:stretch/>
      </xdr:blipFill>
      <xdr:spPr>
        <a:xfrm>
          <a:off x="10266120" y="5055480"/>
          <a:ext cx="4852440" cy="3816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133200</xdr:colOff>
      <xdr:row>7</xdr:row>
      <xdr:rowOff>108360</xdr:rowOff>
    </xdr:from>
    <xdr:to>
      <xdr:col>22</xdr:col>
      <xdr:colOff>716400</xdr:colOff>
      <xdr:row>8</xdr:row>
      <xdr:rowOff>68760</xdr:rowOff>
    </xdr:to>
    <xdr:pic>
      <xdr:nvPicPr>
        <xdr:cNvPr id="13" name="Image 19" descr=""/>
        <xdr:cNvPicPr/>
      </xdr:nvPicPr>
      <xdr:blipFill>
        <a:blip r:embed="rId14"/>
        <a:srcRect l="2265" t="1895" r="7182" b="1227"/>
        <a:stretch/>
      </xdr:blipFill>
      <xdr:spPr>
        <a:xfrm>
          <a:off x="15212880" y="1376280"/>
          <a:ext cx="4910760" cy="3807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57240</xdr:colOff>
      <xdr:row>16</xdr:row>
      <xdr:rowOff>43200</xdr:rowOff>
    </xdr:from>
    <xdr:to>
      <xdr:col>5</xdr:col>
      <xdr:colOff>790560</xdr:colOff>
      <xdr:row>17</xdr:row>
      <xdr:rowOff>17280</xdr:rowOff>
    </xdr:to>
    <xdr:pic>
      <xdr:nvPicPr>
        <xdr:cNvPr id="14" name="Image 21" descr=""/>
        <xdr:cNvPicPr/>
      </xdr:nvPicPr>
      <xdr:blipFill>
        <a:blip r:embed="rId15"/>
        <a:srcRect l="3707" t="2720" r="7746" b="1007"/>
        <a:stretch/>
      </xdr:blipFill>
      <xdr:spPr>
        <a:xfrm>
          <a:off x="57240" y="10199880"/>
          <a:ext cx="4803480" cy="3783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84240</xdr:colOff>
      <xdr:row>16</xdr:row>
      <xdr:rowOff>74520</xdr:rowOff>
    </xdr:from>
    <xdr:to>
      <xdr:col>11</xdr:col>
      <xdr:colOff>667440</xdr:colOff>
      <xdr:row>17</xdr:row>
      <xdr:rowOff>67680</xdr:rowOff>
    </xdr:to>
    <xdr:pic>
      <xdr:nvPicPr>
        <xdr:cNvPr id="15" name="Image 22" descr=""/>
        <xdr:cNvPicPr/>
      </xdr:nvPicPr>
      <xdr:blipFill>
        <a:blip r:embed="rId16"/>
        <a:srcRect l="3461" t="2774" r="7720" b="467"/>
        <a:stretch/>
      </xdr:blipFill>
      <xdr:spPr>
        <a:xfrm>
          <a:off x="4968360" y="10231200"/>
          <a:ext cx="4813560" cy="3803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654120</xdr:colOff>
      <xdr:row>16</xdr:row>
      <xdr:rowOff>64800</xdr:rowOff>
    </xdr:from>
    <xdr:to>
      <xdr:col>16</xdr:col>
      <xdr:colOff>357120</xdr:colOff>
      <xdr:row>17</xdr:row>
      <xdr:rowOff>36360</xdr:rowOff>
    </xdr:to>
    <xdr:pic>
      <xdr:nvPicPr>
        <xdr:cNvPr id="16" name="Image 23" descr=""/>
        <xdr:cNvPicPr/>
      </xdr:nvPicPr>
      <xdr:blipFill>
        <a:blip r:embed="rId17"/>
        <a:srcRect l="3614" t="2518" r="7653" b="1273"/>
        <a:stretch/>
      </xdr:blipFill>
      <xdr:spPr>
        <a:xfrm>
          <a:off x="9768600" y="10221480"/>
          <a:ext cx="4807440" cy="3781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2880</xdr:colOff>
      <xdr:row>16</xdr:row>
      <xdr:rowOff>3789000</xdr:rowOff>
    </xdr:from>
    <xdr:to>
      <xdr:col>5</xdr:col>
      <xdr:colOff>805320</xdr:colOff>
      <xdr:row>18</xdr:row>
      <xdr:rowOff>11160</xdr:rowOff>
    </xdr:to>
    <xdr:pic>
      <xdr:nvPicPr>
        <xdr:cNvPr id="17" name="Image 24" descr=""/>
        <xdr:cNvPicPr/>
      </xdr:nvPicPr>
      <xdr:blipFill>
        <a:blip r:embed="rId18"/>
        <a:srcRect l="3561" t="2088" r="6617" b="888"/>
        <a:stretch/>
      </xdr:blipFill>
      <xdr:spPr>
        <a:xfrm>
          <a:off x="2880" y="13945680"/>
          <a:ext cx="4872600" cy="3813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357840</xdr:colOff>
      <xdr:row>16</xdr:row>
      <xdr:rowOff>66960</xdr:rowOff>
    </xdr:from>
    <xdr:to>
      <xdr:col>22</xdr:col>
      <xdr:colOff>2520</xdr:colOff>
      <xdr:row>17</xdr:row>
      <xdr:rowOff>16560</xdr:rowOff>
    </xdr:to>
    <xdr:pic>
      <xdr:nvPicPr>
        <xdr:cNvPr id="18" name="Image 20" descr=""/>
        <xdr:cNvPicPr/>
      </xdr:nvPicPr>
      <xdr:blipFill>
        <a:blip r:embed="rId19"/>
        <a:srcRect l="3428" t="2958" r="7448" b="1392"/>
        <a:stretch/>
      </xdr:blipFill>
      <xdr:spPr>
        <a:xfrm>
          <a:off x="14576760" y="10223640"/>
          <a:ext cx="4833000" cy="3759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737640</xdr:colOff>
      <xdr:row>16</xdr:row>
      <xdr:rowOff>3749040</xdr:rowOff>
    </xdr:from>
    <xdr:to>
      <xdr:col>11</xdr:col>
      <xdr:colOff>557640</xdr:colOff>
      <xdr:row>17</xdr:row>
      <xdr:rowOff>3727440</xdr:rowOff>
    </xdr:to>
    <xdr:pic>
      <xdr:nvPicPr>
        <xdr:cNvPr id="19" name="Image 25" descr=""/>
        <xdr:cNvPicPr/>
      </xdr:nvPicPr>
      <xdr:blipFill>
        <a:blip r:embed="rId20"/>
        <a:srcRect l="3169" t="2665" r="7095" b="952"/>
        <a:stretch/>
      </xdr:blipFill>
      <xdr:spPr>
        <a:xfrm>
          <a:off x="4807800" y="13905720"/>
          <a:ext cx="4864320" cy="3788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497520</xdr:colOff>
      <xdr:row>16</xdr:row>
      <xdr:rowOff>3753360</xdr:rowOff>
    </xdr:from>
    <xdr:to>
      <xdr:col>16</xdr:col>
      <xdr:colOff>228960</xdr:colOff>
      <xdr:row>17</xdr:row>
      <xdr:rowOff>3682800</xdr:rowOff>
    </xdr:to>
    <xdr:pic>
      <xdr:nvPicPr>
        <xdr:cNvPr id="20" name="Image 26" descr=""/>
        <xdr:cNvPicPr/>
      </xdr:nvPicPr>
      <xdr:blipFill>
        <a:blip r:embed="rId21"/>
        <a:srcRect l="3322" t="2958" r="7421" b="1905"/>
        <a:stretch/>
      </xdr:blipFill>
      <xdr:spPr>
        <a:xfrm>
          <a:off x="9612000" y="13910040"/>
          <a:ext cx="4835880" cy="373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115920</xdr:colOff>
      <xdr:row>25</xdr:row>
      <xdr:rowOff>69480</xdr:rowOff>
    </xdr:from>
    <xdr:to>
      <xdr:col>6</xdr:col>
      <xdr:colOff>56160</xdr:colOff>
      <xdr:row>26</xdr:row>
      <xdr:rowOff>96120</xdr:rowOff>
    </xdr:to>
    <xdr:pic>
      <xdr:nvPicPr>
        <xdr:cNvPr id="21" name="Image 27" descr=""/>
        <xdr:cNvPicPr/>
      </xdr:nvPicPr>
      <xdr:blipFill>
        <a:blip r:embed="rId22"/>
        <a:srcRect l="3461" t="2655" r="7627" b="1914"/>
        <a:stretch/>
      </xdr:blipFill>
      <xdr:spPr>
        <a:xfrm>
          <a:off x="115920" y="19058400"/>
          <a:ext cx="4824360" cy="375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53280</xdr:colOff>
      <xdr:row>25</xdr:row>
      <xdr:rowOff>75960</xdr:rowOff>
    </xdr:from>
    <xdr:to>
      <xdr:col>11</xdr:col>
      <xdr:colOff>630360</xdr:colOff>
      <xdr:row>26</xdr:row>
      <xdr:rowOff>115920</xdr:rowOff>
    </xdr:to>
    <xdr:pic>
      <xdr:nvPicPr>
        <xdr:cNvPr id="22" name="Image 28" descr=""/>
        <xdr:cNvPicPr/>
      </xdr:nvPicPr>
      <xdr:blipFill>
        <a:blip r:embed="rId23"/>
        <a:srcRect l="3980" t="3122" r="7315" b="1108"/>
        <a:stretch/>
      </xdr:blipFill>
      <xdr:spPr>
        <a:xfrm>
          <a:off x="4937400" y="19064880"/>
          <a:ext cx="4807440" cy="37641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599040</xdr:colOff>
      <xdr:row>25</xdr:row>
      <xdr:rowOff>61920</xdr:rowOff>
    </xdr:from>
    <xdr:to>
      <xdr:col>16</xdr:col>
      <xdr:colOff>325440</xdr:colOff>
      <xdr:row>26</xdr:row>
      <xdr:rowOff>144720</xdr:rowOff>
    </xdr:to>
    <xdr:pic>
      <xdr:nvPicPr>
        <xdr:cNvPr id="23" name="Image 29" descr=""/>
        <xdr:cNvPicPr/>
      </xdr:nvPicPr>
      <xdr:blipFill>
        <a:blip r:embed="rId24"/>
        <a:srcRect l="3441" t="2646" r="7394" b="494"/>
        <a:stretch/>
      </xdr:blipFill>
      <xdr:spPr>
        <a:xfrm>
          <a:off x="9713520" y="19050840"/>
          <a:ext cx="4830840" cy="3807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177840</xdr:colOff>
      <xdr:row>26</xdr:row>
      <xdr:rowOff>6480</xdr:rowOff>
    </xdr:from>
    <xdr:to>
      <xdr:col>6</xdr:col>
      <xdr:colOff>128160</xdr:colOff>
      <xdr:row>26</xdr:row>
      <xdr:rowOff>3780720</xdr:rowOff>
    </xdr:to>
    <xdr:pic>
      <xdr:nvPicPr>
        <xdr:cNvPr id="24" name="Image 30" descr=""/>
        <xdr:cNvPicPr/>
      </xdr:nvPicPr>
      <xdr:blipFill>
        <a:blip r:embed="rId25"/>
        <a:srcRect l="3275" t="2408" r="7627" b="1566"/>
        <a:stretch/>
      </xdr:blipFill>
      <xdr:spPr>
        <a:xfrm>
          <a:off x="177840" y="22719600"/>
          <a:ext cx="4834440" cy="3774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106920</xdr:colOff>
      <xdr:row>26</xdr:row>
      <xdr:rowOff>17640</xdr:rowOff>
    </xdr:from>
    <xdr:to>
      <xdr:col>12</xdr:col>
      <xdr:colOff>7560</xdr:colOff>
      <xdr:row>27</xdr:row>
      <xdr:rowOff>1440</xdr:rowOff>
    </xdr:to>
    <xdr:pic>
      <xdr:nvPicPr>
        <xdr:cNvPr id="25" name="Image 31" descr=""/>
        <xdr:cNvPicPr/>
      </xdr:nvPicPr>
      <xdr:blipFill>
        <a:blip r:embed="rId26"/>
        <a:srcRect l="3448" t="2069" r="7547" b="934"/>
        <a:stretch/>
      </xdr:blipFill>
      <xdr:spPr>
        <a:xfrm>
          <a:off x="4991040" y="22730760"/>
          <a:ext cx="4824000" cy="3812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662760</xdr:colOff>
      <xdr:row>26</xdr:row>
      <xdr:rowOff>720</xdr:rowOff>
    </xdr:from>
    <xdr:to>
      <xdr:col>16</xdr:col>
      <xdr:colOff>354600</xdr:colOff>
      <xdr:row>26</xdr:row>
      <xdr:rowOff>3794040</xdr:rowOff>
    </xdr:to>
    <xdr:pic>
      <xdr:nvPicPr>
        <xdr:cNvPr id="26" name="Image 32" descr=""/>
        <xdr:cNvPicPr/>
      </xdr:nvPicPr>
      <xdr:blipFill>
        <a:blip r:embed="rId27"/>
        <a:srcRect l="4073" t="2555" r="7401" b="934"/>
        <a:stretch/>
      </xdr:blipFill>
      <xdr:spPr>
        <a:xfrm>
          <a:off x="9777240" y="22713840"/>
          <a:ext cx="4796280" cy="3793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184680</xdr:colOff>
      <xdr:row>34</xdr:row>
      <xdr:rowOff>107640</xdr:rowOff>
    </xdr:from>
    <xdr:to>
      <xdr:col>6</xdr:col>
      <xdr:colOff>159840</xdr:colOff>
      <xdr:row>34</xdr:row>
      <xdr:rowOff>3931200</xdr:rowOff>
    </xdr:to>
    <xdr:pic>
      <xdr:nvPicPr>
        <xdr:cNvPr id="27" name="Image 34" descr=""/>
        <xdr:cNvPicPr/>
      </xdr:nvPicPr>
      <xdr:blipFill>
        <a:blip r:embed="rId28"/>
        <a:srcRect l="3408" t="1996" r="7036" b="723"/>
        <a:stretch/>
      </xdr:blipFill>
      <xdr:spPr>
        <a:xfrm>
          <a:off x="184680" y="27889920"/>
          <a:ext cx="4859280" cy="3823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116280</xdr:colOff>
      <xdr:row>34</xdr:row>
      <xdr:rowOff>131760</xdr:rowOff>
    </xdr:from>
    <xdr:to>
      <xdr:col>12</xdr:col>
      <xdr:colOff>28800</xdr:colOff>
      <xdr:row>34</xdr:row>
      <xdr:rowOff>3931200</xdr:rowOff>
    </xdr:to>
    <xdr:pic>
      <xdr:nvPicPr>
        <xdr:cNvPr id="28" name="Image 35" descr=""/>
        <xdr:cNvPicPr/>
      </xdr:nvPicPr>
      <xdr:blipFill>
        <a:blip r:embed="rId29"/>
        <a:srcRect l="3601" t="2610" r="7175" b="723"/>
        <a:stretch/>
      </xdr:blipFill>
      <xdr:spPr>
        <a:xfrm>
          <a:off x="5000400" y="27914040"/>
          <a:ext cx="4835880" cy="3799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689040</xdr:colOff>
      <xdr:row>34</xdr:row>
      <xdr:rowOff>119880</xdr:rowOff>
    </xdr:from>
    <xdr:to>
      <xdr:col>16</xdr:col>
      <xdr:colOff>439560</xdr:colOff>
      <xdr:row>34</xdr:row>
      <xdr:rowOff>3907440</xdr:rowOff>
    </xdr:to>
    <xdr:pic>
      <xdr:nvPicPr>
        <xdr:cNvPr id="29" name="Image 36" descr=""/>
        <xdr:cNvPicPr/>
      </xdr:nvPicPr>
      <xdr:blipFill>
        <a:blip r:embed="rId30"/>
        <a:srcRect l="2651" t="2674" r="7740" b="961"/>
        <a:stretch/>
      </xdr:blipFill>
      <xdr:spPr>
        <a:xfrm>
          <a:off x="9803520" y="27902160"/>
          <a:ext cx="4854960" cy="3787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128160</xdr:colOff>
      <xdr:row>34</xdr:row>
      <xdr:rowOff>3925440</xdr:rowOff>
    </xdr:from>
    <xdr:to>
      <xdr:col>6</xdr:col>
      <xdr:colOff>482040</xdr:colOff>
      <xdr:row>35</xdr:row>
      <xdr:rowOff>3829320</xdr:rowOff>
    </xdr:to>
    <xdr:pic>
      <xdr:nvPicPr>
        <xdr:cNvPr id="30" name="Image 37" descr=""/>
        <xdr:cNvPicPr/>
      </xdr:nvPicPr>
      <xdr:blipFill>
        <a:blip r:embed="rId31"/>
        <a:srcRect l="3455" t="1667" r="0" b="0"/>
        <a:stretch/>
      </xdr:blipFill>
      <xdr:spPr>
        <a:xfrm>
          <a:off x="128160" y="31707720"/>
          <a:ext cx="5238000" cy="3864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6</xdr:col>
      <xdr:colOff>104040</xdr:colOff>
      <xdr:row>34</xdr:row>
      <xdr:rowOff>3913200</xdr:rowOff>
    </xdr:from>
    <xdr:to>
      <xdr:col>12</xdr:col>
      <xdr:colOff>53640</xdr:colOff>
      <xdr:row>35</xdr:row>
      <xdr:rowOff>3763800</xdr:rowOff>
    </xdr:to>
    <xdr:pic>
      <xdr:nvPicPr>
        <xdr:cNvPr id="31" name="Image 38" descr=""/>
        <xdr:cNvPicPr/>
      </xdr:nvPicPr>
      <xdr:blipFill>
        <a:blip r:embed="rId32"/>
        <a:srcRect l="3189" t="1685" r="6903" b="1337"/>
        <a:stretch/>
      </xdr:blipFill>
      <xdr:spPr>
        <a:xfrm>
          <a:off x="4988160" y="31695480"/>
          <a:ext cx="4872960" cy="3811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690120</xdr:colOff>
      <xdr:row>34</xdr:row>
      <xdr:rowOff>3877560</xdr:rowOff>
    </xdr:from>
    <xdr:to>
      <xdr:col>16</xdr:col>
      <xdr:colOff>452880</xdr:colOff>
      <xdr:row>35</xdr:row>
      <xdr:rowOff>3744000</xdr:rowOff>
    </xdr:to>
    <xdr:pic>
      <xdr:nvPicPr>
        <xdr:cNvPr id="32" name="Image 39" descr=""/>
        <xdr:cNvPicPr/>
      </xdr:nvPicPr>
      <xdr:blipFill>
        <a:blip r:embed="rId33"/>
        <a:srcRect l="2863" t="1172" r="7301" b="1447"/>
        <a:stretch/>
      </xdr:blipFill>
      <xdr:spPr>
        <a:xfrm>
          <a:off x="9804600" y="31659840"/>
          <a:ext cx="4867200" cy="382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442440</xdr:colOff>
      <xdr:row>34</xdr:row>
      <xdr:rowOff>158760</xdr:rowOff>
    </xdr:from>
    <xdr:to>
      <xdr:col>22</xdr:col>
      <xdr:colOff>147240</xdr:colOff>
      <xdr:row>35</xdr:row>
      <xdr:rowOff>102240</xdr:rowOff>
    </xdr:to>
    <xdr:pic>
      <xdr:nvPicPr>
        <xdr:cNvPr id="33" name="Image 40" descr=""/>
        <xdr:cNvPicPr/>
      </xdr:nvPicPr>
      <xdr:blipFill>
        <a:blip r:embed="rId34"/>
        <a:srcRect l="2877" t="0" r="6889" b="659"/>
        <a:stretch/>
      </xdr:blipFill>
      <xdr:spPr>
        <a:xfrm>
          <a:off x="14661360" y="27941040"/>
          <a:ext cx="4893120" cy="3904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739080</xdr:colOff>
      <xdr:row>44</xdr:row>
      <xdr:rowOff>195480</xdr:rowOff>
    </xdr:from>
    <xdr:to>
      <xdr:col>22</xdr:col>
      <xdr:colOff>308520</xdr:colOff>
      <xdr:row>44</xdr:row>
      <xdr:rowOff>3090960</xdr:rowOff>
    </xdr:to>
    <xdr:pic>
      <xdr:nvPicPr>
        <xdr:cNvPr id="34" name="Image 1" descr=""/>
        <xdr:cNvPicPr/>
      </xdr:nvPicPr>
      <xdr:blipFill>
        <a:blip r:embed="rId35"/>
        <a:stretch/>
      </xdr:blipFill>
      <xdr:spPr>
        <a:xfrm>
          <a:off x="14958000" y="41012640"/>
          <a:ext cx="4757760" cy="2895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177480</xdr:colOff>
      <xdr:row>8</xdr:row>
      <xdr:rowOff>602280</xdr:rowOff>
    </xdr:from>
    <xdr:to>
      <xdr:col>22</xdr:col>
      <xdr:colOff>200880</xdr:colOff>
      <xdr:row>8</xdr:row>
      <xdr:rowOff>3249720</xdr:rowOff>
    </xdr:to>
    <xdr:pic>
      <xdr:nvPicPr>
        <xdr:cNvPr id="35" name="Image 5" descr=""/>
        <xdr:cNvPicPr/>
      </xdr:nvPicPr>
      <xdr:blipFill>
        <a:blip r:embed="rId36"/>
        <a:stretch/>
      </xdr:blipFill>
      <xdr:spPr>
        <a:xfrm>
          <a:off x="15257160" y="5717520"/>
          <a:ext cx="4350960" cy="2647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349200</xdr:colOff>
      <xdr:row>17</xdr:row>
      <xdr:rowOff>556920</xdr:rowOff>
    </xdr:from>
    <xdr:to>
      <xdr:col>21</xdr:col>
      <xdr:colOff>769680</xdr:colOff>
      <xdr:row>17</xdr:row>
      <xdr:rowOff>3475800</xdr:rowOff>
    </xdr:to>
    <xdr:pic>
      <xdr:nvPicPr>
        <xdr:cNvPr id="36" name="Image 2" descr=""/>
        <xdr:cNvPicPr/>
      </xdr:nvPicPr>
      <xdr:blipFill>
        <a:blip r:embed="rId37"/>
        <a:stretch/>
      </xdr:blipFill>
      <xdr:spPr>
        <a:xfrm>
          <a:off x="14568120" y="14523480"/>
          <a:ext cx="4794840" cy="2918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734760</xdr:colOff>
      <xdr:row>26</xdr:row>
      <xdr:rowOff>535320</xdr:rowOff>
    </xdr:from>
    <xdr:to>
      <xdr:col>21</xdr:col>
      <xdr:colOff>729360</xdr:colOff>
      <xdr:row>26</xdr:row>
      <xdr:rowOff>3194640</xdr:rowOff>
    </xdr:to>
    <xdr:pic>
      <xdr:nvPicPr>
        <xdr:cNvPr id="37" name="Image 3" descr=""/>
        <xdr:cNvPicPr/>
      </xdr:nvPicPr>
      <xdr:blipFill>
        <a:blip r:embed="rId38"/>
        <a:stretch/>
      </xdr:blipFill>
      <xdr:spPr>
        <a:xfrm>
          <a:off x="14953680" y="23248440"/>
          <a:ext cx="4368960" cy="26593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306720</xdr:colOff>
      <xdr:row>25</xdr:row>
      <xdr:rowOff>58320</xdr:rowOff>
    </xdr:from>
    <xdr:to>
      <xdr:col>22</xdr:col>
      <xdr:colOff>541080</xdr:colOff>
      <xdr:row>26</xdr:row>
      <xdr:rowOff>264960</xdr:rowOff>
    </xdr:to>
    <xdr:pic>
      <xdr:nvPicPr>
        <xdr:cNvPr id="38" name="Image 4" descr=""/>
        <xdr:cNvPicPr/>
      </xdr:nvPicPr>
      <xdr:blipFill>
        <a:blip r:embed="rId39"/>
        <a:stretch/>
      </xdr:blipFill>
      <xdr:spPr>
        <a:xfrm>
          <a:off x="14525640" y="19047240"/>
          <a:ext cx="5422680" cy="393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16</xdr:col>
      <xdr:colOff>555840</xdr:colOff>
      <xdr:row>35</xdr:row>
      <xdr:rowOff>367920</xdr:rowOff>
    </xdr:from>
    <xdr:to>
      <xdr:col>22</xdr:col>
      <xdr:colOff>434880</xdr:colOff>
      <xdr:row>35</xdr:row>
      <xdr:rowOff>3452040</xdr:rowOff>
    </xdr:to>
    <xdr:pic>
      <xdr:nvPicPr>
        <xdr:cNvPr id="39" name="Image 33" descr=""/>
        <xdr:cNvPicPr/>
      </xdr:nvPicPr>
      <xdr:blipFill>
        <a:blip r:embed="rId40"/>
        <a:stretch/>
      </xdr:blipFill>
      <xdr:spPr>
        <a:xfrm>
          <a:off x="14774760" y="32111280"/>
          <a:ext cx="5067360" cy="30841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9</xdr:row>
      <xdr:rowOff>6120</xdr:rowOff>
    </xdr:from>
    <xdr:to>
      <xdr:col>3</xdr:col>
      <xdr:colOff>736200</xdr:colOff>
      <xdr:row>9</xdr:row>
      <xdr:rowOff>2309040</xdr:rowOff>
    </xdr:to>
    <xdr:pic>
      <xdr:nvPicPr>
        <xdr:cNvPr id="40" name="Image 41" descr=""/>
        <xdr:cNvPicPr/>
      </xdr:nvPicPr>
      <xdr:blipFill>
        <a:blip r:embed="rId1"/>
        <a:stretch/>
      </xdr:blipFill>
      <xdr:spPr>
        <a:xfrm>
          <a:off x="0" y="1584720"/>
          <a:ext cx="3178080" cy="230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487080</xdr:colOff>
      <xdr:row>8</xdr:row>
      <xdr:rowOff>153360</xdr:rowOff>
    </xdr:from>
    <xdr:to>
      <xdr:col>7</xdr:col>
      <xdr:colOff>410400</xdr:colOff>
      <xdr:row>9</xdr:row>
      <xdr:rowOff>2293560</xdr:rowOff>
    </xdr:to>
    <xdr:pic>
      <xdr:nvPicPr>
        <xdr:cNvPr id="41" name="Image 42" descr=""/>
        <xdr:cNvPicPr/>
      </xdr:nvPicPr>
      <xdr:blipFill>
        <a:blip r:embed="rId2"/>
        <a:stretch/>
      </xdr:blipFill>
      <xdr:spPr>
        <a:xfrm>
          <a:off x="2928960" y="1569240"/>
          <a:ext cx="3179880" cy="230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157680</xdr:colOff>
      <xdr:row>9</xdr:row>
      <xdr:rowOff>360</xdr:rowOff>
    </xdr:from>
    <xdr:to>
      <xdr:col>11</xdr:col>
      <xdr:colOff>81000</xdr:colOff>
      <xdr:row>9</xdr:row>
      <xdr:rowOff>2303280</xdr:rowOff>
    </xdr:to>
    <xdr:pic>
      <xdr:nvPicPr>
        <xdr:cNvPr id="42" name="Image 43" descr=""/>
        <xdr:cNvPicPr/>
      </xdr:nvPicPr>
      <xdr:blipFill>
        <a:blip r:embed="rId3"/>
        <a:stretch/>
      </xdr:blipFill>
      <xdr:spPr>
        <a:xfrm>
          <a:off x="5856120" y="1578960"/>
          <a:ext cx="3179520" cy="230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633600</xdr:colOff>
      <xdr:row>9</xdr:row>
      <xdr:rowOff>360</xdr:rowOff>
    </xdr:from>
    <xdr:to>
      <xdr:col>14</xdr:col>
      <xdr:colOff>556920</xdr:colOff>
      <xdr:row>9</xdr:row>
      <xdr:rowOff>2303280</xdr:rowOff>
    </xdr:to>
    <xdr:pic>
      <xdr:nvPicPr>
        <xdr:cNvPr id="43" name="Image 44" descr=""/>
        <xdr:cNvPicPr/>
      </xdr:nvPicPr>
      <xdr:blipFill>
        <a:blip r:embed="rId4"/>
        <a:stretch/>
      </xdr:blipFill>
      <xdr:spPr>
        <a:xfrm>
          <a:off x="8774280" y="1578960"/>
          <a:ext cx="3179520" cy="230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302400</xdr:colOff>
      <xdr:row>8</xdr:row>
      <xdr:rowOff>140400</xdr:rowOff>
    </xdr:from>
    <xdr:to>
      <xdr:col>18</xdr:col>
      <xdr:colOff>225360</xdr:colOff>
      <xdr:row>9</xdr:row>
      <xdr:rowOff>2280960</xdr:rowOff>
    </xdr:to>
    <xdr:pic>
      <xdr:nvPicPr>
        <xdr:cNvPr id="44" name="Image 45" descr=""/>
        <xdr:cNvPicPr/>
      </xdr:nvPicPr>
      <xdr:blipFill>
        <a:blip r:embed="rId5"/>
        <a:stretch/>
      </xdr:blipFill>
      <xdr:spPr>
        <a:xfrm>
          <a:off x="11699280" y="1556280"/>
          <a:ext cx="3179160" cy="230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802800</xdr:colOff>
      <xdr:row>8</xdr:row>
      <xdr:rowOff>128880</xdr:rowOff>
    </xdr:from>
    <xdr:to>
      <xdr:col>21</xdr:col>
      <xdr:colOff>726120</xdr:colOff>
      <xdr:row>9</xdr:row>
      <xdr:rowOff>2269080</xdr:rowOff>
    </xdr:to>
    <xdr:pic>
      <xdr:nvPicPr>
        <xdr:cNvPr id="45" name="Image 46" descr=""/>
        <xdr:cNvPicPr/>
      </xdr:nvPicPr>
      <xdr:blipFill>
        <a:blip r:embed="rId6"/>
        <a:stretch/>
      </xdr:blipFill>
      <xdr:spPr>
        <a:xfrm>
          <a:off x="14641920" y="1544760"/>
          <a:ext cx="3179520" cy="230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21</xdr:col>
      <xdr:colOff>472680</xdr:colOff>
      <xdr:row>8</xdr:row>
      <xdr:rowOff>136440</xdr:rowOff>
    </xdr:from>
    <xdr:to>
      <xdr:col>25</xdr:col>
      <xdr:colOff>396000</xdr:colOff>
      <xdr:row>9</xdr:row>
      <xdr:rowOff>2277000</xdr:rowOff>
    </xdr:to>
    <xdr:pic>
      <xdr:nvPicPr>
        <xdr:cNvPr id="46" name="Image 47" descr=""/>
        <xdr:cNvPicPr/>
      </xdr:nvPicPr>
      <xdr:blipFill>
        <a:blip r:embed="rId7"/>
        <a:stretch/>
      </xdr:blipFill>
      <xdr:spPr>
        <a:xfrm>
          <a:off x="17568000" y="1552320"/>
          <a:ext cx="3179520" cy="230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9</xdr:row>
      <xdr:rowOff>2300400</xdr:rowOff>
    </xdr:from>
    <xdr:to>
      <xdr:col>3</xdr:col>
      <xdr:colOff>736200</xdr:colOff>
      <xdr:row>11</xdr:row>
      <xdr:rowOff>748080</xdr:rowOff>
    </xdr:to>
    <xdr:pic>
      <xdr:nvPicPr>
        <xdr:cNvPr id="47" name="Image 48" descr=""/>
        <xdr:cNvPicPr/>
      </xdr:nvPicPr>
      <xdr:blipFill>
        <a:blip r:embed="rId8"/>
        <a:stretch/>
      </xdr:blipFill>
      <xdr:spPr>
        <a:xfrm>
          <a:off x="0" y="3879000"/>
          <a:ext cx="3178080" cy="230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485640</xdr:colOff>
      <xdr:row>9</xdr:row>
      <xdr:rowOff>2301480</xdr:rowOff>
    </xdr:from>
    <xdr:to>
      <xdr:col>7</xdr:col>
      <xdr:colOff>408960</xdr:colOff>
      <xdr:row>11</xdr:row>
      <xdr:rowOff>748800</xdr:rowOff>
    </xdr:to>
    <xdr:pic>
      <xdr:nvPicPr>
        <xdr:cNvPr id="48" name="Image 49" descr=""/>
        <xdr:cNvPicPr/>
      </xdr:nvPicPr>
      <xdr:blipFill>
        <a:blip r:embed="rId9"/>
        <a:stretch/>
      </xdr:blipFill>
      <xdr:spPr>
        <a:xfrm>
          <a:off x="2927520" y="3880080"/>
          <a:ext cx="3179880" cy="230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147240</xdr:colOff>
      <xdr:row>9</xdr:row>
      <xdr:rowOff>2271240</xdr:rowOff>
    </xdr:from>
    <xdr:to>
      <xdr:col>11</xdr:col>
      <xdr:colOff>70560</xdr:colOff>
      <xdr:row>11</xdr:row>
      <xdr:rowOff>718560</xdr:rowOff>
    </xdr:to>
    <xdr:pic>
      <xdr:nvPicPr>
        <xdr:cNvPr id="49" name="Image 51" descr=""/>
        <xdr:cNvPicPr/>
      </xdr:nvPicPr>
      <xdr:blipFill>
        <a:blip r:embed="rId10"/>
        <a:stretch/>
      </xdr:blipFill>
      <xdr:spPr>
        <a:xfrm>
          <a:off x="5845680" y="3849840"/>
          <a:ext cx="3179520" cy="230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636480</xdr:colOff>
      <xdr:row>9</xdr:row>
      <xdr:rowOff>2283840</xdr:rowOff>
    </xdr:from>
    <xdr:to>
      <xdr:col>14</xdr:col>
      <xdr:colOff>559800</xdr:colOff>
      <xdr:row>11</xdr:row>
      <xdr:rowOff>731160</xdr:rowOff>
    </xdr:to>
    <xdr:pic>
      <xdr:nvPicPr>
        <xdr:cNvPr id="50" name="Image 50" descr=""/>
        <xdr:cNvPicPr/>
      </xdr:nvPicPr>
      <xdr:blipFill>
        <a:blip r:embed="rId11"/>
        <a:stretch/>
      </xdr:blipFill>
      <xdr:spPr>
        <a:xfrm>
          <a:off x="8777160" y="3862440"/>
          <a:ext cx="3179520" cy="230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303480</xdr:colOff>
      <xdr:row>9</xdr:row>
      <xdr:rowOff>2264040</xdr:rowOff>
    </xdr:from>
    <xdr:to>
      <xdr:col>18</xdr:col>
      <xdr:colOff>226440</xdr:colOff>
      <xdr:row>11</xdr:row>
      <xdr:rowOff>711360</xdr:rowOff>
    </xdr:to>
    <xdr:pic>
      <xdr:nvPicPr>
        <xdr:cNvPr id="51" name="Image 52" descr=""/>
        <xdr:cNvPicPr/>
      </xdr:nvPicPr>
      <xdr:blipFill>
        <a:blip r:embed="rId12"/>
        <a:stretch/>
      </xdr:blipFill>
      <xdr:spPr>
        <a:xfrm>
          <a:off x="11700360" y="3842640"/>
          <a:ext cx="3179160" cy="2302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778680</xdr:colOff>
      <xdr:row>9</xdr:row>
      <xdr:rowOff>2257200</xdr:rowOff>
    </xdr:from>
    <xdr:to>
      <xdr:col>21</xdr:col>
      <xdr:colOff>702000</xdr:colOff>
      <xdr:row>11</xdr:row>
      <xdr:rowOff>704880</xdr:rowOff>
    </xdr:to>
    <xdr:pic>
      <xdr:nvPicPr>
        <xdr:cNvPr id="52" name="Image 53" descr=""/>
        <xdr:cNvPicPr/>
      </xdr:nvPicPr>
      <xdr:blipFill>
        <a:blip r:embed="rId13"/>
        <a:stretch/>
      </xdr:blipFill>
      <xdr:spPr>
        <a:xfrm>
          <a:off x="14617800" y="3835800"/>
          <a:ext cx="3179520" cy="230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21</xdr:col>
      <xdr:colOff>453600</xdr:colOff>
      <xdr:row>9</xdr:row>
      <xdr:rowOff>2244960</xdr:rowOff>
    </xdr:from>
    <xdr:to>
      <xdr:col>25</xdr:col>
      <xdr:colOff>376920</xdr:colOff>
      <xdr:row>11</xdr:row>
      <xdr:rowOff>692640</xdr:rowOff>
    </xdr:to>
    <xdr:pic>
      <xdr:nvPicPr>
        <xdr:cNvPr id="53" name="Image 54" descr=""/>
        <xdr:cNvPicPr/>
      </xdr:nvPicPr>
      <xdr:blipFill>
        <a:blip r:embed="rId14"/>
        <a:stretch/>
      </xdr:blipFill>
      <xdr:spPr>
        <a:xfrm>
          <a:off x="17548920" y="3823560"/>
          <a:ext cx="3179520" cy="2303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25</xdr:col>
      <xdr:colOff>501480</xdr:colOff>
      <xdr:row>9</xdr:row>
      <xdr:rowOff>227880</xdr:rowOff>
    </xdr:from>
    <xdr:to>
      <xdr:col>29</xdr:col>
      <xdr:colOff>520920</xdr:colOff>
      <xdr:row>9</xdr:row>
      <xdr:rowOff>2219760</xdr:rowOff>
    </xdr:to>
    <xdr:pic>
      <xdr:nvPicPr>
        <xdr:cNvPr id="54" name="Image 55" descr=""/>
        <xdr:cNvPicPr/>
      </xdr:nvPicPr>
      <xdr:blipFill>
        <a:blip r:embed="rId15"/>
        <a:stretch/>
      </xdr:blipFill>
      <xdr:spPr>
        <a:xfrm>
          <a:off x="20853000" y="1806480"/>
          <a:ext cx="3275640" cy="1991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19</xdr:row>
      <xdr:rowOff>159120</xdr:rowOff>
    </xdr:from>
    <xdr:to>
      <xdr:col>3</xdr:col>
      <xdr:colOff>739080</xdr:colOff>
      <xdr:row>21</xdr:row>
      <xdr:rowOff>2158920</xdr:rowOff>
    </xdr:to>
    <xdr:pic>
      <xdr:nvPicPr>
        <xdr:cNvPr id="55" name="Image 56" descr=""/>
        <xdr:cNvPicPr/>
      </xdr:nvPicPr>
      <xdr:blipFill>
        <a:blip r:embed="rId16"/>
        <a:stretch/>
      </xdr:blipFill>
      <xdr:spPr>
        <a:xfrm>
          <a:off x="0" y="7592400"/>
          <a:ext cx="3180960" cy="232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484200</xdr:colOff>
      <xdr:row>19</xdr:row>
      <xdr:rowOff>153000</xdr:rowOff>
    </xdr:from>
    <xdr:to>
      <xdr:col>7</xdr:col>
      <xdr:colOff>410400</xdr:colOff>
      <xdr:row>21</xdr:row>
      <xdr:rowOff>2153520</xdr:rowOff>
    </xdr:to>
    <xdr:pic>
      <xdr:nvPicPr>
        <xdr:cNvPr id="56" name="Image 57" descr=""/>
        <xdr:cNvPicPr/>
      </xdr:nvPicPr>
      <xdr:blipFill>
        <a:blip r:embed="rId17"/>
        <a:stretch/>
      </xdr:blipFill>
      <xdr:spPr>
        <a:xfrm>
          <a:off x="2926080" y="7586280"/>
          <a:ext cx="3182760" cy="232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155520</xdr:colOff>
      <xdr:row>19</xdr:row>
      <xdr:rowOff>158760</xdr:rowOff>
    </xdr:from>
    <xdr:to>
      <xdr:col>11</xdr:col>
      <xdr:colOff>81000</xdr:colOff>
      <xdr:row>21</xdr:row>
      <xdr:rowOff>2158560</xdr:rowOff>
    </xdr:to>
    <xdr:pic>
      <xdr:nvPicPr>
        <xdr:cNvPr id="57" name="Image 58" descr=""/>
        <xdr:cNvPicPr/>
      </xdr:nvPicPr>
      <xdr:blipFill>
        <a:blip r:embed="rId18"/>
        <a:stretch/>
      </xdr:blipFill>
      <xdr:spPr>
        <a:xfrm>
          <a:off x="5853960" y="7592040"/>
          <a:ext cx="3181680" cy="232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640440</xdr:colOff>
      <xdr:row>19</xdr:row>
      <xdr:rowOff>155160</xdr:rowOff>
    </xdr:from>
    <xdr:to>
      <xdr:col>14</xdr:col>
      <xdr:colOff>567000</xdr:colOff>
      <xdr:row>21</xdr:row>
      <xdr:rowOff>2155680</xdr:rowOff>
    </xdr:to>
    <xdr:pic>
      <xdr:nvPicPr>
        <xdr:cNvPr id="58" name="Image 59" descr=""/>
        <xdr:cNvPicPr/>
      </xdr:nvPicPr>
      <xdr:blipFill>
        <a:blip r:embed="rId19"/>
        <a:stretch/>
      </xdr:blipFill>
      <xdr:spPr>
        <a:xfrm>
          <a:off x="8781120" y="7588440"/>
          <a:ext cx="3182760" cy="232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306000</xdr:colOff>
      <xdr:row>19</xdr:row>
      <xdr:rowOff>158760</xdr:rowOff>
    </xdr:from>
    <xdr:to>
      <xdr:col>18</xdr:col>
      <xdr:colOff>231840</xdr:colOff>
      <xdr:row>21</xdr:row>
      <xdr:rowOff>2158560</xdr:rowOff>
    </xdr:to>
    <xdr:pic>
      <xdr:nvPicPr>
        <xdr:cNvPr id="59" name="Image 60" descr=""/>
        <xdr:cNvPicPr/>
      </xdr:nvPicPr>
      <xdr:blipFill>
        <a:blip r:embed="rId20"/>
        <a:stretch/>
      </xdr:blipFill>
      <xdr:spPr>
        <a:xfrm>
          <a:off x="11702880" y="7592040"/>
          <a:ext cx="3182040" cy="2324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786240</xdr:colOff>
      <xdr:row>19</xdr:row>
      <xdr:rowOff>154440</xdr:rowOff>
    </xdr:from>
    <xdr:to>
      <xdr:col>21</xdr:col>
      <xdr:colOff>712440</xdr:colOff>
      <xdr:row>21</xdr:row>
      <xdr:rowOff>2154960</xdr:rowOff>
    </xdr:to>
    <xdr:pic>
      <xdr:nvPicPr>
        <xdr:cNvPr id="60" name="Image 61" descr=""/>
        <xdr:cNvPicPr/>
      </xdr:nvPicPr>
      <xdr:blipFill>
        <a:blip r:embed="rId21"/>
        <a:stretch/>
      </xdr:blipFill>
      <xdr:spPr>
        <a:xfrm>
          <a:off x="14625360" y="7587720"/>
          <a:ext cx="3182400" cy="232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21</xdr:col>
      <xdr:colOff>463320</xdr:colOff>
      <xdr:row>20</xdr:row>
      <xdr:rowOff>9000</xdr:rowOff>
    </xdr:from>
    <xdr:to>
      <xdr:col>25</xdr:col>
      <xdr:colOff>389160</xdr:colOff>
      <xdr:row>21</xdr:row>
      <xdr:rowOff>2171520</xdr:rowOff>
    </xdr:to>
    <xdr:pic>
      <xdr:nvPicPr>
        <xdr:cNvPr id="61" name="Image 62" descr=""/>
        <xdr:cNvPicPr/>
      </xdr:nvPicPr>
      <xdr:blipFill>
        <a:blip r:embed="rId22"/>
        <a:stretch/>
      </xdr:blipFill>
      <xdr:spPr>
        <a:xfrm>
          <a:off x="17558640" y="7604640"/>
          <a:ext cx="3182040" cy="232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25</xdr:col>
      <xdr:colOff>428040</xdr:colOff>
      <xdr:row>20</xdr:row>
      <xdr:rowOff>147600</xdr:rowOff>
    </xdr:from>
    <xdr:to>
      <xdr:col>29</xdr:col>
      <xdr:colOff>550800</xdr:colOff>
      <xdr:row>21</xdr:row>
      <xdr:rowOff>2058480</xdr:rowOff>
    </xdr:to>
    <xdr:pic>
      <xdr:nvPicPr>
        <xdr:cNvPr id="62" name="Image 63" descr=""/>
        <xdr:cNvPicPr/>
      </xdr:nvPicPr>
      <xdr:blipFill>
        <a:blip r:embed="rId23"/>
        <a:stretch/>
      </xdr:blipFill>
      <xdr:spPr>
        <a:xfrm>
          <a:off x="20779560" y="7743240"/>
          <a:ext cx="3378960" cy="2073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21</xdr:row>
      <xdr:rowOff>2137320</xdr:rowOff>
    </xdr:from>
    <xdr:to>
      <xdr:col>3</xdr:col>
      <xdr:colOff>739080</xdr:colOff>
      <xdr:row>22</xdr:row>
      <xdr:rowOff>852840</xdr:rowOff>
    </xdr:to>
    <xdr:pic>
      <xdr:nvPicPr>
        <xdr:cNvPr id="63" name="Image 64" descr=""/>
        <xdr:cNvPicPr/>
      </xdr:nvPicPr>
      <xdr:blipFill>
        <a:blip r:embed="rId24"/>
        <a:stretch/>
      </xdr:blipFill>
      <xdr:spPr>
        <a:xfrm>
          <a:off x="0" y="9895680"/>
          <a:ext cx="3180960" cy="232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481680</xdr:colOff>
      <xdr:row>21</xdr:row>
      <xdr:rowOff>2094120</xdr:rowOff>
    </xdr:from>
    <xdr:to>
      <xdr:col>7</xdr:col>
      <xdr:colOff>407160</xdr:colOff>
      <xdr:row>22</xdr:row>
      <xdr:rowOff>809640</xdr:rowOff>
    </xdr:to>
    <xdr:pic>
      <xdr:nvPicPr>
        <xdr:cNvPr id="64" name="Image 65" descr=""/>
        <xdr:cNvPicPr/>
      </xdr:nvPicPr>
      <xdr:blipFill>
        <a:blip r:embed="rId25"/>
        <a:stretch/>
      </xdr:blipFill>
      <xdr:spPr>
        <a:xfrm>
          <a:off x="2923560" y="9852480"/>
          <a:ext cx="3182040" cy="232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155880</xdr:colOff>
      <xdr:row>21</xdr:row>
      <xdr:rowOff>2098440</xdr:rowOff>
    </xdr:from>
    <xdr:to>
      <xdr:col>11</xdr:col>
      <xdr:colOff>81720</xdr:colOff>
      <xdr:row>22</xdr:row>
      <xdr:rowOff>814320</xdr:rowOff>
    </xdr:to>
    <xdr:pic>
      <xdr:nvPicPr>
        <xdr:cNvPr id="65" name="Image 66" descr=""/>
        <xdr:cNvPicPr/>
      </xdr:nvPicPr>
      <xdr:blipFill>
        <a:blip r:embed="rId26"/>
        <a:stretch/>
      </xdr:blipFill>
      <xdr:spPr>
        <a:xfrm>
          <a:off x="5854320" y="9856800"/>
          <a:ext cx="3182040" cy="232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645480</xdr:colOff>
      <xdr:row>21</xdr:row>
      <xdr:rowOff>2084040</xdr:rowOff>
    </xdr:from>
    <xdr:to>
      <xdr:col>14</xdr:col>
      <xdr:colOff>572040</xdr:colOff>
      <xdr:row>22</xdr:row>
      <xdr:rowOff>799560</xdr:rowOff>
    </xdr:to>
    <xdr:pic>
      <xdr:nvPicPr>
        <xdr:cNvPr id="66" name="Image 67" descr=""/>
        <xdr:cNvPicPr/>
      </xdr:nvPicPr>
      <xdr:blipFill>
        <a:blip r:embed="rId27"/>
        <a:stretch/>
      </xdr:blipFill>
      <xdr:spPr>
        <a:xfrm>
          <a:off x="8786160" y="9842400"/>
          <a:ext cx="3182760" cy="232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303480</xdr:colOff>
      <xdr:row>21</xdr:row>
      <xdr:rowOff>2091960</xdr:rowOff>
    </xdr:from>
    <xdr:to>
      <xdr:col>18</xdr:col>
      <xdr:colOff>228960</xdr:colOff>
      <xdr:row>22</xdr:row>
      <xdr:rowOff>807480</xdr:rowOff>
    </xdr:to>
    <xdr:pic>
      <xdr:nvPicPr>
        <xdr:cNvPr id="67" name="Image 68" descr=""/>
        <xdr:cNvPicPr/>
      </xdr:nvPicPr>
      <xdr:blipFill>
        <a:blip r:embed="rId28"/>
        <a:stretch/>
      </xdr:blipFill>
      <xdr:spPr>
        <a:xfrm>
          <a:off x="11700360" y="9850320"/>
          <a:ext cx="3181680" cy="232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790920</xdr:colOff>
      <xdr:row>21</xdr:row>
      <xdr:rowOff>2078640</xdr:rowOff>
    </xdr:from>
    <xdr:to>
      <xdr:col>21</xdr:col>
      <xdr:colOff>716760</xdr:colOff>
      <xdr:row>22</xdr:row>
      <xdr:rowOff>794160</xdr:rowOff>
    </xdr:to>
    <xdr:pic>
      <xdr:nvPicPr>
        <xdr:cNvPr id="68" name="Image 69" descr=""/>
        <xdr:cNvPicPr/>
      </xdr:nvPicPr>
      <xdr:blipFill>
        <a:blip r:embed="rId29"/>
        <a:stretch/>
      </xdr:blipFill>
      <xdr:spPr>
        <a:xfrm>
          <a:off x="14630040" y="9837000"/>
          <a:ext cx="3182040" cy="2325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21</xdr:col>
      <xdr:colOff>459360</xdr:colOff>
      <xdr:row>21</xdr:row>
      <xdr:rowOff>2098800</xdr:rowOff>
    </xdr:from>
    <xdr:to>
      <xdr:col>25</xdr:col>
      <xdr:colOff>385200</xdr:colOff>
      <xdr:row>22</xdr:row>
      <xdr:rowOff>814680</xdr:rowOff>
    </xdr:to>
    <xdr:pic>
      <xdr:nvPicPr>
        <xdr:cNvPr id="69" name="Image 70" descr=""/>
        <xdr:cNvPicPr/>
      </xdr:nvPicPr>
      <xdr:blipFill>
        <a:blip r:embed="rId30"/>
        <a:stretch/>
      </xdr:blipFill>
      <xdr:spPr>
        <a:xfrm>
          <a:off x="17554680" y="9857160"/>
          <a:ext cx="3182040" cy="2325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31</xdr:row>
      <xdr:rowOff>0</xdr:rowOff>
    </xdr:from>
    <xdr:to>
      <xdr:col>3</xdr:col>
      <xdr:colOff>746280</xdr:colOff>
      <xdr:row>32</xdr:row>
      <xdr:rowOff>2135160</xdr:rowOff>
    </xdr:to>
    <xdr:pic>
      <xdr:nvPicPr>
        <xdr:cNvPr id="70" name="Image 71" descr=""/>
        <xdr:cNvPicPr/>
      </xdr:nvPicPr>
      <xdr:blipFill>
        <a:blip r:embed="rId31"/>
        <a:stretch/>
      </xdr:blipFill>
      <xdr:spPr>
        <a:xfrm>
          <a:off x="0" y="13680720"/>
          <a:ext cx="3188160" cy="231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474480</xdr:colOff>
      <xdr:row>30</xdr:row>
      <xdr:rowOff>170280</xdr:rowOff>
    </xdr:from>
    <xdr:to>
      <xdr:col>7</xdr:col>
      <xdr:colOff>407880</xdr:colOff>
      <xdr:row>32</xdr:row>
      <xdr:rowOff>2130120</xdr:rowOff>
    </xdr:to>
    <xdr:pic>
      <xdr:nvPicPr>
        <xdr:cNvPr id="71" name="Image 72" descr=""/>
        <xdr:cNvPicPr/>
      </xdr:nvPicPr>
      <xdr:blipFill>
        <a:blip r:embed="rId32"/>
        <a:stretch/>
      </xdr:blipFill>
      <xdr:spPr>
        <a:xfrm>
          <a:off x="2916360" y="13676040"/>
          <a:ext cx="3189960" cy="231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164520</xdr:colOff>
      <xdr:row>30</xdr:row>
      <xdr:rowOff>170640</xdr:rowOff>
    </xdr:from>
    <xdr:to>
      <xdr:col>11</xdr:col>
      <xdr:colOff>97560</xdr:colOff>
      <xdr:row>32</xdr:row>
      <xdr:rowOff>2131200</xdr:rowOff>
    </xdr:to>
    <xdr:pic>
      <xdr:nvPicPr>
        <xdr:cNvPr id="72" name="Image 73" descr=""/>
        <xdr:cNvPicPr/>
      </xdr:nvPicPr>
      <xdr:blipFill>
        <a:blip r:embed="rId33"/>
        <a:stretch/>
      </xdr:blipFill>
      <xdr:spPr>
        <a:xfrm>
          <a:off x="5862960" y="13676400"/>
          <a:ext cx="3189240" cy="231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656280</xdr:colOff>
      <xdr:row>30</xdr:row>
      <xdr:rowOff>173520</xdr:rowOff>
    </xdr:from>
    <xdr:to>
      <xdr:col>14</xdr:col>
      <xdr:colOff>589320</xdr:colOff>
      <xdr:row>32</xdr:row>
      <xdr:rowOff>2134080</xdr:rowOff>
    </xdr:to>
    <xdr:pic>
      <xdr:nvPicPr>
        <xdr:cNvPr id="73" name="Image 74" descr=""/>
        <xdr:cNvPicPr/>
      </xdr:nvPicPr>
      <xdr:blipFill>
        <a:blip r:embed="rId34"/>
        <a:stretch/>
      </xdr:blipFill>
      <xdr:spPr>
        <a:xfrm>
          <a:off x="8796960" y="13679280"/>
          <a:ext cx="3189240" cy="231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326160</xdr:colOff>
      <xdr:row>31</xdr:row>
      <xdr:rowOff>6480</xdr:rowOff>
    </xdr:from>
    <xdr:to>
      <xdr:col>18</xdr:col>
      <xdr:colOff>258840</xdr:colOff>
      <xdr:row>32</xdr:row>
      <xdr:rowOff>2141640</xdr:rowOff>
    </xdr:to>
    <xdr:pic>
      <xdr:nvPicPr>
        <xdr:cNvPr id="74" name="Image 75" descr=""/>
        <xdr:cNvPicPr/>
      </xdr:nvPicPr>
      <xdr:blipFill>
        <a:blip r:embed="rId35"/>
        <a:stretch/>
      </xdr:blipFill>
      <xdr:spPr>
        <a:xfrm>
          <a:off x="11723040" y="13687200"/>
          <a:ext cx="3188880" cy="231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4680</xdr:colOff>
      <xdr:row>30</xdr:row>
      <xdr:rowOff>167760</xdr:rowOff>
    </xdr:from>
    <xdr:to>
      <xdr:col>21</xdr:col>
      <xdr:colOff>750600</xdr:colOff>
      <xdr:row>32</xdr:row>
      <xdr:rowOff>2127960</xdr:rowOff>
    </xdr:to>
    <xdr:pic>
      <xdr:nvPicPr>
        <xdr:cNvPr id="75" name="Image 76" descr=""/>
        <xdr:cNvPicPr/>
      </xdr:nvPicPr>
      <xdr:blipFill>
        <a:blip r:embed="rId36"/>
        <a:stretch/>
      </xdr:blipFill>
      <xdr:spPr>
        <a:xfrm>
          <a:off x="14657760" y="13673520"/>
          <a:ext cx="3188160" cy="231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21</xdr:col>
      <xdr:colOff>495000</xdr:colOff>
      <xdr:row>30</xdr:row>
      <xdr:rowOff>170640</xdr:rowOff>
    </xdr:from>
    <xdr:to>
      <xdr:col>25</xdr:col>
      <xdr:colOff>428040</xdr:colOff>
      <xdr:row>32</xdr:row>
      <xdr:rowOff>2131200</xdr:rowOff>
    </xdr:to>
    <xdr:pic>
      <xdr:nvPicPr>
        <xdr:cNvPr id="76" name="Image 77" descr=""/>
        <xdr:cNvPicPr/>
      </xdr:nvPicPr>
      <xdr:blipFill>
        <a:blip r:embed="rId37"/>
        <a:stretch/>
      </xdr:blipFill>
      <xdr:spPr>
        <a:xfrm>
          <a:off x="17590320" y="13676400"/>
          <a:ext cx="3189240" cy="231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25</xdr:col>
      <xdr:colOff>375480</xdr:colOff>
      <xdr:row>32</xdr:row>
      <xdr:rowOff>17640</xdr:rowOff>
    </xdr:from>
    <xdr:to>
      <xdr:col>29</xdr:col>
      <xdr:colOff>528840</xdr:colOff>
      <xdr:row>32</xdr:row>
      <xdr:rowOff>2091600</xdr:rowOff>
    </xdr:to>
    <xdr:pic>
      <xdr:nvPicPr>
        <xdr:cNvPr id="77" name="Image 78" descr=""/>
        <xdr:cNvPicPr/>
      </xdr:nvPicPr>
      <xdr:blipFill>
        <a:blip r:embed="rId38"/>
        <a:stretch/>
      </xdr:blipFill>
      <xdr:spPr>
        <a:xfrm>
          <a:off x="20727000" y="13873680"/>
          <a:ext cx="3409560" cy="2073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32</xdr:row>
      <xdr:rowOff>2085840</xdr:rowOff>
    </xdr:from>
    <xdr:to>
      <xdr:col>3</xdr:col>
      <xdr:colOff>746280</xdr:colOff>
      <xdr:row>33</xdr:row>
      <xdr:rowOff>1163880</xdr:rowOff>
    </xdr:to>
    <xdr:pic>
      <xdr:nvPicPr>
        <xdr:cNvPr id="78" name="Image 79" descr=""/>
        <xdr:cNvPicPr/>
      </xdr:nvPicPr>
      <xdr:blipFill>
        <a:blip r:embed="rId39"/>
        <a:stretch/>
      </xdr:blipFill>
      <xdr:spPr>
        <a:xfrm>
          <a:off x="0" y="15941880"/>
          <a:ext cx="3188160" cy="231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490320</xdr:colOff>
      <xdr:row>32</xdr:row>
      <xdr:rowOff>2092320</xdr:rowOff>
    </xdr:from>
    <xdr:to>
      <xdr:col>7</xdr:col>
      <xdr:colOff>423720</xdr:colOff>
      <xdr:row>33</xdr:row>
      <xdr:rowOff>1170000</xdr:rowOff>
    </xdr:to>
    <xdr:pic>
      <xdr:nvPicPr>
        <xdr:cNvPr id="79" name="Image 80" descr=""/>
        <xdr:cNvPicPr/>
      </xdr:nvPicPr>
      <xdr:blipFill>
        <a:blip r:embed="rId40"/>
        <a:stretch/>
      </xdr:blipFill>
      <xdr:spPr>
        <a:xfrm>
          <a:off x="2932200" y="15948360"/>
          <a:ext cx="3189960" cy="231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165600</xdr:colOff>
      <xdr:row>32</xdr:row>
      <xdr:rowOff>2075400</xdr:rowOff>
    </xdr:from>
    <xdr:to>
      <xdr:col>11</xdr:col>
      <xdr:colOff>98640</xdr:colOff>
      <xdr:row>33</xdr:row>
      <xdr:rowOff>1153440</xdr:rowOff>
    </xdr:to>
    <xdr:pic>
      <xdr:nvPicPr>
        <xdr:cNvPr id="80" name="Image 81" descr=""/>
        <xdr:cNvPicPr/>
      </xdr:nvPicPr>
      <xdr:blipFill>
        <a:blip r:embed="rId41"/>
        <a:stretch/>
      </xdr:blipFill>
      <xdr:spPr>
        <a:xfrm>
          <a:off x="5864040" y="15931440"/>
          <a:ext cx="3189240" cy="231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655920</xdr:colOff>
      <xdr:row>32</xdr:row>
      <xdr:rowOff>2069280</xdr:rowOff>
    </xdr:from>
    <xdr:to>
      <xdr:col>14</xdr:col>
      <xdr:colOff>588960</xdr:colOff>
      <xdr:row>33</xdr:row>
      <xdr:rowOff>1146960</xdr:rowOff>
    </xdr:to>
    <xdr:pic>
      <xdr:nvPicPr>
        <xdr:cNvPr id="81" name="Image 82" descr=""/>
        <xdr:cNvPicPr/>
      </xdr:nvPicPr>
      <xdr:blipFill>
        <a:blip r:embed="rId42"/>
        <a:stretch/>
      </xdr:blipFill>
      <xdr:spPr>
        <a:xfrm>
          <a:off x="8796600" y="15925320"/>
          <a:ext cx="3189240" cy="231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338400</xdr:colOff>
      <xdr:row>32</xdr:row>
      <xdr:rowOff>2103120</xdr:rowOff>
    </xdr:from>
    <xdr:to>
      <xdr:col>18</xdr:col>
      <xdr:colOff>271440</xdr:colOff>
      <xdr:row>33</xdr:row>
      <xdr:rowOff>1181160</xdr:rowOff>
    </xdr:to>
    <xdr:pic>
      <xdr:nvPicPr>
        <xdr:cNvPr id="82" name="Image 83" descr=""/>
        <xdr:cNvPicPr/>
      </xdr:nvPicPr>
      <xdr:blipFill>
        <a:blip r:embed="rId43"/>
        <a:stretch/>
      </xdr:blipFill>
      <xdr:spPr>
        <a:xfrm>
          <a:off x="11735280" y="15959160"/>
          <a:ext cx="3189240" cy="231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14040</xdr:colOff>
      <xdr:row>32</xdr:row>
      <xdr:rowOff>2067840</xdr:rowOff>
    </xdr:from>
    <xdr:to>
      <xdr:col>21</xdr:col>
      <xdr:colOff>760320</xdr:colOff>
      <xdr:row>33</xdr:row>
      <xdr:rowOff>1145520</xdr:rowOff>
    </xdr:to>
    <xdr:pic>
      <xdr:nvPicPr>
        <xdr:cNvPr id="83" name="Image 84" descr=""/>
        <xdr:cNvPicPr/>
      </xdr:nvPicPr>
      <xdr:blipFill>
        <a:blip r:embed="rId44"/>
        <a:stretch/>
      </xdr:blipFill>
      <xdr:spPr>
        <a:xfrm>
          <a:off x="14667120" y="15923880"/>
          <a:ext cx="3188520" cy="23101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21</xdr:col>
      <xdr:colOff>499320</xdr:colOff>
      <xdr:row>32</xdr:row>
      <xdr:rowOff>2076840</xdr:rowOff>
    </xdr:from>
    <xdr:to>
      <xdr:col>25</xdr:col>
      <xdr:colOff>432720</xdr:colOff>
      <xdr:row>33</xdr:row>
      <xdr:rowOff>1154880</xdr:rowOff>
    </xdr:to>
    <xdr:pic>
      <xdr:nvPicPr>
        <xdr:cNvPr id="84" name="Image 85" descr=""/>
        <xdr:cNvPicPr/>
      </xdr:nvPicPr>
      <xdr:blipFill>
        <a:blip r:embed="rId45"/>
        <a:stretch/>
      </xdr:blipFill>
      <xdr:spPr>
        <a:xfrm>
          <a:off x="17594640" y="15932880"/>
          <a:ext cx="3189600" cy="2310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42</xdr:row>
      <xdr:rowOff>7920</xdr:rowOff>
    </xdr:from>
    <xdr:to>
      <xdr:col>3</xdr:col>
      <xdr:colOff>747720</xdr:colOff>
      <xdr:row>43</xdr:row>
      <xdr:rowOff>2144520</xdr:rowOff>
    </xdr:to>
    <xdr:pic>
      <xdr:nvPicPr>
        <xdr:cNvPr id="85" name="Image 86" descr=""/>
        <xdr:cNvPicPr/>
      </xdr:nvPicPr>
      <xdr:blipFill>
        <a:blip r:embed="rId46"/>
        <a:stretch/>
      </xdr:blipFill>
      <xdr:spPr>
        <a:xfrm>
          <a:off x="0" y="19712520"/>
          <a:ext cx="3189600" cy="2311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495360</xdr:colOff>
      <xdr:row>41</xdr:row>
      <xdr:rowOff>164520</xdr:rowOff>
    </xdr:from>
    <xdr:to>
      <xdr:col>7</xdr:col>
      <xdr:colOff>430560</xdr:colOff>
      <xdr:row>43</xdr:row>
      <xdr:rowOff>2125440</xdr:rowOff>
    </xdr:to>
    <xdr:pic>
      <xdr:nvPicPr>
        <xdr:cNvPr id="86" name="Image 87" descr=""/>
        <xdr:cNvPicPr/>
      </xdr:nvPicPr>
      <xdr:blipFill>
        <a:blip r:embed="rId47"/>
        <a:stretch/>
      </xdr:blipFill>
      <xdr:spPr>
        <a:xfrm>
          <a:off x="2937240" y="19693800"/>
          <a:ext cx="319176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163440</xdr:colOff>
      <xdr:row>41</xdr:row>
      <xdr:rowOff>171000</xdr:rowOff>
    </xdr:from>
    <xdr:to>
      <xdr:col>11</xdr:col>
      <xdr:colOff>98640</xdr:colOff>
      <xdr:row>43</xdr:row>
      <xdr:rowOff>2131920</xdr:rowOff>
    </xdr:to>
    <xdr:pic>
      <xdr:nvPicPr>
        <xdr:cNvPr id="87" name="Image 88" descr=""/>
        <xdr:cNvPicPr/>
      </xdr:nvPicPr>
      <xdr:blipFill>
        <a:blip r:embed="rId48"/>
        <a:stretch/>
      </xdr:blipFill>
      <xdr:spPr>
        <a:xfrm>
          <a:off x="5861880" y="19700280"/>
          <a:ext cx="319140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660600</xdr:colOff>
      <xdr:row>42</xdr:row>
      <xdr:rowOff>6480</xdr:rowOff>
    </xdr:from>
    <xdr:to>
      <xdr:col>14</xdr:col>
      <xdr:colOff>595440</xdr:colOff>
      <xdr:row>43</xdr:row>
      <xdr:rowOff>2143080</xdr:rowOff>
    </xdr:to>
    <xdr:pic>
      <xdr:nvPicPr>
        <xdr:cNvPr id="88" name="Image 89" descr=""/>
        <xdr:cNvPicPr/>
      </xdr:nvPicPr>
      <xdr:blipFill>
        <a:blip r:embed="rId49"/>
        <a:stretch/>
      </xdr:blipFill>
      <xdr:spPr>
        <a:xfrm>
          <a:off x="8801280" y="19711080"/>
          <a:ext cx="3191040" cy="23119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349560</xdr:colOff>
      <xdr:row>42</xdr:row>
      <xdr:rowOff>5040</xdr:rowOff>
    </xdr:from>
    <xdr:to>
      <xdr:col>18</xdr:col>
      <xdr:colOff>284040</xdr:colOff>
      <xdr:row>43</xdr:row>
      <xdr:rowOff>2141280</xdr:rowOff>
    </xdr:to>
    <xdr:pic>
      <xdr:nvPicPr>
        <xdr:cNvPr id="89" name="Image 90" descr=""/>
        <xdr:cNvPicPr/>
      </xdr:nvPicPr>
      <xdr:blipFill>
        <a:blip r:embed="rId50"/>
        <a:stretch/>
      </xdr:blipFill>
      <xdr:spPr>
        <a:xfrm>
          <a:off x="11746440" y="19709640"/>
          <a:ext cx="319068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30600</xdr:colOff>
      <xdr:row>41</xdr:row>
      <xdr:rowOff>163440</xdr:rowOff>
    </xdr:from>
    <xdr:to>
      <xdr:col>21</xdr:col>
      <xdr:colOff>778680</xdr:colOff>
      <xdr:row>43</xdr:row>
      <xdr:rowOff>2124360</xdr:rowOff>
    </xdr:to>
    <xdr:pic>
      <xdr:nvPicPr>
        <xdr:cNvPr id="90" name="Image 91" descr=""/>
        <xdr:cNvPicPr/>
      </xdr:nvPicPr>
      <xdr:blipFill>
        <a:blip r:embed="rId51"/>
        <a:stretch/>
      </xdr:blipFill>
      <xdr:spPr>
        <a:xfrm>
          <a:off x="14683680" y="19692720"/>
          <a:ext cx="319032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21</xdr:col>
      <xdr:colOff>534600</xdr:colOff>
      <xdr:row>41</xdr:row>
      <xdr:rowOff>157680</xdr:rowOff>
    </xdr:from>
    <xdr:to>
      <xdr:col>25</xdr:col>
      <xdr:colOff>469440</xdr:colOff>
      <xdr:row>43</xdr:row>
      <xdr:rowOff>2118600</xdr:rowOff>
    </xdr:to>
    <xdr:pic>
      <xdr:nvPicPr>
        <xdr:cNvPr id="91" name="Image 92" descr=""/>
        <xdr:cNvPicPr/>
      </xdr:nvPicPr>
      <xdr:blipFill>
        <a:blip r:embed="rId52"/>
        <a:stretch/>
      </xdr:blipFill>
      <xdr:spPr>
        <a:xfrm>
          <a:off x="17629920" y="19686960"/>
          <a:ext cx="319104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25</xdr:col>
      <xdr:colOff>556200</xdr:colOff>
      <xdr:row>42</xdr:row>
      <xdr:rowOff>153360</xdr:rowOff>
    </xdr:from>
    <xdr:to>
      <xdr:col>29</xdr:col>
      <xdr:colOff>658440</xdr:colOff>
      <xdr:row>43</xdr:row>
      <xdr:rowOff>2020320</xdr:rowOff>
    </xdr:to>
    <xdr:pic>
      <xdr:nvPicPr>
        <xdr:cNvPr id="92" name="Image 93" descr=""/>
        <xdr:cNvPicPr/>
      </xdr:nvPicPr>
      <xdr:blipFill>
        <a:blip r:embed="rId53"/>
        <a:stretch/>
      </xdr:blipFill>
      <xdr:spPr>
        <a:xfrm>
          <a:off x="20907720" y="19857960"/>
          <a:ext cx="3358440" cy="2042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43</xdr:row>
      <xdr:rowOff>2085480</xdr:rowOff>
    </xdr:from>
    <xdr:to>
      <xdr:col>3</xdr:col>
      <xdr:colOff>747720</xdr:colOff>
      <xdr:row>45</xdr:row>
      <xdr:rowOff>47520</xdr:rowOff>
    </xdr:to>
    <xdr:pic>
      <xdr:nvPicPr>
        <xdr:cNvPr id="93" name="Image 94" descr=""/>
        <xdr:cNvPicPr/>
      </xdr:nvPicPr>
      <xdr:blipFill>
        <a:blip r:embed="rId54"/>
        <a:stretch/>
      </xdr:blipFill>
      <xdr:spPr>
        <a:xfrm>
          <a:off x="0" y="21965400"/>
          <a:ext cx="318960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495000</xdr:colOff>
      <xdr:row>43</xdr:row>
      <xdr:rowOff>2057760</xdr:rowOff>
    </xdr:from>
    <xdr:to>
      <xdr:col>7</xdr:col>
      <xdr:colOff>429840</xdr:colOff>
      <xdr:row>45</xdr:row>
      <xdr:rowOff>19800</xdr:rowOff>
    </xdr:to>
    <xdr:pic>
      <xdr:nvPicPr>
        <xdr:cNvPr id="94" name="Image 95" descr=""/>
        <xdr:cNvPicPr/>
      </xdr:nvPicPr>
      <xdr:blipFill>
        <a:blip r:embed="rId55"/>
        <a:stretch/>
      </xdr:blipFill>
      <xdr:spPr>
        <a:xfrm>
          <a:off x="2936880" y="21937680"/>
          <a:ext cx="319140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186120</xdr:colOff>
      <xdr:row>43</xdr:row>
      <xdr:rowOff>2093400</xdr:rowOff>
    </xdr:from>
    <xdr:to>
      <xdr:col>11</xdr:col>
      <xdr:colOff>121320</xdr:colOff>
      <xdr:row>45</xdr:row>
      <xdr:rowOff>55440</xdr:rowOff>
    </xdr:to>
    <xdr:pic>
      <xdr:nvPicPr>
        <xdr:cNvPr id="95" name="Image 96" descr=""/>
        <xdr:cNvPicPr/>
      </xdr:nvPicPr>
      <xdr:blipFill>
        <a:blip r:embed="rId56"/>
        <a:stretch/>
      </xdr:blipFill>
      <xdr:spPr>
        <a:xfrm>
          <a:off x="5884560" y="21973320"/>
          <a:ext cx="319140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682200</xdr:colOff>
      <xdr:row>43</xdr:row>
      <xdr:rowOff>2091960</xdr:rowOff>
    </xdr:from>
    <xdr:to>
      <xdr:col>14</xdr:col>
      <xdr:colOff>617400</xdr:colOff>
      <xdr:row>45</xdr:row>
      <xdr:rowOff>54000</xdr:rowOff>
    </xdr:to>
    <xdr:pic>
      <xdr:nvPicPr>
        <xdr:cNvPr id="96" name="Image 97" descr=""/>
        <xdr:cNvPicPr/>
      </xdr:nvPicPr>
      <xdr:blipFill>
        <a:blip r:embed="rId57"/>
        <a:stretch/>
      </xdr:blipFill>
      <xdr:spPr>
        <a:xfrm>
          <a:off x="8822880" y="21971880"/>
          <a:ext cx="319140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366840</xdr:colOff>
      <xdr:row>43</xdr:row>
      <xdr:rowOff>2076480</xdr:rowOff>
    </xdr:from>
    <xdr:to>
      <xdr:col>18</xdr:col>
      <xdr:colOff>301680</xdr:colOff>
      <xdr:row>45</xdr:row>
      <xdr:rowOff>38520</xdr:rowOff>
    </xdr:to>
    <xdr:pic>
      <xdr:nvPicPr>
        <xdr:cNvPr id="97" name="Image 98" descr=""/>
        <xdr:cNvPicPr/>
      </xdr:nvPicPr>
      <xdr:blipFill>
        <a:blip r:embed="rId58"/>
        <a:stretch/>
      </xdr:blipFill>
      <xdr:spPr>
        <a:xfrm>
          <a:off x="11763720" y="21956400"/>
          <a:ext cx="319104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54720</xdr:colOff>
      <xdr:row>43</xdr:row>
      <xdr:rowOff>2079720</xdr:rowOff>
    </xdr:from>
    <xdr:to>
      <xdr:col>21</xdr:col>
      <xdr:colOff>802800</xdr:colOff>
      <xdr:row>45</xdr:row>
      <xdr:rowOff>41760</xdr:rowOff>
    </xdr:to>
    <xdr:pic>
      <xdr:nvPicPr>
        <xdr:cNvPr id="98" name="Image 99" descr=""/>
        <xdr:cNvPicPr/>
      </xdr:nvPicPr>
      <xdr:blipFill>
        <a:blip r:embed="rId59"/>
        <a:stretch/>
      </xdr:blipFill>
      <xdr:spPr>
        <a:xfrm>
          <a:off x="14707800" y="21959640"/>
          <a:ext cx="319032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21</xdr:col>
      <xdr:colOff>542160</xdr:colOff>
      <xdr:row>43</xdr:row>
      <xdr:rowOff>2069640</xdr:rowOff>
    </xdr:from>
    <xdr:to>
      <xdr:col>25</xdr:col>
      <xdr:colOff>477000</xdr:colOff>
      <xdr:row>45</xdr:row>
      <xdr:rowOff>31680</xdr:rowOff>
    </xdr:to>
    <xdr:pic>
      <xdr:nvPicPr>
        <xdr:cNvPr id="99" name="Image 100" descr=""/>
        <xdr:cNvPicPr/>
      </xdr:nvPicPr>
      <xdr:blipFill>
        <a:blip r:embed="rId60"/>
        <a:stretch/>
      </xdr:blipFill>
      <xdr:spPr>
        <a:xfrm>
          <a:off x="17637480" y="21949560"/>
          <a:ext cx="3191040" cy="2311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53</xdr:row>
      <xdr:rowOff>96120</xdr:rowOff>
    </xdr:from>
    <xdr:to>
      <xdr:col>3</xdr:col>
      <xdr:colOff>754200</xdr:colOff>
      <xdr:row>53</xdr:row>
      <xdr:rowOff>2412360</xdr:rowOff>
    </xdr:to>
    <xdr:pic>
      <xdr:nvPicPr>
        <xdr:cNvPr id="100" name="Image 101" descr=""/>
        <xdr:cNvPicPr/>
      </xdr:nvPicPr>
      <xdr:blipFill>
        <a:blip r:embed="rId61"/>
        <a:stretch/>
      </xdr:blipFill>
      <xdr:spPr>
        <a:xfrm>
          <a:off x="0" y="25728840"/>
          <a:ext cx="3196080" cy="231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514440</xdr:colOff>
      <xdr:row>53</xdr:row>
      <xdr:rowOff>97560</xdr:rowOff>
    </xdr:from>
    <xdr:to>
      <xdr:col>7</xdr:col>
      <xdr:colOff>456120</xdr:colOff>
      <xdr:row>53</xdr:row>
      <xdr:rowOff>2413800</xdr:rowOff>
    </xdr:to>
    <xdr:pic>
      <xdr:nvPicPr>
        <xdr:cNvPr id="101" name="Image 102" descr=""/>
        <xdr:cNvPicPr/>
      </xdr:nvPicPr>
      <xdr:blipFill>
        <a:blip r:embed="rId62"/>
        <a:stretch/>
      </xdr:blipFill>
      <xdr:spPr>
        <a:xfrm>
          <a:off x="2956320" y="25730280"/>
          <a:ext cx="3198240" cy="231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192240</xdr:colOff>
      <xdr:row>53</xdr:row>
      <xdr:rowOff>93960</xdr:rowOff>
    </xdr:from>
    <xdr:to>
      <xdr:col>11</xdr:col>
      <xdr:colOff>132840</xdr:colOff>
      <xdr:row>53</xdr:row>
      <xdr:rowOff>2409840</xdr:rowOff>
    </xdr:to>
    <xdr:pic>
      <xdr:nvPicPr>
        <xdr:cNvPr id="102" name="Image 103" descr=""/>
        <xdr:cNvPicPr/>
      </xdr:nvPicPr>
      <xdr:blipFill>
        <a:blip r:embed="rId63"/>
        <a:stretch/>
      </xdr:blipFill>
      <xdr:spPr>
        <a:xfrm>
          <a:off x="5890680" y="25726680"/>
          <a:ext cx="3196800" cy="2315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692640</xdr:colOff>
      <xdr:row>53</xdr:row>
      <xdr:rowOff>79200</xdr:rowOff>
    </xdr:from>
    <xdr:to>
      <xdr:col>14</xdr:col>
      <xdr:colOff>633960</xdr:colOff>
      <xdr:row>53</xdr:row>
      <xdr:rowOff>2395440</xdr:rowOff>
    </xdr:to>
    <xdr:pic>
      <xdr:nvPicPr>
        <xdr:cNvPr id="103" name="Image 104" descr=""/>
        <xdr:cNvPicPr/>
      </xdr:nvPicPr>
      <xdr:blipFill>
        <a:blip r:embed="rId64"/>
        <a:stretch/>
      </xdr:blipFill>
      <xdr:spPr>
        <a:xfrm>
          <a:off x="8833320" y="25711920"/>
          <a:ext cx="3197520" cy="231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383040</xdr:colOff>
      <xdr:row>53</xdr:row>
      <xdr:rowOff>77400</xdr:rowOff>
    </xdr:from>
    <xdr:to>
      <xdr:col>18</xdr:col>
      <xdr:colOff>324000</xdr:colOff>
      <xdr:row>53</xdr:row>
      <xdr:rowOff>2393280</xdr:rowOff>
    </xdr:to>
    <xdr:pic>
      <xdr:nvPicPr>
        <xdr:cNvPr id="104" name="Image 105" descr=""/>
        <xdr:cNvPicPr/>
      </xdr:nvPicPr>
      <xdr:blipFill>
        <a:blip r:embed="rId65"/>
        <a:stretch/>
      </xdr:blipFill>
      <xdr:spPr>
        <a:xfrm>
          <a:off x="11779920" y="25710120"/>
          <a:ext cx="3197160" cy="2315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65880</xdr:colOff>
      <xdr:row>53</xdr:row>
      <xdr:rowOff>79200</xdr:rowOff>
    </xdr:from>
    <xdr:to>
      <xdr:col>22</xdr:col>
      <xdr:colOff>6840</xdr:colOff>
      <xdr:row>53</xdr:row>
      <xdr:rowOff>2395080</xdr:rowOff>
    </xdr:to>
    <xdr:pic>
      <xdr:nvPicPr>
        <xdr:cNvPr id="105" name="Image 106" descr=""/>
        <xdr:cNvPicPr/>
      </xdr:nvPicPr>
      <xdr:blipFill>
        <a:blip r:embed="rId66"/>
        <a:stretch/>
      </xdr:blipFill>
      <xdr:spPr>
        <a:xfrm>
          <a:off x="14718960" y="25711920"/>
          <a:ext cx="3197160" cy="2315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21</xdr:col>
      <xdr:colOff>570240</xdr:colOff>
      <xdr:row>53</xdr:row>
      <xdr:rowOff>93240</xdr:rowOff>
    </xdr:from>
    <xdr:to>
      <xdr:col>25</xdr:col>
      <xdr:colOff>511560</xdr:colOff>
      <xdr:row>53</xdr:row>
      <xdr:rowOff>2409120</xdr:rowOff>
    </xdr:to>
    <xdr:pic>
      <xdr:nvPicPr>
        <xdr:cNvPr id="106" name="Image 107" descr=""/>
        <xdr:cNvPicPr/>
      </xdr:nvPicPr>
      <xdr:blipFill>
        <a:blip r:embed="rId67"/>
        <a:stretch/>
      </xdr:blipFill>
      <xdr:spPr>
        <a:xfrm>
          <a:off x="17665560" y="25725960"/>
          <a:ext cx="3197520" cy="2315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25</xdr:col>
      <xdr:colOff>311400</xdr:colOff>
      <xdr:row>53</xdr:row>
      <xdr:rowOff>366840</xdr:rowOff>
    </xdr:from>
    <xdr:to>
      <xdr:col>29</xdr:col>
      <xdr:colOff>717480</xdr:colOff>
      <xdr:row>53</xdr:row>
      <xdr:rowOff>2594520</xdr:rowOff>
    </xdr:to>
    <xdr:pic>
      <xdr:nvPicPr>
        <xdr:cNvPr id="107" name="Image 108" descr=""/>
        <xdr:cNvPicPr/>
      </xdr:nvPicPr>
      <xdr:blipFill>
        <a:blip r:embed="rId68"/>
        <a:stretch/>
      </xdr:blipFill>
      <xdr:spPr>
        <a:xfrm>
          <a:off x="20662920" y="25999560"/>
          <a:ext cx="3662280" cy="2227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53</xdr:row>
      <xdr:rowOff>2347200</xdr:rowOff>
    </xdr:from>
    <xdr:to>
      <xdr:col>3</xdr:col>
      <xdr:colOff>754200</xdr:colOff>
      <xdr:row>54</xdr:row>
      <xdr:rowOff>667800</xdr:rowOff>
    </xdr:to>
    <xdr:pic>
      <xdr:nvPicPr>
        <xdr:cNvPr id="108" name="Image 109" descr=""/>
        <xdr:cNvPicPr/>
      </xdr:nvPicPr>
      <xdr:blipFill>
        <a:blip r:embed="rId69"/>
        <a:stretch/>
      </xdr:blipFill>
      <xdr:spPr>
        <a:xfrm>
          <a:off x="0" y="27979920"/>
          <a:ext cx="3196080" cy="2315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</xdr:col>
      <xdr:colOff>499320</xdr:colOff>
      <xdr:row>53</xdr:row>
      <xdr:rowOff>2339640</xdr:rowOff>
    </xdr:from>
    <xdr:to>
      <xdr:col>7</xdr:col>
      <xdr:colOff>440640</xdr:colOff>
      <xdr:row>54</xdr:row>
      <xdr:rowOff>660960</xdr:rowOff>
    </xdr:to>
    <xdr:pic>
      <xdr:nvPicPr>
        <xdr:cNvPr id="109" name="Image 110" descr=""/>
        <xdr:cNvPicPr/>
      </xdr:nvPicPr>
      <xdr:blipFill>
        <a:blip r:embed="rId70"/>
        <a:stretch/>
      </xdr:blipFill>
      <xdr:spPr>
        <a:xfrm>
          <a:off x="2941200" y="27972360"/>
          <a:ext cx="3197880" cy="231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7</xdr:col>
      <xdr:colOff>172080</xdr:colOff>
      <xdr:row>53</xdr:row>
      <xdr:rowOff>2333880</xdr:rowOff>
    </xdr:from>
    <xdr:to>
      <xdr:col>11</xdr:col>
      <xdr:colOff>112680</xdr:colOff>
      <xdr:row>54</xdr:row>
      <xdr:rowOff>654840</xdr:rowOff>
    </xdr:to>
    <xdr:pic>
      <xdr:nvPicPr>
        <xdr:cNvPr id="110" name="Image 111" descr=""/>
        <xdr:cNvPicPr/>
      </xdr:nvPicPr>
      <xdr:blipFill>
        <a:blip r:embed="rId71"/>
        <a:stretch/>
      </xdr:blipFill>
      <xdr:spPr>
        <a:xfrm>
          <a:off x="5870520" y="27966600"/>
          <a:ext cx="3196800" cy="2315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678960</xdr:colOff>
      <xdr:row>53</xdr:row>
      <xdr:rowOff>2328840</xdr:rowOff>
    </xdr:from>
    <xdr:to>
      <xdr:col>14</xdr:col>
      <xdr:colOff>619920</xdr:colOff>
      <xdr:row>54</xdr:row>
      <xdr:rowOff>650160</xdr:rowOff>
    </xdr:to>
    <xdr:pic>
      <xdr:nvPicPr>
        <xdr:cNvPr id="111" name="Image 112" descr=""/>
        <xdr:cNvPicPr/>
      </xdr:nvPicPr>
      <xdr:blipFill>
        <a:blip r:embed="rId72"/>
        <a:stretch/>
      </xdr:blipFill>
      <xdr:spPr>
        <a:xfrm>
          <a:off x="8819640" y="27961560"/>
          <a:ext cx="3197160" cy="231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14</xdr:col>
      <xdr:colOff>361080</xdr:colOff>
      <xdr:row>53</xdr:row>
      <xdr:rowOff>2315160</xdr:rowOff>
    </xdr:from>
    <xdr:to>
      <xdr:col>18</xdr:col>
      <xdr:colOff>302400</xdr:colOff>
      <xdr:row>54</xdr:row>
      <xdr:rowOff>636120</xdr:rowOff>
    </xdr:to>
    <xdr:pic>
      <xdr:nvPicPr>
        <xdr:cNvPr id="112" name="Image 113" descr=""/>
        <xdr:cNvPicPr/>
      </xdr:nvPicPr>
      <xdr:blipFill>
        <a:blip r:embed="rId73"/>
        <a:stretch/>
      </xdr:blipFill>
      <xdr:spPr>
        <a:xfrm>
          <a:off x="11757960" y="27947880"/>
          <a:ext cx="3197520" cy="23158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51840</xdr:colOff>
      <xdr:row>53</xdr:row>
      <xdr:rowOff>2329560</xdr:rowOff>
    </xdr:from>
    <xdr:to>
      <xdr:col>21</xdr:col>
      <xdr:colOff>805320</xdr:colOff>
      <xdr:row>54</xdr:row>
      <xdr:rowOff>650880</xdr:rowOff>
    </xdr:to>
    <xdr:pic>
      <xdr:nvPicPr>
        <xdr:cNvPr id="113" name="Image 114" descr=""/>
        <xdr:cNvPicPr/>
      </xdr:nvPicPr>
      <xdr:blipFill>
        <a:blip r:embed="rId74"/>
        <a:stretch/>
      </xdr:blipFill>
      <xdr:spPr>
        <a:xfrm>
          <a:off x="14704920" y="27962280"/>
          <a:ext cx="3195720" cy="23162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21</xdr:col>
      <xdr:colOff>544320</xdr:colOff>
      <xdr:row>53</xdr:row>
      <xdr:rowOff>2380320</xdr:rowOff>
    </xdr:from>
    <xdr:to>
      <xdr:col>25</xdr:col>
      <xdr:colOff>484920</xdr:colOff>
      <xdr:row>55</xdr:row>
      <xdr:rowOff>30960</xdr:rowOff>
    </xdr:to>
    <xdr:pic>
      <xdr:nvPicPr>
        <xdr:cNvPr id="114" name="Image 115" descr=""/>
        <xdr:cNvPicPr/>
      </xdr:nvPicPr>
      <xdr:blipFill>
        <a:blip r:embed="rId75"/>
        <a:stretch/>
      </xdr:blipFill>
      <xdr:spPr>
        <a:xfrm>
          <a:off x="17639640" y="28013040"/>
          <a:ext cx="3196800" cy="2316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45"/>
  <sheetViews>
    <sheetView showFormulas="false" showGridLines="true" showRowColHeaders="true" showZeros="true" rightToLeft="false" tabSelected="false" showOutlineSymbols="true" defaultGridColor="true" view="normal" topLeftCell="R31" colorId="64" zoomScale="95" zoomScaleNormal="95" zoomScalePageLayoutView="100" workbookViewId="0">
      <selection pane="topLeft" activeCell="AP39" activeCellId="0" sqref="AP39"/>
    </sheetView>
  </sheetViews>
  <sheetFormatPr defaultColWidth="11.53515625" defaultRowHeight="12.8" zeroHeight="false" outlineLevelRow="0" outlineLevelCol="0"/>
  <cols>
    <col collapsed="false" customWidth="true" hidden="false" outlineLevel="0" max="8" min="7" style="0" width="11.03"/>
    <col collapsed="false" customWidth="true" hidden="false" outlineLevel="0" max="9" min="9" style="0" width="13.39"/>
    <col collapsed="false" customWidth="true" hidden="false" outlineLevel="0" max="10" min="10" style="0" width="12.02"/>
    <col collapsed="false" customWidth="true" hidden="false" outlineLevel="0" max="11" min="11" style="0" width="12.5"/>
    <col collapsed="false" customWidth="true" hidden="false" outlineLevel="0" max="13" min="12" style="0" width="9.82"/>
    <col collapsed="false" customWidth="true" hidden="false" outlineLevel="0" max="14" min="14" style="0" width="22.09"/>
    <col collapsed="false" customWidth="true" hidden="false" outlineLevel="0" max="15" min="15" style="0" width="17.41"/>
    <col collapsed="false" customWidth="true" hidden="false" outlineLevel="0" max="16" min="16" style="0" width="13.19"/>
    <col collapsed="false" customWidth="true" hidden="false" outlineLevel="0" max="17" min="17" style="0" width="12.2"/>
    <col collapsed="false" customWidth="true" hidden="false" outlineLevel="0" max="18" min="18" style="0" width="15.18"/>
  </cols>
  <sheetData>
    <row r="1" customFormat="false" ht="17.05" hidden="false" customHeight="true" outlineLevel="0" collapsed="false">
      <c r="A1" s="1" t="s">
        <v>0</v>
      </c>
      <c r="B1" s="1"/>
      <c r="C1" s="1"/>
      <c r="D1" s="1"/>
      <c r="E1" s="1"/>
      <c r="F1" s="1"/>
      <c r="G1" s="2"/>
      <c r="H1" s="3"/>
      <c r="I1" s="4" t="s">
        <v>1</v>
      </c>
      <c r="J1" s="4" t="s">
        <v>2</v>
      </c>
      <c r="K1" s="4" t="s">
        <v>3</v>
      </c>
      <c r="L1" s="5"/>
      <c r="M1" s="3"/>
      <c r="N1" s="6" t="s">
        <v>4</v>
      </c>
      <c r="O1" s="6" t="s">
        <v>5</v>
      </c>
      <c r="P1" s="6" t="s">
        <v>6</v>
      </c>
      <c r="Q1" s="6" t="s">
        <v>7</v>
      </c>
      <c r="R1" s="6" t="s">
        <v>8</v>
      </c>
      <c r="T1" s="7"/>
      <c r="U1" s="7" t="s">
        <v>9</v>
      </c>
      <c r="V1" s="8" t="s">
        <v>10</v>
      </c>
      <c r="W1" s="8" t="s">
        <v>11</v>
      </c>
      <c r="X1" s="8" t="s">
        <v>12</v>
      </c>
      <c r="Y1" s="8" t="s">
        <v>13</v>
      </c>
      <c r="Z1" s="8" t="s">
        <v>14</v>
      </c>
      <c r="AB1" s="7" t="s">
        <v>15</v>
      </c>
      <c r="AC1" s="7" t="s">
        <v>9</v>
      </c>
      <c r="AD1" s="8" t="s">
        <v>10</v>
      </c>
      <c r="AE1" s="8" t="s">
        <v>11</v>
      </c>
      <c r="AF1" s="8" t="s">
        <v>12</v>
      </c>
      <c r="AG1" s="8" t="s">
        <v>13</v>
      </c>
      <c r="AH1" s="8" t="s">
        <v>14</v>
      </c>
      <c r="AJ1" s="7" t="s">
        <v>15</v>
      </c>
      <c r="AK1" s="7" t="s">
        <v>9</v>
      </c>
      <c r="AL1" s="8" t="s">
        <v>10</v>
      </c>
      <c r="AM1" s="8" t="s">
        <v>11</v>
      </c>
      <c r="AN1" s="8" t="s">
        <v>12</v>
      </c>
      <c r="AO1" s="8" t="s">
        <v>13</v>
      </c>
      <c r="AP1" s="8" t="s">
        <v>14</v>
      </c>
    </row>
    <row r="2" customFormat="false" ht="13.8" hidden="false" customHeight="false" outlineLevel="0" collapsed="false">
      <c r="A2" s="9" t="n">
        <v>-0.408</v>
      </c>
      <c r="B2" s="9" t="n">
        <v>0.372</v>
      </c>
      <c r="C2" s="9" t="n">
        <v>0.118</v>
      </c>
      <c r="D2" s="9" t="n">
        <v>0.408</v>
      </c>
      <c r="E2" s="9" t="n">
        <v>0.602</v>
      </c>
      <c r="F2" s="9" t="n">
        <v>0.391</v>
      </c>
      <c r="G2" s="10"/>
      <c r="H2" s="6" t="s">
        <v>16</v>
      </c>
      <c r="I2" s="9" t="n">
        <v>-1.08497940274661E-014</v>
      </c>
      <c r="J2" s="6" t="n">
        <v>0.9</v>
      </c>
      <c r="K2" s="11" t="n">
        <v>0</v>
      </c>
      <c r="L2" s="12"/>
      <c r="M2" s="6" t="s">
        <v>16</v>
      </c>
      <c r="N2" s="4" t="s">
        <v>17</v>
      </c>
      <c r="O2" s="4" t="s">
        <v>17</v>
      </c>
      <c r="P2" s="4" t="s">
        <v>17</v>
      </c>
      <c r="Q2" s="4" t="s">
        <v>17</v>
      </c>
      <c r="R2" s="4" t="s">
        <v>17</v>
      </c>
      <c r="T2" s="13" t="s">
        <v>18</v>
      </c>
      <c r="U2" s="14" t="n">
        <f aca="false">A3-A2</f>
        <v>0</v>
      </c>
      <c r="V2" s="15" t="n">
        <f aca="false">A4-A2</f>
        <v>0</v>
      </c>
      <c r="W2" s="14" t="n">
        <f aca="false">A6-A2</f>
        <v>0</v>
      </c>
      <c r="X2" s="14" t="n">
        <f aca="false">A4-A5</f>
        <v>0</v>
      </c>
      <c r="Y2" s="14" t="n">
        <f aca="false">A6-A5</f>
        <v>0</v>
      </c>
      <c r="Z2" s="14" t="n">
        <f aca="false">A7-A6</f>
        <v>0</v>
      </c>
      <c r="AB2" s="13" t="s">
        <v>19</v>
      </c>
      <c r="AC2" s="14" t="n">
        <f aca="false">ABS(AC3-AC4)/AC4*100</f>
        <v>-57.2709503380366</v>
      </c>
      <c r="AD2" s="14" t="n">
        <f aca="false">ABS(AD3-AD4)/AD4*100</f>
        <v>-38.91895014531</v>
      </c>
      <c r="AE2" s="14" t="n">
        <f aca="false">ABS(AE3-AE4)/AE4*100</f>
        <v>-100</v>
      </c>
      <c r="AF2" s="14" t="n">
        <f aca="false">ABS(AF3-AF4)/AF4*100</f>
        <v>-26.2123845978927</v>
      </c>
      <c r="AG2" s="14" t="n">
        <f aca="false">ABS(AG3-AG4)/AG4*100</f>
        <v>-100</v>
      </c>
      <c r="AH2" s="14" t="n">
        <f aca="false">ABS(AH3-AH4)/AH4*100</f>
        <v>-83.5419454811942</v>
      </c>
      <c r="AJ2" s="13" t="s">
        <v>20</v>
      </c>
      <c r="AK2" s="14" t="n">
        <f aca="false">ABS(AK3-AK4)/AK4*100</f>
        <v>190.337183192457</v>
      </c>
      <c r="AL2" s="14" t="n">
        <f aca="false">ABS(AL3-AL4)/AL4*100</f>
        <v>173.863932139715</v>
      </c>
      <c r="AM2" s="14" t="n">
        <f aca="false">ABS(AM3-AM4)/AM4*100</f>
        <v>100</v>
      </c>
      <c r="AN2" s="14" t="n">
        <f aca="false">ABS(AN3-AN4)/AN4*100</f>
        <v>180.751565683289</v>
      </c>
      <c r="AO2" s="14" t="n">
        <f aca="false">ABS(AO3-AO4)/AO4*100</f>
        <v>100</v>
      </c>
      <c r="AP2" s="14" t="n">
        <f aca="false">ABS(AP3-AP4)/AP4*100</f>
        <v>203.348711635815</v>
      </c>
    </row>
    <row r="3" customFormat="false" ht="13.8" hidden="false" customHeight="false" outlineLevel="0" collapsed="false">
      <c r="A3" s="9" t="n">
        <v>-0.408</v>
      </c>
      <c r="B3" s="9" t="n">
        <v>0.602</v>
      </c>
      <c r="C3" s="9" t="n">
        <v>0.39</v>
      </c>
      <c r="D3" s="9" t="n">
        <v>-0.408</v>
      </c>
      <c r="E3" s="9" t="n">
        <v>-0.372</v>
      </c>
      <c r="F3" s="9" t="n">
        <v>-0.118</v>
      </c>
      <c r="G3" s="10"/>
      <c r="H3" s="6" t="s">
        <v>21</v>
      </c>
      <c r="I3" s="9" t="n">
        <v>53.475</v>
      </c>
      <c r="J3" s="6" t="n">
        <v>0.9</v>
      </c>
      <c r="K3" s="6" t="n">
        <v>3.007</v>
      </c>
      <c r="L3" s="2"/>
      <c r="M3" s="6" t="s">
        <v>21</v>
      </c>
      <c r="N3" s="16" t="n">
        <f aca="false">SQRT(I3)</f>
        <v>7.31266025465425</v>
      </c>
      <c r="O3" s="9" t="n">
        <f aca="false">J3/(2*N3)</f>
        <v>0.061537112942392</v>
      </c>
      <c r="P3" s="9" t="n">
        <f aca="false">PI()/(N3*SQRT(1-O3^2))</f>
        <v>0.430425837990958</v>
      </c>
      <c r="Q3" s="17" t="n">
        <f aca="false">R3*(1+EXP(1)^((-1*PI()*O3)/SQRT(1-O3^2)))</f>
        <v>0.102562004585418</v>
      </c>
      <c r="R3" s="9" t="n">
        <f aca="false">(K3/I3)</f>
        <v>0.056231884057971</v>
      </c>
      <c r="T3" s="13" t="s">
        <v>22</v>
      </c>
      <c r="U3" s="14" t="n">
        <f aca="false">B3-B2</f>
        <v>0.23</v>
      </c>
      <c r="V3" s="15" t="n">
        <f aca="false">B4-B2</f>
        <v>-0.974</v>
      </c>
      <c r="W3" s="14" t="n">
        <f aca="false">B6-B2</f>
        <v>-0.372</v>
      </c>
      <c r="X3" s="14" t="n">
        <f aca="false">B4-B5</f>
        <v>-0.23</v>
      </c>
      <c r="Y3" s="14" t="n">
        <f aca="false">B6-B5</f>
        <v>0.372</v>
      </c>
      <c r="Z3" s="14" t="n">
        <f aca="false">B7-B6</f>
        <v>-2.675E-017</v>
      </c>
      <c r="AB3" s="7" t="s">
        <v>23</v>
      </c>
      <c r="AC3" s="14" t="n">
        <f aca="false">U5*R5</f>
        <v>-0.130871828571429</v>
      </c>
      <c r="AD3" s="14" t="n">
        <f aca="false">V5*R5</f>
        <v>-0.130871828571429</v>
      </c>
      <c r="AE3" s="14" t="n">
        <f aca="false">W5*R5</f>
        <v>0</v>
      </c>
      <c r="AF3" s="14" t="n">
        <f aca="false">X5*R5</f>
        <v>-0.130871828571429</v>
      </c>
      <c r="AG3" s="14" t="n">
        <f aca="false">Y5*R5</f>
        <v>0</v>
      </c>
      <c r="AH3" s="14" t="n">
        <f aca="false">Z5*R5</f>
        <v>-0.130871828571429</v>
      </c>
      <c r="AJ3" s="7" t="s">
        <v>23</v>
      </c>
      <c r="AK3" s="14" t="n">
        <f aca="false">U5*Q5</f>
        <v>-0.25113736927503</v>
      </c>
      <c r="AL3" s="14" t="n">
        <f aca="false">V5*Q5</f>
        <v>-0.25113736927503</v>
      </c>
      <c r="AM3" s="14" t="n">
        <f aca="false">W5*Q5</f>
        <v>0</v>
      </c>
      <c r="AN3" s="14" t="n">
        <f aca="false">X5*Q5</f>
        <v>-0.25113736927503</v>
      </c>
      <c r="AO3" s="14" t="n">
        <f aca="false">Y5*Q5</f>
        <v>0</v>
      </c>
      <c r="AP3" s="14" t="n">
        <f aca="false">Z5*Q5</f>
        <v>-0.25113736927503</v>
      </c>
    </row>
    <row r="4" customFormat="false" ht="13.8" hidden="false" customHeight="false" outlineLevel="0" collapsed="false">
      <c r="A4" s="9" t="n">
        <v>-0.408</v>
      </c>
      <c r="B4" s="9" t="n">
        <v>-0.602</v>
      </c>
      <c r="C4" s="9" t="n">
        <v>0.39</v>
      </c>
      <c r="D4" s="9" t="n">
        <v>-0.408</v>
      </c>
      <c r="E4" s="9" t="n">
        <v>0.372</v>
      </c>
      <c r="F4" s="9" t="n">
        <v>-0.118</v>
      </c>
      <c r="G4" s="10"/>
      <c r="H4" s="6" t="s">
        <v>24</v>
      </c>
      <c r="I4" s="9" t="n">
        <v>97.611</v>
      </c>
      <c r="J4" s="6" t="n">
        <v>0.9</v>
      </c>
      <c r="K4" s="6" t="n">
        <v>5.611</v>
      </c>
      <c r="L4" s="2"/>
      <c r="M4" s="6" t="s">
        <v>24</v>
      </c>
      <c r="N4" s="9" t="n">
        <f aca="false">SQRT(I4)</f>
        <v>9.87982793372435</v>
      </c>
      <c r="O4" s="9" t="n">
        <f aca="false">J4/(2*N4)</f>
        <v>0.0455473519395965</v>
      </c>
      <c r="P4" s="9" t="n">
        <f aca="false">PI()/(N4*SQRT(1-O4^2))</f>
        <v>0.318310851867898</v>
      </c>
      <c r="Q4" s="17" t="n">
        <f aca="false">R4*(1+EXP(1)^((-1*PI()*O4)/SQRT(1-O4^2)))</f>
        <v>0.107295187859433</v>
      </c>
      <c r="R4" s="9" t="n">
        <f aca="false">(K4/I4)</f>
        <v>0.0574832754505127</v>
      </c>
      <c r="T4" s="13" t="s">
        <v>25</v>
      </c>
      <c r="U4" s="14" t="n">
        <f aca="false">C2-C3</f>
        <v>-0.272</v>
      </c>
      <c r="V4" s="15" t="n">
        <f aca="false">C4-C2</f>
        <v>0.272</v>
      </c>
      <c r="W4" s="14" t="n">
        <f aca="false">C6-C2</f>
        <v>-0.355</v>
      </c>
      <c r="X4" s="14" t="n">
        <f aca="false">C4-C5</f>
        <v>0.272</v>
      </c>
      <c r="Y4" s="14" t="n">
        <f aca="false">C6-C5</f>
        <v>-0.355</v>
      </c>
      <c r="Z4" s="14" t="n">
        <f aca="false">C7-C6</f>
        <v>-0.544</v>
      </c>
      <c r="AB4" s="7" t="s">
        <v>26</v>
      </c>
      <c r="AC4" s="14" t="n">
        <f aca="false">U3*R3+U4*R4+U5*R5+U6*R6+U7*R7</f>
        <v>-0.0832142415939715</v>
      </c>
      <c r="AD4" s="14" t="n">
        <f aca="false">V3*R3+V4*R4+V5*R5+V6*R6+V7*R7</f>
        <v>-0.214259297904618</v>
      </c>
      <c r="AE4" s="14" t="n">
        <f aca="false">W3*R3+W4*R4+W5*R5+W6*R6+W7*R7</f>
        <v>-0.142852623471953</v>
      </c>
      <c r="AF4" s="14" t="n">
        <f aca="false">X3*R3+X4*R4+X5*R5+X6*R6+X7*R7</f>
        <v>-0.177362864836111</v>
      </c>
      <c r="AG4" s="14" t="n">
        <f aca="false">Y3*R3+Y4*R4+Y5*R5+Y6*R6+Y7*R7</f>
        <v>-0.105956190403445</v>
      </c>
      <c r="AH4" s="14" t="n">
        <f aca="false">Z3*R3+Z4*R4+Z5*R5+Z6*R6+Z7*R7</f>
        <v>-0.0713034986244264</v>
      </c>
      <c r="AJ4" s="7" t="s">
        <v>26</v>
      </c>
      <c r="AK4" s="14" t="n">
        <v>0.278</v>
      </c>
      <c r="AL4" s="14" t="n">
        <v>0.34</v>
      </c>
      <c r="AM4" s="14" t="n">
        <v>0.359</v>
      </c>
      <c r="AN4" s="14" t="n">
        <v>0.311</v>
      </c>
      <c r="AO4" s="14" t="n">
        <v>0.212</v>
      </c>
      <c r="AP4" s="14" t="n">
        <v>0.243</v>
      </c>
    </row>
    <row r="5" customFormat="false" ht="13.8" hidden="false" customHeight="false" outlineLevel="0" collapsed="false">
      <c r="A5" s="9" t="n">
        <v>-0.408</v>
      </c>
      <c r="B5" s="9" t="n">
        <v>-0.372</v>
      </c>
      <c r="C5" s="9" t="n">
        <v>0.118</v>
      </c>
      <c r="D5" s="9" t="n">
        <v>0.408</v>
      </c>
      <c r="E5" s="9" t="n">
        <v>-0.372</v>
      </c>
      <c r="F5" s="9" t="n">
        <v>0.391</v>
      </c>
      <c r="G5" s="10"/>
      <c r="H5" s="6" t="s">
        <v>27</v>
      </c>
      <c r="I5" s="9" t="n">
        <v>280</v>
      </c>
      <c r="J5" s="6" t="n">
        <v>0.9</v>
      </c>
      <c r="K5" s="6" t="n">
        <v>44.907</v>
      </c>
      <c r="L5" s="2"/>
      <c r="M5" s="6" t="s">
        <v>27</v>
      </c>
      <c r="N5" s="9" t="n">
        <f aca="false">SQRT(I5)</f>
        <v>16.7332005306815</v>
      </c>
      <c r="O5" s="9" t="n">
        <f aca="false">J5/(2*N5)</f>
        <v>0.0268926437100239</v>
      </c>
      <c r="P5" s="9" t="n">
        <f aca="false">PI()/(N5*SQRT(1-O5^2))</f>
        <v>0.187813998089197</v>
      </c>
      <c r="Q5" s="17" t="n">
        <f aca="false">R5*(1+EXP(1)^((-1*PI()*O5)/SQRT(1-O5^2)))</f>
        <v>0.307766383915478</v>
      </c>
      <c r="R5" s="9" t="n">
        <f aca="false">(K5/I5)</f>
        <v>0.160382142857143</v>
      </c>
      <c r="T5" s="13" t="s">
        <v>23</v>
      </c>
      <c r="U5" s="14" t="n">
        <f aca="false">D3-D2</f>
        <v>-0.816</v>
      </c>
      <c r="V5" s="15" t="n">
        <f aca="false">D4-D2</f>
        <v>-0.816</v>
      </c>
      <c r="W5" s="14" t="n">
        <f aca="false">D6-D2</f>
        <v>0</v>
      </c>
      <c r="X5" s="14" t="n">
        <f aca="false">D4-D5</f>
        <v>-0.816</v>
      </c>
      <c r="Y5" s="14" t="n">
        <f aca="false">D6-D5</f>
        <v>0</v>
      </c>
      <c r="Z5" s="14" t="n">
        <f aca="false">D7-D6</f>
        <v>-0.816</v>
      </c>
      <c r="AB5" s="18"/>
      <c r="AC5" s="19"/>
      <c r="AD5" s="19"/>
      <c r="AE5" s="19"/>
      <c r="AF5" s="19"/>
      <c r="AG5" s="19"/>
      <c r="AH5" s="19"/>
    </row>
    <row r="6" customFormat="false" ht="13.8" hidden="false" customHeight="false" outlineLevel="0" collapsed="false">
      <c r="A6" s="9" t="n">
        <v>-0.408</v>
      </c>
      <c r="B6" s="9" t="n">
        <v>-4.329E-017</v>
      </c>
      <c r="C6" s="9" t="n">
        <v>-0.237</v>
      </c>
      <c r="D6" s="9" t="n">
        <v>0.408</v>
      </c>
      <c r="E6" s="9" t="n">
        <v>-1.145E-016</v>
      </c>
      <c r="F6" s="9" t="n">
        <v>-0.781</v>
      </c>
      <c r="G6" s="10"/>
      <c r="H6" s="6" t="s">
        <v>28</v>
      </c>
      <c r="I6" s="9" t="n">
        <v>366.525</v>
      </c>
      <c r="J6" s="6" t="n">
        <v>0.9</v>
      </c>
      <c r="K6" s="6" t="n">
        <v>-1.859</v>
      </c>
      <c r="L6" s="2"/>
      <c r="M6" s="6" t="s">
        <v>28</v>
      </c>
      <c r="N6" s="9" t="n">
        <f aca="false">SQRT(I6)</f>
        <v>19.1448426475644</v>
      </c>
      <c r="O6" s="9" t="n">
        <f aca="false">J6/(2*N6)</f>
        <v>0.0235050247361134</v>
      </c>
      <c r="P6" s="9" t="n">
        <f aca="false">PI()/(N6*SQRT(1-O6^2))</f>
        <v>0.164141378149862</v>
      </c>
      <c r="Q6" s="17" t="n">
        <f aca="false">R6*(1+EXP(1)^((-1*PI()*O6)/SQRT(1-O6^2)))</f>
        <v>-0.00978278737096312</v>
      </c>
      <c r="R6" s="9" t="n">
        <f aca="false">(K6/I6)</f>
        <v>-0.00507195962076257</v>
      </c>
      <c r="T6" s="13" t="s">
        <v>29</v>
      </c>
      <c r="U6" s="14" t="n">
        <f aca="false">E3-E2</f>
        <v>-0.974</v>
      </c>
      <c r="V6" s="15" t="n">
        <f aca="false">E4-E2</f>
        <v>-0.23</v>
      </c>
      <c r="W6" s="14" t="n">
        <f aca="false">E6-E2</f>
        <v>-0.602</v>
      </c>
      <c r="X6" s="14" t="n">
        <f aca="false">E4-E5</f>
        <v>0.744</v>
      </c>
      <c r="Y6" s="14" t="n">
        <f aca="false">E6-E5</f>
        <v>0.372</v>
      </c>
      <c r="Z6" s="14" t="n">
        <f aca="false">E7-E6</f>
        <v>1.8527E-016</v>
      </c>
      <c r="AB6" s="18"/>
      <c r="AC6" s="19"/>
      <c r="AD6" s="19"/>
      <c r="AE6" s="19"/>
      <c r="AF6" s="19"/>
      <c r="AG6" s="19"/>
      <c r="AH6" s="19"/>
    </row>
    <row r="7" customFormat="false" ht="13.8" hidden="false" customHeight="false" outlineLevel="0" collapsed="false">
      <c r="A7" s="9" t="n">
        <v>-0.408</v>
      </c>
      <c r="B7" s="9" t="n">
        <v>-7.004E-017</v>
      </c>
      <c r="C7" s="9" t="n">
        <v>-0.781</v>
      </c>
      <c r="D7" s="9" t="n">
        <v>-0.408</v>
      </c>
      <c r="E7" s="9" t="n">
        <v>7.077E-017</v>
      </c>
      <c r="F7" s="9" t="n">
        <v>0.237</v>
      </c>
      <c r="G7" s="10"/>
      <c r="H7" s="6" t="s">
        <v>30</v>
      </c>
      <c r="I7" s="20" t="s">
        <v>31</v>
      </c>
      <c r="J7" s="6" t="n">
        <v>0.9</v>
      </c>
      <c r="K7" s="6" t="n">
        <v>53.753</v>
      </c>
      <c r="L7" s="2"/>
      <c r="M7" s="6" t="s">
        <v>30</v>
      </c>
      <c r="N7" s="9" t="n">
        <f aca="false">SQRT(I7)</f>
        <v>24.5436142407755</v>
      </c>
      <c r="O7" s="9" t="n">
        <f aca="false">J7/(2*N7)</f>
        <v>0.0183347079849549</v>
      </c>
      <c r="P7" s="9" t="n">
        <f aca="false">PI()/(N7*SQRT(1-O7^2))</f>
        <v>0.128021928523194</v>
      </c>
      <c r="Q7" s="17" t="n">
        <f aca="false">R7*(1+EXP(1)^((-1*PI()*O7)/SQRT(1-O7^2)))</f>
        <v>0.173470645306039</v>
      </c>
      <c r="R7" s="9" t="n">
        <f aca="false">(K7/I7)</f>
        <v>0.0892330371238519</v>
      </c>
      <c r="T7" s="13" t="s">
        <v>32</v>
      </c>
      <c r="U7" s="14" t="n">
        <f aca="false">F2-F3</f>
        <v>0.509</v>
      </c>
      <c r="V7" s="15" t="n">
        <f aca="false">F4-F2</f>
        <v>-0.509</v>
      </c>
      <c r="W7" s="14" t="n">
        <f aca="false">F6-F2</f>
        <v>-1.172</v>
      </c>
      <c r="X7" s="14" t="n">
        <f aca="false">F4-F5</f>
        <v>-0.509</v>
      </c>
      <c r="Y7" s="14" t="n">
        <f aca="false">F6-F5</f>
        <v>-1.172</v>
      </c>
      <c r="Z7" s="14" t="n">
        <f aca="false">F7-F6</f>
        <v>1.018</v>
      </c>
      <c r="AB7" s="18"/>
      <c r="AC7" s="19"/>
      <c r="AD7" s="19"/>
      <c r="AE7" s="19"/>
      <c r="AF7" s="19"/>
      <c r="AG7" s="19"/>
      <c r="AH7" s="19"/>
    </row>
    <row r="8" customFormat="false" ht="302.95" hidden="false" customHeight="true" outlineLevel="0" collapsed="false">
      <c r="A8" s="21"/>
      <c r="B8" s="21"/>
      <c r="C8" s="21"/>
      <c r="D8" s="21"/>
      <c r="E8" s="21"/>
      <c r="F8" s="21"/>
      <c r="G8" s="21"/>
      <c r="H8" s="3"/>
      <c r="I8" s="3"/>
      <c r="J8" s="3"/>
      <c r="K8" s="3"/>
      <c r="L8" s="3"/>
      <c r="M8" s="3"/>
      <c r="N8" s="21"/>
      <c r="O8" s="21"/>
      <c r="P8" s="21"/>
      <c r="Q8" s="22"/>
      <c r="R8" s="21"/>
    </row>
    <row r="9" customFormat="false" ht="299.25" hidden="false" customHeight="true" outlineLevel="0" collapsed="false">
      <c r="A9" s="21"/>
      <c r="B9" s="21"/>
      <c r="C9" s="21"/>
      <c r="D9" s="21"/>
      <c r="E9" s="21"/>
      <c r="F9" s="21"/>
      <c r="G9" s="21"/>
      <c r="H9" s="3"/>
      <c r="I9" s="3"/>
      <c r="J9" s="3"/>
      <c r="K9" s="3"/>
      <c r="L9" s="3"/>
      <c r="M9" s="3"/>
      <c r="N9" s="21"/>
      <c r="O9" s="21"/>
      <c r="P9" s="21"/>
      <c r="Q9" s="22"/>
      <c r="R9" s="21"/>
    </row>
    <row r="10" customFormat="false" ht="14.9" hidden="false" customHeight="false" outlineLevel="0" collapsed="false">
      <c r="A10" s="1" t="s">
        <v>0</v>
      </c>
      <c r="B10" s="1"/>
      <c r="C10" s="1"/>
      <c r="D10" s="1"/>
      <c r="E10" s="1"/>
      <c r="F10" s="1"/>
      <c r="G10" s="2"/>
      <c r="H10" s="3"/>
      <c r="I10" s="4" t="s">
        <v>1</v>
      </c>
      <c r="J10" s="4" t="s">
        <v>2</v>
      </c>
      <c r="K10" s="4" t="s">
        <v>3</v>
      </c>
      <c r="L10" s="5"/>
      <c r="M10" s="3"/>
      <c r="N10" s="6" t="s">
        <v>4</v>
      </c>
      <c r="O10" s="6" t="s">
        <v>5</v>
      </c>
      <c r="P10" s="6" t="s">
        <v>6</v>
      </c>
      <c r="Q10" s="6" t="s">
        <v>7</v>
      </c>
      <c r="R10" s="6" t="s">
        <v>8</v>
      </c>
      <c r="T10" s="7"/>
      <c r="U10" s="7" t="s">
        <v>9</v>
      </c>
      <c r="V10" s="8" t="s">
        <v>10</v>
      </c>
      <c r="W10" s="8" t="s">
        <v>11</v>
      </c>
      <c r="X10" s="8" t="s">
        <v>12</v>
      </c>
      <c r="Y10" s="8" t="s">
        <v>13</v>
      </c>
      <c r="Z10" s="8" t="s">
        <v>14</v>
      </c>
      <c r="AB10" s="7" t="s">
        <v>15</v>
      </c>
      <c r="AC10" s="7" t="s">
        <v>9</v>
      </c>
      <c r="AD10" s="8" t="s">
        <v>10</v>
      </c>
      <c r="AE10" s="8" t="s">
        <v>11</v>
      </c>
      <c r="AF10" s="8" t="s">
        <v>12</v>
      </c>
      <c r="AG10" s="8" t="s">
        <v>13</v>
      </c>
      <c r="AH10" s="8" t="s">
        <v>14</v>
      </c>
      <c r="AJ10" s="7" t="s">
        <v>15</v>
      </c>
      <c r="AK10" s="7" t="s">
        <v>9</v>
      </c>
      <c r="AL10" s="8" t="s">
        <v>10</v>
      </c>
      <c r="AM10" s="8" t="s">
        <v>11</v>
      </c>
      <c r="AN10" s="8" t="s">
        <v>12</v>
      </c>
      <c r="AO10" s="8" t="s">
        <v>13</v>
      </c>
      <c r="AP10" s="8" t="s">
        <v>14</v>
      </c>
    </row>
    <row r="11" customFormat="false" ht="13.8" hidden="false" customHeight="false" outlineLevel="0" collapsed="false">
      <c r="A11" s="9" t="n">
        <v>-0.408</v>
      </c>
      <c r="B11" s="9" t="n">
        <v>-0.408</v>
      </c>
      <c r="C11" s="9" t="n">
        <v>1.11E-016</v>
      </c>
      <c r="D11" s="9" t="n">
        <v>0.408</v>
      </c>
      <c r="E11" s="9" t="n">
        <v>-0.577</v>
      </c>
      <c r="F11" s="9" t="n">
        <v>0.408</v>
      </c>
      <c r="G11" s="10"/>
      <c r="H11" s="6" t="s">
        <v>16</v>
      </c>
      <c r="I11" s="9" t="n">
        <v>0</v>
      </c>
      <c r="J11" s="6" t="n">
        <v>0.9</v>
      </c>
      <c r="K11" s="9" t="n">
        <v>-2.42258611599623E-015</v>
      </c>
      <c r="L11" s="10"/>
      <c r="M11" s="6" t="s">
        <v>16</v>
      </c>
      <c r="N11" s="16" t="s">
        <v>17</v>
      </c>
      <c r="O11" s="16" t="s">
        <v>17</v>
      </c>
      <c r="P11" s="16" t="s">
        <v>17</v>
      </c>
      <c r="Q11" s="16" t="s">
        <v>17</v>
      </c>
      <c r="R11" s="16" t="s">
        <v>17</v>
      </c>
      <c r="T11" s="13" t="s">
        <v>18</v>
      </c>
      <c r="U11" s="14" t="n">
        <f aca="false">A13-A12</f>
        <v>0</v>
      </c>
      <c r="V11" s="15" t="n">
        <f aca="false">A14-A12</f>
        <v>0</v>
      </c>
      <c r="W11" s="14" t="n">
        <f aca="false">A16-A12</f>
        <v>0</v>
      </c>
      <c r="X11" s="14" t="n">
        <f aca="false">A14-A15</f>
        <v>0</v>
      </c>
      <c r="Y11" s="14" t="n">
        <f aca="false">A16-A15</f>
        <v>0</v>
      </c>
      <c r="Z11" s="14" t="n">
        <f aca="false">A17-A16</f>
        <v>0.408</v>
      </c>
      <c r="AB11" s="13" t="s">
        <v>33</v>
      </c>
      <c r="AC11" s="14" t="n">
        <f aca="false">ABS(AC12-AC13)/AC13*100</f>
        <v>-44.5458803405945</v>
      </c>
      <c r="AD11" s="14" t="n">
        <f aca="false">ABS(AD12-AD13)/AD13*100</f>
        <v>693.175790895809</v>
      </c>
      <c r="AE11" s="14" t="n">
        <f aca="false">ABS(AE12-AE13)/AE13*100</f>
        <v>-16.9775433740337</v>
      </c>
      <c r="AF11" s="14" t="n">
        <f aca="false">ABS(AF12-AF13)/AF13*100</f>
        <v>68.9495678517666</v>
      </c>
      <c r="AG11" s="14" t="n">
        <f aca="false">ABS(AG12-AG13)/AG13*100</f>
        <v>-37.2624706913118</v>
      </c>
      <c r="AH11" s="14" t="n">
        <f aca="false">ABS(AH12-AH13)/AH13*100</f>
        <v>27.984404505096</v>
      </c>
      <c r="AJ11" s="13" t="s">
        <v>34</v>
      </c>
      <c r="AK11" s="14" t="n">
        <f aca="false">ABS(AK12-AK13)/AK13*100</f>
        <v>179.675273932772</v>
      </c>
      <c r="AL11" s="14" t="n">
        <f aca="false">ABS(AL12-AL13)/AL13*100</f>
        <v>218.419635712433</v>
      </c>
      <c r="AM11" s="14" t="n">
        <f aca="false">ABS(AM12-AM13)/AM13*100</f>
        <v>206.957359481526</v>
      </c>
      <c r="AN11" s="14" t="n">
        <f aca="false">ABS(AN12-AN13)/AN13*100</f>
        <v>36.1218088220288</v>
      </c>
      <c r="AO11" s="14" t="n">
        <f aca="false">ABS(AO12-AO13)/AO13*100</f>
        <v>121.449281725126</v>
      </c>
      <c r="AP11" s="14" t="n">
        <f aca="false">ABS(AP12-AP13)/AP13*100</f>
        <v>63.9428378938145</v>
      </c>
    </row>
    <row r="12" customFormat="false" ht="13.8" hidden="false" customHeight="false" outlineLevel="0" collapsed="false">
      <c r="A12" s="9" t="n">
        <v>-0.408</v>
      </c>
      <c r="B12" s="9" t="n">
        <v>-0.558</v>
      </c>
      <c r="C12" s="9" t="n">
        <v>-0.5</v>
      </c>
      <c r="D12" s="9" t="n">
        <v>-0.408</v>
      </c>
      <c r="E12" s="9" t="n">
        <v>0.2887</v>
      </c>
      <c r="F12" s="9" t="n">
        <v>-0.149</v>
      </c>
      <c r="G12" s="10"/>
      <c r="H12" s="6" t="s">
        <v>21</v>
      </c>
      <c r="I12" s="9" t="n">
        <v>37.5128869403572</v>
      </c>
      <c r="J12" s="6" t="n">
        <v>0.9</v>
      </c>
      <c r="K12" s="9" t="n">
        <v>-11.2464625734118</v>
      </c>
      <c r="L12" s="10"/>
      <c r="M12" s="6" t="s">
        <v>21</v>
      </c>
      <c r="N12" s="9" t="n">
        <f aca="false">SQRT(I12)</f>
        <v>6.12477648084869</v>
      </c>
      <c r="O12" s="9" t="n">
        <f aca="false">J12/(2*N12)</f>
        <v>0.0734720689656327</v>
      </c>
      <c r="P12" s="9" t="n">
        <f aca="false">PI()/(N12*SQRT(1-O12^2))</f>
        <v>0.51432187517845</v>
      </c>
      <c r="Q12" s="17" t="n">
        <f aca="false">R12*(1+EXP(1)^((-1*PI()*O12)/SQRT(1-O12^2)))</f>
        <v>-0.537661995243155</v>
      </c>
      <c r="R12" s="9" t="n">
        <f aca="false">(K12/I12)</f>
        <v>-0.299802640924247</v>
      </c>
      <c r="T12" s="13" t="s">
        <v>22</v>
      </c>
      <c r="U12" s="14" t="n">
        <f aca="false">B13-B12</f>
        <v>0.409</v>
      </c>
      <c r="V12" s="15" t="n">
        <f aca="false">B14-B12</f>
        <v>0.707</v>
      </c>
      <c r="W12" s="14" t="n">
        <f aca="false">B16-B12</f>
        <v>1.116</v>
      </c>
      <c r="X12" s="14" t="n">
        <f aca="false">B14-B15</f>
        <v>-0.259</v>
      </c>
      <c r="Y12" s="14" t="n">
        <f aca="false">B16-B15</f>
        <v>0.15</v>
      </c>
      <c r="Z12" s="14" t="n">
        <f aca="false">B17-B16</f>
        <v>-0.558</v>
      </c>
      <c r="AB12" s="7" t="s">
        <v>22</v>
      </c>
      <c r="AC12" s="14" t="n">
        <f aca="false">U12*R12</f>
        <v>-0.122619280138017</v>
      </c>
      <c r="AD12" s="14" t="n">
        <f aca="false">V12*R12</f>
        <v>-0.211960467133443</v>
      </c>
      <c r="AE12" s="14" t="n">
        <f aca="false">W12*R12</f>
        <v>-0.33457974727146</v>
      </c>
      <c r="AF12" s="14" t="n">
        <f aca="false">X12*R12</f>
        <v>0.07764888399938</v>
      </c>
      <c r="AG12" s="14" t="n">
        <f aca="false">Y12*R12</f>
        <v>-0.0449703961386371</v>
      </c>
      <c r="AH12" s="14" t="n">
        <f aca="false">Z12*R12</f>
        <v>0.16728987363573</v>
      </c>
      <c r="AJ12" s="7" t="s">
        <v>22</v>
      </c>
      <c r="AK12" s="14" t="n">
        <f aca="false">U12*Q12</f>
        <v>-0.21990375605445</v>
      </c>
      <c r="AL12" s="14" t="n">
        <f aca="false">V12*Q12</f>
        <v>-0.380127030636911</v>
      </c>
      <c r="AM12" s="14" t="n">
        <f aca="false">W12*Q12</f>
        <v>-0.600030786691361</v>
      </c>
      <c r="AN12" s="14" t="n">
        <f aca="false">X12*Q12</f>
        <v>0.139254456767977</v>
      </c>
      <c r="AO12" s="14" t="n">
        <f aca="false">Y12*Q12</f>
        <v>-0.0806492992864733</v>
      </c>
      <c r="AP12" s="14" t="n">
        <f aca="false">Z12*Q12</f>
        <v>0.300015393345681</v>
      </c>
    </row>
    <row r="13" customFormat="false" ht="13.8" hidden="false" customHeight="false" outlineLevel="0" collapsed="false">
      <c r="A13" s="9" t="n">
        <v>-0.408</v>
      </c>
      <c r="B13" s="9" t="n">
        <v>-0.149</v>
      </c>
      <c r="C13" s="9" t="n">
        <v>0.5</v>
      </c>
      <c r="D13" s="9" t="n">
        <v>0.408</v>
      </c>
      <c r="E13" s="9" t="n">
        <v>0.2887</v>
      </c>
      <c r="F13" s="9" t="n">
        <v>-0.558</v>
      </c>
      <c r="G13" s="10"/>
      <c r="H13" s="6" t="s">
        <v>24</v>
      </c>
      <c r="I13" s="9" t="n">
        <v>140</v>
      </c>
      <c r="J13" s="6" t="n">
        <v>0.9</v>
      </c>
      <c r="K13" s="9" t="n">
        <v>22.5</v>
      </c>
      <c r="L13" s="10"/>
      <c r="M13" s="6" t="s">
        <v>24</v>
      </c>
      <c r="N13" s="9" t="n">
        <f aca="false">SQRT(I13)</f>
        <v>11.8321595661992</v>
      </c>
      <c r="O13" s="9" t="n">
        <f aca="false">J13/(2*N13)</f>
        <v>0.0380319414627832</v>
      </c>
      <c r="P13" s="9" t="n">
        <f aca="false">PI()/(N13*SQRT(1-O13^2))</f>
        <v>0.265705271165819</v>
      </c>
      <c r="Q13" s="17" t="n">
        <f aca="false">R13*(1+EXP(1)^((-1*PI()*O13)/SQRT(1-O13^2)))</f>
        <v>0.303316750659068</v>
      </c>
      <c r="R13" s="9" t="n">
        <f aca="false">(K13/I13)</f>
        <v>0.160714285714286</v>
      </c>
      <c r="T13" s="13" t="s">
        <v>25</v>
      </c>
      <c r="U13" s="14" t="n">
        <f aca="false">C12-C13</f>
        <v>-1</v>
      </c>
      <c r="V13" s="15" t="n">
        <f aca="false">C14-C12</f>
        <v>1</v>
      </c>
      <c r="W13" s="14" t="n">
        <f aca="false">C16-C12</f>
        <v>0</v>
      </c>
      <c r="X13" s="14" t="n">
        <f aca="false">C14-C15</f>
        <v>0.5</v>
      </c>
      <c r="Y13" s="14" t="n">
        <f aca="false">C16-C15</f>
        <v>-0.5</v>
      </c>
      <c r="Z13" s="14" t="n">
        <f aca="false">C17-C16</f>
        <v>0.5</v>
      </c>
      <c r="AB13" s="7" t="s">
        <v>26</v>
      </c>
      <c r="AC13" s="14" t="n">
        <f aca="false">U12*R12+U13*R13+U14*R14+U15*R15+U16*R16</f>
        <v>-0.221118432482806</v>
      </c>
      <c r="AD13" s="14" t="n">
        <f aca="false">V12*R12+V13*R13+V14*R14+V15*R15+V16*R16</f>
        <v>0.0357331621395643</v>
      </c>
      <c r="AE13" s="14" t="n">
        <f aca="false">W12*R12+W13*R13+W14*R14+W15*R15+W16*R16</f>
        <v>-0.286020493866628</v>
      </c>
      <c r="AF13" s="14" t="n">
        <f aca="false">X12*R12+X13*R13+X14*R14+X15*R15+X16*R16</f>
        <v>0.250073440616503</v>
      </c>
      <c r="AG13" s="14" t="n">
        <f aca="false">Y12*R12+Y13*R13+Y14*R14+Y15*R15+Y16*R16</f>
        <v>-0.0716802153896892</v>
      </c>
      <c r="AH13" s="14" t="n">
        <f aca="false">Z12*R12+Z13*R13+Z14*R14+Z15*R15+Z16*R16</f>
        <v>0.232296730293048</v>
      </c>
      <c r="AJ13" s="7" t="s">
        <v>26</v>
      </c>
      <c r="AK13" s="14" t="n">
        <v>0.276</v>
      </c>
      <c r="AL13" s="14" t="n">
        <v>0.321</v>
      </c>
      <c r="AM13" s="14" t="n">
        <v>0.561</v>
      </c>
      <c r="AN13" s="14" t="n">
        <v>0.218</v>
      </c>
      <c r="AO13" s="14" t="n">
        <v>0.376</v>
      </c>
      <c r="AP13" s="14" t="n">
        <v>0.183</v>
      </c>
    </row>
    <row r="14" customFormat="false" ht="13.8" hidden="false" customHeight="false" outlineLevel="0" collapsed="false">
      <c r="A14" s="9" t="n">
        <v>-0.408</v>
      </c>
      <c r="B14" s="9" t="n">
        <v>0.149</v>
      </c>
      <c r="C14" s="9" t="n">
        <v>0.5</v>
      </c>
      <c r="D14" s="9" t="n">
        <v>-0.408</v>
      </c>
      <c r="E14" s="9" t="n">
        <v>0.2887</v>
      </c>
      <c r="F14" s="9" t="n">
        <v>0.558</v>
      </c>
      <c r="G14" s="10"/>
      <c r="H14" s="6" t="s">
        <v>27</v>
      </c>
      <c r="I14" s="9" t="n">
        <v>280</v>
      </c>
      <c r="J14" s="6" t="n">
        <v>0.9</v>
      </c>
      <c r="K14" s="9" t="n">
        <v>4.08248290463863</v>
      </c>
      <c r="L14" s="10"/>
      <c r="M14" s="6" t="s">
        <v>27</v>
      </c>
      <c r="N14" s="9" t="n">
        <f aca="false">SQRT(I14)</f>
        <v>16.7332005306815</v>
      </c>
      <c r="O14" s="9" t="n">
        <f aca="false">J14/(2*N14)</f>
        <v>0.0268926437100239</v>
      </c>
      <c r="P14" s="9" t="n">
        <f aca="false">PI()/(N14*SQRT(1-O14^2))</f>
        <v>0.187813998089197</v>
      </c>
      <c r="Q14" s="17" t="n">
        <f aca="false">R14*(1+EXP(1)^((-1*PI()*O14)/SQRT(1-O14^2)))</f>
        <v>0.0279789565314403</v>
      </c>
      <c r="R14" s="9" t="n">
        <f aca="false">(K14/I14)</f>
        <v>0.0145802960879951</v>
      </c>
      <c r="T14" s="13" t="s">
        <v>23</v>
      </c>
      <c r="U14" s="14" t="n">
        <f aca="false">D13-D12</f>
        <v>0.816</v>
      </c>
      <c r="V14" s="15" t="n">
        <f aca="false">D14-D12</f>
        <v>0</v>
      </c>
      <c r="W14" s="14" t="n">
        <f aca="false">D16-D12</f>
        <v>0.816</v>
      </c>
      <c r="X14" s="14" t="n">
        <f aca="false">D14-D15</f>
        <v>0</v>
      </c>
      <c r="Y14" s="14" t="n">
        <f aca="false">D16-D15</f>
        <v>0.816</v>
      </c>
      <c r="Z14" s="14" t="n">
        <f aca="false">D17-D16</f>
        <v>-0.408</v>
      </c>
    </row>
    <row r="15" customFormat="false" ht="13.8" hidden="false" customHeight="false" outlineLevel="0" collapsed="false">
      <c r="A15" s="9" t="n">
        <v>-0.408</v>
      </c>
      <c r="B15" s="9" t="n">
        <v>0.408</v>
      </c>
      <c r="C15" s="9" t="n">
        <v>-1.317E-016</v>
      </c>
      <c r="D15" s="9" t="n">
        <v>-0.408</v>
      </c>
      <c r="E15" s="9" t="n">
        <v>-0.577</v>
      </c>
      <c r="F15" s="9" t="n">
        <v>-0.408</v>
      </c>
      <c r="G15" s="10"/>
      <c r="H15" s="6" t="s">
        <v>28</v>
      </c>
      <c r="I15" s="9" t="n">
        <v>420</v>
      </c>
      <c r="J15" s="6" t="n">
        <v>0.9</v>
      </c>
      <c r="K15" s="9" t="n">
        <v>-12.9903810567666</v>
      </c>
      <c r="L15" s="10"/>
      <c r="M15" s="6" t="s">
        <v>28</v>
      </c>
      <c r="N15" s="9" t="n">
        <f aca="false">SQRT(I15)</f>
        <v>20.4939015319192</v>
      </c>
      <c r="O15" s="9" t="n">
        <f aca="false">J15/(2*N15)</f>
        <v>0.021957751641342</v>
      </c>
      <c r="P15" s="9" t="n">
        <f aca="false">PI()/(N15*SQRT(1-O15^2))</f>
        <v>0.153330993168733</v>
      </c>
      <c r="Q15" s="17" t="n">
        <f aca="false">R15*(1+EXP(1)^((-1*PI()*O15)/SQRT(1-O15^2)))</f>
        <v>-0.0597968167837848</v>
      </c>
      <c r="R15" s="9" t="n">
        <f aca="false">(K15/I15)</f>
        <v>-0.0309294787065871</v>
      </c>
      <c r="T15" s="13" t="s">
        <v>29</v>
      </c>
      <c r="U15" s="14" t="n">
        <f aca="false">E13-E12</f>
        <v>0</v>
      </c>
      <c r="V15" s="15" t="n">
        <f aca="false">E14-E12</f>
        <v>0</v>
      </c>
      <c r="W15" s="14" t="n">
        <f aca="false">E16-E12</f>
        <v>0</v>
      </c>
      <c r="X15" s="14" t="n">
        <f aca="false">E14-E15</f>
        <v>0.8657</v>
      </c>
      <c r="Y15" s="14" t="n">
        <f aca="false">E16-E15</f>
        <v>0.8657</v>
      </c>
      <c r="Z15" s="14" t="n">
        <f aca="false">E17-E16</f>
        <v>-0.2887</v>
      </c>
    </row>
    <row r="16" customFormat="false" ht="13.8" hidden="false" customHeight="false" outlineLevel="0" collapsed="false">
      <c r="A16" s="9" t="n">
        <v>-0.408</v>
      </c>
      <c r="B16" s="9" t="n">
        <v>0.558</v>
      </c>
      <c r="C16" s="9" t="n">
        <v>-0.5</v>
      </c>
      <c r="D16" s="9" t="n">
        <v>0.408</v>
      </c>
      <c r="E16" s="9" t="n">
        <v>0.2887</v>
      </c>
      <c r="F16" s="9" t="n">
        <v>0.149</v>
      </c>
      <c r="G16" s="10"/>
      <c r="H16" s="6" t="s">
        <v>30</v>
      </c>
      <c r="I16" s="9" t="n">
        <v>522.487113059643</v>
      </c>
      <c r="J16" s="6" t="n">
        <v>0.9</v>
      </c>
      <c r="K16" s="9" t="n">
        <v>64.2794711624029</v>
      </c>
      <c r="L16" s="10"/>
      <c r="M16" s="6" t="s">
        <v>30</v>
      </c>
      <c r="N16" s="9" t="n">
        <f aca="false">SQRT(I16)</f>
        <v>22.8579770115302</v>
      </c>
      <c r="O16" s="9" t="n">
        <f aca="false">J16/(2*N16)</f>
        <v>0.0196867815455851</v>
      </c>
      <c r="P16" s="9" t="n">
        <f aca="false">PI()/(N16*SQRT(1-O16^2))</f>
        <v>0.137466304282439</v>
      </c>
      <c r="Q16" s="17" t="n">
        <f aca="false">R16*(1+EXP(1)^((-1*PI()*O16)/SQRT(1-O16^2)))</f>
        <v>0.238672134743607</v>
      </c>
      <c r="R16" s="9" t="n">
        <f aca="false">(K16/I16)</f>
        <v>0.123025945627611</v>
      </c>
      <c r="T16" s="13" t="s">
        <v>32</v>
      </c>
      <c r="U16" s="14" t="n">
        <f aca="false">F12-F13</f>
        <v>0.409</v>
      </c>
      <c r="V16" s="15" t="n">
        <f aca="false">F14-F12</f>
        <v>0.707</v>
      </c>
      <c r="W16" s="14" t="n">
        <f aca="false">F16-F12</f>
        <v>0.298</v>
      </c>
      <c r="X16" s="14" t="n">
        <f aca="false">F14-F15</f>
        <v>0.966</v>
      </c>
      <c r="Y16" s="14" t="n">
        <f aca="false">F16-F15</f>
        <v>0.557</v>
      </c>
      <c r="Z16" s="14" t="n">
        <f aca="false">F17-F16</f>
        <v>-0.149</v>
      </c>
    </row>
    <row r="17" customFormat="false" ht="300" hidden="false" customHeight="true" outlineLevel="0" collapsed="false">
      <c r="A17" s="21"/>
      <c r="B17" s="21"/>
      <c r="C17" s="21"/>
      <c r="D17" s="21"/>
      <c r="E17" s="21"/>
      <c r="F17" s="21"/>
      <c r="G17" s="21"/>
      <c r="H17" s="3"/>
      <c r="I17" s="3"/>
      <c r="J17" s="3"/>
      <c r="K17" s="3"/>
      <c r="L17" s="3"/>
      <c r="M17" s="3"/>
      <c r="N17" s="21"/>
      <c r="O17" s="21"/>
      <c r="P17" s="21"/>
      <c r="Q17" s="22"/>
      <c r="R17" s="21"/>
    </row>
    <row r="18" customFormat="false" ht="297.75" hidden="false" customHeight="true" outlineLevel="0" collapsed="false">
      <c r="A18" s="21"/>
      <c r="B18" s="21"/>
      <c r="C18" s="21"/>
      <c r="D18" s="21"/>
      <c r="E18" s="21"/>
      <c r="F18" s="21"/>
      <c r="G18" s="21"/>
      <c r="H18" s="3"/>
      <c r="I18" s="3"/>
      <c r="J18" s="3"/>
      <c r="K18" s="3"/>
      <c r="L18" s="3"/>
      <c r="M18" s="3"/>
      <c r="N18" s="21"/>
      <c r="O18" s="21"/>
      <c r="P18" s="21"/>
      <c r="Q18" s="22"/>
      <c r="R18" s="21"/>
    </row>
    <row r="19" customFormat="false" ht="14.9" hidden="false" customHeight="false" outlineLevel="0" collapsed="false">
      <c r="A19" s="1" t="s">
        <v>0</v>
      </c>
      <c r="B19" s="1"/>
      <c r="C19" s="1"/>
      <c r="D19" s="1"/>
      <c r="E19" s="1"/>
      <c r="F19" s="1"/>
      <c r="G19" s="2"/>
      <c r="H19" s="3"/>
      <c r="I19" s="4" t="s">
        <v>1</v>
      </c>
      <c r="J19" s="4" t="s">
        <v>2</v>
      </c>
      <c r="K19" s="4" t="s">
        <v>3</v>
      </c>
      <c r="L19" s="5"/>
      <c r="M19" s="3"/>
      <c r="N19" s="6" t="s">
        <v>4</v>
      </c>
      <c r="O19" s="6" t="s">
        <v>5</v>
      </c>
      <c r="P19" s="6" t="s">
        <v>6</v>
      </c>
      <c r="Q19" s="6" t="s">
        <v>7</v>
      </c>
      <c r="R19" s="6" t="s">
        <v>8</v>
      </c>
      <c r="T19" s="7"/>
      <c r="U19" s="7" t="s">
        <v>9</v>
      </c>
      <c r="V19" s="8" t="s">
        <v>10</v>
      </c>
      <c r="W19" s="8" t="s">
        <v>11</v>
      </c>
      <c r="X19" s="8" t="s">
        <v>12</v>
      </c>
      <c r="Y19" s="8" t="s">
        <v>13</v>
      </c>
      <c r="Z19" s="8" t="s">
        <v>14</v>
      </c>
      <c r="AB19" s="7" t="s">
        <v>15</v>
      </c>
      <c r="AC19" s="7" t="s">
        <v>9</v>
      </c>
      <c r="AD19" s="8" t="s">
        <v>10</v>
      </c>
      <c r="AE19" s="8" t="s">
        <v>11</v>
      </c>
      <c r="AF19" s="8" t="s">
        <v>12</v>
      </c>
      <c r="AG19" s="8" t="s">
        <v>13</v>
      </c>
      <c r="AH19" s="8" t="s">
        <v>14</v>
      </c>
      <c r="AJ19" s="7" t="s">
        <v>15</v>
      </c>
      <c r="AK19" s="7" t="s">
        <v>9</v>
      </c>
      <c r="AL19" s="8" t="s">
        <v>10</v>
      </c>
      <c r="AM19" s="8" t="s">
        <v>11</v>
      </c>
      <c r="AN19" s="8" t="s">
        <v>12</v>
      </c>
      <c r="AO19" s="8" t="s">
        <v>13</v>
      </c>
      <c r="AP19" s="8" t="s">
        <v>14</v>
      </c>
    </row>
    <row r="20" customFormat="false" ht="13.8" hidden="false" customHeight="false" outlineLevel="0" collapsed="false">
      <c r="A20" s="9" t="n">
        <v>-0.408</v>
      </c>
      <c r="B20" s="9" t="n">
        <v>-0.261</v>
      </c>
      <c r="C20" s="9" t="n">
        <v>6.23349600688619E-017</v>
      </c>
      <c r="D20" s="9" t="n">
        <v>-1.4204440559163E-016</v>
      </c>
      <c r="E20" s="9" t="n">
        <v>-0.577</v>
      </c>
      <c r="F20" s="9" t="n">
        <v>0.657</v>
      </c>
      <c r="G20" s="10"/>
      <c r="H20" s="6" t="s">
        <v>16</v>
      </c>
      <c r="I20" s="9" t="n">
        <v>-7.82385860764814E-014</v>
      </c>
      <c r="J20" s="6" t="n">
        <v>0.9</v>
      </c>
      <c r="K20" s="9" t="n">
        <v>-9.89171120232213E-016</v>
      </c>
      <c r="L20" s="10"/>
      <c r="M20" s="6" t="s">
        <v>16</v>
      </c>
      <c r="N20" s="16" t="s">
        <v>17</v>
      </c>
      <c r="O20" s="16" t="s">
        <v>17</v>
      </c>
      <c r="P20" s="16" t="s">
        <v>17</v>
      </c>
      <c r="Q20" s="16" t="s">
        <v>17</v>
      </c>
      <c r="R20" s="16" t="s">
        <v>17</v>
      </c>
      <c r="T20" s="13" t="s">
        <v>18</v>
      </c>
      <c r="U20" s="14" t="n">
        <f aca="false">A21-A20</f>
        <v>0</v>
      </c>
      <c r="V20" s="15" t="n">
        <f aca="false">A22-A20</f>
        <v>0</v>
      </c>
      <c r="W20" s="14" t="n">
        <f aca="false">A24-A20</f>
        <v>0</v>
      </c>
      <c r="X20" s="14" t="n">
        <f aca="false">A22-A23</f>
        <v>0</v>
      </c>
      <c r="Y20" s="14" t="n">
        <f aca="false">A24-A23</f>
        <v>0</v>
      </c>
      <c r="Z20" s="14" t="n">
        <f aca="false">A25-A24</f>
        <v>0</v>
      </c>
      <c r="AB20" s="13" t="s">
        <v>33</v>
      </c>
      <c r="AC20" s="14" t="n">
        <f aca="false">ABS(AC21-AC22)/AC22*100</f>
        <v>1062.1311833762</v>
      </c>
      <c r="AD20" s="14" t="n">
        <f aca="false">ABS(AD21-AD22)/AD22*100</f>
        <v>-66.7210337715208</v>
      </c>
      <c r="AE20" s="14" t="n">
        <f aca="false">ABS(AE21-AE22)/AE22*100</f>
        <v>325.293519194287</v>
      </c>
      <c r="AF20" s="14" t="n">
        <f aca="false">ABS(AF21-AF22)/AF22*100</f>
        <v>-45.8125655308005</v>
      </c>
      <c r="AG20" s="14" t="n">
        <f aca="false">ABS(AG21-AG22)/AG22*100</f>
        <v>-79.1948504764291</v>
      </c>
      <c r="AH20" s="14" t="n">
        <f aca="false">ABS(AH21-AH22)/AH22*100</f>
        <v>-183.388870358008</v>
      </c>
      <c r="AJ20" s="13" t="s">
        <v>34</v>
      </c>
      <c r="AK20" s="14" t="n">
        <f aca="false">ABS(AK21-AK22)/AK22*100</f>
        <v>144.164070871977</v>
      </c>
      <c r="AL20" s="14" t="n">
        <f aca="false">ABS(AL21-AL22)/AL22*100</f>
        <v>138.008799670308</v>
      </c>
      <c r="AM20" s="14" t="n">
        <f aca="false">ABS(AM21-AM22)/AM22*100</f>
        <v>-224.611570242637</v>
      </c>
      <c r="AN20" s="14" t="n">
        <f aca="false">ABS(AN21-AN22)/AN22*100</f>
        <v>167.293697895951</v>
      </c>
      <c r="AO20" s="14" t="n">
        <f aca="false">ABS(AO21-AO22)/AO22*100</f>
        <v>123.062421787269</v>
      </c>
      <c r="AP20" s="14" t="n">
        <f aca="false">ABS(AP21-AP22)/AP22*100</f>
        <v>62.1231753285472</v>
      </c>
    </row>
    <row r="21" customFormat="false" ht="13.8" hidden="false" customHeight="false" outlineLevel="0" collapsed="false">
      <c r="A21" s="9" t="n">
        <v>-0.408</v>
      </c>
      <c r="B21" s="9" t="n">
        <v>-0.465</v>
      </c>
      <c r="C21" s="9" t="n">
        <v>3.24608732834454E-016</v>
      </c>
      <c r="D21" s="9" t="n">
        <v>-0.707</v>
      </c>
      <c r="E21" s="9" t="n">
        <v>0.289</v>
      </c>
      <c r="F21" s="9" t="n">
        <v>-0.185</v>
      </c>
      <c r="G21" s="10"/>
      <c r="H21" s="6" t="s">
        <v>21</v>
      </c>
      <c r="I21" s="9" t="n">
        <v>61.3826062067637</v>
      </c>
      <c r="J21" s="6" t="n">
        <v>0.9</v>
      </c>
      <c r="K21" s="9" t="n">
        <v>17.8907140767218</v>
      </c>
      <c r="L21" s="10"/>
      <c r="M21" s="6" t="s">
        <v>21</v>
      </c>
      <c r="N21" s="9" t="n">
        <f aca="false">SQRT(I21)</f>
        <v>7.83470524057949</v>
      </c>
      <c r="O21" s="9" t="n">
        <f aca="false">J21/(2*N21)</f>
        <v>0.0574367492052217</v>
      </c>
      <c r="P21" s="9" t="n">
        <f aca="false">PI()/(N21*SQRT(1-O21^2))</f>
        <v>0.401647214512733</v>
      </c>
      <c r="Q21" s="17" t="n">
        <f aca="false">R21*(1+EXP(1)^((-1*PI()*O21)/SQRT(1-O21^2)))</f>
        <v>0.53473164242051</v>
      </c>
      <c r="R21" s="9" t="n">
        <f aca="false">(K21/I21)</f>
        <v>0.29146227542796</v>
      </c>
      <c r="T21" s="13" t="s">
        <v>22</v>
      </c>
      <c r="U21" s="14" t="n">
        <f aca="false">B21-B20</f>
        <v>-0.204</v>
      </c>
      <c r="V21" s="15" t="n">
        <f aca="false">B22-B20</f>
        <v>-0.204</v>
      </c>
      <c r="W21" s="14" t="n">
        <f aca="false">B24-B20</f>
        <v>0.522</v>
      </c>
      <c r="X21" s="14" t="n">
        <f aca="false">B22-B23</f>
        <v>-0.93</v>
      </c>
      <c r="Y21" s="14" t="n">
        <f aca="false">B24-B23</f>
        <v>-0.204</v>
      </c>
      <c r="Z21" s="14" t="n">
        <f aca="false">B25-B24</f>
        <v>0.204</v>
      </c>
      <c r="AB21" s="7" t="s">
        <v>22</v>
      </c>
      <c r="AC21" s="14" t="n">
        <f aca="false">U21*R21</f>
        <v>-0.0594583041873038</v>
      </c>
      <c r="AD21" s="14" t="n">
        <f aca="false">V21*R21</f>
        <v>-0.0594583041873038</v>
      </c>
      <c r="AE21" s="14" t="n">
        <f aca="false">W21*R21</f>
        <v>0.152143307773395</v>
      </c>
      <c r="AF21" s="14" t="n">
        <f aca="false">X21*R21</f>
        <v>-0.271059916148003</v>
      </c>
      <c r="AG21" s="14" t="n">
        <f aca="false">Y21*R21</f>
        <v>-0.0594583041873038</v>
      </c>
      <c r="AH21" s="14" t="n">
        <f aca="false">Z21*R21</f>
        <v>0.0594583041873038</v>
      </c>
      <c r="AJ21" s="7" t="s">
        <v>22</v>
      </c>
      <c r="AK21" s="14" t="n">
        <f aca="false">U21*Q21</f>
        <v>-0.109085255053784</v>
      </c>
      <c r="AL21" s="14" t="n">
        <f aca="false">V21*Q21</f>
        <v>-0.109085255053784</v>
      </c>
      <c r="AM21" s="14" t="n">
        <f aca="false">W21*Q21</f>
        <v>0.279129917343506</v>
      </c>
      <c r="AN21" s="14" t="n">
        <f aca="false">X21*Q21</f>
        <v>-0.497300427451074</v>
      </c>
      <c r="AO21" s="14" t="n">
        <f aca="false">Y21*Q21</f>
        <v>-0.109085255053784</v>
      </c>
      <c r="AP21" s="14" t="n">
        <f aca="false">Z21*Q21</f>
        <v>0.109085255053784</v>
      </c>
    </row>
    <row r="22" customFormat="false" ht="13.8" hidden="false" customHeight="false" outlineLevel="0" collapsed="false">
      <c r="A22" s="9" t="n">
        <v>-0.408</v>
      </c>
      <c r="B22" s="9" t="n">
        <v>-0.465</v>
      </c>
      <c r="C22" s="9" t="n">
        <v>4.05630582368418E-016</v>
      </c>
      <c r="D22" s="9" t="n">
        <v>0.707</v>
      </c>
      <c r="E22" s="9" t="n">
        <v>0.289</v>
      </c>
      <c r="F22" s="9" t="n">
        <v>-0.185</v>
      </c>
      <c r="G22" s="10"/>
      <c r="H22" s="6" t="s">
        <v>24</v>
      </c>
      <c r="I22" s="9" t="n">
        <v>140</v>
      </c>
      <c r="J22" s="6" t="n">
        <v>0.9</v>
      </c>
      <c r="K22" s="9" t="n">
        <v>-35.3553390593274</v>
      </c>
      <c r="L22" s="10"/>
      <c r="M22" s="6" t="s">
        <v>24</v>
      </c>
      <c r="N22" s="9" t="n">
        <f aca="false">SQRT(I22)</f>
        <v>11.8321595661992</v>
      </c>
      <c r="O22" s="9" t="n">
        <f aca="false">J22/(2*N22)</f>
        <v>0.0380319414627832</v>
      </c>
      <c r="P22" s="9" t="n">
        <f aca="false">PI()/(N22*SQRT(1-O22^2))</f>
        <v>0.265705271165819</v>
      </c>
      <c r="Q22" s="17" t="n">
        <f aca="false">R22*(1+EXP(1)^((-1*PI()*O22)/SQRT(1-O22^2)))</f>
        <v>-0.476616291641104</v>
      </c>
      <c r="R22" s="9" t="n">
        <f aca="false">(K22/I22)</f>
        <v>-0.252538136138053</v>
      </c>
      <c r="T22" s="13" t="s">
        <v>25</v>
      </c>
      <c r="U22" s="14" t="n">
        <f aca="false">C20-C21</f>
        <v>-2.62273772765592E-016</v>
      </c>
      <c r="V22" s="15" t="n">
        <f aca="false">C22-C20</f>
        <v>3.43295622299556E-016</v>
      </c>
      <c r="W22" s="14" t="n">
        <f aca="false">C24-C20</f>
        <v>-6.59071730551331E-017</v>
      </c>
      <c r="X22" s="14" t="n">
        <f aca="false">C22-C23</f>
        <v>0.707</v>
      </c>
      <c r="Y22" s="14" t="n">
        <f aca="false">C24-C23</f>
        <v>0.707</v>
      </c>
      <c r="Z22" s="14" t="n">
        <f aca="false">C25-C24</f>
        <v>0.707</v>
      </c>
      <c r="AB22" s="7" t="s">
        <v>26</v>
      </c>
      <c r="AC22" s="14" t="n">
        <f aca="false">U21*R21+U22*R22+U23*R23+U24*R24+U25*R25</f>
        <v>0.00617985418356978</v>
      </c>
      <c r="AD22" s="14" t="n">
        <f aca="false">V21*R21+V22*R22+V23*R23+V24*R24+V25*R25</f>
        <v>-0.178666319677986</v>
      </c>
      <c r="AE22" s="14" t="n">
        <f aca="false">W21*R21+W22*R22+W23*R23+W24*R24+W25*R25</f>
        <v>0.0357737188334373</v>
      </c>
      <c r="AF22" s="14" t="n">
        <f aca="false">X21*R21+X22*R22+X23*R23+X24*R24+X25*R25</f>
        <v>-0.500226517094244</v>
      </c>
      <c r="AG22" s="14" t="n">
        <f aca="false">Y21*R21+Y22*R22+Y23*R23+Y24*R24+Y25*R25</f>
        <v>-0.285786478582821</v>
      </c>
      <c r="AH22" s="14" t="n">
        <f aca="false">Z21*R21+Z22*R22+Z23*R23+Z24*R24+Z25*R25</f>
        <v>-0.0713024459163864</v>
      </c>
      <c r="AJ22" s="7" t="s">
        <v>26</v>
      </c>
      <c r="AK22" s="14" t="n">
        <v>0.247</v>
      </c>
      <c r="AL22" s="14" t="n">
        <v>0.287</v>
      </c>
      <c r="AM22" s="14" t="n">
        <v>-0.224</v>
      </c>
      <c r="AN22" s="14" t="n">
        <v>0.739</v>
      </c>
      <c r="AO22" s="14" t="n">
        <v>0.473</v>
      </c>
      <c r="AP22" s="14" t="n">
        <v>0.288</v>
      </c>
    </row>
    <row r="23" customFormat="false" ht="13.8" hidden="false" customHeight="false" outlineLevel="0" collapsed="false">
      <c r="A23" s="9" t="n">
        <v>-0.408</v>
      </c>
      <c r="B23" s="9" t="n">
        <v>0.465</v>
      </c>
      <c r="C23" s="9" t="n">
        <v>-0.707</v>
      </c>
      <c r="D23" s="9" t="n">
        <v>1.4204440559163E-016</v>
      </c>
      <c r="E23" s="9" t="n">
        <v>0.289</v>
      </c>
      <c r="F23" s="9" t="n">
        <v>0.185</v>
      </c>
      <c r="G23" s="10"/>
      <c r="H23" s="6" t="s">
        <v>27</v>
      </c>
      <c r="I23" s="9" t="n">
        <v>140</v>
      </c>
      <c r="J23" s="6" t="n">
        <v>0.9</v>
      </c>
      <c r="K23" s="9" t="n">
        <v>-3.53553390593273</v>
      </c>
      <c r="L23" s="10"/>
      <c r="M23" s="6" t="s">
        <v>27</v>
      </c>
      <c r="N23" s="9" t="n">
        <f aca="false">SQRT(I23)</f>
        <v>11.8321595661992</v>
      </c>
      <c r="O23" s="9" t="n">
        <f aca="false">J23/(2*N23)</f>
        <v>0.0380319414627832</v>
      </c>
      <c r="P23" s="9" t="n">
        <f aca="false">PI()/(N23*SQRT(1-O23^2))</f>
        <v>0.265705271165819</v>
      </c>
      <c r="Q23" s="17" t="n">
        <f aca="false">R23*(1+EXP(1)^((-1*PI()*O23)/SQRT(1-O23^2)))</f>
        <v>-0.0476616291641102</v>
      </c>
      <c r="R23" s="9" t="n">
        <f aca="false">(K23/I23)</f>
        <v>-0.0252538136138052</v>
      </c>
      <c r="T23" s="13" t="s">
        <v>23</v>
      </c>
      <c r="U23" s="14" t="n">
        <f aca="false">D21-D20</f>
        <v>-0.707</v>
      </c>
      <c r="V23" s="15" t="n">
        <f aca="false">D22-D20</f>
        <v>0.707</v>
      </c>
      <c r="W23" s="14" t="n">
        <f aca="false">D24-D20</f>
        <v>1.4204440559163E-016</v>
      </c>
      <c r="X23" s="14" t="n">
        <f aca="false">D22-D23</f>
        <v>0.707</v>
      </c>
      <c r="Y23" s="14" t="n">
        <f aca="false">D24-D23</f>
        <v>-1.4204440559163E-016</v>
      </c>
      <c r="Z23" s="14" t="n">
        <f aca="false">D25-D24</f>
        <v>0</v>
      </c>
    </row>
    <row r="24" customFormat="false" ht="13.8" hidden="false" customHeight="false" outlineLevel="0" collapsed="false">
      <c r="A24" s="9" t="n">
        <v>-0.408</v>
      </c>
      <c r="B24" s="9" t="n">
        <v>0.261</v>
      </c>
      <c r="C24" s="9" t="n">
        <v>-3.57221298627115E-018</v>
      </c>
      <c r="D24" s="9" t="n">
        <v>0</v>
      </c>
      <c r="E24" s="9" t="n">
        <v>-0.577</v>
      </c>
      <c r="F24" s="9" t="n">
        <v>-0.657</v>
      </c>
      <c r="G24" s="10"/>
      <c r="H24" s="6" t="s">
        <v>28</v>
      </c>
      <c r="I24" s="9" t="n">
        <v>420</v>
      </c>
      <c r="J24" s="6" t="n">
        <v>0.9</v>
      </c>
      <c r="K24" s="9" t="n">
        <v>-12.9903810567666</v>
      </c>
      <c r="L24" s="10"/>
      <c r="M24" s="6" t="s">
        <v>28</v>
      </c>
      <c r="N24" s="9" t="n">
        <f aca="false">SQRT(I24)</f>
        <v>20.4939015319192</v>
      </c>
      <c r="O24" s="9" t="n">
        <f aca="false">J24/(2*N24)</f>
        <v>0.021957751641342</v>
      </c>
      <c r="P24" s="9" t="n">
        <f aca="false">PI()/(N24*SQRT(1-O24^2))</f>
        <v>0.153330993168733</v>
      </c>
      <c r="Q24" s="17" t="n">
        <f aca="false">R24*(1+EXP(1)^((-1*PI()*O24)/SQRT(1-O24^2)))</f>
        <v>-0.0597968167837848</v>
      </c>
      <c r="R24" s="9" t="n">
        <f aca="false">(K24/I24)</f>
        <v>-0.0309294787065871</v>
      </c>
      <c r="T24" s="13" t="s">
        <v>29</v>
      </c>
      <c r="U24" s="14" t="n">
        <f aca="false">E21-E20</f>
        <v>0.866</v>
      </c>
      <c r="V24" s="15" t="n">
        <f aca="false">E22-E20</f>
        <v>0.866</v>
      </c>
      <c r="W24" s="14" t="n">
        <f aca="false">E24-E20</f>
        <v>0</v>
      </c>
      <c r="X24" s="14" t="n">
        <f aca="false">E22-E23</f>
        <v>0</v>
      </c>
      <c r="Y24" s="14" t="n">
        <f aca="false">E24-E23</f>
        <v>-0.866</v>
      </c>
      <c r="Z24" s="14" t="n">
        <f aca="false">E25-E24</f>
        <v>0.866</v>
      </c>
    </row>
    <row r="25" customFormat="false" ht="13.8" hidden="false" customHeight="false" outlineLevel="0" collapsed="false">
      <c r="A25" s="9" t="n">
        <v>-0.408</v>
      </c>
      <c r="B25" s="9" t="n">
        <v>0.465</v>
      </c>
      <c r="C25" s="9" t="n">
        <v>0.707</v>
      </c>
      <c r="D25" s="9" t="n">
        <v>0</v>
      </c>
      <c r="E25" s="9" t="n">
        <v>0.289</v>
      </c>
      <c r="F25" s="9" t="n">
        <v>0.185</v>
      </c>
      <c r="G25" s="10"/>
      <c r="H25" s="6" t="s">
        <v>30</v>
      </c>
      <c r="I25" s="9" t="n">
        <v>638.617393793236</v>
      </c>
      <c r="J25" s="6" t="n">
        <v>0.9</v>
      </c>
      <c r="K25" s="9" t="n">
        <v>56.5568063969757</v>
      </c>
      <c r="L25" s="10"/>
      <c r="M25" s="6" t="s">
        <v>30</v>
      </c>
      <c r="N25" s="9" t="n">
        <f aca="false">SQRT(I25)</f>
        <v>25.2708803525567</v>
      </c>
      <c r="O25" s="9" t="n">
        <f aca="false">J25/(2*N25)</f>
        <v>0.0178070567278228</v>
      </c>
      <c r="P25" s="9" t="n">
        <f aca="false">PI()/(N25*SQRT(1-O25^2))</f>
        <v>0.124336422555944</v>
      </c>
      <c r="Q25" s="17" t="n">
        <f aca="false">R25*(1+EXP(1)^((-1*PI()*O25)/SQRT(1-O25^2)))</f>
        <v>0.17230360599634</v>
      </c>
      <c r="R25" s="9" t="n">
        <f aca="false">(K25/I25)</f>
        <v>0.0885613310045341</v>
      </c>
      <c r="T25" s="13" t="s">
        <v>32</v>
      </c>
      <c r="U25" s="14" t="n">
        <f aca="false">F20-F21</f>
        <v>0.842</v>
      </c>
      <c r="V25" s="15" t="n">
        <f aca="false">F22-F20</f>
        <v>-0.842</v>
      </c>
      <c r="W25" s="14" t="n">
        <f aca="false">F24-F20</f>
        <v>-1.314</v>
      </c>
      <c r="X25" s="14" t="n">
        <f aca="false">F22-F23</f>
        <v>-0.37</v>
      </c>
      <c r="Y25" s="14" t="n">
        <f aca="false">F24-F23</f>
        <v>-0.842</v>
      </c>
      <c r="Z25" s="14" t="n">
        <f aca="false">F25-F24</f>
        <v>0.842</v>
      </c>
    </row>
    <row r="26" customFormat="false" ht="293.25" hidden="false" customHeight="true" outlineLevel="0" collapsed="false">
      <c r="A26" s="21"/>
      <c r="B26" s="21"/>
      <c r="C26" s="21"/>
      <c r="D26" s="21"/>
      <c r="E26" s="21"/>
      <c r="F26" s="21"/>
      <c r="G26" s="21"/>
      <c r="H26" s="3"/>
      <c r="I26" s="3"/>
      <c r="J26" s="3"/>
      <c r="K26" s="3"/>
      <c r="L26" s="3"/>
      <c r="M26" s="3"/>
      <c r="N26" s="21"/>
      <c r="O26" s="21"/>
      <c r="P26" s="21"/>
      <c r="Q26" s="22"/>
      <c r="R26" s="21"/>
    </row>
    <row r="27" customFormat="false" ht="301.45" hidden="false" customHeight="true" outlineLevel="0" collapsed="false">
      <c r="A27" s="21"/>
      <c r="B27" s="21"/>
      <c r="C27" s="21"/>
      <c r="D27" s="21"/>
      <c r="E27" s="21"/>
      <c r="F27" s="21"/>
      <c r="G27" s="21"/>
      <c r="H27" s="3"/>
      <c r="I27" s="3"/>
      <c r="J27" s="3"/>
      <c r="K27" s="3"/>
      <c r="L27" s="3"/>
      <c r="M27" s="3"/>
      <c r="N27" s="21"/>
      <c r="O27" s="21"/>
      <c r="P27" s="21"/>
      <c r="Q27" s="22"/>
      <c r="R27" s="21"/>
    </row>
    <row r="28" customFormat="false" ht="14.9" hidden="false" customHeight="false" outlineLevel="0" collapsed="false">
      <c r="A28" s="1" t="s">
        <v>0</v>
      </c>
      <c r="B28" s="1"/>
      <c r="C28" s="1"/>
      <c r="D28" s="1"/>
      <c r="E28" s="1"/>
      <c r="F28" s="1"/>
      <c r="G28" s="2"/>
      <c r="H28" s="3"/>
      <c r="I28" s="4" t="s">
        <v>1</v>
      </c>
      <c r="J28" s="4" t="s">
        <v>2</v>
      </c>
      <c r="K28" s="4" t="s">
        <v>3</v>
      </c>
      <c r="L28" s="5"/>
      <c r="M28" s="3"/>
      <c r="N28" s="6" t="s">
        <v>4</v>
      </c>
      <c r="O28" s="6" t="s">
        <v>5</v>
      </c>
      <c r="P28" s="6" t="s">
        <v>6</v>
      </c>
      <c r="Q28" s="6" t="s">
        <v>7</v>
      </c>
      <c r="R28" s="6" t="s">
        <v>8</v>
      </c>
      <c r="T28" s="7"/>
      <c r="U28" s="7" t="s">
        <v>9</v>
      </c>
      <c r="V28" s="8" t="s">
        <v>10</v>
      </c>
      <c r="W28" s="8" t="s">
        <v>11</v>
      </c>
      <c r="X28" s="8" t="s">
        <v>12</v>
      </c>
      <c r="Y28" s="8" t="s">
        <v>13</v>
      </c>
      <c r="Z28" s="8" t="s">
        <v>14</v>
      </c>
      <c r="AB28" s="7" t="s">
        <v>15</v>
      </c>
      <c r="AC28" s="7" t="s">
        <v>9</v>
      </c>
      <c r="AD28" s="8" t="s">
        <v>10</v>
      </c>
      <c r="AE28" s="8" t="s">
        <v>11</v>
      </c>
      <c r="AF28" s="8" t="s">
        <v>12</v>
      </c>
      <c r="AG28" s="8" t="s">
        <v>13</v>
      </c>
      <c r="AH28" s="8" t="s">
        <v>14</v>
      </c>
      <c r="AJ28" s="7" t="s">
        <v>15</v>
      </c>
      <c r="AK28" s="7" t="s">
        <v>9</v>
      </c>
      <c r="AL28" s="8" t="s">
        <v>10</v>
      </c>
      <c r="AM28" s="8" t="s">
        <v>11</v>
      </c>
      <c r="AN28" s="8" t="s">
        <v>12</v>
      </c>
      <c r="AO28" s="8" t="s">
        <v>13</v>
      </c>
      <c r="AP28" s="8" t="s">
        <v>14</v>
      </c>
    </row>
    <row r="29" customFormat="false" ht="13.8" hidden="false" customHeight="false" outlineLevel="0" collapsed="false">
      <c r="A29" s="9" t="n">
        <v>0.408</v>
      </c>
      <c r="B29" s="9" t="n">
        <v>6.66133814775094E-016</v>
      </c>
      <c r="C29" s="9" t="n">
        <v>0.237</v>
      </c>
      <c r="D29" s="9" t="n">
        <v>-0.408</v>
      </c>
      <c r="E29" s="9" t="n">
        <v>1.66533453693773E-016</v>
      </c>
      <c r="F29" s="9" t="n">
        <v>0.781</v>
      </c>
      <c r="G29" s="10"/>
      <c r="H29" s="6" t="s">
        <v>16</v>
      </c>
      <c r="I29" s="9" t="n">
        <v>5.09429107659747E-014</v>
      </c>
      <c r="J29" s="6" t="n">
        <v>0.9</v>
      </c>
      <c r="K29" s="9" t="n">
        <v>2.2548489646274E-014</v>
      </c>
      <c r="L29" s="10"/>
      <c r="M29" s="6" t="s">
        <v>16</v>
      </c>
      <c r="N29" s="16" t="s">
        <v>17</v>
      </c>
      <c r="O29" s="16" t="s">
        <v>17</v>
      </c>
      <c r="P29" s="16" t="s">
        <v>17</v>
      </c>
      <c r="Q29" s="16" t="s">
        <v>17</v>
      </c>
      <c r="R29" s="16" t="s">
        <v>17</v>
      </c>
      <c r="T29" s="13" t="s">
        <v>18</v>
      </c>
      <c r="U29" s="14" t="n">
        <f aca="false">A30-A29</f>
        <v>0</v>
      </c>
      <c r="V29" s="15" t="n">
        <f aca="false">A31-A29</f>
        <v>0</v>
      </c>
      <c r="W29" s="14" t="n">
        <f aca="false">A33-A29</f>
        <v>0</v>
      </c>
      <c r="X29" s="14" t="n">
        <f aca="false">A31-A32</f>
        <v>0</v>
      </c>
      <c r="Y29" s="14" t="n">
        <f aca="false">A33-A32</f>
        <v>0</v>
      </c>
      <c r="Z29" s="14" t="n">
        <f aca="false">A34-A33</f>
        <v>0</v>
      </c>
      <c r="AB29" s="13" t="s">
        <v>33</v>
      </c>
      <c r="AC29" s="14" t="n">
        <f aca="false">ABS(AC30-AC31)/AC31*100</f>
        <v>100</v>
      </c>
      <c r="AD29" s="14" t="n">
        <f aca="false">ABS(AD30-AD31)/AD31*100</f>
        <v>95.0028730784767</v>
      </c>
      <c r="AE29" s="14" t="n">
        <f aca="false">ABS(AE30-AE31)/AE31*100</f>
        <v>-16.3422619844817</v>
      </c>
      <c r="AF29" s="14" t="n">
        <f aca="false">ABS(AF30-AF31)/AF31*100</f>
        <v>-54.7622550446411</v>
      </c>
      <c r="AG29" s="14" t="n">
        <f aca="false">ABS(AG30-AG31)/AG31*100</f>
        <v>-14.8497474458908</v>
      </c>
      <c r="AH29" s="14" t="n">
        <f aca="false">ABS(AH30-AH31)/AH31*100</f>
        <v>-80.7805713487451</v>
      </c>
      <c r="AJ29" s="13" t="s">
        <v>34</v>
      </c>
      <c r="AK29" s="14" t="n">
        <f aca="false">ABS(AK30-AK31)/AK31*100</f>
        <v>100</v>
      </c>
      <c r="AL29" s="14" t="n">
        <f aca="false">ABS(AL30-AL31)/AL31*100</f>
        <v>121.856427428486</v>
      </c>
      <c r="AM29" s="14" t="n">
        <f aca="false">ABS(AM30-AM31)/AM31*100</f>
        <v>180.760434958094</v>
      </c>
      <c r="AN29" s="14" t="n">
        <f aca="false">ABS(AN30-AN31)/AN31*100</f>
        <v>157.126196132878</v>
      </c>
      <c r="AO29" s="14" t="n">
        <f aca="false">ABS(AO30-AO31)/AO31*100</f>
        <v>210.766884743102</v>
      </c>
      <c r="AP29" s="14" t="n">
        <f aca="false">ABS(AP30-AP31)/AP31*100</f>
        <v>200.39625107608</v>
      </c>
    </row>
    <row r="30" customFormat="false" ht="13.8" hidden="false" customHeight="false" outlineLevel="0" collapsed="false">
      <c r="A30" s="9" t="n">
        <v>0.408</v>
      </c>
      <c r="B30" s="9" t="n">
        <v>1.32727149696774E-015</v>
      </c>
      <c r="C30" s="9" t="n">
        <v>0.781</v>
      </c>
      <c r="D30" s="9" t="n">
        <v>0.408</v>
      </c>
      <c r="E30" s="9" t="n">
        <v>5.95916720979119E-017</v>
      </c>
      <c r="F30" s="9" t="n">
        <v>-0.237</v>
      </c>
      <c r="G30" s="10"/>
      <c r="H30" s="6" t="s">
        <v>21</v>
      </c>
      <c r="I30" s="9" t="n">
        <v>53.4752415750148</v>
      </c>
      <c r="J30" s="6" t="n">
        <v>0.9</v>
      </c>
      <c r="K30" s="9" t="n">
        <v>-30.0750477503773</v>
      </c>
      <c r="L30" s="10"/>
      <c r="M30" s="6" t="s">
        <v>21</v>
      </c>
      <c r="N30" s="9" t="n">
        <f aca="false">SQRT(I30)</f>
        <v>7.31267677222334</v>
      </c>
      <c r="O30" s="9" t="n">
        <f aca="false">J30/(2*N30)</f>
        <v>0.0615369739449296</v>
      </c>
      <c r="P30" s="9" t="n">
        <f aca="false">PI()/(N30*SQRT(1-O30^2))</f>
        <v>0.430424862067409</v>
      </c>
      <c r="Q30" s="17" t="n">
        <f aca="false">R30*(1+EXP(1)^((-1*PI()*O30)/SQRT(1-O30^2)))</f>
        <v>-1.02578778273386</v>
      </c>
      <c r="R30" s="9" t="n">
        <f aca="false">(K30/I30)</f>
        <v>-0.562410694455455</v>
      </c>
      <c r="T30" s="13" t="s">
        <v>22</v>
      </c>
      <c r="U30" s="14" t="n">
        <f aca="false">B30-B29</f>
        <v>6.61137682192646E-016</v>
      </c>
      <c r="V30" s="15" t="n">
        <f aca="false">B31-B29</f>
        <v>-0.372000000000001</v>
      </c>
      <c r="W30" s="14" t="n">
        <f aca="false">B33-B29</f>
        <v>0.371999999999999</v>
      </c>
      <c r="X30" s="14" t="n">
        <f aca="false">B31-B32</f>
        <v>0.23</v>
      </c>
      <c r="Y30" s="14" t="n">
        <f aca="false">B33-B32</f>
        <v>0.974</v>
      </c>
      <c r="Z30" s="14" t="n">
        <f aca="false">B34-B33</f>
        <v>0.23</v>
      </c>
      <c r="AB30" s="7" t="s">
        <v>22</v>
      </c>
      <c r="AC30" s="14" t="n">
        <f aca="false">U30*R30</f>
        <v>-3.71830902972636E-016</v>
      </c>
      <c r="AD30" s="14" t="n">
        <f aca="false">V30*R30</f>
        <v>0.20921677833743</v>
      </c>
      <c r="AE30" s="14" t="n">
        <f aca="false">W30*R30</f>
        <v>-0.209216778337429</v>
      </c>
      <c r="AF30" s="14" t="n">
        <f aca="false">X30*R30</f>
        <v>-0.129354459724755</v>
      </c>
      <c r="AG30" s="14" t="n">
        <f aca="false">Y30*R30</f>
        <v>-0.547788016399613</v>
      </c>
      <c r="AH30" s="14" t="n">
        <f aca="false">Z30*R30</f>
        <v>-0.129354459724755</v>
      </c>
      <c r="AJ30" s="7" t="s">
        <v>22</v>
      </c>
      <c r="AK30" s="14" t="n">
        <f aca="false">U30*Q30</f>
        <v>-6.78186957098198E-016</v>
      </c>
      <c r="AL30" s="14" t="n">
        <f aca="false">V30*Q30</f>
        <v>0.381593055176997</v>
      </c>
      <c r="AM30" s="14" t="n">
        <f aca="false">W30*Q30</f>
        <v>-0.381593055176995</v>
      </c>
      <c r="AN30" s="14" t="n">
        <f aca="false">X30*Q30</f>
        <v>-0.235931190028788</v>
      </c>
      <c r="AO30" s="14" t="n">
        <f aca="false">Y30*Q30</f>
        <v>-0.99911730038278</v>
      </c>
      <c r="AP30" s="14" t="n">
        <f aca="false">Z30*Q30</f>
        <v>-0.235931190028788</v>
      </c>
    </row>
    <row r="31" customFormat="false" ht="13.8" hidden="false" customHeight="false" outlineLevel="0" collapsed="false">
      <c r="A31" s="9" t="n">
        <v>0.408</v>
      </c>
      <c r="B31" s="9" t="n">
        <v>-0.372</v>
      </c>
      <c r="C31" s="9" t="n">
        <v>-0.118</v>
      </c>
      <c r="D31" s="9" t="n">
        <v>-0.408</v>
      </c>
      <c r="E31" s="9" t="n">
        <v>0.602</v>
      </c>
      <c r="F31" s="9" t="n">
        <v>-0.391</v>
      </c>
      <c r="G31" s="10"/>
      <c r="H31" s="6" t="s">
        <v>24</v>
      </c>
      <c r="I31" s="9" t="n">
        <v>97.6114107175208</v>
      </c>
      <c r="J31" s="6" t="n">
        <v>0.9</v>
      </c>
      <c r="K31" s="9" t="n">
        <v>-11.9716780244274</v>
      </c>
      <c r="L31" s="10"/>
      <c r="M31" s="6" t="s">
        <v>24</v>
      </c>
      <c r="N31" s="9" t="n">
        <f aca="false">SQRT(I31)</f>
        <v>9.87984871936412</v>
      </c>
      <c r="O31" s="9" t="n">
        <f aca="false">J31/(2*N31)</f>
        <v>0.0455472561151688</v>
      </c>
      <c r="P31" s="9" t="n">
        <f aca="false">PI()/(N31*SQRT(1-O31^2))</f>
        <v>0.318310180800021</v>
      </c>
      <c r="Q31" s="17" t="n">
        <f aca="false">R31*(1+EXP(1)^((-1*PI()*O31)/SQRT(1-O31^2)))</f>
        <v>-0.228925007650136</v>
      </c>
      <c r="R31" s="9" t="n">
        <f aca="false">(K31/I31)</f>
        <v>-0.122646296538756</v>
      </c>
      <c r="T31" s="13" t="s">
        <v>25</v>
      </c>
      <c r="U31" s="14" t="n">
        <f aca="false">C29-C30</f>
        <v>-0.544</v>
      </c>
      <c r="V31" s="15" t="n">
        <f aca="false">C31-C29</f>
        <v>-0.355</v>
      </c>
      <c r="W31" s="14" t="n">
        <f aca="false">C33-C29</f>
        <v>-0.355</v>
      </c>
      <c r="X31" s="14" t="n">
        <f aca="false">C31-C32</f>
        <v>0.273</v>
      </c>
      <c r="Y31" s="14" t="n">
        <f aca="false">C33-C32</f>
        <v>0.273</v>
      </c>
      <c r="Z31" s="14" t="n">
        <f aca="false">C34-C33</f>
        <v>-0.273</v>
      </c>
      <c r="AB31" s="7" t="s">
        <v>26</v>
      </c>
      <c r="AC31" s="14" t="n">
        <f aca="false">U30*R30+U31*R31+U32*R32+U33*R33+U34*R34</f>
        <v>0.190350018239662</v>
      </c>
      <c r="AD31" s="14" t="n">
        <f aca="false">V30*R30+V31*R31+V32*R32+V33*R33+V34*R34</f>
        <v>0.107289074788776</v>
      </c>
      <c r="AE31" s="14" t="n">
        <f aca="false">W30*R30+W31*R31+W32*R32+W33*R33+W34*R34</f>
        <v>-0.250086582903568</v>
      </c>
      <c r="AF31" s="14" t="n">
        <f aca="false">X30*R30+X31*R31+X32*R32+X33*R33+X34*R34</f>
        <v>-0.285943651374318</v>
      </c>
      <c r="AG31" s="14" t="n">
        <f aca="false">Y30*R30+Y31*R31+Y32*R32+Y33*R33+Y34*R34</f>
        <v>-0.643319309066662</v>
      </c>
      <c r="AH31" s="14" t="n">
        <f aca="false">Z30*R30+Z31*R31+Z32*R32+Z33*R33+Z34*R34</f>
        <v>-0.0715532973259699</v>
      </c>
      <c r="AJ31" s="7" t="s">
        <v>26</v>
      </c>
      <c r="AK31" s="14" t="n">
        <v>0.29</v>
      </c>
      <c r="AL31" s="14" t="n">
        <v>0.172</v>
      </c>
      <c r="AM31" s="14" t="n">
        <v>0.4725</v>
      </c>
      <c r="AN31" s="14" t="n">
        <v>0.413</v>
      </c>
      <c r="AO31" s="14" t="n">
        <v>0.902</v>
      </c>
      <c r="AP31" s="14" t="n">
        <v>0.235</v>
      </c>
    </row>
    <row r="32" customFormat="false" ht="13.8" hidden="false" customHeight="false" outlineLevel="0" collapsed="false">
      <c r="A32" s="9" t="n">
        <v>0.408</v>
      </c>
      <c r="B32" s="9" t="n">
        <v>-0.602</v>
      </c>
      <c r="C32" s="9" t="n">
        <v>-0.391</v>
      </c>
      <c r="D32" s="9" t="n">
        <v>0.408</v>
      </c>
      <c r="E32" s="9" t="n">
        <v>-0.372</v>
      </c>
      <c r="F32" s="9" t="n">
        <v>0.118</v>
      </c>
      <c r="G32" s="10"/>
      <c r="H32" s="6" t="s">
        <v>27</v>
      </c>
      <c r="I32" s="9" t="n">
        <v>280</v>
      </c>
      <c r="J32" s="6" t="n">
        <v>0.9</v>
      </c>
      <c r="K32" s="9" t="n">
        <v>8.16496580927726</v>
      </c>
      <c r="L32" s="10"/>
      <c r="M32" s="6" t="s">
        <v>27</v>
      </c>
      <c r="N32" s="9" t="n">
        <f aca="false">SQRT(I32)</f>
        <v>16.7332005306815</v>
      </c>
      <c r="O32" s="9" t="n">
        <f aca="false">J32/(2*N32)</f>
        <v>0.0268926437100239</v>
      </c>
      <c r="P32" s="9" t="n">
        <f aca="false">PI()/(N32*SQRT(1-O32^2))</f>
        <v>0.187813998089197</v>
      </c>
      <c r="Q32" s="17" t="n">
        <f aca="false">R32*(1+EXP(1)^((-1*PI()*O32)/SQRT(1-O32^2)))</f>
        <v>0.0559579130628806</v>
      </c>
      <c r="R32" s="9" t="n">
        <f aca="false">(K32/I32)</f>
        <v>0.0291605921759902</v>
      </c>
      <c r="T32" s="13" t="s">
        <v>23</v>
      </c>
      <c r="U32" s="14" t="n">
        <f aca="false">D30-D29</f>
        <v>0.816</v>
      </c>
      <c r="V32" s="15" t="n">
        <f aca="false">D31-D29</f>
        <v>0</v>
      </c>
      <c r="W32" s="14" t="n">
        <f aca="false">D33-D29</f>
        <v>0</v>
      </c>
      <c r="X32" s="14" t="n">
        <f aca="false">D31-D32</f>
        <v>-0.816</v>
      </c>
      <c r="Y32" s="14" t="n">
        <f aca="false">D33-D32</f>
        <v>-0.816</v>
      </c>
      <c r="Z32" s="14" t="n">
        <f aca="false">D34-D33</f>
        <v>0.816</v>
      </c>
    </row>
    <row r="33" customFormat="false" ht="13.8" hidden="false" customHeight="false" outlineLevel="0" collapsed="false">
      <c r="A33" s="9" t="n">
        <v>0.408</v>
      </c>
      <c r="B33" s="9" t="n">
        <v>0.372</v>
      </c>
      <c r="C33" s="9" t="n">
        <v>-0.118</v>
      </c>
      <c r="D33" s="9" t="n">
        <v>-0.408</v>
      </c>
      <c r="E33" s="9" t="n">
        <v>-0.602</v>
      </c>
      <c r="F33" s="9" t="n">
        <v>-0.391</v>
      </c>
      <c r="G33" s="10"/>
      <c r="H33" s="6" t="s">
        <v>28</v>
      </c>
      <c r="I33" s="9" t="n">
        <v>366.524758424985</v>
      </c>
      <c r="J33" s="6" t="n">
        <v>0.9</v>
      </c>
      <c r="K33" s="9" t="n">
        <v>-18.5874017230092</v>
      </c>
      <c r="L33" s="10"/>
      <c r="M33" s="6" t="s">
        <v>28</v>
      </c>
      <c r="N33" s="9" t="n">
        <f aca="false">SQRT(I33)</f>
        <v>19.1448363384226</v>
      </c>
      <c r="O33" s="9" t="n">
        <f aca="false">J33/(2*N33)</f>
        <v>0.0235050324821464</v>
      </c>
      <c r="P33" s="9" t="n">
        <f aca="false">PI()/(N33*SQRT(1-O33^2))</f>
        <v>0.164141432272221</v>
      </c>
      <c r="Q33" s="17" t="n">
        <f aca="false">R33*(1+EXP(1)^((-1*PI()*O33)/SQRT(1-O33^2)))</f>
        <v>-0.0978142638784688</v>
      </c>
      <c r="R33" s="9" t="n">
        <f aca="false">(K33/I33)</f>
        <v>-0.0507125406831512</v>
      </c>
      <c r="T33" s="13" t="s">
        <v>29</v>
      </c>
      <c r="U33" s="14" t="n">
        <f aca="false">E30-E29</f>
        <v>-1.06941781595861E-016</v>
      </c>
      <c r="V33" s="15" t="n">
        <f aca="false">E31-E29</f>
        <v>0.602</v>
      </c>
      <c r="W33" s="14" t="n">
        <f aca="false">E33-E29</f>
        <v>-0.602</v>
      </c>
      <c r="X33" s="14" t="n">
        <f aca="false">E31-E32</f>
        <v>0.974</v>
      </c>
      <c r="Y33" s="14" t="n">
        <f aca="false">E33-E32</f>
        <v>-0.23</v>
      </c>
      <c r="Z33" s="14" t="n">
        <f aca="false">E34-E33</f>
        <v>0.974</v>
      </c>
    </row>
    <row r="34" customFormat="false" ht="13.8" hidden="false" customHeight="false" outlineLevel="0" collapsed="false">
      <c r="A34" s="9" t="n">
        <v>0.408</v>
      </c>
      <c r="B34" s="9" t="n">
        <v>0.602</v>
      </c>
      <c r="C34" s="9" t="n">
        <v>-0.391</v>
      </c>
      <c r="D34" s="9" t="n">
        <v>0.408</v>
      </c>
      <c r="E34" s="9" t="n">
        <v>0.372</v>
      </c>
      <c r="F34" s="9" t="n">
        <v>0.118</v>
      </c>
      <c r="G34" s="10"/>
      <c r="H34" s="6" t="s">
        <v>30</v>
      </c>
      <c r="I34" s="9" t="n">
        <v>602.388589282479</v>
      </c>
      <c r="J34" s="6" t="n">
        <v>0.9</v>
      </c>
      <c r="K34" s="9" t="n">
        <v>59.076325703388</v>
      </c>
      <c r="L34" s="10"/>
      <c r="M34" s="6" t="s">
        <v>30</v>
      </c>
      <c r="N34" s="9" t="n">
        <f aca="false">SQRT(I34)</f>
        <v>24.5436058736788</v>
      </c>
      <c r="O34" s="9" t="n">
        <f aca="false">J34/(2*N34)</f>
        <v>0.0183347142353925</v>
      </c>
      <c r="P34" s="9" t="n">
        <f aca="false">PI()/(N34*SQRT(1-O34^2))</f>
        <v>0.128021972181493</v>
      </c>
      <c r="Q34" s="17" t="n">
        <f aca="false">R34*(1+EXP(1)^((-1*PI()*O34)/SQRT(1-O34^2)))</f>
        <v>0.19065010755777</v>
      </c>
      <c r="R34" s="9" t="n">
        <f aca="false">(K34/I34)</f>
        <v>0.0980701274135278</v>
      </c>
      <c r="T34" s="13" t="s">
        <v>32</v>
      </c>
      <c r="U34" s="14" t="n">
        <f aca="false">F29-F30</f>
        <v>1.018</v>
      </c>
      <c r="V34" s="15" t="n">
        <f aca="false">F31-F29</f>
        <v>-1.172</v>
      </c>
      <c r="W34" s="14" t="n">
        <f aca="false">F33-F29</f>
        <v>-1.172</v>
      </c>
      <c r="X34" s="14" t="n">
        <f aca="false">F31-F32</f>
        <v>-0.509</v>
      </c>
      <c r="Y34" s="14" t="n">
        <f aca="false">F33-F32</f>
        <v>-0.509</v>
      </c>
      <c r="Z34" s="14" t="n">
        <f aca="false">F34-F33</f>
        <v>0.509</v>
      </c>
    </row>
    <row r="35" customFormat="false" ht="311.9" hidden="false" customHeight="true" outlineLevel="0" collapsed="false">
      <c r="A35" s="21"/>
      <c r="B35" s="21"/>
      <c r="C35" s="21"/>
      <c r="D35" s="21"/>
      <c r="E35" s="21"/>
      <c r="F35" s="21"/>
      <c r="G35" s="21"/>
      <c r="H35" s="3"/>
      <c r="I35" s="21"/>
      <c r="J35" s="3"/>
      <c r="K35" s="21"/>
      <c r="L35" s="21"/>
      <c r="M35" s="3"/>
      <c r="N35" s="21"/>
      <c r="O35" s="21"/>
      <c r="P35" s="21"/>
      <c r="Q35" s="22"/>
      <c r="R35" s="21"/>
      <c r="T35" s="13"/>
      <c r="U35" s="14"/>
      <c r="V35" s="15"/>
      <c r="W35" s="14"/>
      <c r="X35" s="14"/>
      <c r="Y35" s="14"/>
      <c r="Z35" s="14"/>
    </row>
    <row r="36" customFormat="false" ht="305.2" hidden="false" customHeight="true" outlineLevel="0" collapsed="false">
      <c r="A36" s="21"/>
      <c r="B36" s="21"/>
      <c r="C36" s="21"/>
      <c r="D36" s="21"/>
      <c r="E36" s="21"/>
      <c r="F36" s="21"/>
      <c r="G36" s="21"/>
      <c r="H36" s="3"/>
      <c r="I36" s="3"/>
      <c r="J36" s="3"/>
      <c r="K36" s="3"/>
      <c r="L36" s="3"/>
      <c r="M36" s="3"/>
      <c r="N36" s="21"/>
      <c r="O36" s="21"/>
      <c r="P36" s="21"/>
      <c r="Q36" s="22"/>
      <c r="R36" s="21"/>
    </row>
    <row r="37" customFormat="false" ht="14.9" hidden="false" customHeight="false" outlineLevel="0" collapsed="false">
      <c r="A37" s="1" t="s">
        <v>0</v>
      </c>
      <c r="B37" s="1"/>
      <c r="C37" s="1"/>
      <c r="D37" s="1"/>
      <c r="E37" s="1"/>
      <c r="F37" s="1"/>
      <c r="G37" s="2"/>
      <c r="H37" s="3"/>
      <c r="I37" s="4" t="s">
        <v>1</v>
      </c>
      <c r="J37" s="4" t="s">
        <v>2</v>
      </c>
      <c r="K37" s="4" t="s">
        <v>3</v>
      </c>
      <c r="L37" s="5"/>
      <c r="M37" s="3"/>
      <c r="N37" s="6" t="s">
        <v>4</v>
      </c>
      <c r="O37" s="6" t="s">
        <v>5</v>
      </c>
      <c r="P37" s="6" t="s">
        <v>6</v>
      </c>
      <c r="Q37" s="6" t="s">
        <v>7</v>
      </c>
      <c r="R37" s="6" t="s">
        <v>8</v>
      </c>
      <c r="T37" s="7"/>
      <c r="U37" s="7" t="s">
        <v>9</v>
      </c>
      <c r="V37" s="8" t="s">
        <v>10</v>
      </c>
      <c r="W37" s="8" t="s">
        <v>11</v>
      </c>
      <c r="X37" s="8" t="s">
        <v>12</v>
      </c>
      <c r="Y37" s="8" t="s">
        <v>13</v>
      </c>
      <c r="Z37" s="8" t="s">
        <v>14</v>
      </c>
      <c r="AB37" s="7" t="s">
        <v>15</v>
      </c>
      <c r="AC37" s="7" t="s">
        <v>9</v>
      </c>
      <c r="AD37" s="8" t="s">
        <v>10</v>
      </c>
      <c r="AE37" s="8" t="s">
        <v>11</v>
      </c>
      <c r="AF37" s="8" t="s">
        <v>12</v>
      </c>
      <c r="AG37" s="8" t="s">
        <v>13</v>
      </c>
      <c r="AH37" s="8" t="s">
        <v>14</v>
      </c>
      <c r="AJ37" s="7" t="s">
        <v>15</v>
      </c>
      <c r="AK37" s="7" t="s">
        <v>9</v>
      </c>
      <c r="AL37" s="8" t="s">
        <v>10</v>
      </c>
      <c r="AM37" s="8" t="s">
        <v>11</v>
      </c>
      <c r="AN37" s="8" t="s">
        <v>12</v>
      </c>
      <c r="AO37" s="8" t="s">
        <v>13</v>
      </c>
      <c r="AP37" s="8" t="s">
        <v>14</v>
      </c>
    </row>
    <row r="38" customFormat="false" ht="13.8" hidden="false" customHeight="false" outlineLevel="0" collapsed="false">
      <c r="A38" s="9" t="n">
        <v>-0.408</v>
      </c>
      <c r="B38" s="9" t="n">
        <v>-0.227</v>
      </c>
      <c r="C38" s="9" t="n">
        <v>-5.2149288869647E-016</v>
      </c>
      <c r="D38" s="9" t="n">
        <v>0.29</v>
      </c>
      <c r="E38" s="9" t="n">
        <v>0.577</v>
      </c>
      <c r="F38" s="9" t="n">
        <v>-0.604</v>
      </c>
      <c r="G38" s="10"/>
      <c r="H38" s="6" t="s">
        <v>16</v>
      </c>
      <c r="I38" s="9" t="n">
        <v>1.20154012724486E-013</v>
      </c>
      <c r="J38" s="6" t="n">
        <v>0.9</v>
      </c>
      <c r="K38" s="9" t="n">
        <v>-8.61610720513964E-015</v>
      </c>
      <c r="L38" s="10"/>
      <c r="M38" s="6" t="s">
        <v>16</v>
      </c>
      <c r="N38" s="16" t="s">
        <v>17</v>
      </c>
      <c r="O38" s="16" t="s">
        <v>17</v>
      </c>
      <c r="P38" s="16" t="s">
        <v>17</v>
      </c>
      <c r="Q38" s="16" t="s">
        <v>17</v>
      </c>
      <c r="R38" s="16" t="s">
        <v>17</v>
      </c>
      <c r="T38" s="13" t="s">
        <v>18</v>
      </c>
      <c r="U38" s="14" t="n">
        <f aca="false">A39-A38</f>
        <v>0</v>
      </c>
      <c r="V38" s="15" t="n">
        <f aca="false">A40-A38</f>
        <v>0</v>
      </c>
      <c r="W38" s="14" t="n">
        <f aca="false">A42-A38</f>
        <v>0</v>
      </c>
      <c r="X38" s="14" t="n">
        <f aca="false">A40-A41</f>
        <v>0</v>
      </c>
      <c r="Y38" s="14" t="n">
        <f aca="false">A42-A41</f>
        <v>0</v>
      </c>
      <c r="Z38" s="14" t="n">
        <f aca="false">A43-A42</f>
        <v>0</v>
      </c>
      <c r="AB38" s="13" t="s">
        <v>35</v>
      </c>
      <c r="AC38" s="14" t="n">
        <f aca="false">ABS(AC39-AC40)/AC40*100</f>
        <v>49.4819201550417</v>
      </c>
      <c r="AD38" s="14" t="n">
        <f aca="false">ABS(AD39-AD40)/AD40*100</f>
        <v>-249.862881757228</v>
      </c>
      <c r="AE38" s="14" t="n">
        <f aca="false">ABS(AE39-AE40)/AE40*100</f>
        <v>-100</v>
      </c>
      <c r="AF38" s="14" t="n">
        <f aca="false">ABS(AF39-AF40)/AF40*100</f>
        <v>-100</v>
      </c>
      <c r="AG38" s="14" t="n">
        <f aca="false">ABS(AG39-AG40)/AG40*100</f>
        <v>-50.0157332438248</v>
      </c>
      <c r="AH38" s="14" t="n">
        <f aca="false">ABS(AH39-AH40)/AH40*100</f>
        <v>-12.4973353271667</v>
      </c>
      <c r="AJ38" s="13" t="s">
        <v>36</v>
      </c>
      <c r="AK38" s="14" t="n">
        <f aca="false">ABS(AK39-AK40)/AK40*100</f>
        <v>39.3366498681863</v>
      </c>
      <c r="AL38" s="14" t="n">
        <f aca="false">ABS(AL39-AL40)/AL40*100</f>
        <v>14.7986655452057</v>
      </c>
      <c r="AM38" s="14" t="n">
        <f aca="false">ABS(AM39-AM40)/AM40*100</f>
        <v>100</v>
      </c>
      <c r="AN38" s="14" t="n">
        <f aca="false">ABS(AN39-AN40)/AN40*100</f>
        <v>100</v>
      </c>
      <c r="AO38" s="14" t="n">
        <f aca="false">ABS(AO39-AO40)/AO40*100</f>
        <v>154.948686713599</v>
      </c>
      <c r="AP38" s="14" t="n">
        <f aca="false">ABS(AP39-AP40)/AP40*100</f>
        <v>172.563815947146</v>
      </c>
    </row>
    <row r="39" customFormat="false" ht="13.8" hidden="false" customHeight="false" outlineLevel="0" collapsed="false">
      <c r="A39" s="9" t="n">
        <v>-0.408</v>
      </c>
      <c r="B39" s="9" t="n">
        <v>-0.663</v>
      </c>
      <c r="C39" s="9" t="n">
        <v>0.5</v>
      </c>
      <c r="D39" s="9" t="n">
        <v>-0.19</v>
      </c>
      <c r="E39" s="9" t="n">
        <v>-0.289</v>
      </c>
      <c r="F39" s="9" t="n">
        <v>0.158</v>
      </c>
      <c r="G39" s="10"/>
      <c r="H39" s="6" t="s">
        <v>21</v>
      </c>
      <c r="I39" s="9" t="n">
        <v>91.9907684111962</v>
      </c>
      <c r="J39" s="6" t="n">
        <v>0.9</v>
      </c>
      <c r="K39" s="9" t="n">
        <v>-1.83940375490921</v>
      </c>
      <c r="L39" s="10"/>
      <c r="M39" s="6" t="s">
        <v>21</v>
      </c>
      <c r="N39" s="9" t="n">
        <f aca="false">SQRT(I39)</f>
        <v>9.59118180472022</v>
      </c>
      <c r="O39" s="9" t="n">
        <f aca="false">J39/(2*N39)</f>
        <v>0.0469180971815732</v>
      </c>
      <c r="P39" s="9" t="n">
        <f aca="false">PI()/(N39*SQRT(1-O39^2))</f>
        <v>0.327911225453019</v>
      </c>
      <c r="Q39" s="17" t="n">
        <f aca="false">R39*(1+EXP(1)^((-1*PI()*O39)/SQRT(1-O39^2)))</f>
        <v>-0.0372478773159448</v>
      </c>
      <c r="R39" s="9" t="n">
        <f aca="false">(K39/I39)</f>
        <v>-0.0199955254932443</v>
      </c>
      <c r="T39" s="13" t="s">
        <v>22</v>
      </c>
      <c r="U39" s="14" t="n">
        <f aca="false">B39-B38</f>
        <v>-0.436</v>
      </c>
      <c r="V39" s="15" t="n">
        <f aca="false">B40-B38</f>
        <v>0.13</v>
      </c>
      <c r="W39" s="14" t="n">
        <f aca="false">B42-B38</f>
        <v>0.454</v>
      </c>
      <c r="X39" s="14" t="n">
        <f aca="false">B40-B41</f>
        <v>-0.194</v>
      </c>
      <c r="Y39" s="14" t="n">
        <f aca="false">B42-B41</f>
        <v>0.13</v>
      </c>
      <c r="Z39" s="14" t="n">
        <f aca="false">B43-B42</f>
        <v>0.436</v>
      </c>
      <c r="AB39" s="7" t="s">
        <v>25</v>
      </c>
      <c r="AC39" s="14" t="n">
        <f aca="false">U40*R40</f>
        <v>0.0803571428571431</v>
      </c>
      <c r="AD39" s="14" t="n">
        <f aca="false">V40*R40</f>
        <v>0.0803571428571429</v>
      </c>
      <c r="AE39" s="14" t="n">
        <f aca="false">W40*R40</f>
        <v>-1.12500605662003E-017</v>
      </c>
      <c r="AF39" s="14" t="n">
        <f aca="false">X40*R40</f>
        <v>-0</v>
      </c>
      <c r="AG39" s="14" t="n">
        <f aca="false">Y40*R40</f>
        <v>-0.0803571428571429</v>
      </c>
      <c r="AH39" s="14" t="n">
        <f aca="false">Z40*R40</f>
        <v>-0.0803571428571431</v>
      </c>
      <c r="AJ39" s="7" t="s">
        <v>25</v>
      </c>
      <c r="AK39" s="14" t="n">
        <f aca="false">U40*Q40</f>
        <v>0.151658375329534</v>
      </c>
      <c r="AL39" s="14" t="n">
        <f aca="false">V40*Q40</f>
        <v>0.151658375329534</v>
      </c>
      <c r="AM39" s="14" t="n">
        <f aca="false">W40*Q40</f>
        <v>-2.12322868529805E-017</v>
      </c>
      <c r="AN39" s="14" t="n">
        <f aca="false">X40*Q40</f>
        <v>-0</v>
      </c>
      <c r="AO39" s="14" t="n">
        <f aca="false">Y40*Q40</f>
        <v>-0.151658375329534</v>
      </c>
      <c r="AP39" s="14" t="n">
        <f aca="false">Z40*Q40</f>
        <v>-0.151658375329534</v>
      </c>
    </row>
    <row r="40" customFormat="false" ht="13.8" hidden="false" customHeight="false" outlineLevel="0" collapsed="false">
      <c r="A40" s="9" t="n">
        <v>-0.408</v>
      </c>
      <c r="B40" s="9" t="n">
        <v>-0.097</v>
      </c>
      <c r="C40" s="9" t="n">
        <v>-0.5</v>
      </c>
      <c r="D40" s="9" t="n">
        <v>0.616</v>
      </c>
      <c r="E40" s="9" t="n">
        <v>-0.289</v>
      </c>
      <c r="F40" s="9" t="n">
        <v>0.333</v>
      </c>
      <c r="G40" s="10"/>
      <c r="H40" s="6" t="s">
        <v>24</v>
      </c>
      <c r="I40" s="9" t="n">
        <v>140</v>
      </c>
      <c r="J40" s="6" t="n">
        <v>0.9</v>
      </c>
      <c r="K40" s="9" t="n">
        <v>-22.5</v>
      </c>
      <c r="L40" s="10"/>
      <c r="M40" s="6" t="s">
        <v>24</v>
      </c>
      <c r="N40" s="9" t="n">
        <f aca="false">SQRT(I40)</f>
        <v>11.8321595661992</v>
      </c>
      <c r="O40" s="9" t="n">
        <f aca="false">J40/(2*N40)</f>
        <v>0.0380319414627832</v>
      </c>
      <c r="P40" s="9" t="n">
        <f aca="false">PI()/(N40*SQRT(1-O40^2))</f>
        <v>0.265705271165819</v>
      </c>
      <c r="Q40" s="17" t="n">
        <f aca="false">R40*(1+EXP(1)^((-1*PI()*O40)/SQRT(1-O40^2)))</f>
        <v>-0.303316750659068</v>
      </c>
      <c r="R40" s="9" t="n">
        <f aca="false">(K40/I40)</f>
        <v>-0.160714285714286</v>
      </c>
      <c r="T40" s="13" t="s">
        <v>25</v>
      </c>
      <c r="U40" s="14" t="n">
        <f aca="false">C38-C39</f>
        <v>-0.500000000000001</v>
      </c>
      <c r="V40" s="15" t="n">
        <f aca="false">C40-C38</f>
        <v>-0.5</v>
      </c>
      <c r="W40" s="14" t="n">
        <f aca="false">C42-C38</f>
        <v>7.00003768563571E-017</v>
      </c>
      <c r="X40" s="14" t="n">
        <f aca="false">C40-C41</f>
        <v>0</v>
      </c>
      <c r="Y40" s="14" t="n">
        <f aca="false">C42-C41</f>
        <v>0.5</v>
      </c>
      <c r="Z40" s="14" t="n">
        <f aca="false">C43-C42</f>
        <v>0.5</v>
      </c>
      <c r="AB40" s="7" t="s">
        <v>26</v>
      </c>
      <c r="AC40" s="14" t="n">
        <f aca="false">U39*R39+U40*R40+U41*R41+U42*R42+U43*R43</f>
        <v>0.159066106834943</v>
      </c>
      <c r="AD40" s="14" t="n">
        <f aca="false">V39*R39+V40*R40+V41*R41+V42*R42+V43*R43</f>
        <v>-0.0536204441786449</v>
      </c>
      <c r="AE40" s="14" t="n">
        <f aca="false">W39*R39+W40*R40+W41*R41+W42*R42+W43*R43</f>
        <v>-0.0893790968902217</v>
      </c>
      <c r="AF40" s="14" t="n">
        <f aca="false">X39*R39+X40*R40+X41*R41+X42*R42+X43*R43</f>
        <v>-0.125006220061545</v>
      </c>
      <c r="AG40" s="14" t="n">
        <f aca="false">Y39*R39+Y40*R40+Y41*R41+Y42*R42+Y43*R43</f>
        <v>-0.160764872773122</v>
      </c>
      <c r="AH40" s="14" t="n">
        <f aca="false">Z39*R39+Z40*R40+Z41*R41+Z42*R42+Z43*R43</f>
        <v>-0.071430263324413</v>
      </c>
      <c r="AJ40" s="7" t="s">
        <v>26</v>
      </c>
      <c r="AK40" s="14" t="n">
        <v>0.25</v>
      </c>
      <c r="AL40" s="14" t="n">
        <v>0.178</v>
      </c>
      <c r="AM40" s="14" t="n">
        <v>0.213</v>
      </c>
      <c r="AN40" s="14" t="n">
        <v>0.229</v>
      </c>
      <c r="AO40" s="14" t="n">
        <v>0.276</v>
      </c>
      <c r="AP40" s="14" t="n">
        <v>0.209</v>
      </c>
    </row>
    <row r="41" customFormat="false" ht="13.8" hidden="false" customHeight="false" outlineLevel="0" collapsed="false">
      <c r="A41" s="9" t="n">
        <v>-0.408</v>
      </c>
      <c r="B41" s="9" t="n">
        <v>0.097</v>
      </c>
      <c r="C41" s="9" t="n">
        <v>-0.5</v>
      </c>
      <c r="D41" s="9" t="n">
        <v>-0.616</v>
      </c>
      <c r="E41" s="9" t="n">
        <v>-0.289</v>
      </c>
      <c r="F41" s="9" t="n">
        <v>-0.333</v>
      </c>
      <c r="G41" s="10"/>
      <c r="H41" s="6" t="s">
        <v>27</v>
      </c>
      <c r="I41" s="9" t="n">
        <v>354.104321218038</v>
      </c>
      <c r="J41" s="6" t="n">
        <v>0.9</v>
      </c>
      <c r="K41" s="9" t="n">
        <v>-19.3082707470181</v>
      </c>
      <c r="L41" s="10"/>
      <c r="M41" s="6" t="s">
        <v>27</v>
      </c>
      <c r="N41" s="9" t="n">
        <f aca="false">SQRT(I41)</f>
        <v>18.8176598231034</v>
      </c>
      <c r="O41" s="9" t="n">
        <f aca="false">J41/(2*N41)</f>
        <v>0.0239137068174393</v>
      </c>
      <c r="P41" s="9" t="n">
        <f aca="false">PI()/(N41*SQRT(1-O41^2))</f>
        <v>0.166996924836369</v>
      </c>
      <c r="Q41" s="17" t="n">
        <f aca="false">R41*(1+EXP(1)^((-1*PI()*O41)/SQRT(1-O41^2)))</f>
        <v>-0.105106684535392</v>
      </c>
      <c r="R41" s="9" t="n">
        <f aca="false">(K41/I41)</f>
        <v>-0.0545270689739172</v>
      </c>
      <c r="T41" s="13" t="s">
        <v>23</v>
      </c>
      <c r="U41" s="14" t="n">
        <f aca="false">D39-D38</f>
        <v>-0.48</v>
      </c>
      <c r="V41" s="15" t="n">
        <f aca="false">D40-D38</f>
        <v>0.326</v>
      </c>
      <c r="W41" s="14" t="n">
        <f aca="false">D42-D38</f>
        <v>-0.58</v>
      </c>
      <c r="X41" s="14" t="n">
        <f aca="false">D40-D41</f>
        <v>1.232</v>
      </c>
      <c r="Y41" s="14" t="n">
        <f aca="false">D42-D41</f>
        <v>0.326</v>
      </c>
      <c r="Z41" s="14" t="n">
        <f aca="false">D43-D42</f>
        <v>0.48</v>
      </c>
    </row>
    <row r="42" customFormat="false" ht="13.8" hidden="false" customHeight="false" outlineLevel="0" collapsed="false">
      <c r="A42" s="9" t="n">
        <v>-0.408</v>
      </c>
      <c r="B42" s="9" t="n">
        <v>0.227</v>
      </c>
      <c r="C42" s="9" t="n">
        <v>-4.51492511840113E-016</v>
      </c>
      <c r="D42" s="9" t="n">
        <v>-0.29</v>
      </c>
      <c r="E42" s="9" t="n">
        <v>0.577</v>
      </c>
      <c r="F42" s="9" t="n">
        <v>0.604</v>
      </c>
      <c r="G42" s="10"/>
      <c r="H42" s="6" t="s">
        <v>28</v>
      </c>
      <c r="I42" s="9" t="n">
        <v>420</v>
      </c>
      <c r="J42" s="6" t="n">
        <v>0.9</v>
      </c>
      <c r="K42" s="9" t="n">
        <v>12.9903810567666</v>
      </c>
      <c r="L42" s="10"/>
      <c r="M42" s="6" t="s">
        <v>28</v>
      </c>
      <c r="N42" s="9" t="n">
        <f aca="false">SQRT(I42)</f>
        <v>20.4939015319192</v>
      </c>
      <c r="O42" s="9" t="n">
        <f aca="false">J42/(2*N42)</f>
        <v>0.021957751641342</v>
      </c>
      <c r="P42" s="9" t="n">
        <f aca="false">PI()/(N42*SQRT(1-O42^2))</f>
        <v>0.153330993168733</v>
      </c>
      <c r="Q42" s="17" t="n">
        <f aca="false">R42*(1+EXP(1)^((-1*PI()*O42)/SQRT(1-O42^2)))</f>
        <v>0.0597968167837848</v>
      </c>
      <c r="R42" s="9" t="n">
        <f aca="false">(K42/I42)</f>
        <v>0.0309294787065871</v>
      </c>
      <c r="T42" s="13" t="s">
        <v>29</v>
      </c>
      <c r="U42" s="14" t="n">
        <f aca="false">E39-E38</f>
        <v>-0.866</v>
      </c>
      <c r="V42" s="15" t="n">
        <f aca="false">E40-E38</f>
        <v>-0.866</v>
      </c>
      <c r="W42" s="14" t="n">
        <f aca="false">E42-E38</f>
        <v>0</v>
      </c>
      <c r="X42" s="14" t="n">
        <f aca="false">E40-E41</f>
        <v>0</v>
      </c>
      <c r="Y42" s="14" t="n">
        <f aca="false">E42-E41</f>
        <v>0.866</v>
      </c>
      <c r="Z42" s="14" t="n">
        <f aca="false">E43-E42</f>
        <v>-0.866</v>
      </c>
    </row>
    <row r="43" customFormat="false" ht="13.8" hidden="false" customHeight="false" outlineLevel="0" collapsed="false">
      <c r="A43" s="9" t="n">
        <v>-0.408</v>
      </c>
      <c r="B43" s="9" t="n">
        <v>0.663</v>
      </c>
      <c r="C43" s="9" t="n">
        <v>0.5</v>
      </c>
      <c r="D43" s="9" t="n">
        <v>0.19</v>
      </c>
      <c r="E43" s="9" t="n">
        <v>-0.289</v>
      </c>
      <c r="F43" s="9" t="n">
        <v>-0.158</v>
      </c>
      <c r="G43" s="10"/>
      <c r="H43" s="6" t="s">
        <v>30</v>
      </c>
      <c r="I43" s="9" t="n">
        <v>673.904910370766</v>
      </c>
      <c r="J43" s="6" t="n">
        <v>0.9</v>
      </c>
      <c r="K43" s="9" t="n">
        <v>-62.4404298078278</v>
      </c>
      <c r="L43" s="10"/>
      <c r="M43" s="6" t="s">
        <v>30</v>
      </c>
      <c r="N43" s="9" t="n">
        <f aca="false">SQRT(I43)</f>
        <v>25.9596785490646</v>
      </c>
      <c r="O43" s="9" t="n">
        <f aca="false">J43/(2*N43)</f>
        <v>0.0173345752009019</v>
      </c>
      <c r="P43" s="9" t="n">
        <f aca="false">PI()/(N43*SQRT(1-O43^2))</f>
        <v>0.121036350997514</v>
      </c>
      <c r="Q43" s="17" t="n">
        <f aca="false">R43*(1+EXP(1)^((-1*PI()*O43)/SQRT(1-O43^2)))</f>
        <v>-0.180397728934132</v>
      </c>
      <c r="R43" s="9" t="n">
        <f aca="false">(K43/I43)</f>
        <v>-0.0926546592062589</v>
      </c>
      <c r="T43" s="13" t="s">
        <v>32</v>
      </c>
      <c r="U43" s="14" t="n">
        <f aca="false">F38-F39</f>
        <v>-0.762</v>
      </c>
      <c r="V43" s="15" t="n">
        <f aca="false">F40-F38</f>
        <v>0.937</v>
      </c>
      <c r="W43" s="14" t="n">
        <f aca="false">F42-F38</f>
        <v>1.208</v>
      </c>
      <c r="X43" s="14" t="n">
        <f aca="false">F40-F41</f>
        <v>0.666</v>
      </c>
      <c r="Y43" s="14" t="n">
        <f aca="false">F42-F41</f>
        <v>0.937</v>
      </c>
      <c r="Z43" s="14" t="n">
        <f aca="false">F43-F42</f>
        <v>-0.762</v>
      </c>
    </row>
    <row r="44" customFormat="false" ht="311.55" hidden="false" customHeight="true" outlineLevel="0" collapsed="false"/>
    <row r="45" customFormat="false" ht="290.25" hidden="false" customHeight="true" outlineLevel="0" collapsed="false"/>
  </sheetData>
  <mergeCells count="5">
    <mergeCell ref="A1:F1"/>
    <mergeCell ref="A10:F10"/>
    <mergeCell ref="A19:F19"/>
    <mergeCell ref="A28:F28"/>
    <mergeCell ref="A37:F37"/>
  </mergeCells>
  <printOptions headings="false" gridLines="false" gridLinesSet="true" horizontalCentered="false" verticalCentered="false"/>
  <pageMargins left="0.7875" right="0.7875" top="1.02638888888889" bottom="1.02638888888889" header="0.7875" footer="0.7875"/>
  <pageSetup paperSize="1" scale="100" firstPageNumber="1" fitToWidth="1" fitToHeight="6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rowBreaks count="4" manualBreakCount="4">
    <brk id="9" man="true" max="16383" min="0"/>
    <brk id="18" man="true" max="16383" min="0"/>
    <brk id="27" man="true" max="16383" min="0"/>
    <brk id="36" man="true" max="16383" min="0"/>
  </rowBreaks>
  <colBreaks count="1" manualBreakCount="1">
    <brk id="23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55"/>
  <sheetViews>
    <sheetView showFormulas="false" showGridLines="true" showRowColHeaders="true" showZeros="true" rightToLeft="false" tabSelected="false" showOutlineSymbols="true" defaultGridColor="true" view="normal" topLeftCell="A43" colorId="64" zoomScale="95" zoomScaleNormal="95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1"/>
      <c r="B1" s="21"/>
      <c r="C1" s="21"/>
      <c r="D1" s="21"/>
      <c r="E1" s="21"/>
      <c r="F1" s="21"/>
      <c r="G1" s="21"/>
    </row>
    <row r="2" customFormat="false" ht="14.9" hidden="false" customHeight="false" outlineLevel="0" collapsed="false">
      <c r="A2" s="1" t="s">
        <v>0</v>
      </c>
      <c r="B2" s="1"/>
      <c r="C2" s="1"/>
      <c r="D2" s="1"/>
      <c r="E2" s="1"/>
      <c r="F2" s="1"/>
      <c r="G2" s="2"/>
      <c r="H2" s="7"/>
      <c r="I2" s="7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</row>
    <row r="3" customFormat="false" ht="13.8" hidden="false" customHeight="false" outlineLevel="0" collapsed="false">
      <c r="A3" s="9" t="n">
        <v>-0.408</v>
      </c>
      <c r="B3" s="9" t="n">
        <v>0.372</v>
      </c>
      <c r="C3" s="9" t="n">
        <v>0.118</v>
      </c>
      <c r="D3" s="9" t="n">
        <v>0.408</v>
      </c>
      <c r="E3" s="9" t="n">
        <v>0.602</v>
      </c>
      <c r="F3" s="9" t="n">
        <v>0.391</v>
      </c>
      <c r="G3" s="10"/>
      <c r="H3" s="13" t="s">
        <v>18</v>
      </c>
      <c r="I3" s="14" t="n">
        <f aca="false">A4-A3</f>
        <v>0</v>
      </c>
      <c r="J3" s="15" t="n">
        <f aca="false">A5-A3</f>
        <v>0</v>
      </c>
      <c r="K3" s="14" t="n">
        <f aca="false">A7-A3</f>
        <v>0</v>
      </c>
      <c r="L3" s="14" t="n">
        <f aca="false">A5-A6</f>
        <v>0</v>
      </c>
      <c r="M3" s="14" t="n">
        <f aca="false">A7-A6</f>
        <v>0</v>
      </c>
      <c r="N3" s="14" t="n">
        <f aca="false">A8-A7</f>
        <v>0</v>
      </c>
    </row>
    <row r="4" customFormat="false" ht="13.8" hidden="false" customHeight="false" outlineLevel="0" collapsed="false">
      <c r="A4" s="9" t="n">
        <v>-0.408</v>
      </c>
      <c r="B4" s="9" t="n">
        <v>0.602</v>
      </c>
      <c r="C4" s="9" t="n">
        <v>0.39</v>
      </c>
      <c r="D4" s="9" t="n">
        <v>-0.408</v>
      </c>
      <c r="E4" s="9" t="n">
        <v>-0.372</v>
      </c>
      <c r="F4" s="9" t="n">
        <v>-0.118</v>
      </c>
      <c r="G4" s="10"/>
      <c r="H4" s="13" t="s">
        <v>22</v>
      </c>
      <c r="I4" s="14" t="n">
        <f aca="false">B4-B3</f>
        <v>0.23</v>
      </c>
      <c r="J4" s="15" t="n">
        <f aca="false">B5-B3</f>
        <v>-0.974</v>
      </c>
      <c r="K4" s="14" t="n">
        <f aca="false">B7-B3</f>
        <v>-0.372</v>
      </c>
      <c r="L4" s="14" t="n">
        <f aca="false">B5-B6</f>
        <v>-0.23</v>
      </c>
      <c r="M4" s="14" t="n">
        <f aca="false">B7-B6</f>
        <v>0.372</v>
      </c>
      <c r="N4" s="14" t="n">
        <f aca="false">B8-B7</f>
        <v>-2.675E-017</v>
      </c>
    </row>
    <row r="5" customFormat="false" ht="13.8" hidden="false" customHeight="false" outlineLevel="0" collapsed="false">
      <c r="A5" s="9" t="n">
        <v>-0.408</v>
      </c>
      <c r="B5" s="9" t="n">
        <v>-0.602</v>
      </c>
      <c r="C5" s="9" t="n">
        <v>0.39</v>
      </c>
      <c r="D5" s="9" t="n">
        <v>-0.408</v>
      </c>
      <c r="E5" s="9" t="n">
        <v>0.372</v>
      </c>
      <c r="F5" s="9" t="n">
        <v>-0.118</v>
      </c>
      <c r="G5" s="10"/>
      <c r="H5" s="13" t="s">
        <v>25</v>
      </c>
      <c r="I5" s="14" t="n">
        <f aca="false">C3-C4</f>
        <v>-0.272</v>
      </c>
      <c r="J5" s="15" t="n">
        <f aca="false">C5-C3</f>
        <v>0.272</v>
      </c>
      <c r="K5" s="14" t="n">
        <f aca="false">C7-C3</f>
        <v>-0.355</v>
      </c>
      <c r="L5" s="14" t="n">
        <f aca="false">C5-C6</f>
        <v>0.272</v>
      </c>
      <c r="M5" s="14" t="n">
        <f aca="false">C7-C6</f>
        <v>-0.355</v>
      </c>
      <c r="N5" s="14" t="n">
        <f aca="false">C8-C7</f>
        <v>-0.544</v>
      </c>
    </row>
    <row r="6" customFormat="false" ht="13.8" hidden="false" customHeight="false" outlineLevel="0" collapsed="false">
      <c r="A6" s="9" t="n">
        <v>-0.408</v>
      </c>
      <c r="B6" s="9" t="n">
        <v>-0.372</v>
      </c>
      <c r="C6" s="9" t="n">
        <v>0.118</v>
      </c>
      <c r="D6" s="9" t="n">
        <v>0.408</v>
      </c>
      <c r="E6" s="9" t="n">
        <v>-0.372</v>
      </c>
      <c r="F6" s="9" t="n">
        <v>0.391</v>
      </c>
      <c r="G6" s="10"/>
      <c r="H6" s="13" t="s">
        <v>23</v>
      </c>
      <c r="I6" s="14" t="n">
        <f aca="false">D4-D3</f>
        <v>-0.816</v>
      </c>
      <c r="J6" s="15" t="n">
        <f aca="false">D5-D3</f>
        <v>-0.816</v>
      </c>
      <c r="K6" s="14" t="n">
        <f aca="false">D7-D3</f>
        <v>0</v>
      </c>
      <c r="L6" s="14" t="n">
        <f aca="false">D5-D6</f>
        <v>-0.816</v>
      </c>
      <c r="M6" s="14" t="n">
        <f aca="false">D7-D6</f>
        <v>0</v>
      </c>
      <c r="N6" s="14" t="n">
        <f aca="false">D8-D7</f>
        <v>-0.816</v>
      </c>
    </row>
    <row r="7" customFormat="false" ht="13.8" hidden="false" customHeight="false" outlineLevel="0" collapsed="false">
      <c r="A7" s="9" t="n">
        <v>-0.408</v>
      </c>
      <c r="B7" s="9" t="n">
        <v>-4.329E-017</v>
      </c>
      <c r="C7" s="9" t="n">
        <v>-0.237</v>
      </c>
      <c r="D7" s="9" t="n">
        <v>0.408</v>
      </c>
      <c r="E7" s="9" t="n">
        <v>-1.145E-016</v>
      </c>
      <c r="F7" s="9" t="n">
        <v>-0.781</v>
      </c>
      <c r="G7" s="10"/>
      <c r="H7" s="13" t="s">
        <v>29</v>
      </c>
      <c r="I7" s="14" t="n">
        <f aca="false">E4-E3</f>
        <v>-0.974</v>
      </c>
      <c r="J7" s="15" t="n">
        <f aca="false">E5-E3</f>
        <v>-0.23</v>
      </c>
      <c r="K7" s="14" t="n">
        <f aca="false">E7-E3</f>
        <v>-0.602</v>
      </c>
      <c r="L7" s="14" t="n">
        <f aca="false">E5-E6</f>
        <v>0.744</v>
      </c>
      <c r="M7" s="14" t="n">
        <f aca="false">E7-E6</f>
        <v>0.372</v>
      </c>
      <c r="N7" s="14" t="n">
        <f aca="false">E8-E7</f>
        <v>1.8527E-016</v>
      </c>
    </row>
    <row r="8" customFormat="false" ht="13.8" hidden="false" customHeight="false" outlineLevel="0" collapsed="false">
      <c r="A8" s="9" t="n">
        <v>-0.408</v>
      </c>
      <c r="B8" s="9" t="n">
        <v>-7.004E-017</v>
      </c>
      <c r="C8" s="9" t="n">
        <v>-0.781</v>
      </c>
      <c r="D8" s="9" t="n">
        <v>-0.408</v>
      </c>
      <c r="E8" s="9" t="n">
        <v>7.077E-017</v>
      </c>
      <c r="F8" s="9" t="n">
        <v>0.237</v>
      </c>
      <c r="G8" s="10"/>
      <c r="H8" s="13" t="s">
        <v>32</v>
      </c>
      <c r="I8" s="14" t="n">
        <f aca="false">F3-F4</f>
        <v>0.509</v>
      </c>
      <c r="J8" s="15" t="n">
        <f aca="false">F5-F3</f>
        <v>-0.509</v>
      </c>
      <c r="K8" s="14" t="n">
        <f aca="false">F7-F3</f>
        <v>-1.172</v>
      </c>
      <c r="L8" s="14" t="n">
        <f aca="false">F5-F6</f>
        <v>-0.509</v>
      </c>
      <c r="M8" s="14" t="n">
        <f aca="false">F7-F6</f>
        <v>-1.172</v>
      </c>
      <c r="N8" s="14" t="n">
        <f aca="false">F8-F7</f>
        <v>1.018</v>
      </c>
    </row>
    <row r="10" customFormat="false" ht="289.8" hidden="false" customHeight="true" outlineLevel="0" collapsed="false">
      <c r="A10" s="10"/>
      <c r="B10" s="10"/>
      <c r="C10" s="10"/>
      <c r="D10" s="10"/>
      <c r="E10" s="10"/>
      <c r="F10" s="10"/>
      <c r="G10" s="10"/>
      <c r="H10" s="18"/>
      <c r="I10" s="23"/>
      <c r="J10" s="23"/>
      <c r="K10" s="23"/>
      <c r="L10" s="23"/>
      <c r="M10" s="23"/>
      <c r="N10" s="23"/>
    </row>
    <row r="11" customFormat="false" ht="13.8" hidden="false" customHeight="false" outlineLevel="0" collapsed="false">
      <c r="A11" s="10"/>
      <c r="B11" s="10"/>
      <c r="C11" s="10"/>
      <c r="D11" s="10"/>
      <c r="E11" s="10"/>
      <c r="F11" s="10"/>
      <c r="G11" s="10"/>
      <c r="H11" s="18"/>
      <c r="I11" s="23"/>
      <c r="J11" s="23"/>
      <c r="K11" s="23"/>
      <c r="L11" s="23"/>
      <c r="M11" s="23"/>
      <c r="N11" s="23"/>
    </row>
    <row r="12" customFormat="false" ht="59.7" hidden="false" customHeight="true" outlineLevel="0" collapsed="false">
      <c r="A12" s="10"/>
      <c r="B12" s="10"/>
      <c r="C12" s="10"/>
      <c r="D12" s="10"/>
      <c r="E12" s="10"/>
      <c r="F12" s="10"/>
      <c r="G12" s="10"/>
      <c r="H12" s="18"/>
      <c r="I12" s="23"/>
      <c r="J12" s="23"/>
      <c r="K12" s="23"/>
      <c r="L12" s="23"/>
      <c r="M12" s="23"/>
      <c r="N12" s="23"/>
    </row>
    <row r="13" customFormat="false" ht="14.9" hidden="false" customHeight="false" outlineLevel="0" collapsed="false">
      <c r="A13" s="1" t="s">
        <v>0</v>
      </c>
      <c r="B13" s="1"/>
      <c r="C13" s="1"/>
      <c r="D13" s="1"/>
      <c r="E13" s="1"/>
      <c r="F13" s="1"/>
      <c r="H13" s="7"/>
      <c r="I13" s="7" t="s">
        <v>9</v>
      </c>
      <c r="J13" s="8" t="s">
        <v>10</v>
      </c>
      <c r="K13" s="8" t="s">
        <v>11</v>
      </c>
      <c r="L13" s="8" t="s">
        <v>12</v>
      </c>
      <c r="M13" s="8" t="s">
        <v>13</v>
      </c>
      <c r="N13" s="8" t="s">
        <v>14</v>
      </c>
    </row>
    <row r="14" customFormat="false" ht="13.8" hidden="false" customHeight="false" outlineLevel="0" collapsed="false">
      <c r="A14" s="9" t="n">
        <v>-0.408</v>
      </c>
      <c r="B14" s="9" t="n">
        <v>-0.408</v>
      </c>
      <c r="C14" s="9" t="n">
        <v>1.11E-016</v>
      </c>
      <c r="D14" s="9" t="n">
        <v>0.408</v>
      </c>
      <c r="E14" s="9" t="n">
        <v>-0.577</v>
      </c>
      <c r="F14" s="9" t="n">
        <v>0.408</v>
      </c>
      <c r="H14" s="13" t="s">
        <v>18</v>
      </c>
      <c r="I14" s="14" t="n">
        <f aca="false">A15-A14</f>
        <v>0</v>
      </c>
      <c r="J14" s="15" t="n">
        <f aca="false">A16-A14</f>
        <v>0</v>
      </c>
      <c r="K14" s="14" t="n">
        <f aca="false">A18-A14</f>
        <v>0</v>
      </c>
      <c r="L14" s="14" t="n">
        <f aca="false">A16-A17</f>
        <v>0</v>
      </c>
      <c r="M14" s="14" t="n">
        <f aca="false">A18-A17</f>
        <v>0</v>
      </c>
      <c r="N14" s="14" t="n">
        <f aca="false">A19-A18</f>
        <v>0</v>
      </c>
    </row>
    <row r="15" customFormat="false" ht="13.8" hidden="false" customHeight="false" outlineLevel="0" collapsed="false">
      <c r="A15" s="9" t="n">
        <v>-0.408</v>
      </c>
      <c r="B15" s="9" t="n">
        <v>-0.558</v>
      </c>
      <c r="C15" s="9" t="n">
        <v>-0.5</v>
      </c>
      <c r="D15" s="9" t="n">
        <v>-0.408</v>
      </c>
      <c r="E15" s="9" t="n">
        <v>0.2887</v>
      </c>
      <c r="F15" s="9" t="n">
        <v>-0.149</v>
      </c>
      <c r="H15" s="13" t="s">
        <v>22</v>
      </c>
      <c r="I15" s="14" t="n">
        <f aca="false">B15-B14</f>
        <v>-0.15</v>
      </c>
      <c r="J15" s="15" t="n">
        <f aca="false">B16-B14</f>
        <v>0.259</v>
      </c>
      <c r="K15" s="14" t="n">
        <f aca="false">B18-B14</f>
        <v>0.816</v>
      </c>
      <c r="L15" s="14" t="n">
        <f aca="false">B16-B17</f>
        <v>-0.298</v>
      </c>
      <c r="M15" s="14" t="n">
        <f aca="false">B18-B17</f>
        <v>0.259</v>
      </c>
      <c r="N15" s="14" t="n">
        <f aca="false">B19-B18</f>
        <v>0.15</v>
      </c>
    </row>
    <row r="16" customFormat="false" ht="13.8" hidden="false" customHeight="false" outlineLevel="0" collapsed="false">
      <c r="A16" s="9" t="n">
        <v>-0.408</v>
      </c>
      <c r="B16" s="9" t="n">
        <v>-0.149</v>
      </c>
      <c r="C16" s="9" t="n">
        <v>0.5</v>
      </c>
      <c r="D16" s="9" t="n">
        <v>0.408</v>
      </c>
      <c r="E16" s="9" t="n">
        <v>0.2887</v>
      </c>
      <c r="F16" s="9" t="n">
        <v>-0.558</v>
      </c>
      <c r="H16" s="13" t="s">
        <v>25</v>
      </c>
      <c r="I16" s="14" t="n">
        <f aca="false">C14-C15</f>
        <v>0.5</v>
      </c>
      <c r="J16" s="15" t="n">
        <f aca="false">C16-C14</f>
        <v>0.5</v>
      </c>
      <c r="K16" s="14" t="n">
        <f aca="false">C18-C14</f>
        <v>-2.427E-016</v>
      </c>
      <c r="L16" s="14" t="n">
        <f aca="false">C16-C17</f>
        <v>0</v>
      </c>
      <c r="M16" s="14" t="n">
        <f aca="false">C18-C17</f>
        <v>-0.5</v>
      </c>
      <c r="N16" s="14" t="n">
        <f aca="false">C19-C18</f>
        <v>-0.5</v>
      </c>
    </row>
    <row r="17" customFormat="false" ht="13.8" hidden="false" customHeight="false" outlineLevel="0" collapsed="false">
      <c r="A17" s="9" t="n">
        <v>-0.408</v>
      </c>
      <c r="B17" s="9" t="n">
        <v>0.149</v>
      </c>
      <c r="C17" s="9" t="n">
        <v>0.5</v>
      </c>
      <c r="D17" s="9" t="n">
        <v>-0.408</v>
      </c>
      <c r="E17" s="9" t="n">
        <v>0.2887</v>
      </c>
      <c r="F17" s="9" t="n">
        <v>0.558</v>
      </c>
      <c r="H17" s="13" t="s">
        <v>23</v>
      </c>
      <c r="I17" s="14" t="n">
        <f aca="false">D15-D14</f>
        <v>-0.816</v>
      </c>
      <c r="J17" s="15" t="n">
        <f aca="false">D16-D14</f>
        <v>0</v>
      </c>
      <c r="K17" s="14" t="n">
        <f aca="false">D18-D14</f>
        <v>-0.816</v>
      </c>
      <c r="L17" s="14" t="n">
        <f aca="false">D16-D17</f>
        <v>0.816</v>
      </c>
      <c r="M17" s="14" t="n">
        <f aca="false">D18-D17</f>
        <v>0</v>
      </c>
      <c r="N17" s="14" t="n">
        <f aca="false">D19-D18</f>
        <v>0.816</v>
      </c>
    </row>
    <row r="18" customFormat="false" ht="13.8" hidden="false" customHeight="false" outlineLevel="0" collapsed="false">
      <c r="A18" s="9" t="n">
        <v>-0.408</v>
      </c>
      <c r="B18" s="9" t="n">
        <v>0.408</v>
      </c>
      <c r="C18" s="9" t="n">
        <v>-1.317E-016</v>
      </c>
      <c r="D18" s="9" t="n">
        <v>-0.408</v>
      </c>
      <c r="E18" s="9" t="n">
        <v>-0.577</v>
      </c>
      <c r="F18" s="9" t="n">
        <v>-0.408</v>
      </c>
      <c r="H18" s="13" t="s">
        <v>29</v>
      </c>
      <c r="I18" s="14" t="n">
        <f aca="false">E15-E14</f>
        <v>0.8657</v>
      </c>
      <c r="J18" s="15" t="n">
        <f aca="false">E16-E14</f>
        <v>0.8657</v>
      </c>
      <c r="K18" s="14" t="n">
        <f aca="false">E18-E14</f>
        <v>0</v>
      </c>
      <c r="L18" s="14" t="n">
        <f aca="false">E16-E17</f>
        <v>0</v>
      </c>
      <c r="M18" s="14" t="n">
        <f aca="false">E18-E17</f>
        <v>-0.8657</v>
      </c>
      <c r="N18" s="14" t="n">
        <f aca="false">E19-E18</f>
        <v>0.8657</v>
      </c>
    </row>
    <row r="19" customFormat="false" ht="13.8" hidden="false" customHeight="false" outlineLevel="0" collapsed="false">
      <c r="A19" s="9" t="n">
        <v>-0.408</v>
      </c>
      <c r="B19" s="9" t="n">
        <v>0.558</v>
      </c>
      <c r="C19" s="9" t="n">
        <v>-0.5</v>
      </c>
      <c r="D19" s="9" t="n">
        <v>0.408</v>
      </c>
      <c r="E19" s="9" t="n">
        <v>0.2887</v>
      </c>
      <c r="F19" s="9" t="n">
        <v>0.149</v>
      </c>
      <c r="H19" s="13" t="s">
        <v>32</v>
      </c>
      <c r="I19" s="14" t="n">
        <f aca="false">F14-F15</f>
        <v>0.557</v>
      </c>
      <c r="J19" s="15" t="n">
        <f aca="false">F16-F14</f>
        <v>-0.966</v>
      </c>
      <c r="K19" s="14" t="n">
        <f aca="false">F18-F14</f>
        <v>-0.816</v>
      </c>
      <c r="L19" s="14" t="n">
        <f aca="false">F16-F17</f>
        <v>-1.116</v>
      </c>
      <c r="M19" s="14" t="n">
        <f aca="false">F18-F17</f>
        <v>-0.966</v>
      </c>
      <c r="N19" s="14" t="n">
        <f aca="false">F19-F18</f>
        <v>0.557</v>
      </c>
    </row>
    <row r="22" customFormat="false" ht="284.25" hidden="false" customHeight="true" outlineLevel="0" collapsed="false"/>
    <row r="23" customFormat="false" ht="70.6" hidden="false" customHeight="true" outlineLevel="0" collapsed="false"/>
    <row r="24" customFormat="false" ht="14.9" hidden="false" customHeight="false" outlineLevel="0" collapsed="false">
      <c r="A24" s="1" t="s">
        <v>0</v>
      </c>
      <c r="B24" s="1"/>
      <c r="C24" s="1"/>
      <c r="D24" s="1"/>
      <c r="E24" s="1"/>
      <c r="F24" s="1"/>
      <c r="H24" s="7"/>
      <c r="I24" s="7" t="s">
        <v>9</v>
      </c>
      <c r="J24" s="8" t="s">
        <v>10</v>
      </c>
      <c r="K24" s="8" t="s">
        <v>11</v>
      </c>
      <c r="L24" s="8" t="s">
        <v>12</v>
      </c>
      <c r="M24" s="8" t="s">
        <v>13</v>
      </c>
      <c r="N24" s="8" t="s">
        <v>14</v>
      </c>
    </row>
    <row r="25" customFormat="false" ht="13.8" hidden="false" customHeight="false" outlineLevel="0" collapsed="false">
      <c r="A25" s="9" t="n">
        <v>-0.408</v>
      </c>
      <c r="B25" s="9" t="n">
        <v>-0.261</v>
      </c>
      <c r="C25" s="9" t="n">
        <v>6.23349600688619E-017</v>
      </c>
      <c r="D25" s="9" t="n">
        <v>-1.4204440559163E-016</v>
      </c>
      <c r="E25" s="9" t="n">
        <v>-0.577</v>
      </c>
      <c r="F25" s="9" t="n">
        <v>0.657</v>
      </c>
      <c r="H25" s="13" t="s">
        <v>18</v>
      </c>
      <c r="I25" s="14" t="n">
        <f aca="false">A26-A25</f>
        <v>0</v>
      </c>
      <c r="J25" s="15" t="n">
        <f aca="false">A27-A25</f>
        <v>0</v>
      </c>
      <c r="K25" s="14" t="n">
        <f aca="false">A29-A25</f>
        <v>0</v>
      </c>
      <c r="L25" s="14" t="n">
        <f aca="false">A27-A28</f>
        <v>0</v>
      </c>
      <c r="M25" s="14" t="n">
        <f aca="false">A29-A28</f>
        <v>0</v>
      </c>
      <c r="N25" s="14" t="n">
        <f aca="false">A30-A29</f>
        <v>0</v>
      </c>
    </row>
    <row r="26" customFormat="false" ht="13.8" hidden="false" customHeight="false" outlineLevel="0" collapsed="false">
      <c r="A26" s="9" t="n">
        <v>-0.408</v>
      </c>
      <c r="B26" s="9" t="n">
        <v>-0.465</v>
      </c>
      <c r="C26" s="9" t="n">
        <v>3.24608732834454E-016</v>
      </c>
      <c r="D26" s="9" t="n">
        <v>-0.707</v>
      </c>
      <c r="E26" s="9" t="n">
        <v>0.289</v>
      </c>
      <c r="F26" s="9" t="n">
        <v>-0.185</v>
      </c>
      <c r="H26" s="13" t="s">
        <v>22</v>
      </c>
      <c r="I26" s="14" t="n">
        <f aca="false">B26-B25</f>
        <v>-0.204</v>
      </c>
      <c r="J26" s="15" t="n">
        <f aca="false">B27-B25</f>
        <v>-0.204</v>
      </c>
      <c r="K26" s="14" t="n">
        <f aca="false">B29-B25</f>
        <v>0.522</v>
      </c>
      <c r="L26" s="14" t="n">
        <f aca="false">B27-B28</f>
        <v>-0.93</v>
      </c>
      <c r="M26" s="14" t="n">
        <f aca="false">B29-B28</f>
        <v>-0.204</v>
      </c>
      <c r="N26" s="14" t="n">
        <f aca="false">B30-B29</f>
        <v>0.204</v>
      </c>
    </row>
    <row r="27" customFormat="false" ht="13.8" hidden="false" customHeight="false" outlineLevel="0" collapsed="false">
      <c r="A27" s="9" t="n">
        <v>-0.408</v>
      </c>
      <c r="B27" s="9" t="n">
        <v>-0.465</v>
      </c>
      <c r="C27" s="9" t="n">
        <v>4.05630582368418E-016</v>
      </c>
      <c r="D27" s="9" t="n">
        <v>0.707</v>
      </c>
      <c r="E27" s="9" t="n">
        <v>0.289</v>
      </c>
      <c r="F27" s="9" t="n">
        <v>-0.185</v>
      </c>
      <c r="H27" s="13" t="s">
        <v>25</v>
      </c>
      <c r="I27" s="14" t="n">
        <f aca="false">C25-C26</f>
        <v>-2.62273772765592E-016</v>
      </c>
      <c r="J27" s="15" t="n">
        <f aca="false">C27-C25</f>
        <v>3.43295622299556E-016</v>
      </c>
      <c r="K27" s="14" t="n">
        <f aca="false">C29-C25</f>
        <v>-6.59071730551331E-017</v>
      </c>
      <c r="L27" s="14" t="n">
        <f aca="false">C27-C28</f>
        <v>0.707</v>
      </c>
      <c r="M27" s="14" t="n">
        <f aca="false">C29-C28</f>
        <v>0.707</v>
      </c>
      <c r="N27" s="14" t="n">
        <f aca="false">C30-C29</f>
        <v>0.707</v>
      </c>
    </row>
    <row r="28" customFormat="false" ht="13.8" hidden="false" customHeight="false" outlineLevel="0" collapsed="false">
      <c r="A28" s="9" t="n">
        <v>-0.408</v>
      </c>
      <c r="B28" s="9" t="n">
        <v>0.465</v>
      </c>
      <c r="C28" s="9" t="n">
        <v>-0.707</v>
      </c>
      <c r="D28" s="9" t="n">
        <v>1.4204440559163E-016</v>
      </c>
      <c r="E28" s="9" t="n">
        <v>0.289</v>
      </c>
      <c r="F28" s="9" t="n">
        <v>0.185</v>
      </c>
      <c r="H28" s="13" t="s">
        <v>23</v>
      </c>
      <c r="I28" s="14" t="n">
        <f aca="false">D26-D25</f>
        <v>-0.707</v>
      </c>
      <c r="J28" s="15" t="n">
        <f aca="false">D27-D25</f>
        <v>0.707</v>
      </c>
      <c r="K28" s="14" t="n">
        <f aca="false">D29-D25</f>
        <v>1.4204440559163E-016</v>
      </c>
      <c r="L28" s="14" t="n">
        <f aca="false">D27-D28</f>
        <v>0.707</v>
      </c>
      <c r="M28" s="14" t="n">
        <f aca="false">D29-D28</f>
        <v>-1.4204440559163E-016</v>
      </c>
      <c r="N28" s="14" t="n">
        <f aca="false">D30-D29</f>
        <v>0</v>
      </c>
    </row>
    <row r="29" customFormat="false" ht="13.8" hidden="false" customHeight="false" outlineLevel="0" collapsed="false">
      <c r="A29" s="9" t="n">
        <v>-0.408</v>
      </c>
      <c r="B29" s="9" t="n">
        <v>0.261</v>
      </c>
      <c r="C29" s="9" t="n">
        <v>-3.57221298627115E-018</v>
      </c>
      <c r="D29" s="9" t="n">
        <v>0</v>
      </c>
      <c r="E29" s="9" t="n">
        <v>-0.577</v>
      </c>
      <c r="F29" s="9" t="n">
        <v>-0.657</v>
      </c>
      <c r="H29" s="13" t="s">
        <v>29</v>
      </c>
      <c r="I29" s="14" t="n">
        <f aca="false">E26-E25</f>
        <v>0.866</v>
      </c>
      <c r="J29" s="15" t="n">
        <f aca="false">E27-E25</f>
        <v>0.866</v>
      </c>
      <c r="K29" s="14" t="n">
        <f aca="false">E29-E25</f>
        <v>0</v>
      </c>
      <c r="L29" s="14" t="n">
        <f aca="false">E27-E28</f>
        <v>0</v>
      </c>
      <c r="M29" s="14" t="n">
        <f aca="false">E29-E28</f>
        <v>-0.866</v>
      </c>
      <c r="N29" s="14" t="n">
        <f aca="false">E30-E29</f>
        <v>0.866</v>
      </c>
    </row>
    <row r="30" customFormat="false" ht="13.8" hidden="false" customHeight="false" outlineLevel="0" collapsed="false">
      <c r="A30" s="9" t="n">
        <v>-0.408</v>
      </c>
      <c r="B30" s="9" t="n">
        <v>0.465</v>
      </c>
      <c r="C30" s="9" t="n">
        <v>0.707</v>
      </c>
      <c r="D30" s="9" t="n">
        <v>0</v>
      </c>
      <c r="E30" s="9" t="n">
        <v>0.289</v>
      </c>
      <c r="F30" s="9" t="n">
        <v>0.185</v>
      </c>
      <c r="H30" s="13" t="s">
        <v>32</v>
      </c>
      <c r="I30" s="14" t="n">
        <f aca="false">F25-F26</f>
        <v>0.842</v>
      </c>
      <c r="J30" s="15" t="n">
        <f aca="false">F27-F25</f>
        <v>-0.842</v>
      </c>
      <c r="K30" s="14" t="n">
        <f aca="false">F29-F25</f>
        <v>-1.314</v>
      </c>
      <c r="L30" s="14" t="n">
        <f aca="false">F27-F28</f>
        <v>-0.37</v>
      </c>
      <c r="M30" s="14" t="n">
        <f aca="false">F29-F28</f>
        <v>-0.842</v>
      </c>
      <c r="N30" s="14" t="n">
        <f aca="false">F30-F29</f>
        <v>0.842</v>
      </c>
    </row>
    <row r="31" customFormat="false" ht="13.8" hidden="false" customHeight="false" outlineLevel="0" collapsed="false">
      <c r="A31" s="10"/>
      <c r="B31" s="10"/>
      <c r="C31" s="10"/>
      <c r="D31" s="10"/>
      <c r="E31" s="10"/>
      <c r="F31" s="10"/>
    </row>
    <row r="32" customFormat="false" ht="13.8" hidden="false" customHeight="false" outlineLevel="0" collapsed="false">
      <c r="A32" s="10"/>
      <c r="B32" s="10"/>
      <c r="C32" s="10"/>
      <c r="D32" s="10"/>
      <c r="E32" s="10"/>
      <c r="F32" s="10"/>
    </row>
    <row r="33" customFormat="false" ht="254.5" hidden="false" customHeight="true" outlineLevel="0" collapsed="false">
      <c r="A33" s="10"/>
      <c r="B33" s="10"/>
      <c r="C33" s="10"/>
      <c r="D33" s="10"/>
      <c r="E33" s="10"/>
      <c r="F33" s="10"/>
    </row>
    <row r="34" customFormat="false" ht="94.5" hidden="false" customHeight="true" outlineLevel="0" collapsed="false">
      <c r="A34" s="10"/>
      <c r="B34" s="10"/>
      <c r="C34" s="10"/>
      <c r="D34" s="10"/>
      <c r="E34" s="10"/>
      <c r="F34" s="10"/>
    </row>
    <row r="35" customFormat="false" ht="14.9" hidden="false" customHeight="false" outlineLevel="0" collapsed="false">
      <c r="A35" s="1" t="s">
        <v>0</v>
      </c>
      <c r="B35" s="1"/>
      <c r="C35" s="1"/>
      <c r="D35" s="1"/>
      <c r="E35" s="1"/>
      <c r="F35" s="1"/>
      <c r="H35" s="7"/>
      <c r="I35" s="7" t="s">
        <v>9</v>
      </c>
      <c r="J35" s="8" t="s">
        <v>10</v>
      </c>
      <c r="K35" s="8" t="s">
        <v>11</v>
      </c>
      <c r="L35" s="8" t="s">
        <v>12</v>
      </c>
      <c r="M35" s="8" t="s">
        <v>13</v>
      </c>
      <c r="N35" s="8" t="s">
        <v>14</v>
      </c>
    </row>
    <row r="36" customFormat="false" ht="13.8" hidden="false" customHeight="false" outlineLevel="0" collapsed="false">
      <c r="A36" s="9" t="n">
        <v>0.408</v>
      </c>
      <c r="B36" s="9" t="n">
        <v>6.66133814775094E-016</v>
      </c>
      <c r="C36" s="9" t="n">
        <v>0.237</v>
      </c>
      <c r="D36" s="9" t="n">
        <v>-0.408</v>
      </c>
      <c r="E36" s="9" t="n">
        <v>1.66533453693773E-016</v>
      </c>
      <c r="F36" s="9" t="n">
        <v>0.781</v>
      </c>
      <c r="H36" s="13" t="s">
        <v>18</v>
      </c>
      <c r="I36" s="14" t="n">
        <f aca="false">A37-A36</f>
        <v>0</v>
      </c>
      <c r="J36" s="15" t="n">
        <f aca="false">A38-A36</f>
        <v>0</v>
      </c>
      <c r="K36" s="14" t="n">
        <f aca="false">A40-A36</f>
        <v>0</v>
      </c>
      <c r="L36" s="14" t="n">
        <f aca="false">A38-A39</f>
        <v>0</v>
      </c>
      <c r="M36" s="14" t="n">
        <f aca="false">A40-A39</f>
        <v>0</v>
      </c>
      <c r="N36" s="14" t="n">
        <f aca="false">A41-A40</f>
        <v>0</v>
      </c>
    </row>
    <row r="37" customFormat="false" ht="13.8" hidden="false" customHeight="false" outlineLevel="0" collapsed="false">
      <c r="A37" s="9" t="n">
        <v>0.408</v>
      </c>
      <c r="B37" s="9" t="n">
        <v>1.32727149696774E-015</v>
      </c>
      <c r="C37" s="9" t="n">
        <v>0.781</v>
      </c>
      <c r="D37" s="9" t="n">
        <v>0.408</v>
      </c>
      <c r="E37" s="9" t="n">
        <v>5.95916720979119E-017</v>
      </c>
      <c r="F37" s="9" t="n">
        <v>-0.237</v>
      </c>
      <c r="H37" s="13" t="s">
        <v>22</v>
      </c>
      <c r="I37" s="14" t="n">
        <f aca="false">B37-B36</f>
        <v>6.61137682192646E-016</v>
      </c>
      <c r="J37" s="15" t="n">
        <f aca="false">B38-B36</f>
        <v>-0.372000000000001</v>
      </c>
      <c r="K37" s="14" t="n">
        <f aca="false">B40-B36</f>
        <v>0.371999999999999</v>
      </c>
      <c r="L37" s="14" t="n">
        <f aca="false">B38-B39</f>
        <v>0.23</v>
      </c>
      <c r="M37" s="14" t="n">
        <f aca="false">B40-B39</f>
        <v>0.974</v>
      </c>
      <c r="N37" s="14" t="n">
        <f aca="false">B41-B40</f>
        <v>0.23</v>
      </c>
    </row>
    <row r="38" customFormat="false" ht="13.8" hidden="false" customHeight="false" outlineLevel="0" collapsed="false">
      <c r="A38" s="9" t="n">
        <v>0.408</v>
      </c>
      <c r="B38" s="9" t="n">
        <v>-0.372</v>
      </c>
      <c r="C38" s="9" t="n">
        <v>-0.118</v>
      </c>
      <c r="D38" s="9" t="n">
        <v>-0.408</v>
      </c>
      <c r="E38" s="9" t="n">
        <v>0.602</v>
      </c>
      <c r="F38" s="9" t="n">
        <v>-0.391</v>
      </c>
      <c r="H38" s="13" t="s">
        <v>25</v>
      </c>
      <c r="I38" s="14" t="n">
        <f aca="false">C36-C37</f>
        <v>-0.544</v>
      </c>
      <c r="J38" s="15" t="n">
        <f aca="false">C38-C36</f>
        <v>-0.355</v>
      </c>
      <c r="K38" s="14" t="n">
        <f aca="false">C40-C36</f>
        <v>-0.355</v>
      </c>
      <c r="L38" s="14" t="n">
        <f aca="false">C38-C39</f>
        <v>0.273</v>
      </c>
      <c r="M38" s="14" t="n">
        <f aca="false">C40-C39</f>
        <v>0.273</v>
      </c>
      <c r="N38" s="14" t="n">
        <f aca="false">C41-C40</f>
        <v>-0.273</v>
      </c>
    </row>
    <row r="39" customFormat="false" ht="13.8" hidden="false" customHeight="false" outlineLevel="0" collapsed="false">
      <c r="A39" s="9" t="n">
        <v>0.408</v>
      </c>
      <c r="B39" s="9" t="n">
        <v>-0.602</v>
      </c>
      <c r="C39" s="9" t="n">
        <v>-0.391</v>
      </c>
      <c r="D39" s="9" t="n">
        <v>0.408</v>
      </c>
      <c r="E39" s="9" t="n">
        <v>-0.372</v>
      </c>
      <c r="F39" s="9" t="n">
        <v>0.118</v>
      </c>
      <c r="H39" s="13" t="s">
        <v>23</v>
      </c>
      <c r="I39" s="14" t="n">
        <f aca="false">D37-D36</f>
        <v>0.816</v>
      </c>
      <c r="J39" s="15" t="n">
        <f aca="false">D38-D36</f>
        <v>0</v>
      </c>
      <c r="K39" s="14" t="n">
        <f aca="false">D40-D36</f>
        <v>0</v>
      </c>
      <c r="L39" s="14" t="n">
        <f aca="false">D38-D39</f>
        <v>-0.816</v>
      </c>
      <c r="M39" s="14" t="n">
        <f aca="false">D40-D39</f>
        <v>-0.816</v>
      </c>
      <c r="N39" s="14" t="n">
        <f aca="false">D41-D40</f>
        <v>0.816</v>
      </c>
    </row>
    <row r="40" customFormat="false" ht="13.8" hidden="false" customHeight="false" outlineLevel="0" collapsed="false">
      <c r="A40" s="9" t="n">
        <v>0.408</v>
      </c>
      <c r="B40" s="9" t="n">
        <v>0.372</v>
      </c>
      <c r="C40" s="9" t="n">
        <v>-0.118</v>
      </c>
      <c r="D40" s="9" t="n">
        <v>-0.408</v>
      </c>
      <c r="E40" s="9" t="n">
        <v>-0.602</v>
      </c>
      <c r="F40" s="9" t="n">
        <v>-0.391</v>
      </c>
      <c r="H40" s="13" t="s">
        <v>29</v>
      </c>
      <c r="I40" s="14" t="n">
        <f aca="false">E37-E36</f>
        <v>-1.06941781595861E-016</v>
      </c>
      <c r="J40" s="15" t="n">
        <f aca="false">E38-E36</f>
        <v>0.602</v>
      </c>
      <c r="K40" s="14" t="n">
        <f aca="false">E40-E36</f>
        <v>-0.602</v>
      </c>
      <c r="L40" s="14" t="n">
        <f aca="false">E38-E39</f>
        <v>0.974</v>
      </c>
      <c r="M40" s="14" t="n">
        <f aca="false">E40-E39</f>
        <v>-0.23</v>
      </c>
      <c r="N40" s="14" t="n">
        <f aca="false">E41-E40</f>
        <v>0.974</v>
      </c>
    </row>
    <row r="41" customFormat="false" ht="13.8" hidden="false" customHeight="false" outlineLevel="0" collapsed="false">
      <c r="A41" s="9" t="n">
        <v>0.408</v>
      </c>
      <c r="B41" s="9" t="n">
        <v>0.602</v>
      </c>
      <c r="C41" s="9" t="n">
        <v>-0.391</v>
      </c>
      <c r="D41" s="9" t="n">
        <v>0.408</v>
      </c>
      <c r="E41" s="9" t="n">
        <v>0.372</v>
      </c>
      <c r="F41" s="9" t="n">
        <v>0.118</v>
      </c>
      <c r="H41" s="13" t="s">
        <v>32</v>
      </c>
      <c r="I41" s="14" t="n">
        <f aca="false">F36-F37</f>
        <v>1.018</v>
      </c>
      <c r="J41" s="15" t="n">
        <f aca="false">F38-F36</f>
        <v>-1.172</v>
      </c>
      <c r="K41" s="14" t="n">
        <f aca="false">F40-F36</f>
        <v>-1.172</v>
      </c>
      <c r="L41" s="14" t="n">
        <f aca="false">F38-F39</f>
        <v>-0.509</v>
      </c>
      <c r="M41" s="14" t="n">
        <f aca="false">F40-F39</f>
        <v>-0.509</v>
      </c>
      <c r="N41" s="14" t="n">
        <f aca="false">F41-F40</f>
        <v>0.509</v>
      </c>
    </row>
    <row r="42" customFormat="false" ht="13.8" hidden="false" customHeight="false" outlineLevel="0" collapsed="false">
      <c r="A42" s="10"/>
      <c r="B42" s="10"/>
      <c r="C42" s="10"/>
      <c r="D42" s="10"/>
      <c r="E42" s="10"/>
      <c r="F42" s="10"/>
    </row>
    <row r="43" customFormat="false" ht="13.8" hidden="false" customHeight="false" outlineLevel="0" collapsed="false">
      <c r="A43" s="10"/>
      <c r="B43" s="10"/>
      <c r="C43" s="10"/>
      <c r="D43" s="10"/>
      <c r="E43" s="10"/>
      <c r="F43" s="10"/>
    </row>
    <row r="44" customFormat="false" ht="280.1" hidden="false" customHeight="true" outlineLevel="0" collapsed="false">
      <c r="A44" s="10"/>
      <c r="B44" s="10"/>
      <c r="C44" s="10"/>
      <c r="D44" s="10"/>
      <c r="E44" s="10"/>
      <c r="F44" s="10"/>
    </row>
    <row r="45" customFormat="false" ht="62.4" hidden="false" customHeight="true" outlineLevel="0" collapsed="false">
      <c r="A45" s="10"/>
      <c r="B45" s="10"/>
      <c r="C45" s="10"/>
      <c r="D45" s="10"/>
      <c r="E45" s="10"/>
      <c r="F45" s="10"/>
    </row>
    <row r="46" customFormat="false" ht="14.9" hidden="false" customHeight="false" outlineLevel="0" collapsed="false">
      <c r="A46" s="1" t="s">
        <v>0</v>
      </c>
      <c r="B46" s="1"/>
      <c r="C46" s="1"/>
      <c r="D46" s="1"/>
      <c r="E46" s="1"/>
      <c r="F46" s="1"/>
      <c r="H46" s="7"/>
      <c r="I46" s="7" t="s">
        <v>9</v>
      </c>
      <c r="J46" s="8" t="s">
        <v>10</v>
      </c>
      <c r="K46" s="8" t="s">
        <v>11</v>
      </c>
      <c r="L46" s="8" t="s">
        <v>12</v>
      </c>
      <c r="M46" s="8" t="s">
        <v>13</v>
      </c>
      <c r="N46" s="8" t="s">
        <v>14</v>
      </c>
    </row>
    <row r="47" customFormat="false" ht="13.8" hidden="false" customHeight="false" outlineLevel="0" collapsed="false">
      <c r="A47" s="9" t="n">
        <v>-0.408</v>
      </c>
      <c r="B47" s="9" t="n">
        <v>-0.227</v>
      </c>
      <c r="C47" s="9" t="n">
        <v>-5.2149288869647E-016</v>
      </c>
      <c r="D47" s="9" t="n">
        <v>0.29</v>
      </c>
      <c r="E47" s="9" t="n">
        <v>0.577</v>
      </c>
      <c r="F47" s="9" t="n">
        <v>-0.604</v>
      </c>
      <c r="H47" s="13" t="s">
        <v>18</v>
      </c>
      <c r="I47" s="14" t="n">
        <f aca="false">A48-A47</f>
        <v>0</v>
      </c>
      <c r="J47" s="15" t="n">
        <f aca="false">A49-A47</f>
        <v>0</v>
      </c>
      <c r="K47" s="14" t="n">
        <f aca="false">A51-A47</f>
        <v>0</v>
      </c>
      <c r="L47" s="14" t="n">
        <f aca="false">A49-A50</f>
        <v>0</v>
      </c>
      <c r="M47" s="14" t="n">
        <f aca="false">A51-A50</f>
        <v>0</v>
      </c>
      <c r="N47" s="14" t="n">
        <f aca="false">A52-A51</f>
        <v>0</v>
      </c>
    </row>
    <row r="48" customFormat="false" ht="13.8" hidden="false" customHeight="false" outlineLevel="0" collapsed="false">
      <c r="A48" s="9" t="n">
        <v>-0.408</v>
      </c>
      <c r="B48" s="9" t="n">
        <v>-0.663</v>
      </c>
      <c r="C48" s="9" t="n">
        <v>0.5</v>
      </c>
      <c r="D48" s="9" t="n">
        <v>-0.19</v>
      </c>
      <c r="E48" s="9" t="n">
        <v>-0.289</v>
      </c>
      <c r="F48" s="9" t="n">
        <v>0.158</v>
      </c>
      <c r="H48" s="13" t="s">
        <v>22</v>
      </c>
      <c r="I48" s="14" t="n">
        <f aca="false">B48-B47</f>
        <v>-0.436</v>
      </c>
      <c r="J48" s="15" t="n">
        <f aca="false">B49-B47</f>
        <v>0.13</v>
      </c>
      <c r="K48" s="14" t="n">
        <f aca="false">B51-B47</f>
        <v>0.454</v>
      </c>
      <c r="L48" s="14" t="n">
        <f aca="false">B49-B50</f>
        <v>-0.194</v>
      </c>
      <c r="M48" s="14" t="n">
        <f aca="false">B51-B50</f>
        <v>0.13</v>
      </c>
      <c r="N48" s="14" t="n">
        <f aca="false">B52-B51</f>
        <v>0.436</v>
      </c>
    </row>
    <row r="49" customFormat="false" ht="13.8" hidden="false" customHeight="false" outlineLevel="0" collapsed="false">
      <c r="A49" s="9" t="n">
        <v>-0.408</v>
      </c>
      <c r="B49" s="9" t="n">
        <v>-0.097</v>
      </c>
      <c r="C49" s="9" t="n">
        <v>-0.5</v>
      </c>
      <c r="D49" s="9" t="n">
        <v>0.616</v>
      </c>
      <c r="E49" s="9" t="n">
        <v>-0.289</v>
      </c>
      <c r="F49" s="9" t="n">
        <v>0.333</v>
      </c>
      <c r="H49" s="13" t="s">
        <v>25</v>
      </c>
      <c r="I49" s="14" t="n">
        <f aca="false">C47-C48</f>
        <v>-0.500000000000001</v>
      </c>
      <c r="J49" s="15" t="n">
        <f aca="false">C49-C47</f>
        <v>-0.5</v>
      </c>
      <c r="K49" s="14" t="n">
        <f aca="false">C51-C47</f>
        <v>7.00003768563571E-017</v>
      </c>
      <c r="L49" s="14" t="n">
        <f aca="false">C49-C50</f>
        <v>0</v>
      </c>
      <c r="M49" s="14" t="n">
        <f aca="false">C51-C50</f>
        <v>0.5</v>
      </c>
      <c r="N49" s="14" t="n">
        <f aca="false">C52-C51</f>
        <v>0.5</v>
      </c>
    </row>
    <row r="50" customFormat="false" ht="13.8" hidden="false" customHeight="false" outlineLevel="0" collapsed="false">
      <c r="A50" s="9" t="n">
        <v>-0.408</v>
      </c>
      <c r="B50" s="9" t="n">
        <v>0.097</v>
      </c>
      <c r="C50" s="9" t="n">
        <v>-0.5</v>
      </c>
      <c r="D50" s="9" t="n">
        <v>-0.616</v>
      </c>
      <c r="E50" s="9" t="n">
        <v>-0.289</v>
      </c>
      <c r="F50" s="9" t="n">
        <v>-0.333</v>
      </c>
      <c r="H50" s="13" t="s">
        <v>23</v>
      </c>
      <c r="I50" s="14" t="n">
        <f aca="false">D48-D47</f>
        <v>-0.48</v>
      </c>
      <c r="J50" s="15" t="n">
        <f aca="false">D49-D47</f>
        <v>0.326</v>
      </c>
      <c r="K50" s="14" t="n">
        <f aca="false">D51-D47</f>
        <v>-0.58</v>
      </c>
      <c r="L50" s="14" t="n">
        <f aca="false">D49-D50</f>
        <v>1.232</v>
      </c>
      <c r="M50" s="14" t="n">
        <f aca="false">D51-D50</f>
        <v>0.326</v>
      </c>
      <c r="N50" s="14" t="n">
        <f aca="false">D52-D51</f>
        <v>0.48</v>
      </c>
    </row>
    <row r="51" customFormat="false" ht="13.8" hidden="false" customHeight="false" outlineLevel="0" collapsed="false">
      <c r="A51" s="9" t="n">
        <v>-0.408</v>
      </c>
      <c r="B51" s="9" t="n">
        <v>0.227</v>
      </c>
      <c r="C51" s="9" t="n">
        <v>-4.51492511840113E-016</v>
      </c>
      <c r="D51" s="9" t="n">
        <v>-0.29</v>
      </c>
      <c r="E51" s="9" t="n">
        <v>0.577</v>
      </c>
      <c r="F51" s="9" t="n">
        <v>0.604</v>
      </c>
      <c r="H51" s="13" t="s">
        <v>29</v>
      </c>
      <c r="I51" s="14" t="n">
        <f aca="false">E48-E47</f>
        <v>-0.866</v>
      </c>
      <c r="J51" s="15" t="n">
        <f aca="false">E49-E47</f>
        <v>-0.866</v>
      </c>
      <c r="K51" s="14" t="n">
        <f aca="false">E51-E47</f>
        <v>0</v>
      </c>
      <c r="L51" s="14" t="n">
        <f aca="false">E49-E50</f>
        <v>0</v>
      </c>
      <c r="M51" s="14" t="n">
        <f aca="false">E51-E50</f>
        <v>0.866</v>
      </c>
      <c r="N51" s="14" t="n">
        <f aca="false">E52-E51</f>
        <v>-0.866</v>
      </c>
    </row>
    <row r="52" customFormat="false" ht="13.8" hidden="false" customHeight="false" outlineLevel="0" collapsed="false">
      <c r="A52" s="9" t="n">
        <v>-0.408</v>
      </c>
      <c r="B52" s="9" t="n">
        <v>0.663</v>
      </c>
      <c r="C52" s="9" t="n">
        <v>0.5</v>
      </c>
      <c r="D52" s="9" t="n">
        <v>0.19</v>
      </c>
      <c r="E52" s="9" t="n">
        <v>-0.289</v>
      </c>
      <c r="F52" s="9" t="n">
        <v>-0.158</v>
      </c>
      <c r="H52" s="13" t="s">
        <v>32</v>
      </c>
      <c r="I52" s="14" t="n">
        <f aca="false">F47-F48</f>
        <v>-0.762</v>
      </c>
      <c r="J52" s="15" t="n">
        <f aca="false">F49-F47</f>
        <v>0.937</v>
      </c>
      <c r="K52" s="14" t="n">
        <f aca="false">F51-F47</f>
        <v>1.208</v>
      </c>
      <c r="L52" s="14" t="n">
        <f aca="false">F49-F50</f>
        <v>0.666</v>
      </c>
      <c r="M52" s="14" t="n">
        <f aca="false">F51-F50</f>
        <v>0.937</v>
      </c>
      <c r="N52" s="14" t="n">
        <f aca="false">F52-F51</f>
        <v>-0.762</v>
      </c>
    </row>
    <row r="54" customFormat="false" ht="314.55" hidden="false" customHeight="true" outlineLevel="0" collapsed="false"/>
    <row r="55" customFormat="false" ht="52.8" hidden="false" customHeight="true" outlineLevel="0" collapsed="false"/>
  </sheetData>
  <mergeCells count="5">
    <mergeCell ref="A2:F2"/>
    <mergeCell ref="A13:F13"/>
    <mergeCell ref="A24:F24"/>
    <mergeCell ref="A35:F35"/>
    <mergeCell ref="A46:F46"/>
  </mergeCells>
  <printOptions headings="false" gridLines="false" gridLinesSet="true" horizontalCentered="false" verticalCentered="false"/>
  <pageMargins left="0.7875" right="0.7875" top="1.02638888888889" bottom="1.02638888888889" header="0.7875" footer="0.7875"/>
  <pageSetup paperSize="1" scale="100" firstPageNumber="0" fitToWidth="1" fitToHeight="6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44"/>
  <sheetViews>
    <sheetView showFormulas="false" showGridLines="true" showRowColHeaders="true" showZeros="true" rightToLeft="false" tabSelected="true" showOutlineSymbols="true" defaultGridColor="true" view="normal" topLeftCell="V1" colorId="64" zoomScale="95" zoomScaleNormal="9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8" min="8" style="0" width="10.53"/>
    <col collapsed="false" customWidth="true" hidden="false" outlineLevel="0" max="9" min="9" style="0" width="14.34"/>
    <col collapsed="false" customWidth="true" hidden="false" outlineLevel="0" max="14" min="14" style="0" width="21.5"/>
    <col collapsed="false" customWidth="true" hidden="false" outlineLevel="0" max="15" min="15" style="0" width="18.28"/>
  </cols>
  <sheetData>
    <row r="1" customFormat="false" ht="13.8" hidden="false" customHeight="false" outlineLevel="0" collapsed="false">
      <c r="A1" s="24"/>
      <c r="B1" s="24"/>
      <c r="C1" s="24"/>
      <c r="D1" s="24"/>
      <c r="E1" s="24"/>
      <c r="F1" s="24"/>
      <c r="G1" s="2"/>
      <c r="H1" s="3"/>
      <c r="I1" s="5"/>
      <c r="J1" s="5"/>
      <c r="K1" s="5"/>
      <c r="L1" s="5"/>
      <c r="M1" s="3"/>
      <c r="N1" s="2"/>
      <c r="O1" s="2"/>
      <c r="P1" s="2"/>
      <c r="Q1" s="2"/>
      <c r="R1" s="2"/>
      <c r="T1" s="19"/>
      <c r="U1" s="19"/>
      <c r="V1" s="25"/>
      <c r="W1" s="25"/>
      <c r="X1" s="25"/>
      <c r="Y1" s="25"/>
      <c r="Z1" s="25"/>
      <c r="AB1" s="26" t="s">
        <v>37</v>
      </c>
      <c r="AC1" s="26"/>
      <c r="AD1" s="26"/>
      <c r="AE1" s="26"/>
      <c r="AF1" s="26"/>
      <c r="AG1" s="26"/>
      <c r="AH1" s="26"/>
      <c r="AJ1" s="26" t="s">
        <v>38</v>
      </c>
      <c r="AK1" s="26"/>
      <c r="AL1" s="26"/>
      <c r="AM1" s="26"/>
      <c r="AN1" s="26"/>
      <c r="AO1" s="26"/>
      <c r="AP1" s="26"/>
    </row>
    <row r="2" customFormat="false" ht="14.9" hidden="false" customHeight="false" outlineLevel="0" collapsed="false">
      <c r="A2" s="1" t="s">
        <v>0</v>
      </c>
      <c r="B2" s="1"/>
      <c r="C2" s="1"/>
      <c r="D2" s="1"/>
      <c r="E2" s="1"/>
      <c r="F2" s="1"/>
      <c r="G2" s="2"/>
      <c r="H2" s="3"/>
      <c r="I2" s="4" t="s">
        <v>1</v>
      </c>
      <c r="J2" s="4" t="s">
        <v>2</v>
      </c>
      <c r="K2" s="4" t="s">
        <v>3</v>
      </c>
      <c r="L2" s="5"/>
      <c r="M2" s="3"/>
      <c r="N2" s="6" t="s">
        <v>4</v>
      </c>
      <c r="O2" s="6" t="s">
        <v>5</v>
      </c>
      <c r="P2" s="6" t="s">
        <v>6</v>
      </c>
      <c r="Q2" s="6" t="s">
        <v>7</v>
      </c>
      <c r="R2" s="6" t="s">
        <v>8</v>
      </c>
      <c r="T2" s="7"/>
      <c r="U2" s="7" t="s">
        <v>9</v>
      </c>
      <c r="V2" s="8" t="s">
        <v>10</v>
      </c>
      <c r="W2" s="8" t="s">
        <v>11</v>
      </c>
      <c r="X2" s="8" t="s">
        <v>12</v>
      </c>
      <c r="Y2" s="8" t="s">
        <v>13</v>
      </c>
      <c r="Z2" s="8" t="s">
        <v>14</v>
      </c>
      <c r="AB2" s="7" t="s">
        <v>15</v>
      </c>
      <c r="AC2" s="7" t="s">
        <v>9</v>
      </c>
      <c r="AD2" s="8" t="s">
        <v>10</v>
      </c>
      <c r="AE2" s="8" t="s">
        <v>11</v>
      </c>
      <c r="AF2" s="8" t="s">
        <v>12</v>
      </c>
      <c r="AG2" s="8" t="s">
        <v>13</v>
      </c>
      <c r="AH2" s="8" t="s">
        <v>14</v>
      </c>
      <c r="AJ2" s="7" t="s">
        <v>15</v>
      </c>
      <c r="AK2" s="7" t="s">
        <v>9</v>
      </c>
      <c r="AL2" s="8" t="s">
        <v>10</v>
      </c>
      <c r="AM2" s="8" t="s">
        <v>11</v>
      </c>
      <c r="AN2" s="8" t="s">
        <v>12</v>
      </c>
      <c r="AO2" s="8" t="s">
        <v>13</v>
      </c>
      <c r="AP2" s="8" t="s">
        <v>14</v>
      </c>
    </row>
    <row r="3" customFormat="false" ht="13.8" hidden="false" customHeight="false" outlineLevel="0" collapsed="false">
      <c r="A3" s="9" t="n">
        <v>-0.408</v>
      </c>
      <c r="B3" s="9" t="n">
        <v>0.372</v>
      </c>
      <c r="C3" s="9" t="n">
        <v>0.118</v>
      </c>
      <c r="D3" s="9" t="n">
        <v>0.408</v>
      </c>
      <c r="E3" s="9" t="n">
        <v>0.602</v>
      </c>
      <c r="F3" s="9" t="n">
        <v>0.391</v>
      </c>
      <c r="G3" s="10"/>
      <c r="H3" s="6" t="s">
        <v>16</v>
      </c>
      <c r="I3" s="9" t="n">
        <v>-1.08497940274661E-014</v>
      </c>
      <c r="J3" s="6" t="n">
        <v>0.9</v>
      </c>
      <c r="K3" s="11" t="n">
        <v>0</v>
      </c>
      <c r="L3" s="12"/>
      <c r="M3" s="6" t="s">
        <v>16</v>
      </c>
      <c r="N3" s="4" t="s">
        <v>17</v>
      </c>
      <c r="O3" s="4" t="s">
        <v>17</v>
      </c>
      <c r="P3" s="4" t="s">
        <v>17</v>
      </c>
      <c r="Q3" s="4" t="s">
        <v>17</v>
      </c>
      <c r="R3" s="4" t="s">
        <v>17</v>
      </c>
      <c r="T3" s="13" t="s">
        <v>18</v>
      </c>
      <c r="U3" s="14" t="n">
        <f aca="false">A4-A3</f>
        <v>0</v>
      </c>
      <c r="V3" s="15" t="n">
        <f aca="false">A5-A3</f>
        <v>0</v>
      </c>
      <c r="W3" s="14" t="n">
        <f aca="false">A7-A3</f>
        <v>0</v>
      </c>
      <c r="X3" s="14" t="n">
        <f aca="false">A5-A6</f>
        <v>0</v>
      </c>
      <c r="Y3" s="14" t="n">
        <f aca="false">A7-A6</f>
        <v>0</v>
      </c>
      <c r="Z3" s="14" t="n">
        <f aca="false">A8-A7</f>
        <v>0</v>
      </c>
      <c r="AB3" s="13" t="s">
        <v>19</v>
      </c>
      <c r="AC3" s="14" t="n">
        <f aca="false">ABS(AC4-AC5)/AC5*100</f>
        <v>-57.2709503380367</v>
      </c>
      <c r="AD3" s="14" t="n">
        <f aca="false">ABS(AD4-AD5)/AD5*100</f>
        <v>-38.91895014531</v>
      </c>
      <c r="AE3" s="14" t="n">
        <f aca="false">ABS(AE4-AE5)/AE5*100</f>
        <v>-100</v>
      </c>
      <c r="AF3" s="14" t="n">
        <f aca="false">ABS(AF4-AF5)/AF5*100</f>
        <v>-26.2123845978927</v>
      </c>
      <c r="AG3" s="14" t="n">
        <f aca="false">ABS(AG4-AG5)/AG5*100</f>
        <v>-100</v>
      </c>
      <c r="AH3" s="14" t="n">
        <f aca="false">ABS(AH4-AH5)/AH5*100</f>
        <v>-83.5419454811942</v>
      </c>
      <c r="AJ3" s="13" t="s">
        <v>20</v>
      </c>
      <c r="AK3" s="14" t="n">
        <f aca="false">ABS(AK4-AK5)/AK5*100</f>
        <v>190.337183192457</v>
      </c>
      <c r="AL3" s="14" t="n">
        <f aca="false">ABS(AL4-AL5)/AL5*100</f>
        <v>173.863932139715</v>
      </c>
      <c r="AM3" s="14" t="n">
        <f aca="false">ABS(AM4-AM5)/AM5*100</f>
        <v>100</v>
      </c>
      <c r="AN3" s="14" t="n">
        <f aca="false">ABS(AN4-AN5)/AN5*100</f>
        <v>180.75156568329</v>
      </c>
      <c r="AO3" s="14" t="n">
        <f aca="false">ABS(AO4-AO5)/AO5*100</f>
        <v>100</v>
      </c>
      <c r="AP3" s="14" t="n">
        <f aca="false">ABS(AP4-AP5)/AP5*100</f>
        <v>203.348711635815</v>
      </c>
    </row>
    <row r="4" customFormat="false" ht="13.8" hidden="false" customHeight="false" outlineLevel="0" collapsed="false">
      <c r="A4" s="9" t="n">
        <v>-0.408</v>
      </c>
      <c r="B4" s="9" t="n">
        <v>0.602</v>
      </c>
      <c r="C4" s="9" t="n">
        <v>0.39</v>
      </c>
      <c r="D4" s="9" t="n">
        <v>-0.408</v>
      </c>
      <c r="E4" s="9" t="n">
        <v>-0.372</v>
      </c>
      <c r="F4" s="9" t="n">
        <v>-0.118</v>
      </c>
      <c r="G4" s="10"/>
      <c r="H4" s="6" t="s">
        <v>21</v>
      </c>
      <c r="I4" s="9" t="n">
        <v>53.475</v>
      </c>
      <c r="J4" s="6" t="n">
        <v>0.9</v>
      </c>
      <c r="K4" s="6" t="n">
        <v>3.007</v>
      </c>
      <c r="L4" s="2"/>
      <c r="M4" s="6" t="s">
        <v>21</v>
      </c>
      <c r="N4" s="16" t="n">
        <f aca="false">SQRT(I4)</f>
        <v>7.31266025465425</v>
      </c>
      <c r="O4" s="9" t="n">
        <f aca="false">J4/(2*N4)</f>
        <v>0.061537112942392</v>
      </c>
      <c r="P4" s="9" t="n">
        <f aca="false">PI()/(N4*SQRT(1-O4^2))</f>
        <v>0.430425837990958</v>
      </c>
      <c r="Q4" s="17" t="n">
        <f aca="false">R4*(1+EXP(1)^((-1*PI()*O4)/SQRT(1-O4^2)))</f>
        <v>0.102562004585418</v>
      </c>
      <c r="R4" s="9" t="n">
        <f aca="false">(K4/I4)</f>
        <v>0.056231884057971</v>
      </c>
      <c r="T4" s="13" t="s">
        <v>22</v>
      </c>
      <c r="U4" s="14" t="n">
        <f aca="false">B4-B3</f>
        <v>0.23</v>
      </c>
      <c r="V4" s="15" t="n">
        <f aca="false">B5-B3</f>
        <v>-0.974</v>
      </c>
      <c r="W4" s="14" t="n">
        <f aca="false">B7-B3</f>
        <v>-0.372</v>
      </c>
      <c r="X4" s="14" t="n">
        <f aca="false">B5-B6</f>
        <v>-0.23</v>
      </c>
      <c r="Y4" s="14" t="n">
        <f aca="false">B7-B6</f>
        <v>0.372</v>
      </c>
      <c r="Z4" s="14" t="n">
        <f aca="false">B8-B7</f>
        <v>-2.675E-017</v>
      </c>
      <c r="AB4" s="7" t="s">
        <v>23</v>
      </c>
      <c r="AC4" s="14" t="n">
        <f aca="false">U6*R6</f>
        <v>-0.130871828571429</v>
      </c>
      <c r="AD4" s="14" t="n">
        <f aca="false">V6*R6</f>
        <v>-0.130871828571429</v>
      </c>
      <c r="AE4" s="14" t="n">
        <f aca="false">W6*R6</f>
        <v>0</v>
      </c>
      <c r="AF4" s="14" t="n">
        <f aca="false">X6*R6</f>
        <v>-0.130871828571429</v>
      </c>
      <c r="AG4" s="14" t="n">
        <f aca="false">Y6*R6</f>
        <v>0</v>
      </c>
      <c r="AH4" s="14" t="n">
        <f aca="false">Z6*R6</f>
        <v>-0.130871828571429</v>
      </c>
      <c r="AJ4" s="7" t="s">
        <v>23</v>
      </c>
      <c r="AK4" s="14" t="n">
        <f aca="false">U6*Q6</f>
        <v>-0.25113736927503</v>
      </c>
      <c r="AL4" s="14" t="n">
        <f aca="false">V6*Q6</f>
        <v>-0.25113736927503</v>
      </c>
      <c r="AM4" s="14" t="n">
        <f aca="false">W6*Q6</f>
        <v>0</v>
      </c>
      <c r="AN4" s="14" t="n">
        <f aca="false">X6*Q6</f>
        <v>-0.25113736927503</v>
      </c>
      <c r="AO4" s="14" t="n">
        <f aca="false">Y6*Q6</f>
        <v>0</v>
      </c>
      <c r="AP4" s="14" t="n">
        <f aca="false">Z6*Q6</f>
        <v>-0.25113736927503</v>
      </c>
    </row>
    <row r="5" customFormat="false" ht="13.8" hidden="false" customHeight="false" outlineLevel="0" collapsed="false">
      <c r="A5" s="9" t="n">
        <v>-0.408</v>
      </c>
      <c r="B5" s="9" t="n">
        <v>-0.602</v>
      </c>
      <c r="C5" s="9" t="n">
        <v>0.39</v>
      </c>
      <c r="D5" s="9" t="n">
        <v>-0.408</v>
      </c>
      <c r="E5" s="9" t="n">
        <v>0.372</v>
      </c>
      <c r="F5" s="9" t="n">
        <v>-0.118</v>
      </c>
      <c r="G5" s="10"/>
      <c r="H5" s="6" t="s">
        <v>24</v>
      </c>
      <c r="I5" s="9" t="n">
        <v>97.611</v>
      </c>
      <c r="J5" s="6" t="n">
        <v>0.9</v>
      </c>
      <c r="K5" s="6" t="n">
        <v>5.611</v>
      </c>
      <c r="L5" s="2"/>
      <c r="M5" s="6" t="s">
        <v>24</v>
      </c>
      <c r="N5" s="9" t="n">
        <f aca="false">SQRT(I5)</f>
        <v>9.87982793372435</v>
      </c>
      <c r="O5" s="9" t="n">
        <f aca="false">J5/(2*N5)</f>
        <v>0.0455473519395965</v>
      </c>
      <c r="P5" s="9" t="n">
        <f aca="false">PI()/(N5*SQRT(1-O5^2))</f>
        <v>0.318310851867898</v>
      </c>
      <c r="Q5" s="17" t="n">
        <f aca="false">R5*(1+EXP(1)^((-1*PI()*O5)/SQRT(1-O5^2)))</f>
        <v>0.107295187859433</v>
      </c>
      <c r="R5" s="9" t="n">
        <f aca="false">(K5/I5)</f>
        <v>0.0574832754505127</v>
      </c>
      <c r="T5" s="13" t="s">
        <v>25</v>
      </c>
      <c r="U5" s="14" t="n">
        <f aca="false">C3-C4</f>
        <v>-0.272</v>
      </c>
      <c r="V5" s="15" t="n">
        <f aca="false">C5-C3</f>
        <v>0.272</v>
      </c>
      <c r="W5" s="14" t="n">
        <f aca="false">C7-C3</f>
        <v>-0.355</v>
      </c>
      <c r="X5" s="14" t="n">
        <f aca="false">C5-C6</f>
        <v>0.272</v>
      </c>
      <c r="Y5" s="14" t="n">
        <f aca="false">C7-C6</f>
        <v>-0.355</v>
      </c>
      <c r="Z5" s="14" t="n">
        <f aca="false">C8-C7</f>
        <v>-0.544</v>
      </c>
      <c r="AB5" s="7" t="s">
        <v>26</v>
      </c>
      <c r="AC5" s="14" t="n">
        <f aca="false">U4*R4+U5*R5+U6*R6+U7*R7+U8*R8</f>
        <v>-0.0832142415939714</v>
      </c>
      <c r="AD5" s="14" t="n">
        <f aca="false">V4*R4+V5*R5+V6*R6+V7*R7+V8*R8</f>
        <v>-0.214259297904618</v>
      </c>
      <c r="AE5" s="14" t="n">
        <f aca="false">W4*R4+W5*R5+W6*R6+W7*R7+W8*R8</f>
        <v>-0.142852623471953</v>
      </c>
      <c r="AF5" s="14" t="n">
        <f aca="false">X4*R4+X5*R5+X6*R6+X7*R7+X8*R8</f>
        <v>-0.17736286483611</v>
      </c>
      <c r="AG5" s="14" t="n">
        <f aca="false">Y4*R4+Y5*R5+Y6*R6+Y7*R7+Y8*R8</f>
        <v>-0.105956190403445</v>
      </c>
      <c r="AH5" s="14" t="n">
        <f aca="false">Z4*R4+Z5*R5+Z6*R6+Z7*R7+Z8*R8</f>
        <v>-0.0713034986244263</v>
      </c>
      <c r="AJ5" s="7" t="s">
        <v>26</v>
      </c>
      <c r="AK5" s="14" t="n">
        <v>0.278</v>
      </c>
      <c r="AL5" s="14" t="n">
        <v>0.34</v>
      </c>
      <c r="AM5" s="14" t="n">
        <v>0.359</v>
      </c>
      <c r="AN5" s="14" t="n">
        <v>0.311</v>
      </c>
      <c r="AO5" s="14" t="n">
        <v>0.212</v>
      </c>
      <c r="AP5" s="14" t="n">
        <v>0.243</v>
      </c>
    </row>
    <row r="6" customFormat="false" ht="13.8" hidden="false" customHeight="false" outlineLevel="0" collapsed="false">
      <c r="A6" s="9" t="n">
        <v>-0.408</v>
      </c>
      <c r="B6" s="9" t="n">
        <v>-0.372</v>
      </c>
      <c r="C6" s="9" t="n">
        <v>0.118</v>
      </c>
      <c r="D6" s="9" t="n">
        <v>0.408</v>
      </c>
      <c r="E6" s="9" t="n">
        <v>-0.372</v>
      </c>
      <c r="F6" s="9" t="n">
        <v>0.391</v>
      </c>
      <c r="G6" s="10"/>
      <c r="H6" s="6" t="s">
        <v>27</v>
      </c>
      <c r="I6" s="9" t="n">
        <v>280</v>
      </c>
      <c r="J6" s="6" t="n">
        <v>0.9</v>
      </c>
      <c r="K6" s="6" t="n">
        <v>44.907</v>
      </c>
      <c r="L6" s="2"/>
      <c r="M6" s="6" t="s">
        <v>27</v>
      </c>
      <c r="N6" s="9" t="n">
        <f aca="false">SQRT(I6)</f>
        <v>16.7332005306815</v>
      </c>
      <c r="O6" s="9" t="n">
        <f aca="false">J6/(2*N6)</f>
        <v>0.0268926437100239</v>
      </c>
      <c r="P6" s="9" t="n">
        <f aca="false">PI()/(N6*SQRT(1-O6^2))</f>
        <v>0.187813998089197</v>
      </c>
      <c r="Q6" s="17" t="n">
        <f aca="false">R6*(1+EXP(1)^((-1*PI()*O6)/SQRT(1-O6^2)))</f>
        <v>0.307766383915478</v>
      </c>
      <c r="R6" s="9" t="n">
        <f aca="false">(K6/I6)</f>
        <v>0.160382142857143</v>
      </c>
      <c r="T6" s="13" t="s">
        <v>23</v>
      </c>
      <c r="U6" s="14" t="n">
        <f aca="false">D4-D3</f>
        <v>-0.816</v>
      </c>
      <c r="V6" s="15" t="n">
        <f aca="false">D5-D3</f>
        <v>-0.816</v>
      </c>
      <c r="W6" s="14" t="n">
        <f aca="false">D7-D3</f>
        <v>0</v>
      </c>
      <c r="X6" s="14" t="n">
        <f aca="false">D5-D6</f>
        <v>-0.816</v>
      </c>
      <c r="Y6" s="14" t="n">
        <f aca="false">D7-D6</f>
        <v>0</v>
      </c>
      <c r="Z6" s="14" t="n">
        <f aca="false">D8-D7</f>
        <v>-0.816</v>
      </c>
      <c r="AB6" s="18"/>
      <c r="AC6" s="19"/>
      <c r="AD6" s="19"/>
      <c r="AE6" s="19"/>
      <c r="AF6" s="19"/>
      <c r="AG6" s="19"/>
      <c r="AH6" s="19"/>
    </row>
    <row r="7" customFormat="false" ht="13.8" hidden="false" customHeight="false" outlineLevel="0" collapsed="false">
      <c r="A7" s="9" t="n">
        <v>-0.408</v>
      </c>
      <c r="B7" s="9" t="n">
        <v>-4.329E-017</v>
      </c>
      <c r="C7" s="9" t="n">
        <v>-0.237</v>
      </c>
      <c r="D7" s="9" t="n">
        <v>0.408</v>
      </c>
      <c r="E7" s="9" t="n">
        <v>-1.145E-016</v>
      </c>
      <c r="F7" s="9" t="n">
        <v>-0.781</v>
      </c>
      <c r="G7" s="10"/>
      <c r="H7" s="6" t="s">
        <v>28</v>
      </c>
      <c r="I7" s="9" t="n">
        <v>366.525</v>
      </c>
      <c r="J7" s="6" t="n">
        <v>0.9</v>
      </c>
      <c r="K7" s="6" t="n">
        <v>-1.859</v>
      </c>
      <c r="L7" s="2"/>
      <c r="M7" s="6" t="s">
        <v>28</v>
      </c>
      <c r="N7" s="9" t="n">
        <f aca="false">SQRT(I7)</f>
        <v>19.1448426475644</v>
      </c>
      <c r="O7" s="9" t="n">
        <f aca="false">J7/(2*N7)</f>
        <v>0.0235050247361134</v>
      </c>
      <c r="P7" s="9" t="n">
        <f aca="false">PI()/(N7*SQRT(1-O7^2))</f>
        <v>0.164141378149862</v>
      </c>
      <c r="Q7" s="17" t="n">
        <f aca="false">R7*(1+EXP(1)^((-1*PI()*O7)/SQRT(1-O7^2)))</f>
        <v>-0.00978278737096312</v>
      </c>
      <c r="R7" s="9" t="n">
        <f aca="false">(K7/I7)</f>
        <v>-0.00507195962076257</v>
      </c>
      <c r="T7" s="13" t="s">
        <v>29</v>
      </c>
      <c r="U7" s="14" t="n">
        <f aca="false">E4-E3</f>
        <v>-0.974</v>
      </c>
      <c r="V7" s="15" t="n">
        <f aca="false">E5-E3</f>
        <v>-0.23</v>
      </c>
      <c r="W7" s="14" t="n">
        <f aca="false">E7-E3</f>
        <v>-0.602</v>
      </c>
      <c r="X7" s="14" t="n">
        <f aca="false">E5-E6</f>
        <v>0.744</v>
      </c>
      <c r="Y7" s="14" t="n">
        <f aca="false">E7-E6</f>
        <v>0.372</v>
      </c>
      <c r="Z7" s="14" t="n">
        <f aca="false">E8-E7</f>
        <v>1.8527E-016</v>
      </c>
      <c r="AB7" s="18"/>
      <c r="AC7" s="19"/>
      <c r="AD7" s="19"/>
      <c r="AE7" s="19"/>
      <c r="AF7" s="19"/>
      <c r="AG7" s="19"/>
      <c r="AH7" s="19"/>
    </row>
    <row r="8" customFormat="false" ht="13.8" hidden="false" customHeight="false" outlineLevel="0" collapsed="false">
      <c r="A8" s="9" t="n">
        <v>-0.408</v>
      </c>
      <c r="B8" s="9" t="n">
        <v>-7.004E-017</v>
      </c>
      <c r="C8" s="9" t="n">
        <v>-0.781</v>
      </c>
      <c r="D8" s="9" t="n">
        <v>-0.408</v>
      </c>
      <c r="E8" s="9" t="n">
        <v>7.077E-017</v>
      </c>
      <c r="F8" s="9" t="n">
        <v>0.237</v>
      </c>
      <c r="G8" s="10"/>
      <c r="H8" s="6" t="s">
        <v>30</v>
      </c>
      <c r="I8" s="20" t="s">
        <v>31</v>
      </c>
      <c r="J8" s="6" t="n">
        <v>0.9</v>
      </c>
      <c r="K8" s="6" t="n">
        <v>53.753</v>
      </c>
      <c r="L8" s="2"/>
      <c r="M8" s="6" t="s">
        <v>30</v>
      </c>
      <c r="N8" s="9" t="n">
        <f aca="false">SQRT(I8)</f>
        <v>24.5436142407755</v>
      </c>
      <c r="O8" s="9" t="n">
        <f aca="false">J8/(2*N8)</f>
        <v>0.0183347079849549</v>
      </c>
      <c r="P8" s="9" t="n">
        <f aca="false">PI()/(N8*SQRT(1-O8^2))</f>
        <v>0.128021928523194</v>
      </c>
      <c r="Q8" s="17" t="n">
        <f aca="false">R8*(1+EXP(1)^((-1*PI()*O8)/SQRT(1-O8^2)))</f>
        <v>0.173470645306039</v>
      </c>
      <c r="R8" s="9" t="n">
        <f aca="false">(K8/I8)</f>
        <v>0.0892330371238519</v>
      </c>
      <c r="T8" s="13" t="s">
        <v>32</v>
      </c>
      <c r="U8" s="14" t="n">
        <f aca="false">F3-F4</f>
        <v>0.509</v>
      </c>
      <c r="V8" s="15" t="n">
        <f aca="false">F5-F3</f>
        <v>-0.509</v>
      </c>
      <c r="W8" s="14" t="n">
        <f aca="false">F7-F3</f>
        <v>-1.172</v>
      </c>
      <c r="X8" s="14" t="n">
        <f aca="false">F5-F6</f>
        <v>-0.509</v>
      </c>
      <c r="Y8" s="14" t="n">
        <f aca="false">F7-F6</f>
        <v>-1.172</v>
      </c>
      <c r="Z8" s="14" t="n">
        <f aca="false">F8-F7</f>
        <v>1.018</v>
      </c>
      <c r="AB8" s="18"/>
      <c r="AC8" s="19"/>
      <c r="AD8" s="19"/>
      <c r="AE8" s="19"/>
      <c r="AF8" s="19"/>
      <c r="AG8" s="19"/>
      <c r="AH8" s="19"/>
    </row>
    <row r="10" customFormat="false" ht="12.8" hidden="false" customHeight="false" outlineLevel="0" collapsed="false">
      <c r="AB10" s="26" t="s">
        <v>37</v>
      </c>
      <c r="AC10" s="26"/>
      <c r="AD10" s="26"/>
      <c r="AE10" s="26"/>
      <c r="AF10" s="26"/>
      <c r="AG10" s="26"/>
      <c r="AH10" s="26"/>
      <c r="AJ10" s="26" t="s">
        <v>38</v>
      </c>
      <c r="AK10" s="26"/>
      <c r="AL10" s="26"/>
      <c r="AM10" s="26"/>
      <c r="AN10" s="26"/>
      <c r="AO10" s="26"/>
      <c r="AP10" s="26"/>
    </row>
    <row r="11" customFormat="false" ht="14.9" hidden="false" customHeight="false" outlineLevel="0" collapsed="false">
      <c r="A11" s="1" t="s">
        <v>0</v>
      </c>
      <c r="B11" s="1"/>
      <c r="C11" s="1"/>
      <c r="D11" s="1"/>
      <c r="E11" s="1"/>
      <c r="F11" s="1"/>
      <c r="G11" s="2"/>
      <c r="H11" s="3"/>
      <c r="I11" s="4" t="s">
        <v>1</v>
      </c>
      <c r="J11" s="4" t="s">
        <v>2</v>
      </c>
      <c r="K11" s="4" t="s">
        <v>3</v>
      </c>
      <c r="L11" s="5"/>
      <c r="M11" s="3"/>
      <c r="N11" s="6" t="s">
        <v>4</v>
      </c>
      <c r="O11" s="6" t="s">
        <v>5</v>
      </c>
      <c r="P11" s="6" t="s">
        <v>6</v>
      </c>
      <c r="Q11" s="6" t="s">
        <v>7</v>
      </c>
      <c r="R11" s="6" t="s">
        <v>8</v>
      </c>
      <c r="T11" s="7"/>
      <c r="U11" s="7" t="s">
        <v>9</v>
      </c>
      <c r="V11" s="8" t="s">
        <v>10</v>
      </c>
      <c r="W11" s="8" t="s">
        <v>11</v>
      </c>
      <c r="X11" s="8" t="s">
        <v>12</v>
      </c>
      <c r="Y11" s="8" t="s">
        <v>13</v>
      </c>
      <c r="Z11" s="8" t="s">
        <v>14</v>
      </c>
      <c r="AB11" s="7" t="s">
        <v>15</v>
      </c>
      <c r="AC11" s="7" t="s">
        <v>9</v>
      </c>
      <c r="AD11" s="8" t="s">
        <v>10</v>
      </c>
      <c r="AE11" s="8" t="s">
        <v>11</v>
      </c>
      <c r="AF11" s="8" t="s">
        <v>12</v>
      </c>
      <c r="AG11" s="8" t="s">
        <v>13</v>
      </c>
      <c r="AH11" s="8" t="s">
        <v>14</v>
      </c>
      <c r="AJ11" s="7" t="s">
        <v>15</v>
      </c>
      <c r="AK11" s="7" t="s">
        <v>9</v>
      </c>
      <c r="AL11" s="8" t="s">
        <v>10</v>
      </c>
      <c r="AM11" s="8" t="s">
        <v>11</v>
      </c>
      <c r="AN11" s="8" t="s">
        <v>12</v>
      </c>
      <c r="AO11" s="8" t="s">
        <v>13</v>
      </c>
      <c r="AP11" s="8" t="s">
        <v>14</v>
      </c>
    </row>
    <row r="12" customFormat="false" ht="13.8" hidden="false" customHeight="false" outlineLevel="0" collapsed="false">
      <c r="A12" s="9" t="n">
        <v>-0.408</v>
      </c>
      <c r="B12" s="9" t="n">
        <v>-0.408</v>
      </c>
      <c r="C12" s="9" t="n">
        <v>1.11E-016</v>
      </c>
      <c r="D12" s="9" t="n">
        <v>0.408</v>
      </c>
      <c r="E12" s="9" t="n">
        <v>-0.577</v>
      </c>
      <c r="F12" s="9" t="n">
        <v>0.408</v>
      </c>
      <c r="G12" s="10"/>
      <c r="H12" s="6" t="s">
        <v>16</v>
      </c>
      <c r="I12" s="9" t="n">
        <v>0</v>
      </c>
      <c r="J12" s="6" t="n">
        <v>0.9</v>
      </c>
      <c r="K12" s="9" t="n">
        <v>-2.42258611599623E-015</v>
      </c>
      <c r="L12" s="10"/>
      <c r="M12" s="6" t="s">
        <v>16</v>
      </c>
      <c r="N12" s="16" t="s">
        <v>17</v>
      </c>
      <c r="O12" s="16" t="s">
        <v>17</v>
      </c>
      <c r="P12" s="16" t="s">
        <v>17</v>
      </c>
      <c r="Q12" s="16" t="s">
        <v>17</v>
      </c>
      <c r="R12" s="16" t="s">
        <v>17</v>
      </c>
      <c r="T12" s="13" t="s">
        <v>18</v>
      </c>
      <c r="U12" s="14" t="n">
        <f aca="false">A14-A13</f>
        <v>0</v>
      </c>
      <c r="V12" s="15" t="n">
        <f aca="false">A15-A13</f>
        <v>0</v>
      </c>
      <c r="W12" s="14" t="n">
        <f aca="false">A17-A13</f>
        <v>0</v>
      </c>
      <c r="X12" s="14" t="n">
        <f aca="false">A15-A16</f>
        <v>0</v>
      </c>
      <c r="Y12" s="14" t="n">
        <f aca="false">A17-A16</f>
        <v>0</v>
      </c>
      <c r="Z12" s="14" t="n">
        <f aca="false">A18-A17</f>
        <v>0.408</v>
      </c>
      <c r="AB12" s="13" t="s">
        <v>33</v>
      </c>
      <c r="AC12" s="14" t="n">
        <f aca="false">ABS(AC13-AC14)/AC14*100</f>
        <v>-44.5458803405945</v>
      </c>
      <c r="AD12" s="14" t="n">
        <f aca="false">ABS(AD13-AD14)/AD14*100</f>
        <v>693.175790895824</v>
      </c>
      <c r="AE12" s="14" t="n">
        <f aca="false">ABS(AE13-AE14)/AE14*100</f>
        <v>-16.9775433740336</v>
      </c>
      <c r="AF12" s="14" t="n">
        <f aca="false">ABS(AF13-AF14)/AF14*100</f>
        <v>68.9495678517665</v>
      </c>
      <c r="AG12" s="14" t="n">
        <f aca="false">ABS(AG13-AG14)/AG14*100</f>
        <v>-37.2624706913119</v>
      </c>
      <c r="AH12" s="14" t="n">
        <f aca="false">ABS(AH13-AH14)/AH14*100</f>
        <v>27.984404505096</v>
      </c>
      <c r="AJ12" s="13" t="s">
        <v>34</v>
      </c>
      <c r="AK12" s="14" t="n">
        <f aca="false">ABS(AK13-AK14)/AK14*100</f>
        <v>179.675273932772</v>
      </c>
      <c r="AL12" s="14" t="n">
        <f aca="false">ABS(AL13-AL14)/AL14*100</f>
        <v>218.419635712433</v>
      </c>
      <c r="AM12" s="14" t="n">
        <f aca="false">ABS(AM13-AM14)/AM14*100</f>
        <v>206.957359481526</v>
      </c>
      <c r="AN12" s="14" t="n">
        <f aca="false">ABS(AN13-AN14)/AN14*100</f>
        <v>36.1218088220289</v>
      </c>
      <c r="AO12" s="14" t="n">
        <f aca="false">ABS(AO13-AO14)/AO14*100</f>
        <v>121.449281725126</v>
      </c>
      <c r="AP12" s="14" t="n">
        <f aca="false">ABS(AP13-AP14)/AP14*100</f>
        <v>63.9428378938144</v>
      </c>
    </row>
    <row r="13" customFormat="false" ht="13.8" hidden="false" customHeight="false" outlineLevel="0" collapsed="false">
      <c r="A13" s="9" t="n">
        <v>-0.408</v>
      </c>
      <c r="B13" s="9" t="n">
        <v>-0.558</v>
      </c>
      <c r="C13" s="9" t="n">
        <v>-0.5</v>
      </c>
      <c r="D13" s="9" t="n">
        <v>-0.408</v>
      </c>
      <c r="E13" s="9" t="n">
        <v>0.2887</v>
      </c>
      <c r="F13" s="9" t="n">
        <v>-0.149</v>
      </c>
      <c r="G13" s="10"/>
      <c r="H13" s="6" t="s">
        <v>21</v>
      </c>
      <c r="I13" s="9" t="n">
        <v>37.5128869403572</v>
      </c>
      <c r="J13" s="6" t="n">
        <v>0.9</v>
      </c>
      <c r="K13" s="9" t="n">
        <v>-11.2464625734118</v>
      </c>
      <c r="L13" s="10"/>
      <c r="M13" s="6" t="s">
        <v>21</v>
      </c>
      <c r="N13" s="9" t="n">
        <f aca="false">SQRT(I13)</f>
        <v>6.12477648084869</v>
      </c>
      <c r="O13" s="9" t="n">
        <f aca="false">J13/(2*N13)</f>
        <v>0.0734720689656327</v>
      </c>
      <c r="P13" s="9" t="n">
        <f aca="false">PI()/(N13*SQRT(1-O13^2))</f>
        <v>0.51432187517845</v>
      </c>
      <c r="Q13" s="17" t="n">
        <f aca="false">R13*(1+EXP(1)^((-1*PI()*O13)/SQRT(1-O13^2)))</f>
        <v>-0.537661995243155</v>
      </c>
      <c r="R13" s="9" t="n">
        <f aca="false">(K13/I13)</f>
        <v>-0.299802640924247</v>
      </c>
      <c r="T13" s="13" t="s">
        <v>22</v>
      </c>
      <c r="U13" s="14" t="n">
        <f aca="false">B14-B13</f>
        <v>0.409</v>
      </c>
      <c r="V13" s="15" t="n">
        <f aca="false">B15-B13</f>
        <v>0.707</v>
      </c>
      <c r="W13" s="14" t="n">
        <f aca="false">B17-B13</f>
        <v>1.116</v>
      </c>
      <c r="X13" s="14" t="n">
        <f aca="false">B15-B16</f>
        <v>-0.259</v>
      </c>
      <c r="Y13" s="14" t="n">
        <f aca="false">B17-B16</f>
        <v>0.15</v>
      </c>
      <c r="Z13" s="14" t="n">
        <f aca="false">B18-B17</f>
        <v>-0.558</v>
      </c>
      <c r="AB13" s="7" t="s">
        <v>22</v>
      </c>
      <c r="AC13" s="14" t="n">
        <f aca="false">U13*R13</f>
        <v>-0.122619280138017</v>
      </c>
      <c r="AD13" s="14" t="n">
        <f aca="false">V13*R13</f>
        <v>-0.211960467133443</v>
      </c>
      <c r="AE13" s="14" t="n">
        <f aca="false">W13*R13</f>
        <v>-0.33457974727146</v>
      </c>
      <c r="AF13" s="14" t="n">
        <f aca="false">X13*R13</f>
        <v>0.0776488839993801</v>
      </c>
      <c r="AG13" s="14" t="n">
        <f aca="false">Y13*R13</f>
        <v>-0.0449703961386371</v>
      </c>
      <c r="AH13" s="14" t="n">
        <f aca="false">Z13*R13</f>
        <v>0.16728987363573</v>
      </c>
      <c r="AJ13" s="7" t="s">
        <v>22</v>
      </c>
      <c r="AK13" s="14" t="n">
        <f aca="false">U13*Q13</f>
        <v>-0.21990375605445</v>
      </c>
      <c r="AL13" s="14" t="n">
        <f aca="false">V13*Q13</f>
        <v>-0.38012703063691</v>
      </c>
      <c r="AM13" s="14" t="n">
        <f aca="false">W13*Q13</f>
        <v>-0.600030786691361</v>
      </c>
      <c r="AN13" s="14" t="n">
        <f aca="false">X13*Q13</f>
        <v>0.139254456767977</v>
      </c>
      <c r="AO13" s="14" t="n">
        <f aca="false">Y13*Q13</f>
        <v>-0.0806492992864732</v>
      </c>
      <c r="AP13" s="14" t="n">
        <f aca="false">Z13*Q13</f>
        <v>0.30001539334568</v>
      </c>
    </row>
    <row r="14" customFormat="false" ht="13.8" hidden="false" customHeight="false" outlineLevel="0" collapsed="false">
      <c r="A14" s="9" t="n">
        <v>-0.408</v>
      </c>
      <c r="B14" s="9" t="n">
        <v>-0.149</v>
      </c>
      <c r="C14" s="9" t="n">
        <v>0.5</v>
      </c>
      <c r="D14" s="9" t="n">
        <v>0.408</v>
      </c>
      <c r="E14" s="9" t="n">
        <v>0.2887</v>
      </c>
      <c r="F14" s="9" t="n">
        <v>-0.558</v>
      </c>
      <c r="G14" s="10"/>
      <c r="H14" s="6" t="s">
        <v>24</v>
      </c>
      <c r="I14" s="9" t="n">
        <v>140</v>
      </c>
      <c r="J14" s="6" t="n">
        <v>0.9</v>
      </c>
      <c r="K14" s="9" t="n">
        <v>22.5</v>
      </c>
      <c r="L14" s="10"/>
      <c r="M14" s="6" t="s">
        <v>24</v>
      </c>
      <c r="N14" s="9" t="n">
        <f aca="false">SQRT(I14)</f>
        <v>11.8321595661992</v>
      </c>
      <c r="O14" s="9" t="n">
        <f aca="false">J14/(2*N14)</f>
        <v>0.0380319414627832</v>
      </c>
      <c r="P14" s="9" t="n">
        <f aca="false">PI()/(N14*SQRT(1-O14^2))</f>
        <v>0.265705271165819</v>
      </c>
      <c r="Q14" s="17" t="n">
        <f aca="false">R14*(1+EXP(1)^((-1*PI()*O14)/SQRT(1-O14^2)))</f>
        <v>0.303316750659068</v>
      </c>
      <c r="R14" s="9" t="n">
        <f aca="false">(K14/I14)</f>
        <v>0.160714285714286</v>
      </c>
      <c r="T14" s="13" t="s">
        <v>25</v>
      </c>
      <c r="U14" s="14" t="n">
        <f aca="false">C13-C14</f>
        <v>-1</v>
      </c>
      <c r="V14" s="15" t="n">
        <f aca="false">C15-C13</f>
        <v>1</v>
      </c>
      <c r="W14" s="14" t="n">
        <f aca="false">C17-C13</f>
        <v>0</v>
      </c>
      <c r="X14" s="14" t="n">
        <f aca="false">C15-C16</f>
        <v>0.5</v>
      </c>
      <c r="Y14" s="14" t="n">
        <f aca="false">C17-C16</f>
        <v>-0.5</v>
      </c>
      <c r="Z14" s="14" t="n">
        <f aca="false">C18-C17</f>
        <v>0.5</v>
      </c>
      <c r="AB14" s="7" t="s">
        <v>26</v>
      </c>
      <c r="AC14" s="14" t="n">
        <f aca="false">U13*R13+U14*R14+U15*R15+U16*R16+U17*R17</f>
        <v>-0.221118432482806</v>
      </c>
      <c r="AD14" s="14" t="n">
        <f aca="false">V13*R13+V14*R14+V15*R15+V16*R16+V17*R17</f>
        <v>0.0357331621395635</v>
      </c>
      <c r="AE14" s="14" t="n">
        <f aca="false">W13*R13+W14*R14+W15*R15+W16*R16+W17*R17</f>
        <v>-0.286020493866628</v>
      </c>
      <c r="AF14" s="14" t="n">
        <f aca="false">X13*R13+X14*R14+X15*R15+X16*R16+X17*R17</f>
        <v>0.250073440616502</v>
      </c>
      <c r="AG14" s="14" t="n">
        <f aca="false">Y13*R13+Y14*R14+Y15*R15+Y16*R16+Y17*R17</f>
        <v>-0.0716802153896893</v>
      </c>
      <c r="AH14" s="14" t="n">
        <f aca="false">Z13*R13+Z14*R14+Z15*R15+Z16*R16+Z17*R17</f>
        <v>0.232296730293049</v>
      </c>
      <c r="AJ14" s="7" t="s">
        <v>26</v>
      </c>
      <c r="AK14" s="14" t="n">
        <v>0.276</v>
      </c>
      <c r="AL14" s="14" t="n">
        <v>0.321</v>
      </c>
      <c r="AM14" s="14" t="n">
        <v>0.561</v>
      </c>
      <c r="AN14" s="14" t="n">
        <v>0.218</v>
      </c>
      <c r="AO14" s="14" t="n">
        <v>0.376</v>
      </c>
      <c r="AP14" s="14" t="n">
        <v>0.183</v>
      </c>
    </row>
    <row r="15" customFormat="false" ht="13.8" hidden="false" customHeight="false" outlineLevel="0" collapsed="false">
      <c r="A15" s="9" t="n">
        <v>-0.408</v>
      </c>
      <c r="B15" s="9" t="n">
        <v>0.149</v>
      </c>
      <c r="C15" s="9" t="n">
        <v>0.5</v>
      </c>
      <c r="D15" s="9" t="n">
        <v>-0.408</v>
      </c>
      <c r="E15" s="9" t="n">
        <v>0.2887</v>
      </c>
      <c r="F15" s="9" t="n">
        <v>0.558</v>
      </c>
      <c r="G15" s="10"/>
      <c r="H15" s="6" t="s">
        <v>27</v>
      </c>
      <c r="I15" s="9" t="n">
        <v>280</v>
      </c>
      <c r="J15" s="6" t="n">
        <v>0.9</v>
      </c>
      <c r="K15" s="9" t="n">
        <v>4.08248290463863</v>
      </c>
      <c r="L15" s="10"/>
      <c r="M15" s="6" t="s">
        <v>27</v>
      </c>
      <c r="N15" s="9" t="n">
        <f aca="false">SQRT(I15)</f>
        <v>16.7332005306815</v>
      </c>
      <c r="O15" s="9" t="n">
        <f aca="false">J15/(2*N15)</f>
        <v>0.0268926437100239</v>
      </c>
      <c r="P15" s="9" t="n">
        <f aca="false">PI()/(N15*SQRT(1-O15^2))</f>
        <v>0.187813998089197</v>
      </c>
      <c r="Q15" s="17" t="n">
        <f aca="false">R15*(1+EXP(1)^((-1*PI()*O15)/SQRT(1-O15^2)))</f>
        <v>0.0279789565314403</v>
      </c>
      <c r="R15" s="9" t="n">
        <f aca="false">(K15/I15)</f>
        <v>0.0145802960879951</v>
      </c>
      <c r="T15" s="13" t="s">
        <v>23</v>
      </c>
      <c r="U15" s="14" t="n">
        <f aca="false">D14-D13</f>
        <v>0.816</v>
      </c>
      <c r="V15" s="15" t="n">
        <f aca="false">D15-D13</f>
        <v>0</v>
      </c>
      <c r="W15" s="14" t="n">
        <f aca="false">D17-D13</f>
        <v>0.816</v>
      </c>
      <c r="X15" s="14" t="n">
        <f aca="false">D15-D16</f>
        <v>0</v>
      </c>
      <c r="Y15" s="14" t="n">
        <f aca="false">D17-D16</f>
        <v>0.816</v>
      </c>
      <c r="Z15" s="14" t="n">
        <f aca="false">D18-D17</f>
        <v>-0.408</v>
      </c>
    </row>
    <row r="16" customFormat="false" ht="13.8" hidden="false" customHeight="false" outlineLevel="0" collapsed="false">
      <c r="A16" s="9" t="n">
        <v>-0.408</v>
      </c>
      <c r="B16" s="9" t="n">
        <v>0.408</v>
      </c>
      <c r="C16" s="9" t="n">
        <v>-1.317E-016</v>
      </c>
      <c r="D16" s="9" t="n">
        <v>-0.408</v>
      </c>
      <c r="E16" s="9" t="n">
        <v>-0.577</v>
      </c>
      <c r="F16" s="9" t="n">
        <v>-0.408</v>
      </c>
      <c r="G16" s="10"/>
      <c r="H16" s="6" t="s">
        <v>28</v>
      </c>
      <c r="I16" s="9" t="n">
        <v>420</v>
      </c>
      <c r="J16" s="6" t="n">
        <v>0.9</v>
      </c>
      <c r="K16" s="9" t="n">
        <v>-12.9903810567666</v>
      </c>
      <c r="L16" s="10"/>
      <c r="M16" s="6" t="s">
        <v>28</v>
      </c>
      <c r="N16" s="9" t="n">
        <f aca="false">SQRT(I16)</f>
        <v>20.4939015319192</v>
      </c>
      <c r="O16" s="9" t="n">
        <f aca="false">J16/(2*N16)</f>
        <v>0.021957751641342</v>
      </c>
      <c r="P16" s="9" t="n">
        <f aca="false">PI()/(N16*SQRT(1-O16^2))</f>
        <v>0.153330993168733</v>
      </c>
      <c r="Q16" s="17" t="n">
        <f aca="false">R16*(1+EXP(1)^((-1*PI()*O16)/SQRT(1-O16^2)))</f>
        <v>-0.0597968167837848</v>
      </c>
      <c r="R16" s="9" t="n">
        <f aca="false">(K16/I16)</f>
        <v>-0.0309294787065871</v>
      </c>
      <c r="T16" s="13" t="s">
        <v>29</v>
      </c>
      <c r="U16" s="14" t="n">
        <f aca="false">E14-E13</f>
        <v>0</v>
      </c>
      <c r="V16" s="15" t="n">
        <f aca="false">E15-E13</f>
        <v>0</v>
      </c>
      <c r="W16" s="14" t="n">
        <f aca="false">E17-E13</f>
        <v>0</v>
      </c>
      <c r="X16" s="14" t="n">
        <f aca="false">E15-E16</f>
        <v>0.8657</v>
      </c>
      <c r="Y16" s="14" t="n">
        <f aca="false">E17-E16</f>
        <v>0.8657</v>
      </c>
      <c r="Z16" s="14" t="n">
        <f aca="false">E18-E17</f>
        <v>-0.2887</v>
      </c>
    </row>
    <row r="17" customFormat="false" ht="13.8" hidden="false" customHeight="false" outlineLevel="0" collapsed="false">
      <c r="A17" s="9" t="n">
        <v>-0.408</v>
      </c>
      <c r="B17" s="9" t="n">
        <v>0.558</v>
      </c>
      <c r="C17" s="9" t="n">
        <v>-0.5</v>
      </c>
      <c r="D17" s="9" t="n">
        <v>0.408</v>
      </c>
      <c r="E17" s="9" t="n">
        <v>0.2887</v>
      </c>
      <c r="F17" s="9" t="n">
        <v>0.149</v>
      </c>
      <c r="G17" s="10"/>
      <c r="H17" s="6" t="s">
        <v>30</v>
      </c>
      <c r="I17" s="9" t="n">
        <v>522.487113059643</v>
      </c>
      <c r="J17" s="6" t="n">
        <v>0.9</v>
      </c>
      <c r="K17" s="9" t="n">
        <v>64.2794711624029</v>
      </c>
      <c r="L17" s="10"/>
      <c r="M17" s="6" t="s">
        <v>30</v>
      </c>
      <c r="N17" s="9" t="n">
        <f aca="false">SQRT(I17)</f>
        <v>22.8579770115302</v>
      </c>
      <c r="O17" s="9" t="n">
        <f aca="false">J17/(2*N17)</f>
        <v>0.0196867815455851</v>
      </c>
      <c r="P17" s="9" t="n">
        <f aca="false">PI()/(N17*SQRT(1-O17^2))</f>
        <v>0.137466304282439</v>
      </c>
      <c r="Q17" s="17" t="n">
        <f aca="false">R17*(1+EXP(1)^((-1*PI()*O17)/SQRT(1-O17^2)))</f>
        <v>0.238672134743607</v>
      </c>
      <c r="R17" s="9" t="n">
        <f aca="false">(K17/I17)</f>
        <v>0.123025945627611</v>
      </c>
      <c r="T17" s="13" t="s">
        <v>32</v>
      </c>
      <c r="U17" s="14" t="n">
        <f aca="false">F13-F14</f>
        <v>0.409</v>
      </c>
      <c r="V17" s="15" t="n">
        <f aca="false">F15-F13</f>
        <v>0.707</v>
      </c>
      <c r="W17" s="14" t="n">
        <f aca="false">F17-F13</f>
        <v>0.298</v>
      </c>
      <c r="X17" s="14" t="n">
        <f aca="false">F15-F16</f>
        <v>0.966</v>
      </c>
      <c r="Y17" s="14" t="n">
        <f aca="false">F17-F16</f>
        <v>0.557</v>
      </c>
      <c r="Z17" s="14" t="n">
        <f aca="false">F18-F17</f>
        <v>-0.149</v>
      </c>
    </row>
    <row r="19" customFormat="false" ht="12.8" hidden="false" customHeight="false" outlineLevel="0" collapsed="false">
      <c r="AB19" s="26" t="s">
        <v>37</v>
      </c>
      <c r="AC19" s="26"/>
      <c r="AD19" s="26"/>
      <c r="AE19" s="26"/>
      <c r="AF19" s="26"/>
      <c r="AG19" s="26"/>
      <c r="AH19" s="26"/>
      <c r="AJ19" s="26" t="s">
        <v>38</v>
      </c>
      <c r="AK19" s="26"/>
      <c r="AL19" s="26"/>
      <c r="AM19" s="26"/>
      <c r="AN19" s="26"/>
      <c r="AO19" s="26"/>
      <c r="AP19" s="26"/>
    </row>
    <row r="20" customFormat="false" ht="14.9" hidden="false" customHeight="false" outlineLevel="0" collapsed="false">
      <c r="A20" s="1" t="s">
        <v>0</v>
      </c>
      <c r="B20" s="1"/>
      <c r="C20" s="1"/>
      <c r="D20" s="1"/>
      <c r="E20" s="1"/>
      <c r="F20" s="1"/>
      <c r="G20" s="2"/>
      <c r="H20" s="3"/>
      <c r="I20" s="4" t="s">
        <v>1</v>
      </c>
      <c r="J20" s="4" t="s">
        <v>2</v>
      </c>
      <c r="K20" s="4" t="s">
        <v>3</v>
      </c>
      <c r="L20" s="5"/>
      <c r="M20" s="3"/>
      <c r="N20" s="6" t="s">
        <v>4</v>
      </c>
      <c r="O20" s="6" t="s">
        <v>5</v>
      </c>
      <c r="P20" s="6" t="s">
        <v>6</v>
      </c>
      <c r="Q20" s="6" t="s">
        <v>7</v>
      </c>
      <c r="R20" s="6" t="s">
        <v>8</v>
      </c>
      <c r="T20" s="7"/>
      <c r="U20" s="7" t="s">
        <v>9</v>
      </c>
      <c r="V20" s="8" t="s">
        <v>10</v>
      </c>
      <c r="W20" s="8" t="s">
        <v>11</v>
      </c>
      <c r="X20" s="8" t="s">
        <v>12</v>
      </c>
      <c r="Y20" s="8" t="s">
        <v>13</v>
      </c>
      <c r="Z20" s="8" t="s">
        <v>14</v>
      </c>
      <c r="AB20" s="7" t="s">
        <v>15</v>
      </c>
      <c r="AC20" s="7" t="s">
        <v>9</v>
      </c>
      <c r="AD20" s="8" t="s">
        <v>10</v>
      </c>
      <c r="AE20" s="8" t="s">
        <v>11</v>
      </c>
      <c r="AF20" s="8" t="s">
        <v>12</v>
      </c>
      <c r="AG20" s="8" t="s">
        <v>13</v>
      </c>
      <c r="AH20" s="8" t="s">
        <v>14</v>
      </c>
      <c r="AJ20" s="7" t="s">
        <v>15</v>
      </c>
      <c r="AK20" s="7" t="s">
        <v>9</v>
      </c>
      <c r="AL20" s="8" t="s">
        <v>10</v>
      </c>
      <c r="AM20" s="8" t="s">
        <v>11</v>
      </c>
      <c r="AN20" s="8" t="s">
        <v>12</v>
      </c>
      <c r="AO20" s="8" t="s">
        <v>13</v>
      </c>
      <c r="AP20" s="8" t="s">
        <v>14</v>
      </c>
    </row>
    <row r="21" customFormat="false" ht="13.8" hidden="false" customHeight="false" outlineLevel="0" collapsed="false">
      <c r="A21" s="9" t="n">
        <v>-0.408</v>
      </c>
      <c r="B21" s="9" t="n">
        <v>-0.261</v>
      </c>
      <c r="C21" s="9" t="n">
        <v>6.23349600688619E-017</v>
      </c>
      <c r="D21" s="9" t="n">
        <v>-1.4204440559163E-016</v>
      </c>
      <c r="E21" s="9" t="n">
        <v>-0.577</v>
      </c>
      <c r="F21" s="9" t="n">
        <v>0.657</v>
      </c>
      <c r="G21" s="10"/>
      <c r="H21" s="6" t="s">
        <v>16</v>
      </c>
      <c r="I21" s="9" t="n">
        <v>-7.82385860764814E-014</v>
      </c>
      <c r="J21" s="6" t="n">
        <v>0.9</v>
      </c>
      <c r="K21" s="9" t="n">
        <v>-9.89171120232213E-016</v>
      </c>
      <c r="L21" s="10"/>
      <c r="M21" s="6" t="s">
        <v>16</v>
      </c>
      <c r="N21" s="16" t="s">
        <v>17</v>
      </c>
      <c r="O21" s="16" t="s">
        <v>17</v>
      </c>
      <c r="P21" s="16" t="s">
        <v>17</v>
      </c>
      <c r="Q21" s="16" t="s">
        <v>17</v>
      </c>
      <c r="R21" s="16" t="s">
        <v>17</v>
      </c>
      <c r="T21" s="13" t="s">
        <v>18</v>
      </c>
      <c r="U21" s="14" t="n">
        <f aca="false">A22-A21</f>
        <v>0</v>
      </c>
      <c r="V21" s="15" t="n">
        <f aca="false">A23-A21</f>
        <v>0</v>
      </c>
      <c r="W21" s="14" t="n">
        <f aca="false">A25-A21</f>
        <v>0</v>
      </c>
      <c r="X21" s="14" t="n">
        <f aca="false">A23-A24</f>
        <v>0</v>
      </c>
      <c r="Y21" s="14" t="n">
        <f aca="false">A25-A24</f>
        <v>0</v>
      </c>
      <c r="Z21" s="14" t="n">
        <f aca="false">A26-A25</f>
        <v>0</v>
      </c>
      <c r="AB21" s="13" t="s">
        <v>33</v>
      </c>
      <c r="AC21" s="14" t="n">
        <f aca="false">ABS(AC22-AC23)/AC23*100</f>
        <v>1062.13118337622</v>
      </c>
      <c r="AD21" s="14" t="n">
        <f aca="false">ABS(AD22-AD23)/AD23*100</f>
        <v>-66.7210337715207</v>
      </c>
      <c r="AE21" s="14" t="n">
        <f aca="false">ABS(AE22-AE23)/AE23*100</f>
        <v>325.293519194285</v>
      </c>
      <c r="AF21" s="14" t="n">
        <f aca="false">ABS(AF22-AF23)/AF23*100</f>
        <v>-45.8125655308004</v>
      </c>
      <c r="AG21" s="14" t="n">
        <f aca="false">ABS(AG22-AG23)/AG23*100</f>
        <v>-79.194850476429</v>
      </c>
      <c r="AH21" s="14" t="n">
        <f aca="false">ABS(AH22-AH23)/AH23*100</f>
        <v>-183.388870358008</v>
      </c>
      <c r="AJ21" s="13" t="s">
        <v>34</v>
      </c>
      <c r="AK21" s="14" t="n">
        <f aca="false">ABS(AK22-AK23)/AK23*100</f>
        <v>144.164070871977</v>
      </c>
      <c r="AL21" s="14" t="n">
        <f aca="false">ABS(AL22-AL23)/AL23*100</f>
        <v>138.008799670308</v>
      </c>
      <c r="AM21" s="14" t="n">
        <f aca="false">ABS(AM22-AM23)/AM23*100</f>
        <v>-224.611570242637</v>
      </c>
      <c r="AN21" s="14" t="n">
        <f aca="false">ABS(AN22-AN23)/AN23*100</f>
        <v>167.293697895951</v>
      </c>
      <c r="AO21" s="14" t="n">
        <f aca="false">ABS(AO22-AO23)/AO23*100</f>
        <v>123.062421787269</v>
      </c>
      <c r="AP21" s="14" t="n">
        <f aca="false">ABS(AP22-AP23)/AP23*100</f>
        <v>62.1231753285472</v>
      </c>
    </row>
    <row r="22" customFormat="false" ht="13.8" hidden="false" customHeight="false" outlineLevel="0" collapsed="false">
      <c r="A22" s="9" t="n">
        <v>-0.408</v>
      </c>
      <c r="B22" s="9" t="n">
        <v>-0.465</v>
      </c>
      <c r="C22" s="9" t="n">
        <v>3.24608732834454E-016</v>
      </c>
      <c r="D22" s="9" t="n">
        <v>-0.707</v>
      </c>
      <c r="E22" s="9" t="n">
        <v>0.289</v>
      </c>
      <c r="F22" s="9" t="n">
        <v>-0.185</v>
      </c>
      <c r="G22" s="10"/>
      <c r="H22" s="6" t="s">
        <v>21</v>
      </c>
      <c r="I22" s="9" t="n">
        <v>61.3826062067637</v>
      </c>
      <c r="J22" s="6" t="n">
        <v>0.9</v>
      </c>
      <c r="K22" s="9" t="n">
        <v>17.8907140767218</v>
      </c>
      <c r="L22" s="10"/>
      <c r="M22" s="6" t="s">
        <v>21</v>
      </c>
      <c r="N22" s="9" t="n">
        <f aca="false">SQRT(I22)</f>
        <v>7.83470524057949</v>
      </c>
      <c r="O22" s="9" t="n">
        <f aca="false">J22/(2*N22)</f>
        <v>0.0574367492052217</v>
      </c>
      <c r="P22" s="9" t="n">
        <f aca="false">PI()/(N22*SQRT(1-O22^2))</f>
        <v>0.401647214512733</v>
      </c>
      <c r="Q22" s="17" t="n">
        <f aca="false">R22*(1+EXP(1)^((-1*PI()*O22)/SQRT(1-O22^2)))</f>
        <v>0.53473164242051</v>
      </c>
      <c r="R22" s="9" t="n">
        <f aca="false">(K22/I22)</f>
        <v>0.29146227542796</v>
      </c>
      <c r="T22" s="13" t="s">
        <v>22</v>
      </c>
      <c r="U22" s="14" t="n">
        <f aca="false">B22-B21</f>
        <v>-0.204</v>
      </c>
      <c r="V22" s="15" t="n">
        <f aca="false">B23-B21</f>
        <v>-0.204</v>
      </c>
      <c r="W22" s="14" t="n">
        <f aca="false">B25-B21</f>
        <v>0.522</v>
      </c>
      <c r="X22" s="14" t="n">
        <f aca="false">B23-B24</f>
        <v>-0.93</v>
      </c>
      <c r="Y22" s="14" t="n">
        <f aca="false">B25-B24</f>
        <v>-0.204</v>
      </c>
      <c r="Z22" s="14" t="n">
        <f aca="false">B26-B25</f>
        <v>0.204</v>
      </c>
      <c r="AB22" s="7" t="s">
        <v>22</v>
      </c>
      <c r="AC22" s="14" t="n">
        <f aca="false">U22*R22</f>
        <v>-0.0594583041873039</v>
      </c>
      <c r="AD22" s="14" t="n">
        <f aca="false">V22*R22</f>
        <v>-0.0594583041873039</v>
      </c>
      <c r="AE22" s="14" t="n">
        <f aca="false">W22*R22</f>
        <v>0.152143307773395</v>
      </c>
      <c r="AF22" s="14" t="n">
        <f aca="false">X22*R22</f>
        <v>-0.271059916148003</v>
      </c>
      <c r="AG22" s="14" t="n">
        <f aca="false">Y22*R22</f>
        <v>-0.0594583041873039</v>
      </c>
      <c r="AH22" s="14" t="n">
        <f aca="false">Z22*R22</f>
        <v>0.0594583041873039</v>
      </c>
      <c r="AJ22" s="7" t="s">
        <v>22</v>
      </c>
      <c r="AK22" s="14" t="n">
        <f aca="false">U22*Q22</f>
        <v>-0.109085255053784</v>
      </c>
      <c r="AL22" s="14" t="n">
        <f aca="false">V22*Q22</f>
        <v>-0.109085255053784</v>
      </c>
      <c r="AM22" s="14" t="n">
        <f aca="false">W22*Q22</f>
        <v>0.279129917343506</v>
      </c>
      <c r="AN22" s="14" t="n">
        <f aca="false">X22*Q22</f>
        <v>-0.497300427451074</v>
      </c>
      <c r="AO22" s="14" t="n">
        <f aca="false">Y22*Q22</f>
        <v>-0.109085255053784</v>
      </c>
      <c r="AP22" s="14" t="n">
        <f aca="false">Z22*Q22</f>
        <v>0.109085255053784</v>
      </c>
    </row>
    <row r="23" customFormat="false" ht="13.8" hidden="false" customHeight="false" outlineLevel="0" collapsed="false">
      <c r="A23" s="9" t="n">
        <v>-0.408</v>
      </c>
      <c r="B23" s="9" t="n">
        <v>-0.465</v>
      </c>
      <c r="C23" s="9" t="n">
        <v>4.05630582368418E-016</v>
      </c>
      <c r="D23" s="9" t="n">
        <v>0.707</v>
      </c>
      <c r="E23" s="9" t="n">
        <v>0.289</v>
      </c>
      <c r="F23" s="9" t="n">
        <v>-0.185</v>
      </c>
      <c r="G23" s="10"/>
      <c r="H23" s="6" t="s">
        <v>24</v>
      </c>
      <c r="I23" s="9" t="n">
        <v>140</v>
      </c>
      <c r="J23" s="6" t="n">
        <v>0.9</v>
      </c>
      <c r="K23" s="9" t="n">
        <v>-35.3553390593274</v>
      </c>
      <c r="L23" s="10"/>
      <c r="M23" s="6" t="s">
        <v>24</v>
      </c>
      <c r="N23" s="9" t="n">
        <f aca="false">SQRT(I23)</f>
        <v>11.8321595661992</v>
      </c>
      <c r="O23" s="9" t="n">
        <f aca="false">J23/(2*N23)</f>
        <v>0.0380319414627832</v>
      </c>
      <c r="P23" s="9" t="n">
        <f aca="false">PI()/(N23*SQRT(1-O23^2))</f>
        <v>0.265705271165819</v>
      </c>
      <c r="Q23" s="17" t="n">
        <f aca="false">R23*(1+EXP(1)^((-1*PI()*O23)/SQRT(1-O23^2)))</f>
        <v>-0.476616291641104</v>
      </c>
      <c r="R23" s="9" t="n">
        <f aca="false">(K23/I23)</f>
        <v>-0.252538136138053</v>
      </c>
      <c r="T23" s="13" t="s">
        <v>25</v>
      </c>
      <c r="U23" s="14" t="n">
        <f aca="false">C21-C22</f>
        <v>-2.62273772765592E-016</v>
      </c>
      <c r="V23" s="15" t="n">
        <f aca="false">C23-C21</f>
        <v>3.43295622299556E-016</v>
      </c>
      <c r="W23" s="14" t="n">
        <f aca="false">C25-C21</f>
        <v>-6.59071730551331E-017</v>
      </c>
      <c r="X23" s="14" t="n">
        <f aca="false">C23-C24</f>
        <v>0.707</v>
      </c>
      <c r="Y23" s="14" t="n">
        <f aca="false">C25-C24</f>
        <v>0.707</v>
      </c>
      <c r="Z23" s="14" t="n">
        <f aca="false">C26-C25</f>
        <v>0.707</v>
      </c>
      <c r="AB23" s="7" t="s">
        <v>26</v>
      </c>
      <c r="AC23" s="14" t="n">
        <f aca="false">U22*R22+U23*R23+U24*R24+U25*R25+U26*R26</f>
        <v>0.00617985418356969</v>
      </c>
      <c r="AD23" s="14" t="n">
        <f aca="false">V22*R22+V23*R23+V24*R24+V25*R25+V26*R26</f>
        <v>-0.178666319677987</v>
      </c>
      <c r="AE23" s="14" t="n">
        <f aca="false">W22*R22+W23*R23+W24*R24+W25*R25+W26*R26</f>
        <v>0.0357737188334375</v>
      </c>
      <c r="AF23" s="14" t="n">
        <f aca="false">X22*R22+X23*R23+X24*R24+X25*R25+X26*R26</f>
        <v>-0.500226517094245</v>
      </c>
      <c r="AG23" s="14" t="n">
        <f aca="false">Y22*R22+Y23*R23+Y24*R24+Y25*R25+Y26*R26</f>
        <v>-0.285786478582821</v>
      </c>
      <c r="AH23" s="14" t="n">
        <f aca="false">Z22*R22+Z23*R23+Z24*R24+Z25*R25+Z26*R26</f>
        <v>-0.0713024459163862</v>
      </c>
      <c r="AJ23" s="7" t="s">
        <v>26</v>
      </c>
      <c r="AK23" s="14" t="n">
        <v>0.247</v>
      </c>
      <c r="AL23" s="14" t="n">
        <v>0.287</v>
      </c>
      <c r="AM23" s="14" t="n">
        <v>-0.224</v>
      </c>
      <c r="AN23" s="14" t="n">
        <v>0.739</v>
      </c>
      <c r="AO23" s="14" t="n">
        <v>0.473</v>
      </c>
      <c r="AP23" s="14" t="n">
        <v>0.288</v>
      </c>
    </row>
    <row r="24" customFormat="false" ht="13.8" hidden="false" customHeight="false" outlineLevel="0" collapsed="false">
      <c r="A24" s="9" t="n">
        <v>-0.408</v>
      </c>
      <c r="B24" s="9" t="n">
        <v>0.465</v>
      </c>
      <c r="C24" s="9" t="n">
        <v>-0.707</v>
      </c>
      <c r="D24" s="9" t="n">
        <v>1.4204440559163E-016</v>
      </c>
      <c r="E24" s="9" t="n">
        <v>0.289</v>
      </c>
      <c r="F24" s="9" t="n">
        <v>0.185</v>
      </c>
      <c r="G24" s="10"/>
      <c r="H24" s="6" t="s">
        <v>27</v>
      </c>
      <c r="I24" s="9" t="n">
        <v>140</v>
      </c>
      <c r="J24" s="6" t="n">
        <v>0.9</v>
      </c>
      <c r="K24" s="9" t="n">
        <v>-3.53553390593273</v>
      </c>
      <c r="L24" s="10"/>
      <c r="M24" s="6" t="s">
        <v>27</v>
      </c>
      <c r="N24" s="9" t="n">
        <f aca="false">SQRT(I24)</f>
        <v>11.8321595661992</v>
      </c>
      <c r="O24" s="9" t="n">
        <f aca="false">J24/(2*N24)</f>
        <v>0.0380319414627832</v>
      </c>
      <c r="P24" s="9" t="n">
        <f aca="false">PI()/(N24*SQRT(1-O24^2))</f>
        <v>0.265705271165819</v>
      </c>
      <c r="Q24" s="17" t="n">
        <f aca="false">R24*(1+EXP(1)^((-1*PI()*O24)/SQRT(1-O24^2)))</f>
        <v>-0.0476616291641102</v>
      </c>
      <c r="R24" s="9" t="n">
        <f aca="false">(K24/I24)</f>
        <v>-0.0252538136138052</v>
      </c>
      <c r="T24" s="13" t="s">
        <v>23</v>
      </c>
      <c r="U24" s="14" t="n">
        <f aca="false">D22-D21</f>
        <v>-0.707</v>
      </c>
      <c r="V24" s="15" t="n">
        <f aca="false">D23-D21</f>
        <v>0.707</v>
      </c>
      <c r="W24" s="14" t="n">
        <f aca="false">D25-D21</f>
        <v>1.4204440559163E-016</v>
      </c>
      <c r="X24" s="14" t="n">
        <f aca="false">D23-D24</f>
        <v>0.707</v>
      </c>
      <c r="Y24" s="14" t="n">
        <f aca="false">D25-D24</f>
        <v>-1.4204440559163E-016</v>
      </c>
      <c r="Z24" s="14" t="n">
        <f aca="false">D26-D25</f>
        <v>0</v>
      </c>
    </row>
    <row r="25" customFormat="false" ht="13.8" hidden="false" customHeight="false" outlineLevel="0" collapsed="false">
      <c r="A25" s="9" t="n">
        <v>-0.408</v>
      </c>
      <c r="B25" s="9" t="n">
        <v>0.261</v>
      </c>
      <c r="C25" s="9" t="n">
        <v>-3.57221298627115E-018</v>
      </c>
      <c r="D25" s="9" t="n">
        <v>0</v>
      </c>
      <c r="E25" s="9" t="n">
        <v>-0.577</v>
      </c>
      <c r="F25" s="9" t="n">
        <v>-0.657</v>
      </c>
      <c r="G25" s="10"/>
      <c r="H25" s="6" t="s">
        <v>28</v>
      </c>
      <c r="I25" s="9" t="n">
        <v>420</v>
      </c>
      <c r="J25" s="6" t="n">
        <v>0.9</v>
      </c>
      <c r="K25" s="9" t="n">
        <v>-12.9903810567666</v>
      </c>
      <c r="L25" s="10"/>
      <c r="M25" s="6" t="s">
        <v>28</v>
      </c>
      <c r="N25" s="9" t="n">
        <f aca="false">SQRT(I25)</f>
        <v>20.4939015319192</v>
      </c>
      <c r="O25" s="9" t="n">
        <f aca="false">J25/(2*N25)</f>
        <v>0.021957751641342</v>
      </c>
      <c r="P25" s="9" t="n">
        <f aca="false">PI()/(N25*SQRT(1-O25^2))</f>
        <v>0.153330993168733</v>
      </c>
      <c r="Q25" s="17" t="n">
        <f aca="false">R25*(1+EXP(1)^((-1*PI()*O25)/SQRT(1-O25^2)))</f>
        <v>-0.0597968167837848</v>
      </c>
      <c r="R25" s="9" t="n">
        <f aca="false">(K25/I25)</f>
        <v>-0.0309294787065871</v>
      </c>
      <c r="T25" s="13" t="s">
        <v>29</v>
      </c>
      <c r="U25" s="14" t="n">
        <f aca="false">E22-E21</f>
        <v>0.866</v>
      </c>
      <c r="V25" s="15" t="n">
        <f aca="false">E23-E21</f>
        <v>0.866</v>
      </c>
      <c r="W25" s="14" t="n">
        <f aca="false">E25-E21</f>
        <v>0</v>
      </c>
      <c r="X25" s="14" t="n">
        <f aca="false">E23-E24</f>
        <v>0</v>
      </c>
      <c r="Y25" s="14" t="n">
        <f aca="false">E25-E24</f>
        <v>-0.866</v>
      </c>
      <c r="Z25" s="14" t="n">
        <f aca="false">E26-E25</f>
        <v>0.866</v>
      </c>
    </row>
    <row r="26" customFormat="false" ht="13.8" hidden="false" customHeight="false" outlineLevel="0" collapsed="false">
      <c r="A26" s="9" t="n">
        <v>-0.408</v>
      </c>
      <c r="B26" s="9" t="n">
        <v>0.465</v>
      </c>
      <c r="C26" s="9" t="n">
        <v>0.707</v>
      </c>
      <c r="D26" s="9" t="n">
        <v>0</v>
      </c>
      <c r="E26" s="9" t="n">
        <v>0.289</v>
      </c>
      <c r="F26" s="9" t="n">
        <v>0.185</v>
      </c>
      <c r="G26" s="10"/>
      <c r="H26" s="6" t="s">
        <v>30</v>
      </c>
      <c r="I26" s="9" t="n">
        <v>638.617393793236</v>
      </c>
      <c r="J26" s="6" t="n">
        <v>0.9</v>
      </c>
      <c r="K26" s="9" t="n">
        <v>56.5568063969757</v>
      </c>
      <c r="L26" s="10"/>
      <c r="M26" s="6" t="s">
        <v>30</v>
      </c>
      <c r="N26" s="9" t="n">
        <f aca="false">SQRT(I26)</f>
        <v>25.2708803525567</v>
      </c>
      <c r="O26" s="9" t="n">
        <f aca="false">J26/(2*N26)</f>
        <v>0.0178070567278228</v>
      </c>
      <c r="P26" s="9" t="n">
        <f aca="false">PI()/(N26*SQRT(1-O26^2))</f>
        <v>0.124336422555944</v>
      </c>
      <c r="Q26" s="17" t="n">
        <f aca="false">R26*(1+EXP(1)^((-1*PI()*O26)/SQRT(1-O26^2)))</f>
        <v>0.17230360599634</v>
      </c>
      <c r="R26" s="9" t="n">
        <f aca="false">(K26/I26)</f>
        <v>0.0885613310045341</v>
      </c>
      <c r="T26" s="13" t="s">
        <v>32</v>
      </c>
      <c r="U26" s="14" t="n">
        <f aca="false">F21-F22</f>
        <v>0.842</v>
      </c>
      <c r="V26" s="15" t="n">
        <f aca="false">F23-F21</f>
        <v>-0.842</v>
      </c>
      <c r="W26" s="14" t="n">
        <f aca="false">F25-F21</f>
        <v>-1.314</v>
      </c>
      <c r="X26" s="14" t="n">
        <f aca="false">F23-F24</f>
        <v>-0.37</v>
      </c>
      <c r="Y26" s="14" t="n">
        <f aca="false">F25-F24</f>
        <v>-0.842</v>
      </c>
      <c r="Z26" s="14" t="n">
        <f aca="false">F26-F25</f>
        <v>0.842</v>
      </c>
    </row>
    <row r="28" customFormat="false" ht="12.8" hidden="false" customHeight="false" outlineLevel="0" collapsed="false">
      <c r="AB28" s="26" t="s">
        <v>37</v>
      </c>
      <c r="AC28" s="26"/>
      <c r="AD28" s="26"/>
      <c r="AE28" s="26"/>
      <c r="AF28" s="26"/>
      <c r="AG28" s="26"/>
      <c r="AH28" s="26"/>
      <c r="AJ28" s="26" t="s">
        <v>38</v>
      </c>
      <c r="AK28" s="26"/>
      <c r="AL28" s="26"/>
      <c r="AM28" s="26"/>
      <c r="AN28" s="26"/>
      <c r="AO28" s="26"/>
      <c r="AP28" s="26"/>
    </row>
    <row r="29" customFormat="false" ht="14.9" hidden="false" customHeight="false" outlineLevel="0" collapsed="false">
      <c r="A29" s="1" t="s">
        <v>0</v>
      </c>
      <c r="B29" s="1"/>
      <c r="C29" s="1"/>
      <c r="D29" s="1"/>
      <c r="E29" s="1"/>
      <c r="F29" s="1"/>
      <c r="G29" s="2"/>
      <c r="H29" s="3"/>
      <c r="I29" s="4" t="s">
        <v>1</v>
      </c>
      <c r="J29" s="4" t="s">
        <v>2</v>
      </c>
      <c r="K29" s="4" t="s">
        <v>3</v>
      </c>
      <c r="L29" s="5"/>
      <c r="M29" s="3"/>
      <c r="N29" s="6" t="s">
        <v>4</v>
      </c>
      <c r="O29" s="6" t="s">
        <v>5</v>
      </c>
      <c r="P29" s="6" t="s">
        <v>6</v>
      </c>
      <c r="Q29" s="6" t="s">
        <v>7</v>
      </c>
      <c r="R29" s="6" t="s">
        <v>8</v>
      </c>
      <c r="T29" s="7"/>
      <c r="U29" s="7" t="s">
        <v>9</v>
      </c>
      <c r="V29" s="8" t="s">
        <v>10</v>
      </c>
      <c r="W29" s="8" t="s">
        <v>11</v>
      </c>
      <c r="X29" s="8" t="s">
        <v>12</v>
      </c>
      <c r="Y29" s="8" t="s">
        <v>13</v>
      </c>
      <c r="Z29" s="8" t="s">
        <v>14</v>
      </c>
      <c r="AB29" s="7" t="s">
        <v>15</v>
      </c>
      <c r="AC29" s="7" t="s">
        <v>9</v>
      </c>
      <c r="AD29" s="8" t="s">
        <v>10</v>
      </c>
      <c r="AE29" s="8" t="s">
        <v>11</v>
      </c>
      <c r="AF29" s="8" t="s">
        <v>12</v>
      </c>
      <c r="AG29" s="8" t="s">
        <v>13</v>
      </c>
      <c r="AH29" s="8" t="s">
        <v>14</v>
      </c>
      <c r="AJ29" s="7" t="s">
        <v>15</v>
      </c>
      <c r="AK29" s="7" t="s">
        <v>9</v>
      </c>
      <c r="AL29" s="8" t="s">
        <v>10</v>
      </c>
      <c r="AM29" s="8" t="s">
        <v>11</v>
      </c>
      <c r="AN29" s="8" t="s">
        <v>12</v>
      </c>
      <c r="AO29" s="8" t="s">
        <v>13</v>
      </c>
      <c r="AP29" s="8" t="s">
        <v>14</v>
      </c>
    </row>
    <row r="30" customFormat="false" ht="13.8" hidden="false" customHeight="false" outlineLevel="0" collapsed="false">
      <c r="A30" s="9" t="n">
        <v>0.408</v>
      </c>
      <c r="B30" s="9" t="n">
        <v>6.66133814775094E-016</v>
      </c>
      <c r="C30" s="9" t="n">
        <v>0.237</v>
      </c>
      <c r="D30" s="9" t="n">
        <v>-0.408</v>
      </c>
      <c r="E30" s="9" t="n">
        <v>1.66533453693773E-016</v>
      </c>
      <c r="F30" s="9" t="n">
        <v>0.781</v>
      </c>
      <c r="G30" s="10"/>
      <c r="H30" s="6" t="s">
        <v>16</v>
      </c>
      <c r="I30" s="9" t="n">
        <v>5.09429107659747E-014</v>
      </c>
      <c r="J30" s="6" t="n">
        <v>0.9</v>
      </c>
      <c r="K30" s="9" t="n">
        <v>2.2548489646274E-014</v>
      </c>
      <c r="L30" s="10"/>
      <c r="M30" s="6" t="s">
        <v>16</v>
      </c>
      <c r="N30" s="16" t="s">
        <v>17</v>
      </c>
      <c r="O30" s="16" t="s">
        <v>17</v>
      </c>
      <c r="P30" s="16" t="s">
        <v>17</v>
      </c>
      <c r="Q30" s="16" t="s">
        <v>17</v>
      </c>
      <c r="R30" s="16" t="s">
        <v>17</v>
      </c>
      <c r="T30" s="13" t="s">
        <v>18</v>
      </c>
      <c r="U30" s="14" t="n">
        <f aca="false">A31-A30</f>
        <v>0</v>
      </c>
      <c r="V30" s="15" t="n">
        <f aca="false">A32-A30</f>
        <v>0</v>
      </c>
      <c r="W30" s="14" t="n">
        <f aca="false">A34-A30</f>
        <v>0</v>
      </c>
      <c r="X30" s="14" t="n">
        <f aca="false">A32-A33</f>
        <v>0</v>
      </c>
      <c r="Y30" s="14" t="n">
        <f aca="false">A34-A33</f>
        <v>0</v>
      </c>
      <c r="Z30" s="14" t="n">
        <f aca="false">A35-A34</f>
        <v>0</v>
      </c>
      <c r="AB30" s="13" t="s">
        <v>33</v>
      </c>
      <c r="AC30" s="14" t="n">
        <f aca="false">ABS(AC31-AC32)/AC32*100</f>
        <v>100</v>
      </c>
      <c r="AD30" s="14" t="n">
        <f aca="false">ABS(AD31-AD32)/AD32*100</f>
        <v>95.0028730784763</v>
      </c>
      <c r="AE30" s="14" t="n">
        <f aca="false">ABS(AE31-AE32)/AE32*100</f>
        <v>-16.3422619844817</v>
      </c>
      <c r="AF30" s="14" t="n">
        <f aca="false">ABS(AF31-AF32)/AF32*100</f>
        <v>-54.7622550446411</v>
      </c>
      <c r="AG30" s="14" t="n">
        <f aca="false">ABS(AG31-AG32)/AG32*100</f>
        <v>-14.8497474458909</v>
      </c>
      <c r="AH30" s="14" t="n">
        <f aca="false">ABS(AH31-AH32)/AH32*100</f>
        <v>-80.7805713487455</v>
      </c>
      <c r="AJ30" s="13" t="s">
        <v>34</v>
      </c>
      <c r="AK30" s="14" t="n">
        <f aca="false">ABS(AK31-AK32)/AK32*100</f>
        <v>100</v>
      </c>
      <c r="AL30" s="14" t="n">
        <f aca="false">ABS(AL31-AL32)/AL32*100</f>
        <v>121.856427428486</v>
      </c>
      <c r="AM30" s="14" t="n">
        <f aca="false">ABS(AM31-AM32)/AM32*100</f>
        <v>180.760434958094</v>
      </c>
      <c r="AN30" s="14" t="n">
        <f aca="false">ABS(AN31-AN32)/AN32*100</f>
        <v>157.126196132878</v>
      </c>
      <c r="AO30" s="14" t="n">
        <f aca="false">ABS(AO31-AO32)/AO32*100</f>
        <v>210.766884743102</v>
      </c>
      <c r="AP30" s="14" t="n">
        <f aca="false">ABS(AP31-AP32)/AP32*100</f>
        <v>200.39625107608</v>
      </c>
    </row>
    <row r="31" customFormat="false" ht="13.8" hidden="false" customHeight="false" outlineLevel="0" collapsed="false">
      <c r="A31" s="9" t="n">
        <v>0.408</v>
      </c>
      <c r="B31" s="9" t="n">
        <v>1.32727149696774E-015</v>
      </c>
      <c r="C31" s="9" t="n">
        <v>0.781</v>
      </c>
      <c r="D31" s="9" t="n">
        <v>0.408</v>
      </c>
      <c r="E31" s="9" t="n">
        <v>5.95916720979119E-017</v>
      </c>
      <c r="F31" s="9" t="n">
        <v>-0.237</v>
      </c>
      <c r="G31" s="10"/>
      <c r="H31" s="6" t="s">
        <v>21</v>
      </c>
      <c r="I31" s="9" t="n">
        <v>53.4752415750148</v>
      </c>
      <c r="J31" s="6" t="n">
        <v>0.9</v>
      </c>
      <c r="K31" s="9" t="n">
        <v>-30.0750477503773</v>
      </c>
      <c r="L31" s="10"/>
      <c r="M31" s="6" t="s">
        <v>21</v>
      </c>
      <c r="N31" s="9" t="n">
        <f aca="false">SQRT(I31)</f>
        <v>7.31267677222334</v>
      </c>
      <c r="O31" s="9" t="n">
        <f aca="false">J31/(2*N31)</f>
        <v>0.0615369739449296</v>
      </c>
      <c r="P31" s="9" t="n">
        <f aca="false">PI()/(N31*SQRT(1-O31^2))</f>
        <v>0.430424862067409</v>
      </c>
      <c r="Q31" s="17" t="n">
        <f aca="false">R31*(1+EXP(1)^((-1*PI()*O31)/SQRT(1-O31^2)))</f>
        <v>-1.02578778273386</v>
      </c>
      <c r="R31" s="9" t="n">
        <f aca="false">(K31/I31)</f>
        <v>-0.562410694455455</v>
      </c>
      <c r="T31" s="13" t="s">
        <v>22</v>
      </c>
      <c r="U31" s="14" t="n">
        <f aca="false">B31-B30</f>
        <v>6.61137682192646E-016</v>
      </c>
      <c r="V31" s="15" t="n">
        <f aca="false">B32-B30</f>
        <v>-0.372000000000001</v>
      </c>
      <c r="W31" s="14" t="n">
        <f aca="false">B34-B30</f>
        <v>0.371999999999999</v>
      </c>
      <c r="X31" s="14" t="n">
        <f aca="false">B32-B33</f>
        <v>0.23</v>
      </c>
      <c r="Y31" s="14" t="n">
        <f aca="false">B34-B33</f>
        <v>0.974</v>
      </c>
      <c r="Z31" s="14" t="n">
        <f aca="false">B35-B34</f>
        <v>0.23</v>
      </c>
      <c r="AB31" s="7" t="s">
        <v>22</v>
      </c>
      <c r="AC31" s="14" t="n">
        <f aca="false">U31*R31</f>
        <v>-3.71830902972636E-016</v>
      </c>
      <c r="AD31" s="14" t="n">
        <f aca="false">V31*R31</f>
        <v>0.20921677833743</v>
      </c>
      <c r="AE31" s="14" t="n">
        <f aca="false">W31*R31</f>
        <v>-0.209216778337429</v>
      </c>
      <c r="AF31" s="14" t="n">
        <f aca="false">X31*R31</f>
        <v>-0.129354459724755</v>
      </c>
      <c r="AG31" s="14" t="n">
        <f aca="false">Y31*R31</f>
        <v>-0.547788016399613</v>
      </c>
      <c r="AH31" s="14" t="n">
        <f aca="false">Z31*R31</f>
        <v>-0.129354459724755</v>
      </c>
      <c r="AJ31" s="7" t="s">
        <v>22</v>
      </c>
      <c r="AK31" s="14" t="n">
        <f aca="false">U31*Q31</f>
        <v>-6.78186957098197E-016</v>
      </c>
      <c r="AL31" s="14" t="n">
        <f aca="false">V31*Q31</f>
        <v>0.381593055176996</v>
      </c>
      <c r="AM31" s="14" t="n">
        <f aca="false">W31*Q31</f>
        <v>-0.381593055176994</v>
      </c>
      <c r="AN31" s="14" t="n">
        <f aca="false">X31*Q31</f>
        <v>-0.235931190028787</v>
      </c>
      <c r="AO31" s="14" t="n">
        <f aca="false">Y31*Q31</f>
        <v>-0.999117300382778</v>
      </c>
      <c r="AP31" s="14" t="n">
        <f aca="false">Z31*Q31</f>
        <v>-0.235931190028787</v>
      </c>
    </row>
    <row r="32" customFormat="false" ht="13.8" hidden="false" customHeight="false" outlineLevel="0" collapsed="false">
      <c r="A32" s="9" t="n">
        <v>0.408</v>
      </c>
      <c r="B32" s="9" t="n">
        <v>-0.372</v>
      </c>
      <c r="C32" s="9" t="n">
        <v>-0.118</v>
      </c>
      <c r="D32" s="9" t="n">
        <v>-0.408</v>
      </c>
      <c r="E32" s="9" t="n">
        <v>0.602</v>
      </c>
      <c r="F32" s="9" t="n">
        <v>-0.391</v>
      </c>
      <c r="G32" s="10"/>
      <c r="H32" s="6" t="s">
        <v>24</v>
      </c>
      <c r="I32" s="9" t="n">
        <v>97.6114107175208</v>
      </c>
      <c r="J32" s="6" t="n">
        <v>0.9</v>
      </c>
      <c r="K32" s="9" t="n">
        <v>-11.9716780244274</v>
      </c>
      <c r="L32" s="10"/>
      <c r="M32" s="6" t="s">
        <v>24</v>
      </c>
      <c r="N32" s="9" t="n">
        <f aca="false">SQRT(I32)</f>
        <v>9.87984871936412</v>
      </c>
      <c r="O32" s="9" t="n">
        <f aca="false">J32/(2*N32)</f>
        <v>0.0455472561151688</v>
      </c>
      <c r="P32" s="9" t="n">
        <f aca="false">PI()/(N32*SQRT(1-O32^2))</f>
        <v>0.318310180800021</v>
      </c>
      <c r="Q32" s="17" t="n">
        <f aca="false">R32*(1+EXP(1)^((-1*PI()*O32)/SQRT(1-O32^2)))</f>
        <v>-0.228925007650136</v>
      </c>
      <c r="R32" s="9" t="n">
        <f aca="false">(K32/I32)</f>
        <v>-0.122646296538756</v>
      </c>
      <c r="T32" s="13" t="s">
        <v>25</v>
      </c>
      <c r="U32" s="14" t="n">
        <f aca="false">C30-C31</f>
        <v>-0.544</v>
      </c>
      <c r="V32" s="15" t="n">
        <f aca="false">C32-C30</f>
        <v>-0.355</v>
      </c>
      <c r="W32" s="14" t="n">
        <f aca="false">C34-C30</f>
        <v>-0.355</v>
      </c>
      <c r="X32" s="14" t="n">
        <f aca="false">C32-C33</f>
        <v>0.273</v>
      </c>
      <c r="Y32" s="14" t="n">
        <f aca="false">C34-C33</f>
        <v>0.273</v>
      </c>
      <c r="Z32" s="14" t="n">
        <f aca="false">C35-C34</f>
        <v>-0.273</v>
      </c>
      <c r="AB32" s="7" t="s">
        <v>26</v>
      </c>
      <c r="AC32" s="14" t="n">
        <f aca="false">U31*R31+U32*R32+U33*R33+U34*R34+U35*R35</f>
        <v>0.190350018239662</v>
      </c>
      <c r="AD32" s="14" t="n">
        <f aca="false">V31*R31+V32*R32+V33*R33+V34*R34+V35*R35</f>
        <v>0.107289074788777</v>
      </c>
      <c r="AE32" s="14" t="n">
        <f aca="false">W31*R31+W32*R32+W33*R33+W34*R34+W35*R35</f>
        <v>-0.250086582903568</v>
      </c>
      <c r="AF32" s="14" t="n">
        <f aca="false">X31*R31+X32*R32+X33*R33+X34*R34+X35*R35</f>
        <v>-0.285943651374318</v>
      </c>
      <c r="AG32" s="14" t="n">
        <f aca="false">Y31*R31+Y32*R32+Y33*R33+Y34*R34+Y35*R35</f>
        <v>-0.643319309066663</v>
      </c>
      <c r="AH32" s="14" t="n">
        <f aca="false">Z31*R31+Z32*R32+Z33*R33+Z34*R34+Z35*R35</f>
        <v>-0.0715532973259697</v>
      </c>
      <c r="AJ32" s="7" t="s">
        <v>26</v>
      </c>
      <c r="AK32" s="14" t="n">
        <v>0.29</v>
      </c>
      <c r="AL32" s="14" t="n">
        <v>0.172</v>
      </c>
      <c r="AM32" s="14" t="n">
        <v>0.4725</v>
      </c>
      <c r="AN32" s="14" t="n">
        <v>0.413</v>
      </c>
      <c r="AO32" s="14" t="n">
        <v>0.902</v>
      </c>
      <c r="AP32" s="14" t="n">
        <v>0.235</v>
      </c>
    </row>
    <row r="33" customFormat="false" ht="13.8" hidden="false" customHeight="false" outlineLevel="0" collapsed="false">
      <c r="A33" s="9" t="n">
        <v>0.408</v>
      </c>
      <c r="B33" s="9" t="n">
        <v>-0.602</v>
      </c>
      <c r="C33" s="9" t="n">
        <v>-0.391</v>
      </c>
      <c r="D33" s="9" t="n">
        <v>0.408</v>
      </c>
      <c r="E33" s="9" t="n">
        <v>-0.372</v>
      </c>
      <c r="F33" s="9" t="n">
        <v>0.118</v>
      </c>
      <c r="G33" s="10"/>
      <c r="H33" s="6" t="s">
        <v>27</v>
      </c>
      <c r="I33" s="9" t="n">
        <v>280</v>
      </c>
      <c r="J33" s="6" t="n">
        <v>0.9</v>
      </c>
      <c r="K33" s="9" t="n">
        <v>8.16496580927726</v>
      </c>
      <c r="L33" s="10"/>
      <c r="M33" s="6" t="s">
        <v>27</v>
      </c>
      <c r="N33" s="9" t="n">
        <f aca="false">SQRT(I33)</f>
        <v>16.7332005306815</v>
      </c>
      <c r="O33" s="9" t="n">
        <f aca="false">J33/(2*N33)</f>
        <v>0.0268926437100239</v>
      </c>
      <c r="P33" s="9" t="n">
        <f aca="false">PI()/(N33*SQRT(1-O33^2))</f>
        <v>0.187813998089197</v>
      </c>
      <c r="Q33" s="17" t="n">
        <f aca="false">R33*(1+EXP(1)^((-1*PI()*O33)/SQRT(1-O33^2)))</f>
        <v>0.0559579130628806</v>
      </c>
      <c r="R33" s="9" t="n">
        <f aca="false">(K33/I33)</f>
        <v>0.0291605921759902</v>
      </c>
      <c r="T33" s="13" t="s">
        <v>23</v>
      </c>
      <c r="U33" s="14" t="n">
        <f aca="false">D31-D30</f>
        <v>0.816</v>
      </c>
      <c r="V33" s="15" t="n">
        <f aca="false">D32-D30</f>
        <v>0</v>
      </c>
      <c r="W33" s="14" t="n">
        <f aca="false">D34-D30</f>
        <v>0</v>
      </c>
      <c r="X33" s="14" t="n">
        <f aca="false">D32-D33</f>
        <v>-0.816</v>
      </c>
      <c r="Y33" s="14" t="n">
        <f aca="false">D34-D33</f>
        <v>-0.816</v>
      </c>
      <c r="Z33" s="14" t="n">
        <f aca="false">D35-D34</f>
        <v>0.816</v>
      </c>
    </row>
    <row r="34" customFormat="false" ht="13.8" hidden="false" customHeight="false" outlineLevel="0" collapsed="false">
      <c r="A34" s="9" t="n">
        <v>0.408</v>
      </c>
      <c r="B34" s="9" t="n">
        <v>0.372</v>
      </c>
      <c r="C34" s="9" t="n">
        <v>-0.118</v>
      </c>
      <c r="D34" s="9" t="n">
        <v>-0.408</v>
      </c>
      <c r="E34" s="9" t="n">
        <v>-0.602</v>
      </c>
      <c r="F34" s="9" t="n">
        <v>-0.391</v>
      </c>
      <c r="G34" s="10"/>
      <c r="H34" s="6" t="s">
        <v>28</v>
      </c>
      <c r="I34" s="9" t="n">
        <v>366.524758424985</v>
      </c>
      <c r="J34" s="6" t="n">
        <v>0.9</v>
      </c>
      <c r="K34" s="9" t="n">
        <v>-18.5874017230092</v>
      </c>
      <c r="L34" s="10"/>
      <c r="M34" s="6" t="s">
        <v>28</v>
      </c>
      <c r="N34" s="9" t="n">
        <f aca="false">SQRT(I34)</f>
        <v>19.1448363384226</v>
      </c>
      <c r="O34" s="9" t="n">
        <f aca="false">J34/(2*N34)</f>
        <v>0.0235050324821464</v>
      </c>
      <c r="P34" s="9" t="n">
        <f aca="false">PI()/(N34*SQRT(1-O34^2))</f>
        <v>0.164141432272221</v>
      </c>
      <c r="Q34" s="17" t="n">
        <f aca="false">R34*(1+EXP(1)^((-1*PI()*O34)/SQRT(1-O34^2)))</f>
        <v>-0.0978142638784688</v>
      </c>
      <c r="R34" s="9" t="n">
        <f aca="false">(K34/I34)</f>
        <v>-0.0507125406831512</v>
      </c>
      <c r="T34" s="13" t="s">
        <v>29</v>
      </c>
      <c r="U34" s="14" t="n">
        <f aca="false">E31-E30</f>
        <v>-1.06941781595861E-016</v>
      </c>
      <c r="V34" s="15" t="n">
        <f aca="false">E32-E30</f>
        <v>0.602</v>
      </c>
      <c r="W34" s="14" t="n">
        <f aca="false">E34-E30</f>
        <v>-0.602</v>
      </c>
      <c r="X34" s="14" t="n">
        <f aca="false">E32-E33</f>
        <v>0.974</v>
      </c>
      <c r="Y34" s="14" t="n">
        <f aca="false">E34-E33</f>
        <v>-0.23</v>
      </c>
      <c r="Z34" s="14" t="n">
        <f aca="false">E35-E34</f>
        <v>0.974</v>
      </c>
    </row>
    <row r="35" customFormat="false" ht="13.8" hidden="false" customHeight="false" outlineLevel="0" collapsed="false">
      <c r="A35" s="9" t="n">
        <v>0.408</v>
      </c>
      <c r="B35" s="9" t="n">
        <v>0.602</v>
      </c>
      <c r="C35" s="9" t="n">
        <v>-0.391</v>
      </c>
      <c r="D35" s="9" t="n">
        <v>0.408</v>
      </c>
      <c r="E35" s="9" t="n">
        <v>0.372</v>
      </c>
      <c r="F35" s="9" t="n">
        <v>0.118</v>
      </c>
      <c r="G35" s="10"/>
      <c r="H35" s="6" t="s">
        <v>30</v>
      </c>
      <c r="I35" s="9" t="n">
        <v>602.388589282479</v>
      </c>
      <c r="J35" s="6" t="n">
        <v>0.9</v>
      </c>
      <c r="K35" s="9" t="n">
        <v>59.076325703388</v>
      </c>
      <c r="L35" s="10"/>
      <c r="M35" s="6" t="s">
        <v>30</v>
      </c>
      <c r="N35" s="9" t="n">
        <f aca="false">SQRT(I35)</f>
        <v>24.5436058736788</v>
      </c>
      <c r="O35" s="9" t="n">
        <f aca="false">J35/(2*N35)</f>
        <v>0.0183347142353925</v>
      </c>
      <c r="P35" s="9" t="n">
        <f aca="false">PI()/(N35*SQRT(1-O35^2))</f>
        <v>0.128021972181493</v>
      </c>
      <c r="Q35" s="17" t="n">
        <f aca="false">R35*(1+EXP(1)^((-1*PI()*O35)/SQRT(1-O35^2)))</f>
        <v>0.19065010755777</v>
      </c>
      <c r="R35" s="9" t="n">
        <f aca="false">(K35/I35)</f>
        <v>0.0980701274135278</v>
      </c>
      <c r="T35" s="13" t="s">
        <v>32</v>
      </c>
      <c r="U35" s="14" t="n">
        <f aca="false">F30-F31</f>
        <v>1.018</v>
      </c>
      <c r="V35" s="15" t="n">
        <f aca="false">F32-F30</f>
        <v>-1.172</v>
      </c>
      <c r="W35" s="14" t="n">
        <f aca="false">F34-F30</f>
        <v>-1.172</v>
      </c>
      <c r="X35" s="14" t="n">
        <f aca="false">F32-F33</f>
        <v>-0.509</v>
      </c>
      <c r="Y35" s="14" t="n">
        <f aca="false">F34-F33</f>
        <v>-0.509</v>
      </c>
      <c r="Z35" s="14" t="n">
        <f aca="false">F35-F34</f>
        <v>0.509</v>
      </c>
    </row>
    <row r="37" customFormat="false" ht="12.8" hidden="false" customHeight="false" outlineLevel="0" collapsed="false">
      <c r="AB37" s="26" t="s">
        <v>37</v>
      </c>
      <c r="AC37" s="26"/>
      <c r="AD37" s="26"/>
      <c r="AE37" s="26"/>
      <c r="AF37" s="26"/>
      <c r="AG37" s="26"/>
      <c r="AH37" s="26"/>
      <c r="AJ37" s="26" t="s">
        <v>38</v>
      </c>
      <c r="AK37" s="26"/>
      <c r="AL37" s="26"/>
      <c r="AM37" s="26"/>
      <c r="AN37" s="26"/>
      <c r="AO37" s="26"/>
      <c r="AP37" s="26"/>
    </row>
    <row r="38" customFormat="false" ht="14.9" hidden="false" customHeight="false" outlineLevel="0" collapsed="false">
      <c r="A38" s="1" t="s">
        <v>0</v>
      </c>
      <c r="B38" s="1"/>
      <c r="C38" s="1"/>
      <c r="D38" s="1"/>
      <c r="E38" s="1"/>
      <c r="F38" s="1"/>
      <c r="G38" s="2"/>
      <c r="H38" s="3"/>
      <c r="I38" s="4" t="s">
        <v>1</v>
      </c>
      <c r="J38" s="4" t="s">
        <v>2</v>
      </c>
      <c r="K38" s="4" t="s">
        <v>3</v>
      </c>
      <c r="L38" s="5"/>
      <c r="M38" s="3"/>
      <c r="N38" s="6" t="s">
        <v>4</v>
      </c>
      <c r="O38" s="6" t="s">
        <v>5</v>
      </c>
      <c r="P38" s="6" t="s">
        <v>6</v>
      </c>
      <c r="Q38" s="6" t="s">
        <v>7</v>
      </c>
      <c r="R38" s="6" t="s">
        <v>8</v>
      </c>
      <c r="T38" s="7"/>
      <c r="U38" s="7" t="s">
        <v>9</v>
      </c>
      <c r="V38" s="8" t="s">
        <v>10</v>
      </c>
      <c r="W38" s="8" t="s">
        <v>11</v>
      </c>
      <c r="X38" s="8" t="s">
        <v>12</v>
      </c>
      <c r="Y38" s="8" t="s">
        <v>13</v>
      </c>
      <c r="Z38" s="8" t="s">
        <v>14</v>
      </c>
      <c r="AB38" s="7" t="s">
        <v>15</v>
      </c>
      <c r="AC38" s="7" t="s">
        <v>9</v>
      </c>
      <c r="AD38" s="8" t="s">
        <v>10</v>
      </c>
      <c r="AE38" s="8" t="s">
        <v>11</v>
      </c>
      <c r="AF38" s="8" t="s">
        <v>12</v>
      </c>
      <c r="AG38" s="8" t="s">
        <v>13</v>
      </c>
      <c r="AH38" s="8" t="s">
        <v>14</v>
      </c>
      <c r="AJ38" s="7" t="s">
        <v>15</v>
      </c>
      <c r="AK38" s="7" t="s">
        <v>9</v>
      </c>
      <c r="AL38" s="8" t="s">
        <v>10</v>
      </c>
      <c r="AM38" s="8" t="s">
        <v>11</v>
      </c>
      <c r="AN38" s="8" t="s">
        <v>12</v>
      </c>
      <c r="AO38" s="8" t="s">
        <v>13</v>
      </c>
      <c r="AP38" s="8" t="s">
        <v>14</v>
      </c>
    </row>
    <row r="39" customFormat="false" ht="13.8" hidden="false" customHeight="false" outlineLevel="0" collapsed="false">
      <c r="A39" s="9" t="n">
        <v>-0.408</v>
      </c>
      <c r="B39" s="9" t="n">
        <v>-0.227</v>
      </c>
      <c r="C39" s="9" t="n">
        <v>-5.2149288869647E-016</v>
      </c>
      <c r="D39" s="9" t="n">
        <v>0.29</v>
      </c>
      <c r="E39" s="9" t="n">
        <v>0.577</v>
      </c>
      <c r="F39" s="9" t="n">
        <v>-0.604</v>
      </c>
      <c r="G39" s="10"/>
      <c r="H39" s="6" t="s">
        <v>16</v>
      </c>
      <c r="I39" s="9" t="n">
        <v>1.20154012724486E-013</v>
      </c>
      <c r="J39" s="6" t="n">
        <v>0.9</v>
      </c>
      <c r="K39" s="9" t="n">
        <v>-8.61610720513964E-015</v>
      </c>
      <c r="L39" s="10"/>
      <c r="M39" s="6" t="s">
        <v>16</v>
      </c>
      <c r="N39" s="16" t="s">
        <v>17</v>
      </c>
      <c r="O39" s="16" t="s">
        <v>17</v>
      </c>
      <c r="P39" s="16" t="s">
        <v>17</v>
      </c>
      <c r="Q39" s="16" t="s">
        <v>17</v>
      </c>
      <c r="R39" s="16" t="s">
        <v>17</v>
      </c>
      <c r="T39" s="13" t="s">
        <v>18</v>
      </c>
      <c r="U39" s="14" t="n">
        <f aca="false">A40-A39</f>
        <v>0</v>
      </c>
      <c r="V39" s="15" t="n">
        <f aca="false">A41-A39</f>
        <v>0</v>
      </c>
      <c r="W39" s="14" t="n">
        <f aca="false">A43-A39</f>
        <v>0</v>
      </c>
      <c r="X39" s="14" t="n">
        <f aca="false">A41-A42</f>
        <v>0</v>
      </c>
      <c r="Y39" s="14" t="n">
        <f aca="false">A43-A42</f>
        <v>0</v>
      </c>
      <c r="Z39" s="14" t="n">
        <f aca="false">A44-A43</f>
        <v>0</v>
      </c>
      <c r="AB39" s="13" t="s">
        <v>35</v>
      </c>
      <c r="AC39" s="14" t="n">
        <f aca="false">ABS(AC40-AC41)/AC41*100</f>
        <v>49.4819201550417</v>
      </c>
      <c r="AD39" s="14" t="n">
        <f aca="false">ABS(AD40-AD41)/AD41*100</f>
        <v>-249.862881757227</v>
      </c>
      <c r="AE39" s="14" t="n">
        <f aca="false">ABS(AE40-AE41)/AE41*100</f>
        <v>-100</v>
      </c>
      <c r="AF39" s="14" t="n">
        <f aca="false">ABS(AF40-AF41)/AF41*100</f>
        <v>-100</v>
      </c>
      <c r="AG39" s="14" t="n">
        <f aca="false">ABS(AG40-AG41)/AG41*100</f>
        <v>-50.0157332438248</v>
      </c>
      <c r="AH39" s="14" t="n">
        <f aca="false">ABS(AH40-AH41)/AH41*100</f>
        <v>-12.4973353271667</v>
      </c>
      <c r="AJ39" s="13" t="s">
        <v>36</v>
      </c>
      <c r="AK39" s="14" t="n">
        <f aca="false">ABS(AK40-AK41)/AK41*100</f>
        <v>39.3366498681862</v>
      </c>
      <c r="AL39" s="14" t="n">
        <f aca="false">ABS(AL40-AL41)/AL41*100</f>
        <v>14.7986655452055</v>
      </c>
      <c r="AM39" s="14" t="n">
        <f aca="false">ABS(AM40-AM41)/AM41*100</f>
        <v>100</v>
      </c>
      <c r="AN39" s="14" t="n">
        <f aca="false">ABS(AN40-AN41)/AN41*100</f>
        <v>100</v>
      </c>
      <c r="AO39" s="14" t="n">
        <f aca="false">ABS(AO40-AO41)/AO41*100</f>
        <v>154.948686713599</v>
      </c>
      <c r="AP39" s="14" t="n">
        <f aca="false">ABS(AP40-AP41)/AP41*100</f>
        <v>172.563815947146</v>
      </c>
    </row>
    <row r="40" customFormat="false" ht="13.8" hidden="false" customHeight="false" outlineLevel="0" collapsed="false">
      <c r="A40" s="9" t="n">
        <v>-0.408</v>
      </c>
      <c r="B40" s="9" t="n">
        <v>-0.663</v>
      </c>
      <c r="C40" s="9" t="n">
        <v>0.5</v>
      </c>
      <c r="D40" s="9" t="n">
        <v>-0.19</v>
      </c>
      <c r="E40" s="9" t="n">
        <v>-0.289</v>
      </c>
      <c r="F40" s="9" t="n">
        <v>0.158</v>
      </c>
      <c r="G40" s="10"/>
      <c r="H40" s="6" t="s">
        <v>21</v>
      </c>
      <c r="I40" s="9" t="n">
        <v>91.9907684111962</v>
      </c>
      <c r="J40" s="6" t="n">
        <v>0.9</v>
      </c>
      <c r="K40" s="9" t="n">
        <v>-1.83940375490921</v>
      </c>
      <c r="L40" s="10"/>
      <c r="M40" s="6" t="s">
        <v>21</v>
      </c>
      <c r="N40" s="9" t="n">
        <f aca="false">SQRT(I40)</f>
        <v>9.59118180472022</v>
      </c>
      <c r="O40" s="9" t="n">
        <f aca="false">J40/(2*N40)</f>
        <v>0.0469180971815732</v>
      </c>
      <c r="P40" s="9" t="n">
        <f aca="false">PI()/(N40*SQRT(1-O40^2))</f>
        <v>0.327911225453019</v>
      </c>
      <c r="Q40" s="17" t="n">
        <f aca="false">R40*(1+EXP(1)^((-1*PI()*O40)/SQRT(1-O40^2)))</f>
        <v>-0.0372478773159448</v>
      </c>
      <c r="R40" s="9" t="n">
        <f aca="false">(K40/I40)</f>
        <v>-0.0199955254932443</v>
      </c>
      <c r="T40" s="13" t="s">
        <v>22</v>
      </c>
      <c r="U40" s="14" t="n">
        <f aca="false">B40-B39</f>
        <v>-0.436</v>
      </c>
      <c r="V40" s="15" t="n">
        <f aca="false">B41-B39</f>
        <v>0.13</v>
      </c>
      <c r="W40" s="14" t="n">
        <f aca="false">B43-B39</f>
        <v>0.454</v>
      </c>
      <c r="X40" s="14" t="n">
        <f aca="false">B41-B42</f>
        <v>-0.194</v>
      </c>
      <c r="Y40" s="14" t="n">
        <f aca="false">B43-B42</f>
        <v>0.13</v>
      </c>
      <c r="Z40" s="14" t="n">
        <f aca="false">B44-B43</f>
        <v>0.436</v>
      </c>
      <c r="AB40" s="7" t="s">
        <v>25</v>
      </c>
      <c r="AC40" s="14" t="n">
        <f aca="false">U41*R41</f>
        <v>0.080357142857143</v>
      </c>
      <c r="AD40" s="14" t="n">
        <f aca="false">V41*R41</f>
        <v>0.0803571428571429</v>
      </c>
      <c r="AE40" s="14" t="n">
        <f aca="false">W41*R41</f>
        <v>-1.12500605662003E-017</v>
      </c>
      <c r="AF40" s="14" t="n">
        <f aca="false">X41*R41</f>
        <v>-0</v>
      </c>
      <c r="AG40" s="14" t="n">
        <f aca="false">Y41*R41</f>
        <v>-0.0803571428571429</v>
      </c>
      <c r="AH40" s="14" t="n">
        <f aca="false">Z41*R41</f>
        <v>-0.0803571428571429</v>
      </c>
      <c r="AJ40" s="7" t="s">
        <v>25</v>
      </c>
      <c r="AK40" s="14" t="n">
        <f aca="false">U41*Q41</f>
        <v>0.151658375329535</v>
      </c>
      <c r="AL40" s="14" t="n">
        <f aca="false">V41*Q41</f>
        <v>0.151658375329534</v>
      </c>
      <c r="AM40" s="14" t="n">
        <f aca="false">W41*Q41</f>
        <v>-2.12322868529805E-017</v>
      </c>
      <c r="AN40" s="14" t="n">
        <f aca="false">X41*Q41</f>
        <v>-0</v>
      </c>
      <c r="AO40" s="14" t="n">
        <f aca="false">Y41*Q41</f>
        <v>-0.151658375329534</v>
      </c>
      <c r="AP40" s="14" t="n">
        <f aca="false">Z41*Q41</f>
        <v>-0.151658375329534</v>
      </c>
    </row>
    <row r="41" customFormat="false" ht="13.8" hidden="false" customHeight="false" outlineLevel="0" collapsed="false">
      <c r="A41" s="9" t="n">
        <v>-0.408</v>
      </c>
      <c r="B41" s="9" t="n">
        <v>-0.097</v>
      </c>
      <c r="C41" s="9" t="n">
        <v>-0.5</v>
      </c>
      <c r="D41" s="9" t="n">
        <v>0.616</v>
      </c>
      <c r="E41" s="9" t="n">
        <v>-0.289</v>
      </c>
      <c r="F41" s="9" t="n">
        <v>0.333</v>
      </c>
      <c r="G41" s="10"/>
      <c r="H41" s="6" t="s">
        <v>24</v>
      </c>
      <c r="I41" s="9" t="n">
        <v>140</v>
      </c>
      <c r="J41" s="6" t="n">
        <v>0.9</v>
      </c>
      <c r="K41" s="9" t="n">
        <v>-22.5</v>
      </c>
      <c r="L41" s="10"/>
      <c r="M41" s="6" t="s">
        <v>24</v>
      </c>
      <c r="N41" s="9" t="n">
        <f aca="false">SQRT(I41)</f>
        <v>11.8321595661992</v>
      </c>
      <c r="O41" s="9" t="n">
        <f aca="false">J41/(2*N41)</f>
        <v>0.0380319414627832</v>
      </c>
      <c r="P41" s="9" t="n">
        <f aca="false">PI()/(N41*SQRT(1-O41^2))</f>
        <v>0.265705271165819</v>
      </c>
      <c r="Q41" s="17" t="n">
        <f aca="false">R41*(1+EXP(1)^((-1*PI()*O41)/SQRT(1-O41^2)))</f>
        <v>-0.303316750659068</v>
      </c>
      <c r="R41" s="9" t="n">
        <f aca="false">(K41/I41)</f>
        <v>-0.160714285714286</v>
      </c>
      <c r="T41" s="13" t="s">
        <v>25</v>
      </c>
      <c r="U41" s="14" t="n">
        <f aca="false">C39-C40</f>
        <v>-0.500000000000001</v>
      </c>
      <c r="V41" s="15" t="n">
        <f aca="false">C41-C39</f>
        <v>-0.5</v>
      </c>
      <c r="W41" s="14" t="n">
        <f aca="false">C43-C39</f>
        <v>7.00003768563571E-017</v>
      </c>
      <c r="X41" s="14" t="n">
        <f aca="false">C41-C42</f>
        <v>0</v>
      </c>
      <c r="Y41" s="14" t="n">
        <f aca="false">C43-C42</f>
        <v>0.5</v>
      </c>
      <c r="Z41" s="14" t="n">
        <f aca="false">C44-C43</f>
        <v>0.5</v>
      </c>
      <c r="AB41" s="7" t="s">
        <v>26</v>
      </c>
      <c r="AC41" s="14" t="n">
        <f aca="false">U40*R40+U41*R41+U42*R42+U43*R43+U44*R44</f>
        <v>0.159066106834943</v>
      </c>
      <c r="AD41" s="14" t="n">
        <f aca="false">V40*R40+V41*R41+V42*R42+V43*R43+V44*R44</f>
        <v>-0.053620444178645</v>
      </c>
      <c r="AE41" s="14" t="n">
        <f aca="false">W40*R40+W41*R41+W42*R42+W43*R43+W44*R44</f>
        <v>-0.0893790968902217</v>
      </c>
      <c r="AF41" s="14" t="n">
        <f aca="false">X40*R40+X41*R41+X42*R42+X43*R43+X44*R44</f>
        <v>-0.125006220061545</v>
      </c>
      <c r="AG41" s="14" t="n">
        <f aca="false">Y40*R40+Y41*R41+Y42*R42+Y43*R43+Y44*R44</f>
        <v>-0.160764872773122</v>
      </c>
      <c r="AH41" s="14" t="n">
        <f aca="false">Z40*R40+Z41*R41+Z42*R42+Z43*R43+Z44*R44</f>
        <v>-0.0714302633244128</v>
      </c>
      <c r="AJ41" s="7" t="s">
        <v>26</v>
      </c>
      <c r="AK41" s="14" t="n">
        <v>0.25</v>
      </c>
      <c r="AL41" s="14" t="n">
        <v>0.178</v>
      </c>
      <c r="AM41" s="14" t="n">
        <v>0.213</v>
      </c>
      <c r="AN41" s="14" t="n">
        <v>0.229</v>
      </c>
      <c r="AO41" s="14" t="n">
        <v>0.276</v>
      </c>
      <c r="AP41" s="14" t="n">
        <v>0.209</v>
      </c>
    </row>
    <row r="42" customFormat="false" ht="13.8" hidden="false" customHeight="false" outlineLevel="0" collapsed="false">
      <c r="A42" s="9" t="n">
        <v>-0.408</v>
      </c>
      <c r="B42" s="9" t="n">
        <v>0.097</v>
      </c>
      <c r="C42" s="9" t="n">
        <v>-0.5</v>
      </c>
      <c r="D42" s="9" t="n">
        <v>-0.616</v>
      </c>
      <c r="E42" s="9" t="n">
        <v>-0.289</v>
      </c>
      <c r="F42" s="9" t="n">
        <v>-0.333</v>
      </c>
      <c r="G42" s="10"/>
      <c r="H42" s="6" t="s">
        <v>27</v>
      </c>
      <c r="I42" s="9" t="n">
        <v>354.104321218038</v>
      </c>
      <c r="J42" s="6" t="n">
        <v>0.9</v>
      </c>
      <c r="K42" s="9" t="n">
        <v>-19.3082707470181</v>
      </c>
      <c r="L42" s="10"/>
      <c r="M42" s="6" t="s">
        <v>27</v>
      </c>
      <c r="N42" s="9" t="n">
        <f aca="false">SQRT(I42)</f>
        <v>18.8176598231034</v>
      </c>
      <c r="O42" s="9" t="n">
        <f aca="false">J42/(2*N42)</f>
        <v>0.0239137068174393</v>
      </c>
      <c r="P42" s="9" t="n">
        <f aca="false">PI()/(N42*SQRT(1-O42^2))</f>
        <v>0.166996924836369</v>
      </c>
      <c r="Q42" s="17" t="n">
        <f aca="false">R42*(1+EXP(1)^((-1*PI()*O42)/SQRT(1-O42^2)))</f>
        <v>-0.105106684535392</v>
      </c>
      <c r="R42" s="9" t="n">
        <f aca="false">(K42/I42)</f>
        <v>-0.0545270689739172</v>
      </c>
      <c r="T42" s="13" t="s">
        <v>23</v>
      </c>
      <c r="U42" s="14" t="n">
        <f aca="false">D40-D39</f>
        <v>-0.48</v>
      </c>
      <c r="V42" s="15" t="n">
        <f aca="false">D41-D39</f>
        <v>0.326</v>
      </c>
      <c r="W42" s="14" t="n">
        <f aca="false">D43-D39</f>
        <v>-0.58</v>
      </c>
      <c r="X42" s="14" t="n">
        <f aca="false">D41-D42</f>
        <v>1.232</v>
      </c>
      <c r="Y42" s="14" t="n">
        <f aca="false">D43-D42</f>
        <v>0.326</v>
      </c>
      <c r="Z42" s="14" t="n">
        <f aca="false">D44-D43</f>
        <v>0.48</v>
      </c>
    </row>
    <row r="43" customFormat="false" ht="13.8" hidden="false" customHeight="false" outlineLevel="0" collapsed="false">
      <c r="A43" s="9" t="n">
        <v>-0.408</v>
      </c>
      <c r="B43" s="9" t="n">
        <v>0.227</v>
      </c>
      <c r="C43" s="9" t="n">
        <v>-4.51492511840113E-016</v>
      </c>
      <c r="D43" s="9" t="n">
        <v>-0.29</v>
      </c>
      <c r="E43" s="9" t="n">
        <v>0.577</v>
      </c>
      <c r="F43" s="9" t="n">
        <v>0.604</v>
      </c>
      <c r="G43" s="10"/>
      <c r="H43" s="6" t="s">
        <v>28</v>
      </c>
      <c r="I43" s="9" t="n">
        <v>420</v>
      </c>
      <c r="J43" s="6" t="n">
        <v>0.9</v>
      </c>
      <c r="K43" s="9" t="n">
        <v>12.9903810567666</v>
      </c>
      <c r="L43" s="10"/>
      <c r="M43" s="6" t="s">
        <v>28</v>
      </c>
      <c r="N43" s="9" t="n">
        <f aca="false">SQRT(I43)</f>
        <v>20.4939015319192</v>
      </c>
      <c r="O43" s="9" t="n">
        <f aca="false">J43/(2*N43)</f>
        <v>0.021957751641342</v>
      </c>
      <c r="P43" s="9" t="n">
        <f aca="false">PI()/(N43*SQRT(1-O43^2))</f>
        <v>0.153330993168733</v>
      </c>
      <c r="Q43" s="17" t="n">
        <f aca="false">R43*(1+EXP(1)^((-1*PI()*O43)/SQRT(1-O43^2)))</f>
        <v>0.0597968167837848</v>
      </c>
      <c r="R43" s="9" t="n">
        <f aca="false">(K43/I43)</f>
        <v>0.0309294787065871</v>
      </c>
      <c r="T43" s="13" t="s">
        <v>29</v>
      </c>
      <c r="U43" s="14" t="n">
        <f aca="false">E40-E39</f>
        <v>-0.866</v>
      </c>
      <c r="V43" s="15" t="n">
        <f aca="false">E41-E39</f>
        <v>-0.866</v>
      </c>
      <c r="W43" s="14" t="n">
        <f aca="false">E43-E39</f>
        <v>0</v>
      </c>
      <c r="X43" s="14" t="n">
        <f aca="false">E41-E42</f>
        <v>0</v>
      </c>
      <c r="Y43" s="14" t="n">
        <f aca="false">E43-E42</f>
        <v>0.866</v>
      </c>
      <c r="Z43" s="14" t="n">
        <f aca="false">E44-E43</f>
        <v>-0.866</v>
      </c>
    </row>
    <row r="44" customFormat="false" ht="13.8" hidden="false" customHeight="false" outlineLevel="0" collapsed="false">
      <c r="A44" s="9" t="n">
        <v>-0.408</v>
      </c>
      <c r="B44" s="9" t="n">
        <v>0.663</v>
      </c>
      <c r="C44" s="9" t="n">
        <v>0.5</v>
      </c>
      <c r="D44" s="9" t="n">
        <v>0.19</v>
      </c>
      <c r="E44" s="9" t="n">
        <v>-0.289</v>
      </c>
      <c r="F44" s="9" t="n">
        <v>-0.158</v>
      </c>
      <c r="G44" s="10"/>
      <c r="H44" s="6" t="s">
        <v>30</v>
      </c>
      <c r="I44" s="9" t="n">
        <v>673.904910370766</v>
      </c>
      <c r="J44" s="6" t="n">
        <v>0.9</v>
      </c>
      <c r="K44" s="9" t="n">
        <v>-62.4404298078278</v>
      </c>
      <c r="L44" s="10"/>
      <c r="M44" s="6" t="s">
        <v>30</v>
      </c>
      <c r="N44" s="9" t="n">
        <f aca="false">SQRT(I44)</f>
        <v>25.9596785490646</v>
      </c>
      <c r="O44" s="9" t="n">
        <f aca="false">J44/(2*N44)</f>
        <v>0.0173345752009019</v>
      </c>
      <c r="P44" s="9" t="n">
        <f aca="false">PI()/(N44*SQRT(1-O44^2))</f>
        <v>0.121036350997514</v>
      </c>
      <c r="Q44" s="17" t="n">
        <f aca="false">R44*(1+EXP(1)^((-1*PI()*O44)/SQRT(1-O44^2)))</f>
        <v>-0.180397728934132</v>
      </c>
      <c r="R44" s="9" t="n">
        <f aca="false">(K44/I44)</f>
        <v>-0.0926546592062589</v>
      </c>
      <c r="T44" s="13" t="s">
        <v>32</v>
      </c>
      <c r="U44" s="14" t="n">
        <f aca="false">F39-F40</f>
        <v>-0.762</v>
      </c>
      <c r="V44" s="15" t="n">
        <f aca="false">F41-F39</f>
        <v>0.937</v>
      </c>
      <c r="W44" s="14" t="n">
        <f aca="false">F43-F39</f>
        <v>1.208</v>
      </c>
      <c r="X44" s="14" t="n">
        <f aca="false">F41-F42</f>
        <v>0.666</v>
      </c>
      <c r="Y44" s="14" t="n">
        <f aca="false">F43-F42</f>
        <v>0.937</v>
      </c>
      <c r="Z44" s="14" t="n">
        <f aca="false">F44-F43</f>
        <v>-0.762</v>
      </c>
    </row>
  </sheetData>
  <mergeCells count="15">
    <mergeCell ref="AB1:AH1"/>
    <mergeCell ref="AJ1:AP1"/>
    <mergeCell ref="A2:F2"/>
    <mergeCell ref="AB10:AH10"/>
    <mergeCell ref="AJ10:AP10"/>
    <mergeCell ref="A11:F11"/>
    <mergeCell ref="AB19:AH19"/>
    <mergeCell ref="AJ19:AP19"/>
    <mergeCell ref="A20:F20"/>
    <mergeCell ref="AB28:AH28"/>
    <mergeCell ref="AJ28:AP28"/>
    <mergeCell ref="A29:F29"/>
    <mergeCell ref="AB37:AH37"/>
    <mergeCell ref="AJ37:AP37"/>
    <mergeCell ref="A38:F38"/>
  </mergeCells>
  <printOptions headings="false" gridLines="false" gridLinesSet="true" horizontalCentered="false" verticalCentered="false"/>
  <pageMargins left="0.7875" right="0.7875" top="1.02638888888889" bottom="1.02638888888889" header="0.7875" footer="0.7875"/>
  <pageSetup paperSize="1" scale="100" firstPageNumber="0" fitToWidth="1" fitToHeight="6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291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2020-05-20T09:32:38Z</dcterms:created>
  <dc:creator/>
  <dc:description/>
  <dc:language>en-US</dc:language>
  <cp:lastModifiedBy/>
  <dcterms:modified xsi:type="dcterms:W3CDTF">2020-06-05T16:29:40Z</dcterms:modified>
  <cp:revision>56</cp:revision>
  <dc:subject/>
  <dc:title/>
</cp:coreProperties>
</file>