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z_m\Documents\00_LAUNCHX\02_SEGUNDA_MISION\01_FrontEnd\"/>
    </mc:Choice>
  </mc:AlternateContent>
  <xr:revisionPtr revIDLastSave="0" documentId="13_ncr:1_{7C9F9D55-6576-4ED9-8AF6-E3C7E8029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tChart" sheetId="9" r:id="rId1"/>
  </sheets>
  <definedNames>
    <definedName name="_xlnm.Print_Area" localSheetId="0">GanttChart!$A$2:$BN$34</definedName>
    <definedName name="prevWBS" localSheetId="0">GanttChart!$A1048576</definedName>
    <definedName name="_xlnm.Print_Titles" localSheetId="0">GanttChart!$5:$8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9" l="1"/>
  <c r="F14" i="9"/>
  <c r="F16" i="9"/>
  <c r="I16" i="9" s="1"/>
  <c r="F9" i="9" l="1"/>
  <c r="I9" i="9" s="1"/>
  <c r="F13" i="9" l="1"/>
  <c r="F10" i="9"/>
  <c r="K7" i="9"/>
  <c r="K5" i="9" l="1"/>
  <c r="K8" i="9"/>
  <c r="I14" i="9"/>
  <c r="F11" i="9"/>
  <c r="I11" i="9" s="1"/>
  <c r="F15" i="9"/>
  <c r="I15" i="9" s="1"/>
  <c r="L7" i="9" l="1"/>
  <c r="L8" i="9" s="1"/>
  <c r="F19" i="9" l="1"/>
  <c r="I19" i="9" s="1"/>
  <c r="F18" i="9"/>
  <c r="I18" i="9" s="1"/>
  <c r="F24" i="9"/>
  <c r="I24" i="9" s="1"/>
  <c r="F23" i="9"/>
  <c r="I23" i="9" s="1"/>
  <c r="M7" i="9"/>
  <c r="M8" i="9" s="1"/>
  <c r="F25" i="9"/>
  <c r="I25" i="9" s="1"/>
  <c r="N7" i="9" l="1"/>
  <c r="N8" i="9" s="1"/>
  <c r="F26" i="9" l="1"/>
  <c r="I26" i="9" s="1"/>
  <c r="O7" i="9"/>
  <c r="O8" i="9" s="1"/>
  <c r="F17" i="9"/>
  <c r="K6" i="9"/>
  <c r="F27" i="9" l="1"/>
  <c r="I27" i="9" s="1"/>
  <c r="F12" i="9"/>
  <c r="P7" i="9"/>
  <c r="P8" i="9" s="1"/>
  <c r="Q7" i="9" l="1"/>
  <c r="Q8" i="9" s="1"/>
  <c r="R7" i="9" l="1"/>
  <c r="R8" i="9" l="1"/>
  <c r="R5" i="9"/>
  <c r="S7" i="9"/>
  <c r="S8" i="9" s="1"/>
  <c r="T7" i="9" l="1"/>
  <c r="T8" i="9" s="1"/>
  <c r="U7" i="9" l="1"/>
  <c r="U8" i="9" s="1"/>
  <c r="V7" i="9" l="1"/>
  <c r="V8" i="9" s="1"/>
  <c r="R6" i="9"/>
  <c r="W7" i="9" l="1"/>
  <c r="W8" i="9" s="1"/>
  <c r="X7" i="9" l="1"/>
  <c r="X8" i="9" s="1"/>
  <c r="Y7" i="9" l="1"/>
  <c r="Y8" i="9" l="1"/>
  <c r="Y5" i="9"/>
  <c r="Z7" i="9"/>
  <c r="Z8" i="9" s="1"/>
  <c r="AA7" i="9" l="1"/>
  <c r="AA8" i="9" s="1"/>
  <c r="AB7" i="9" l="1"/>
  <c r="AB8" i="9" s="1"/>
  <c r="Y6" i="9"/>
  <c r="AC7" i="9" l="1"/>
  <c r="AC8" i="9" s="1"/>
  <c r="AD7" i="9" l="1"/>
  <c r="AD8" i="9" s="1"/>
  <c r="AE7" i="9" l="1"/>
  <c r="AE8" i="9" s="1"/>
  <c r="AF7" i="9" l="1"/>
  <c r="AF8" i="9" l="1"/>
  <c r="AF5" i="9"/>
  <c r="AG7" i="9"/>
  <c r="AG8" i="9" s="1"/>
  <c r="AH7" i="9" l="1"/>
  <c r="AH8" i="9" s="1"/>
  <c r="AI7" i="9" l="1"/>
  <c r="AI8" i="9" s="1"/>
  <c r="AF6" i="9"/>
  <c r="AJ7" i="9" l="1"/>
  <c r="AJ8" i="9" s="1"/>
  <c r="AK7" i="9" l="1"/>
  <c r="AK8" i="9" s="1"/>
  <c r="AL7" i="9" l="1"/>
  <c r="AL8" i="9" s="1"/>
  <c r="AM7" i="9" l="1"/>
  <c r="AM8" i="9" l="1"/>
  <c r="AM5" i="9"/>
  <c r="AN7" i="9"/>
  <c r="AN8" i="9" s="1"/>
  <c r="AO7" i="9" l="1"/>
  <c r="AO8" i="9" s="1"/>
  <c r="AP7" i="9" l="1"/>
  <c r="AP8" i="9" s="1"/>
  <c r="AM6" i="9"/>
  <c r="AQ7" i="9" l="1"/>
  <c r="AQ8" i="9" s="1"/>
  <c r="AR7" i="9" l="1"/>
  <c r="AR8" i="9" s="1"/>
  <c r="AS7" i="9" l="1"/>
  <c r="AS8" i="9" s="1"/>
  <c r="AT7" i="9" l="1"/>
  <c r="AT8" i="9" l="1"/>
  <c r="AT5" i="9"/>
  <c r="AU7" i="9"/>
  <c r="AU8" i="9" s="1"/>
  <c r="AV7" i="9" l="1"/>
  <c r="AV8" i="9" s="1"/>
  <c r="AW7" i="9" l="1"/>
  <c r="AW8" i="9" s="1"/>
  <c r="AT6" i="9"/>
  <c r="AX7" i="9" l="1"/>
  <c r="AX8" i="9" s="1"/>
  <c r="AY7" i="9" l="1"/>
  <c r="AY8" i="9" s="1"/>
  <c r="AZ7" i="9" l="1"/>
  <c r="AZ8" i="9" s="1"/>
  <c r="BA7" i="9" l="1"/>
  <c r="BA8" i="9" l="1"/>
  <c r="BA5" i="9"/>
  <c r="BB7" i="9"/>
  <c r="BB8" i="9" s="1"/>
  <c r="BC7" i="9" l="1"/>
  <c r="BC8" i="9" s="1"/>
  <c r="BD7" i="9" l="1"/>
  <c r="BD8" i="9" s="1"/>
  <c r="BA6" i="9"/>
  <c r="BE7" i="9" l="1"/>
  <c r="BE8" i="9" s="1"/>
  <c r="BF7" i="9" l="1"/>
  <c r="BF8" i="9" s="1"/>
  <c r="BG7" i="9" l="1"/>
  <c r="BG8" i="9" s="1"/>
  <c r="BH7" i="9" l="1"/>
  <c r="BH8" i="9" l="1"/>
  <c r="BH5" i="9"/>
  <c r="BI7" i="9"/>
  <c r="BI8" i="9" s="1"/>
  <c r="BJ7" i="9" l="1"/>
  <c r="BJ8" i="9" s="1"/>
  <c r="BK7" i="9" l="1"/>
  <c r="BK8" i="9" s="1"/>
  <c r="BH6" i="9"/>
  <c r="BL7" i="9" l="1"/>
  <c r="BL8" i="9" s="1"/>
  <c r="BM7" i="9" l="1"/>
  <c r="BM8" i="9" s="1"/>
  <c r="BN7" i="9" l="1"/>
  <c r="BN8" i="9" s="1"/>
  <c r="F20" i="9" l="1"/>
  <c r="F21" i="9" l="1"/>
  <c r="I21" i="9" l="1"/>
  <c r="F22" i="9"/>
  <c r="I2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Predecessor Tasks:
</t>
        </r>
        <r>
          <rPr>
            <sz val="9"/>
            <color indexed="81"/>
            <rFont val="Tahoma"/>
            <family val="2"/>
          </rPr>
          <t>You can use this column to enter the WBS of a predecessor for reference. The PRO version uses formulas to automatically calculate the Start Date based on the Predecessor.</t>
        </r>
      </text>
    </comment>
  </commentList>
</comments>
</file>

<file path=xl/sharedStrings.xml><?xml version="1.0" encoding="utf-8"?>
<sst xmlns="http://schemas.openxmlformats.org/spreadsheetml/2006/main" count="26" uniqueCount="25">
  <si>
    <t>PREDECESSOR</t>
  </si>
  <si>
    <t xml:space="preserve">Inicio del proyecto </t>
  </si>
  <si>
    <t>Semana</t>
  </si>
  <si>
    <t>ÁREA</t>
  </si>
  <si>
    <t>TAREAS</t>
  </si>
  <si>
    <t>INICI0</t>
  </si>
  <si>
    <t>FIN</t>
  </si>
  <si>
    <t>DÍAS</t>
  </si>
  <si>
    <t>% REALIZADO</t>
  </si>
  <si>
    <t>DÍAS DE TRABAJO</t>
  </si>
  <si>
    <t>SEMANA</t>
  </si>
  <si>
    <t xml:space="preserve">ABOGABOT </t>
  </si>
  <si>
    <t xml:space="preserve">Desarrollador </t>
  </si>
  <si>
    <t>César Domínguez</t>
  </si>
  <si>
    <t>Análisis del proyecto</t>
  </si>
  <si>
    <t>Modelamiento de negocio</t>
  </si>
  <si>
    <t>Fase de planeación</t>
  </si>
  <si>
    <t>Requerimientos</t>
  </si>
  <si>
    <t>Requerimientos detallados</t>
  </si>
  <si>
    <t>Buyer persona</t>
  </si>
  <si>
    <t>Delimitar público objetivo</t>
  </si>
  <si>
    <t>Hacer wireframe</t>
  </si>
  <si>
    <t>Hacer UI</t>
  </si>
  <si>
    <t>HTML</t>
  </si>
  <si>
    <t>Próximos pasos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</si>
</sst>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\(dddd\)"/>
    <numFmt numFmtId="165" formatCode="ddd\ m/dd/yy"/>
    <numFmt numFmtId="166" formatCode="d"/>
    <numFmt numFmtId="167" formatCode="d\ mmm\ yyyy"/>
  </numFmts>
  <fonts count="4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scheme val="major"/>
    </font>
    <font>
      <b/>
      <sz val="9"/>
      <name val="Arial"/>
      <family val="2"/>
      <scheme val="major"/>
    </font>
    <font>
      <b/>
      <sz val="8"/>
      <name val="Arial"/>
      <family val="2"/>
      <scheme val="major"/>
    </font>
    <font>
      <b/>
      <sz val="16"/>
      <color theme="4" tint="-0.249977111117893"/>
      <name val="Arial"/>
      <family val="2"/>
      <scheme val="major"/>
    </font>
    <font>
      <b/>
      <sz val="11"/>
      <name val="Arial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6F4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22"/>
      </top>
      <bottom/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Protection="1"/>
    <xf numFmtId="0" fontId="0" fillId="20" borderId="0" xfId="0" applyFill="1" applyBorder="1" applyProtection="1"/>
    <xf numFmtId="0" fontId="0" fillId="0" borderId="0" xfId="0" applyFill="1" applyBorder="1" applyProtection="1"/>
    <xf numFmtId="0" fontId="0" fillId="0" borderId="0" xfId="0" applyFill="1" applyAlignment="1" applyProtection="1"/>
    <xf numFmtId="0" fontId="0" fillId="0" borderId="0" xfId="0" applyNumberFormat="1" applyFill="1" applyBorder="1" applyProtection="1"/>
    <xf numFmtId="0" fontId="0" fillId="0" borderId="0" xfId="0" applyNumberFormat="1" applyProtection="1"/>
    <xf numFmtId="0" fontId="7" fillId="0" borderId="0" xfId="0" applyNumberFormat="1" applyFont="1" applyAlignment="1" applyProtection="1">
      <protection locked="0"/>
    </xf>
    <xf numFmtId="0" fontId="2" fillId="0" borderId="0" xfId="34" applyAlignment="1" applyProtection="1">
      <alignment horizontal="left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Protection="1">
      <protection locked="0"/>
    </xf>
    <xf numFmtId="0" fontId="4" fillId="20" borderId="0" xfId="34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/>
    <xf numFmtId="0" fontId="29" fillId="0" borderId="0" xfId="0" applyNumberFormat="1" applyFont="1" applyFill="1" applyBorder="1" applyProtection="1"/>
    <xf numFmtId="0" fontId="29" fillId="0" borderId="0" xfId="0" applyFont="1" applyProtection="1"/>
    <xf numFmtId="0" fontId="29" fillId="0" borderId="0" xfId="0" applyNumberFormat="1" applyFont="1" applyProtection="1"/>
    <xf numFmtId="0" fontId="30" fillId="0" borderId="0" xfId="0" applyNumberFormat="1" applyFont="1" applyAlignment="1" applyProtection="1">
      <alignment vertical="center"/>
      <protection locked="0"/>
    </xf>
    <xf numFmtId="0" fontId="28" fillId="21" borderId="10" xfId="0" applyFont="1" applyFill="1" applyBorder="1" applyAlignment="1" applyProtection="1">
      <alignment vertical="center"/>
    </xf>
    <xf numFmtId="0" fontId="28" fillId="0" borderId="10" xfId="0" applyNumberFormat="1" applyFont="1" applyFill="1" applyBorder="1" applyAlignment="1" applyProtection="1">
      <alignment horizontal="left" vertical="center"/>
    </xf>
    <xf numFmtId="0" fontId="28" fillId="0" borderId="10" xfId="0" applyFont="1" applyFill="1" applyBorder="1" applyAlignment="1" applyProtection="1">
      <alignment vertical="center"/>
    </xf>
    <xf numFmtId="1" fontId="33" fillId="23" borderId="11" xfId="0" applyNumberFormat="1" applyFont="1" applyFill="1" applyBorder="1" applyAlignment="1" applyProtection="1">
      <alignment horizontal="center" vertical="center"/>
    </xf>
    <xf numFmtId="9" fontId="33" fillId="23" borderId="11" xfId="40" applyFont="1" applyFill="1" applyBorder="1" applyAlignment="1" applyProtection="1">
      <alignment horizontal="center" vertical="center"/>
    </xf>
    <xf numFmtId="1" fontId="33" fillId="0" borderId="11" xfId="0" applyNumberFormat="1" applyFont="1" applyBorder="1" applyAlignment="1" applyProtection="1">
      <alignment horizontal="center" vertical="center"/>
    </xf>
    <xf numFmtId="0" fontId="28" fillId="0" borderId="10" xfId="0" applyNumberFormat="1" applyFont="1" applyFill="1" applyBorder="1" applyAlignment="1" applyProtection="1">
      <alignment horizontal="center" vertical="center"/>
    </xf>
    <xf numFmtId="0" fontId="28" fillId="0" borderId="0" xfId="0" applyFont="1" applyFill="1" applyBorder="1" applyAlignment="1" applyProtection="1">
      <alignment vertical="center"/>
    </xf>
    <xf numFmtId="0" fontId="34" fillId="0" borderId="0" xfId="0" applyFont="1" applyFill="1" applyBorder="1" applyAlignment="1" applyProtection="1">
      <alignment vertical="center"/>
    </xf>
    <xf numFmtId="0" fontId="33" fillId="0" borderId="11" xfId="0" quotePrefix="1" applyFont="1" applyFill="1" applyBorder="1" applyAlignment="1" applyProtection="1">
      <alignment horizontal="center" vertical="center"/>
    </xf>
    <xf numFmtId="1" fontId="33" fillId="0" borderId="11" xfId="0" applyNumberFormat="1" applyFont="1" applyFill="1" applyBorder="1" applyAlignment="1" applyProtection="1">
      <alignment horizontal="center" vertical="center"/>
    </xf>
    <xf numFmtId="0" fontId="33" fillId="0" borderId="11" xfId="0" applyFont="1" applyBorder="1" applyAlignment="1" applyProtection="1">
      <alignment vertical="center"/>
    </xf>
    <xf numFmtId="0" fontId="33" fillId="0" borderId="11" xfId="0" applyFont="1" applyBorder="1" applyAlignment="1" applyProtection="1">
      <alignment horizontal="left" vertical="center"/>
    </xf>
    <xf numFmtId="166" fontId="3" fillId="0" borderId="12" xfId="0" applyNumberFormat="1" applyFont="1" applyFill="1" applyBorder="1" applyAlignment="1" applyProtection="1">
      <alignment horizontal="center" vertical="center" shrinkToFit="1"/>
    </xf>
    <xf numFmtId="0" fontId="32" fillId="21" borderId="13" xfId="0" applyNumberFormat="1" applyFont="1" applyFill="1" applyBorder="1" applyAlignment="1" applyProtection="1">
      <alignment horizontal="left" vertical="center"/>
    </xf>
    <xf numFmtId="0" fontId="32" fillId="21" borderId="13" xfId="0" applyFont="1" applyFill="1" applyBorder="1" applyAlignment="1" applyProtection="1">
      <alignment vertical="center"/>
    </xf>
    <xf numFmtId="0" fontId="28" fillId="21" borderId="13" xfId="0" applyFont="1" applyFill="1" applyBorder="1" applyAlignment="1" applyProtection="1">
      <alignment vertical="center"/>
    </xf>
    <xf numFmtId="0" fontId="28" fillId="21" borderId="13" xfId="0" applyNumberFormat="1" applyFont="1" applyFill="1" applyBorder="1" applyAlignment="1" applyProtection="1">
      <alignment horizontal="center" vertical="center"/>
    </xf>
    <xf numFmtId="165" fontId="28" fillId="21" borderId="13" xfId="0" applyNumberFormat="1" applyFont="1" applyFill="1" applyBorder="1" applyAlignment="1" applyProtection="1">
      <alignment horizontal="right" vertical="center"/>
    </xf>
    <xf numFmtId="1" fontId="28" fillId="21" borderId="13" xfId="40" applyNumberFormat="1" applyFont="1" applyFill="1" applyBorder="1" applyAlignment="1" applyProtection="1">
      <alignment horizontal="center" vertical="center"/>
    </xf>
    <xf numFmtId="9" fontId="28" fillId="21" borderId="13" xfId="40" applyFont="1" applyFill="1" applyBorder="1" applyAlignment="1" applyProtection="1">
      <alignment horizontal="center" vertical="center"/>
    </xf>
    <xf numFmtId="1" fontId="28" fillId="21" borderId="13" xfId="0" applyNumberFormat="1" applyFont="1" applyFill="1" applyBorder="1" applyAlignment="1" applyProtection="1">
      <alignment horizontal="center" vertical="center"/>
    </xf>
    <xf numFmtId="166" fontId="3" fillId="0" borderId="15" xfId="0" applyNumberFormat="1" applyFont="1" applyFill="1" applyBorder="1" applyAlignment="1" applyProtection="1">
      <alignment horizontal="center" vertical="center" shrinkToFit="1"/>
    </xf>
    <xf numFmtId="166" fontId="3" fillId="0" borderId="16" xfId="0" applyNumberFormat="1" applyFont="1" applyFill="1" applyBorder="1" applyAlignment="1" applyProtection="1">
      <alignment horizontal="center" vertical="center" shrinkToFit="1"/>
    </xf>
    <xf numFmtId="1" fontId="36" fillId="21" borderId="13" xfId="0" applyNumberFormat="1" applyFont="1" applyFill="1" applyBorder="1" applyAlignment="1" applyProtection="1">
      <alignment horizontal="center" vertical="center"/>
    </xf>
    <xf numFmtId="1" fontId="37" fillId="0" borderId="11" xfId="0" applyNumberFormat="1" applyFont="1" applyBorder="1" applyAlignment="1" applyProtection="1">
      <alignment horizontal="center" vertical="center"/>
    </xf>
    <xf numFmtId="1" fontId="36" fillId="0" borderId="10" xfId="0" applyNumberFormat="1" applyFont="1" applyFill="1" applyBorder="1" applyAlignment="1" applyProtection="1">
      <alignment horizontal="center" vertical="center"/>
    </xf>
    <xf numFmtId="1" fontId="37" fillId="0" borderId="11" xfId="0" applyNumberFormat="1" applyFont="1" applyFill="1" applyBorder="1" applyAlignment="1" applyProtection="1">
      <alignment horizontal="center" vertical="center"/>
    </xf>
    <xf numFmtId="165" fontId="33" fillId="0" borderId="11" xfId="0" applyNumberFormat="1" applyFont="1" applyBorder="1" applyAlignment="1" applyProtection="1">
      <alignment horizontal="center" vertical="center"/>
    </xf>
    <xf numFmtId="0" fontId="28" fillId="21" borderId="13" xfId="0" applyFont="1" applyFill="1" applyBorder="1" applyAlignment="1" applyProtection="1">
      <alignment horizontal="left" vertical="center"/>
    </xf>
    <xf numFmtId="0" fontId="28" fillId="0" borderId="10" xfId="0" applyFont="1" applyFill="1" applyBorder="1" applyAlignment="1" applyProtection="1">
      <alignment horizontal="left" vertical="center"/>
    </xf>
    <xf numFmtId="9" fontId="28" fillId="0" borderId="10" xfId="0" applyNumberFormat="1" applyFont="1" applyFill="1" applyBorder="1" applyAlignment="1" applyProtection="1">
      <alignment horizontal="left" vertical="center"/>
    </xf>
    <xf numFmtId="0" fontId="38" fillId="0" borderId="0" xfId="0" applyNumberFormat="1" applyFont="1" applyFill="1" applyBorder="1" applyProtection="1"/>
    <xf numFmtId="0" fontId="38" fillId="0" borderId="0" xfId="0" applyFont="1" applyFill="1" applyBorder="1" applyProtection="1"/>
    <xf numFmtId="0" fontId="1" fillId="0" borderId="0" xfId="0" applyFont="1" applyFill="1" applyBorder="1" applyProtection="1"/>
    <xf numFmtId="0" fontId="38" fillId="0" borderId="0" xfId="0" applyFont="1" applyProtection="1"/>
    <xf numFmtId="0" fontId="38" fillId="0" borderId="0" xfId="0" applyFont="1" applyFill="1" applyAlignment="1" applyProtection="1">
      <alignment horizontal="right" vertical="center"/>
    </xf>
    <xf numFmtId="165" fontId="28" fillId="21" borderId="13" xfId="0" applyNumberFormat="1" applyFont="1" applyFill="1" applyBorder="1" applyAlignment="1" applyProtection="1">
      <alignment horizontal="center" vertical="center"/>
    </xf>
    <xf numFmtId="0" fontId="39" fillId="0" borderId="17" xfId="0" applyNumberFormat="1" applyFont="1" applyFill="1" applyBorder="1" applyAlignment="1" applyProtection="1">
      <alignment horizontal="left" vertical="center"/>
    </xf>
    <xf numFmtId="0" fontId="39" fillId="0" borderId="17" xfId="0" applyFont="1" applyFill="1" applyBorder="1" applyAlignment="1" applyProtection="1">
      <alignment horizontal="center" vertical="center" wrapText="1"/>
    </xf>
    <xf numFmtId="0" fontId="40" fillId="0" borderId="17" xfId="0" applyNumberFormat="1" applyFont="1" applyFill="1" applyBorder="1" applyAlignment="1" applyProtection="1">
      <alignment horizontal="center" vertical="center" wrapText="1"/>
    </xf>
    <xf numFmtId="0" fontId="39" fillId="0" borderId="17" xfId="0" applyFont="1" applyFill="1" applyBorder="1" applyAlignment="1" applyProtection="1">
      <alignment horizontal="center" vertical="center"/>
    </xf>
    <xf numFmtId="0" fontId="28" fillId="0" borderId="18" xfId="0" applyNumberFormat="1" applyFont="1" applyFill="1" applyBorder="1" applyAlignment="1" applyProtection="1">
      <alignment horizontal="center" vertical="center" shrinkToFit="1"/>
    </xf>
    <xf numFmtId="0" fontId="28" fillId="0" borderId="19" xfId="0" applyNumberFormat="1" applyFont="1" applyFill="1" applyBorder="1" applyAlignment="1" applyProtection="1">
      <alignment horizontal="center" vertical="center" shrinkToFit="1"/>
    </xf>
    <xf numFmtId="0" fontId="28" fillId="0" borderId="20" xfId="0" applyNumberFormat="1" applyFont="1" applyFill="1" applyBorder="1" applyAlignment="1" applyProtection="1">
      <alignment horizontal="center" vertical="center" shrinkToFit="1"/>
    </xf>
    <xf numFmtId="0" fontId="1" fillId="0" borderId="0" xfId="0" applyFont="1" applyFill="1" applyBorder="1" applyAlignment="1" applyProtection="1"/>
    <xf numFmtId="0" fontId="28" fillId="0" borderId="10" xfId="0" applyFont="1" applyFill="1" applyBorder="1" applyAlignment="1" applyProtection="1">
      <alignment vertical="center" wrapText="1"/>
    </xf>
    <xf numFmtId="0" fontId="33" fillId="0" borderId="11" xfId="0" applyFont="1" applyFill="1" applyBorder="1" applyAlignment="1" applyProtection="1">
      <alignment horizontal="center" vertical="center"/>
    </xf>
    <xf numFmtId="0" fontId="31" fillId="0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protection locked="0"/>
    </xf>
    <xf numFmtId="0" fontId="2" fillId="0" borderId="0" xfId="34" applyNumberFormat="1" applyFill="1" applyBorder="1" applyAlignment="1" applyProtection="1"/>
    <xf numFmtId="167" fontId="33" fillId="22" borderId="11" xfId="0" applyNumberFormat="1" applyFont="1" applyFill="1" applyBorder="1" applyAlignment="1" applyProtection="1">
      <alignment horizontal="center" vertical="center"/>
    </xf>
    <xf numFmtId="167" fontId="33" fillId="0" borderId="11" xfId="0" applyNumberFormat="1" applyFont="1" applyBorder="1" applyAlignment="1" applyProtection="1">
      <alignment horizontal="center" vertical="center"/>
    </xf>
    <xf numFmtId="0" fontId="28" fillId="24" borderId="10" xfId="0" applyNumberFormat="1" applyFont="1" applyFill="1" applyBorder="1" applyAlignment="1" applyProtection="1">
      <alignment horizontal="left" vertical="center"/>
    </xf>
    <xf numFmtId="0" fontId="28" fillId="24" borderId="10" xfId="0" applyFont="1" applyFill="1" applyBorder="1" applyAlignment="1" applyProtection="1">
      <alignment vertical="center" wrapText="1"/>
    </xf>
    <xf numFmtId="0" fontId="28" fillId="24" borderId="10" xfId="0" applyFont="1" applyFill="1" applyBorder="1" applyAlignment="1" applyProtection="1">
      <alignment vertical="center"/>
    </xf>
    <xf numFmtId="0" fontId="33" fillId="24" borderId="11" xfId="0" applyFont="1" applyFill="1" applyBorder="1" applyAlignment="1" applyProtection="1">
      <alignment horizontal="center" vertical="center"/>
    </xf>
    <xf numFmtId="167" fontId="33" fillId="24" borderId="11" xfId="0" applyNumberFormat="1" applyFont="1" applyFill="1" applyBorder="1" applyAlignment="1" applyProtection="1">
      <alignment horizontal="center" vertical="center"/>
    </xf>
    <xf numFmtId="1" fontId="33" fillId="24" borderId="11" xfId="0" applyNumberFormat="1" applyFont="1" applyFill="1" applyBorder="1" applyAlignment="1" applyProtection="1">
      <alignment horizontal="center" vertical="center"/>
    </xf>
    <xf numFmtId="9" fontId="33" fillId="24" borderId="11" xfId="40" applyFont="1" applyFill="1" applyBorder="1" applyAlignment="1" applyProtection="1">
      <alignment horizontal="center" vertical="center"/>
    </xf>
    <xf numFmtId="1" fontId="37" fillId="24" borderId="11" xfId="0" applyNumberFormat="1" applyFont="1" applyFill="1" applyBorder="1" applyAlignment="1" applyProtection="1">
      <alignment horizontal="center" vertical="center"/>
    </xf>
    <xf numFmtId="0" fontId="28" fillId="24" borderId="10" xfId="0" applyFont="1" applyFill="1" applyBorder="1" applyAlignment="1" applyProtection="1">
      <alignment horizontal="left" vertical="center"/>
    </xf>
    <xf numFmtId="165" fontId="33" fillId="25" borderId="11" xfId="0" applyNumberFormat="1" applyFont="1" applyFill="1" applyBorder="1" applyAlignment="1" applyProtection="1">
      <alignment horizontal="center" vertical="center"/>
    </xf>
    <xf numFmtId="165" fontId="33" fillId="24" borderId="11" xfId="0" applyNumberFormat="1" applyFont="1" applyFill="1" applyBorder="1" applyAlignment="1" applyProtection="1">
      <alignment horizontal="center" vertical="center"/>
    </xf>
    <xf numFmtId="0" fontId="36" fillId="24" borderId="0" xfId="0" applyFont="1" applyFill="1" applyAlignment="1" applyProtection="1">
      <alignment vertical="center"/>
    </xf>
    <xf numFmtId="0" fontId="41" fillId="0" borderId="0" xfId="0" applyNumberFormat="1" applyFont="1" applyFill="1" applyBorder="1" applyAlignment="1" applyProtection="1">
      <alignment vertical="center"/>
      <protection locked="0"/>
    </xf>
    <xf numFmtId="0" fontId="42" fillId="0" borderId="0" xfId="0" applyNumberFormat="1" applyFont="1" applyAlignment="1" applyProtection="1">
      <alignment vertical="center"/>
      <protection locked="0"/>
    </xf>
    <xf numFmtId="0" fontId="28" fillId="0" borderId="10" xfId="0" applyFont="1" applyFill="1" applyBorder="1" applyAlignment="1" applyProtection="1">
      <alignment horizontal="center" vertical="center" wrapText="1"/>
    </xf>
    <xf numFmtId="0" fontId="28" fillId="0" borderId="10" xfId="0" applyFont="1" applyFill="1" applyBorder="1" applyAlignment="1" applyProtection="1">
      <alignment horizontal="center" vertical="center"/>
    </xf>
    <xf numFmtId="0" fontId="0" fillId="0" borderId="0" xfId="0" applyAlignment="1"/>
    <xf numFmtId="0" fontId="28" fillId="0" borderId="22" xfId="0" applyNumberFormat="1" applyFont="1" applyFill="1" applyBorder="1" applyAlignment="1" applyProtection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0" fontId="35" fillId="0" borderId="15" xfId="0" applyNumberFormat="1" applyFont="1" applyFill="1" applyBorder="1" applyAlignment="1" applyProtection="1">
      <alignment horizontal="center" vertical="center"/>
    </xf>
    <xf numFmtId="0" fontId="35" fillId="0" borderId="12" xfId="0" applyNumberFormat="1" applyFont="1" applyFill="1" applyBorder="1" applyAlignment="1" applyProtection="1">
      <alignment horizontal="center" vertical="center"/>
    </xf>
    <xf numFmtId="0" fontId="35" fillId="0" borderId="16" xfId="0" applyNumberFormat="1" applyFont="1" applyFill="1" applyBorder="1" applyAlignment="1" applyProtection="1">
      <alignment horizontal="center" vertical="center"/>
    </xf>
    <xf numFmtId="167" fontId="31" fillId="0" borderId="15" xfId="0" applyNumberFormat="1" applyFont="1" applyFill="1" applyBorder="1" applyAlignment="1" applyProtection="1">
      <alignment horizontal="center" vertical="center"/>
    </xf>
    <xf numFmtId="167" fontId="31" fillId="0" borderId="12" xfId="0" applyNumberFormat="1" applyFont="1" applyFill="1" applyBorder="1" applyAlignment="1" applyProtection="1">
      <alignment horizontal="center" vertical="center"/>
    </xf>
    <xf numFmtId="167" fontId="31" fillId="0" borderId="16" xfId="0" applyNumberFormat="1" applyFont="1" applyFill="1" applyBorder="1" applyAlignment="1" applyProtection="1">
      <alignment horizontal="center" vertical="center"/>
    </xf>
    <xf numFmtId="164" fontId="31" fillId="0" borderId="14" xfId="0" applyNumberFormat="1" applyFont="1" applyFill="1" applyBorder="1" applyAlignment="1" applyProtection="1">
      <alignment horizontal="center" vertical="center" shrinkToFit="1"/>
      <protection locked="0"/>
    </xf>
    <xf numFmtId="164" fontId="31" fillId="0" borderId="21" xfId="0" applyNumberFormat="1" applyFont="1" applyFill="1" applyBorder="1" applyAlignment="1" applyProtection="1">
      <alignment horizontal="center" vertical="center" shrinkToFit="1"/>
      <protection locked="0"/>
    </xf>
    <xf numFmtId="0" fontId="1" fillId="24" borderId="0" xfId="0" applyFont="1" applyFill="1" applyAlignment="1" applyProtection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28" fillId="27" borderId="10" xfId="0" applyFont="1" applyFill="1" applyBorder="1" applyAlignment="1" applyProtection="1">
      <alignment horizontal="center" vertical="center" wrapText="1"/>
    </xf>
    <xf numFmtId="0" fontId="28" fillId="26" borderId="10" xfId="0" applyFont="1" applyFill="1" applyBorder="1" applyAlignment="1" applyProtection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6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Hipervínculo" xfId="34" builtinId="8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Porcentaje" xfId="40" builtinId="5"/>
    <cellStyle name="Salida" xfId="39" builtinId="21" customBuiltin="1"/>
    <cellStyle name="Texto de advertencia" xfId="43" builtinId="11" customBuiltin="1"/>
    <cellStyle name="Texto explicativo" xfId="28" builtinId="53" customBuiltin="1"/>
    <cellStyle name="Título" xfId="41" builtinId="15" customBuiltin="1"/>
    <cellStyle name="Título 2" xfId="31" builtinId="17" customBuiltin="1"/>
    <cellStyle name="Título 3" xfId="32" builtinId="18" customBuiltin="1"/>
    <cellStyle name="Total" xfId="42" builtinId="25" customBuiltin="1"/>
  </cellStyles>
  <dxfs count="4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5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28575</xdr:colOff>
      <xdr:row>6</xdr:row>
      <xdr:rowOff>66675</xdr:rowOff>
    </xdr:from>
    <xdr:to>
      <xdr:col>27</xdr:col>
      <xdr:colOff>142875</xdr:colOff>
      <xdr:row>9</xdr:row>
      <xdr:rowOff>156633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</xdr:row>
          <xdr:rowOff>121920</xdr:rowOff>
        </xdr:from>
        <xdr:to>
          <xdr:col>27</xdr:col>
          <xdr:colOff>106680</xdr:colOff>
          <xdr:row>3</xdr:row>
          <xdr:rowOff>114300</xdr:rowOff>
        </xdr:to>
        <xdr:sp macro="" textlink="">
          <xdr:nvSpPr>
            <xdr:cNvPr id="8238" name="Scroll Bar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BN41"/>
  <sheetViews>
    <sheetView showGridLines="0" tabSelected="1" zoomScaleNormal="100" workbookViewId="0">
      <pane ySplit="8" topLeftCell="A9" activePane="bottomLeft" state="frozen"/>
      <selection pane="bottomLeft" activeCell="M20" sqref="M20"/>
    </sheetView>
  </sheetViews>
  <sheetFormatPr baseColWidth="10" defaultColWidth="9.109375" defaultRowHeight="13.2" x14ac:dyDescent="0.25"/>
  <cols>
    <col min="1" max="1" width="8.33203125" style="5" customWidth="1"/>
    <col min="2" max="2" width="21.109375" style="1" customWidth="1"/>
    <col min="3" max="3" width="7.6640625" style="1" customWidth="1"/>
    <col min="4" max="4" width="6.88671875" style="6" hidden="1" customWidth="1"/>
    <col min="5" max="6" width="12" style="1" customWidth="1"/>
    <col min="7" max="7" width="6" style="1" customWidth="1"/>
    <col min="8" max="8" width="6.6640625" style="1" customWidth="1"/>
    <col min="9" max="9" width="6.44140625" style="1" customWidth="1"/>
    <col min="10" max="10" width="1.88671875" style="1" customWidth="1"/>
    <col min="11" max="66" width="2.44140625" style="1" customWidth="1"/>
    <col min="67" max="16384" width="9.109375" style="3"/>
  </cols>
  <sheetData>
    <row r="1" spans="1:66" ht="18" customHeight="1" x14ac:dyDescent="0.25">
      <c r="J1" s="100"/>
      <c r="K1" s="100"/>
      <c r="L1" s="100"/>
      <c r="M1" s="100"/>
      <c r="N1" s="100"/>
      <c r="O1" s="100"/>
      <c r="P1" s="100"/>
      <c r="Q1" s="100"/>
      <c r="R1" s="100"/>
      <c r="S1" s="100"/>
    </row>
    <row r="2" spans="1:66" ht="18" customHeight="1" x14ac:dyDescent="0.25">
      <c r="A2" s="85" t="s">
        <v>11</v>
      </c>
      <c r="B2" s="13"/>
      <c r="C2" s="13"/>
      <c r="D2" s="13"/>
      <c r="E2" s="13"/>
      <c r="F2" s="13"/>
      <c r="I2" s="68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</row>
    <row r="3" spans="1:66" ht="18" customHeight="1" x14ac:dyDescent="0.25">
      <c r="A3" s="86"/>
      <c r="B3" s="7"/>
      <c r="C3" s="7"/>
      <c r="D3" s="12"/>
      <c r="E3" s="69"/>
      <c r="F3" s="69"/>
      <c r="H3" s="2"/>
    </row>
    <row r="4" spans="1:66" ht="13.8" x14ac:dyDescent="0.25">
      <c r="A4" s="18"/>
      <c r="B4" s="14"/>
      <c r="C4" s="4"/>
      <c r="D4" s="4"/>
      <c r="E4" s="4"/>
      <c r="F4" s="4"/>
      <c r="G4" s="4"/>
      <c r="H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66" ht="17.25" customHeight="1" x14ac:dyDescent="0.25">
      <c r="A5" s="51"/>
      <c r="B5" s="55" t="s">
        <v>1</v>
      </c>
      <c r="C5" s="99">
        <v>44606</v>
      </c>
      <c r="D5" s="99"/>
      <c r="E5" s="99"/>
      <c r="F5" s="52"/>
      <c r="G5" s="55" t="s">
        <v>2</v>
      </c>
      <c r="H5" s="67">
        <v>1</v>
      </c>
      <c r="I5" s="53"/>
      <c r="J5" s="16"/>
      <c r="K5" s="92" t="str">
        <f>"Semana "&amp;(K7-($C$5-WEEKDAY($C$5,1)+2))/7+1</f>
        <v>Semana 1</v>
      </c>
      <c r="L5" s="93"/>
      <c r="M5" s="93"/>
      <c r="N5" s="93"/>
      <c r="O5" s="93"/>
      <c r="P5" s="93"/>
      <c r="Q5" s="94"/>
      <c r="R5" s="92" t="str">
        <f>"Semana "&amp;(R7-($C$5-WEEKDAY($C$5,1)+2))/7+1</f>
        <v>Semana 2</v>
      </c>
      <c r="S5" s="93"/>
      <c r="T5" s="93"/>
      <c r="U5" s="93"/>
      <c r="V5" s="93"/>
      <c r="W5" s="93"/>
      <c r="X5" s="94"/>
      <c r="Y5" s="92" t="str">
        <f>"Semana "&amp;(Y7-($C$5-WEEKDAY($C$5,1)+2))/7+1</f>
        <v>Semana 3</v>
      </c>
      <c r="Z5" s="93"/>
      <c r="AA5" s="93"/>
      <c r="AB5" s="93"/>
      <c r="AC5" s="93"/>
      <c r="AD5" s="93"/>
      <c r="AE5" s="94"/>
      <c r="AF5" s="92" t="str">
        <f>"Semana "&amp;(AF7-($C$5-WEEKDAY($C$5,1)+2))/7+1</f>
        <v>Semana 4</v>
      </c>
      <c r="AG5" s="93"/>
      <c r="AH5" s="93"/>
      <c r="AI5" s="93"/>
      <c r="AJ5" s="93"/>
      <c r="AK5" s="93"/>
      <c r="AL5" s="94"/>
      <c r="AM5" s="92" t="str">
        <f>"Semana "&amp;(AM7-($C$5-WEEKDAY($C$5,1)+2))/7+1</f>
        <v>Semana 5</v>
      </c>
      <c r="AN5" s="93"/>
      <c r="AO5" s="93"/>
      <c r="AP5" s="93"/>
      <c r="AQ5" s="93"/>
      <c r="AR5" s="93"/>
      <c r="AS5" s="94"/>
      <c r="AT5" s="92" t="str">
        <f>"Semana "&amp;(AT7-($C$5-WEEKDAY($C$5,1)+2))/7+1</f>
        <v>Semana 6</v>
      </c>
      <c r="AU5" s="93"/>
      <c r="AV5" s="93"/>
      <c r="AW5" s="93"/>
      <c r="AX5" s="93"/>
      <c r="AY5" s="93"/>
      <c r="AZ5" s="94"/>
      <c r="BA5" s="92" t="str">
        <f>"Semana "&amp;(BA7-($C$5-WEEKDAY($C$5,1)+2))/7+1</f>
        <v>Semana 7</v>
      </c>
      <c r="BB5" s="93"/>
      <c r="BC5" s="93"/>
      <c r="BD5" s="93"/>
      <c r="BE5" s="93"/>
      <c r="BF5" s="93"/>
      <c r="BG5" s="94"/>
      <c r="BH5" s="92" t="str">
        <f>"Semana "&amp;(BH7-($C$5-WEEKDAY($C$5,1)+2))/7+1</f>
        <v>Semana 8</v>
      </c>
      <c r="BI5" s="93"/>
      <c r="BJ5" s="93"/>
      <c r="BK5" s="93"/>
      <c r="BL5" s="93"/>
      <c r="BM5" s="93"/>
      <c r="BN5" s="94"/>
    </row>
    <row r="6" spans="1:66" ht="17.25" customHeight="1" x14ac:dyDescent="0.25">
      <c r="A6" s="51"/>
      <c r="B6" s="55" t="s">
        <v>12</v>
      </c>
      <c r="C6" s="98" t="s">
        <v>13</v>
      </c>
      <c r="D6" s="98"/>
      <c r="E6" s="98"/>
      <c r="F6" s="54"/>
      <c r="G6" s="54"/>
      <c r="H6" s="54"/>
      <c r="I6" s="54"/>
      <c r="J6" s="16"/>
      <c r="K6" s="95">
        <f>K7</f>
        <v>44606</v>
      </c>
      <c r="L6" s="96"/>
      <c r="M6" s="96"/>
      <c r="N6" s="96"/>
      <c r="O6" s="96"/>
      <c r="P6" s="96"/>
      <c r="Q6" s="97"/>
      <c r="R6" s="95">
        <f>R7</f>
        <v>44613</v>
      </c>
      <c r="S6" s="96"/>
      <c r="T6" s="96"/>
      <c r="U6" s="96"/>
      <c r="V6" s="96"/>
      <c r="W6" s="96"/>
      <c r="X6" s="97"/>
      <c r="Y6" s="95">
        <f>Y7</f>
        <v>44620</v>
      </c>
      <c r="Z6" s="96"/>
      <c r="AA6" s="96"/>
      <c r="AB6" s="96"/>
      <c r="AC6" s="96"/>
      <c r="AD6" s="96"/>
      <c r="AE6" s="97"/>
      <c r="AF6" s="95">
        <f>AF7</f>
        <v>44627</v>
      </c>
      <c r="AG6" s="96"/>
      <c r="AH6" s="96"/>
      <c r="AI6" s="96"/>
      <c r="AJ6" s="96"/>
      <c r="AK6" s="96"/>
      <c r="AL6" s="97"/>
      <c r="AM6" s="95">
        <f>AM7</f>
        <v>44634</v>
      </c>
      <c r="AN6" s="96"/>
      <c r="AO6" s="96"/>
      <c r="AP6" s="96"/>
      <c r="AQ6" s="96"/>
      <c r="AR6" s="96"/>
      <c r="AS6" s="97"/>
      <c r="AT6" s="95">
        <f>AT7</f>
        <v>44641</v>
      </c>
      <c r="AU6" s="96"/>
      <c r="AV6" s="96"/>
      <c r="AW6" s="96"/>
      <c r="AX6" s="96"/>
      <c r="AY6" s="96"/>
      <c r="AZ6" s="97"/>
      <c r="BA6" s="95">
        <f>BA7</f>
        <v>44648</v>
      </c>
      <c r="BB6" s="96"/>
      <c r="BC6" s="96"/>
      <c r="BD6" s="96"/>
      <c r="BE6" s="96"/>
      <c r="BF6" s="96"/>
      <c r="BG6" s="97"/>
      <c r="BH6" s="95">
        <f>BH7</f>
        <v>44655</v>
      </c>
      <c r="BI6" s="96"/>
      <c r="BJ6" s="96"/>
      <c r="BK6" s="96"/>
      <c r="BL6" s="96"/>
      <c r="BM6" s="96"/>
      <c r="BN6" s="97"/>
    </row>
    <row r="7" spans="1:66" x14ac:dyDescent="0.25">
      <c r="A7" s="15"/>
      <c r="B7" s="16"/>
      <c r="C7" s="16"/>
      <c r="D7" s="17"/>
      <c r="E7" s="16"/>
      <c r="F7" s="16"/>
      <c r="G7" s="16"/>
      <c r="H7" s="16"/>
      <c r="I7" s="16"/>
      <c r="J7" s="16"/>
      <c r="K7" s="41">
        <f>C5-WEEKDAY(C5,1)+2+7*(H5-1)</f>
        <v>44606</v>
      </c>
      <c r="L7" s="32">
        <f t="shared" ref="L7:AQ7" si="0">K7+1</f>
        <v>44607</v>
      </c>
      <c r="M7" s="32">
        <f t="shared" si="0"/>
        <v>44608</v>
      </c>
      <c r="N7" s="32">
        <f t="shared" si="0"/>
        <v>44609</v>
      </c>
      <c r="O7" s="32">
        <f t="shared" si="0"/>
        <v>44610</v>
      </c>
      <c r="P7" s="32">
        <f t="shared" si="0"/>
        <v>44611</v>
      </c>
      <c r="Q7" s="42">
        <f t="shared" si="0"/>
        <v>44612</v>
      </c>
      <c r="R7" s="41">
        <f t="shared" si="0"/>
        <v>44613</v>
      </c>
      <c r="S7" s="32">
        <f t="shared" si="0"/>
        <v>44614</v>
      </c>
      <c r="T7" s="32">
        <f t="shared" si="0"/>
        <v>44615</v>
      </c>
      <c r="U7" s="32">
        <f t="shared" si="0"/>
        <v>44616</v>
      </c>
      <c r="V7" s="32">
        <f t="shared" si="0"/>
        <v>44617</v>
      </c>
      <c r="W7" s="32">
        <f t="shared" si="0"/>
        <v>44618</v>
      </c>
      <c r="X7" s="42">
        <f t="shared" si="0"/>
        <v>44619</v>
      </c>
      <c r="Y7" s="41">
        <f t="shared" si="0"/>
        <v>44620</v>
      </c>
      <c r="Z7" s="32">
        <f t="shared" si="0"/>
        <v>44621</v>
      </c>
      <c r="AA7" s="32">
        <f t="shared" si="0"/>
        <v>44622</v>
      </c>
      <c r="AB7" s="32">
        <f t="shared" si="0"/>
        <v>44623</v>
      </c>
      <c r="AC7" s="32">
        <f t="shared" si="0"/>
        <v>44624</v>
      </c>
      <c r="AD7" s="32">
        <f t="shared" si="0"/>
        <v>44625</v>
      </c>
      <c r="AE7" s="42">
        <f t="shared" si="0"/>
        <v>44626</v>
      </c>
      <c r="AF7" s="41">
        <f t="shared" si="0"/>
        <v>44627</v>
      </c>
      <c r="AG7" s="32">
        <f t="shared" si="0"/>
        <v>44628</v>
      </c>
      <c r="AH7" s="32">
        <f t="shared" si="0"/>
        <v>44629</v>
      </c>
      <c r="AI7" s="32">
        <f t="shared" si="0"/>
        <v>44630</v>
      </c>
      <c r="AJ7" s="32">
        <f t="shared" si="0"/>
        <v>44631</v>
      </c>
      <c r="AK7" s="32">
        <f t="shared" si="0"/>
        <v>44632</v>
      </c>
      <c r="AL7" s="42">
        <f t="shared" si="0"/>
        <v>44633</v>
      </c>
      <c r="AM7" s="41">
        <f t="shared" si="0"/>
        <v>44634</v>
      </c>
      <c r="AN7" s="32">
        <f t="shared" si="0"/>
        <v>44635</v>
      </c>
      <c r="AO7" s="32">
        <f t="shared" si="0"/>
        <v>44636</v>
      </c>
      <c r="AP7" s="32">
        <f t="shared" si="0"/>
        <v>44637</v>
      </c>
      <c r="AQ7" s="32">
        <f t="shared" si="0"/>
        <v>44638</v>
      </c>
      <c r="AR7" s="32">
        <f t="shared" ref="AR7:BN7" si="1">AQ7+1</f>
        <v>44639</v>
      </c>
      <c r="AS7" s="42">
        <f t="shared" si="1"/>
        <v>44640</v>
      </c>
      <c r="AT7" s="41">
        <f t="shared" si="1"/>
        <v>44641</v>
      </c>
      <c r="AU7" s="32">
        <f t="shared" si="1"/>
        <v>44642</v>
      </c>
      <c r="AV7" s="32">
        <f t="shared" si="1"/>
        <v>44643</v>
      </c>
      <c r="AW7" s="32">
        <f t="shared" si="1"/>
        <v>44644</v>
      </c>
      <c r="AX7" s="32">
        <f t="shared" si="1"/>
        <v>44645</v>
      </c>
      <c r="AY7" s="32">
        <f t="shared" si="1"/>
        <v>44646</v>
      </c>
      <c r="AZ7" s="42">
        <f t="shared" si="1"/>
        <v>44647</v>
      </c>
      <c r="BA7" s="41">
        <f t="shared" si="1"/>
        <v>44648</v>
      </c>
      <c r="BB7" s="32">
        <f t="shared" si="1"/>
        <v>44649</v>
      </c>
      <c r="BC7" s="32">
        <f t="shared" si="1"/>
        <v>44650</v>
      </c>
      <c r="BD7" s="32">
        <f t="shared" si="1"/>
        <v>44651</v>
      </c>
      <c r="BE7" s="32">
        <f t="shared" si="1"/>
        <v>44652</v>
      </c>
      <c r="BF7" s="32">
        <f t="shared" si="1"/>
        <v>44653</v>
      </c>
      <c r="BG7" s="42">
        <f t="shared" si="1"/>
        <v>44654</v>
      </c>
      <c r="BH7" s="41">
        <f t="shared" si="1"/>
        <v>44655</v>
      </c>
      <c r="BI7" s="32">
        <f t="shared" si="1"/>
        <v>44656</v>
      </c>
      <c r="BJ7" s="32">
        <f t="shared" si="1"/>
        <v>44657</v>
      </c>
      <c r="BK7" s="32">
        <f t="shared" si="1"/>
        <v>44658</v>
      </c>
      <c r="BL7" s="32">
        <f t="shared" si="1"/>
        <v>44659</v>
      </c>
      <c r="BM7" s="32">
        <f t="shared" si="1"/>
        <v>44660</v>
      </c>
      <c r="BN7" s="42">
        <f t="shared" si="1"/>
        <v>44661</v>
      </c>
    </row>
    <row r="8" spans="1:66" s="64" customFormat="1" ht="48.6" thickBot="1" x14ac:dyDescent="0.3">
      <c r="A8" s="57" t="s">
        <v>10</v>
      </c>
      <c r="B8" s="60" t="s">
        <v>4</v>
      </c>
      <c r="C8" s="58" t="s">
        <v>3</v>
      </c>
      <c r="D8" s="59" t="s">
        <v>0</v>
      </c>
      <c r="E8" s="60" t="s">
        <v>5</v>
      </c>
      <c r="F8" s="60" t="s">
        <v>6</v>
      </c>
      <c r="G8" s="58" t="s">
        <v>7</v>
      </c>
      <c r="H8" s="58" t="s">
        <v>8</v>
      </c>
      <c r="I8" s="58" t="s">
        <v>9</v>
      </c>
      <c r="J8" s="58"/>
      <c r="K8" s="61" t="str">
        <f>CHOOSE(WEEKDAY(K7,1),"D","L","M","M","J","V","S")</f>
        <v>L</v>
      </c>
      <c r="L8" s="62" t="str">
        <f>CHOOSE(WEEKDAY(L7,1),"S","M","M","W","T","F","S")</f>
        <v>M</v>
      </c>
      <c r="M8" s="62" t="str">
        <f>CHOOSE(WEEKDAY(M7,1),"S","M","T","M","T","F","S")</f>
        <v>M</v>
      </c>
      <c r="N8" s="62" t="str">
        <f>CHOOSE(WEEKDAY(N7,1),"S","M","T","W","J","F","S")</f>
        <v>J</v>
      </c>
      <c r="O8" s="62" t="str">
        <f>CHOOSE(WEEKDAY(O7,1),"S","M","T","W","T","V","S")</f>
        <v>V</v>
      </c>
      <c r="P8" s="62" t="str">
        <f>CHOOSE(WEEKDAY(P7,1),"S","M","T","W","T","F","S")</f>
        <v>S</v>
      </c>
      <c r="Q8" s="63" t="str">
        <f>CHOOSE(WEEKDAY(Q7,1),"D","M","T","W","T","F","S")</f>
        <v>D</v>
      </c>
      <c r="R8" s="61" t="str">
        <f>CHOOSE(WEEKDAY(R7,1),"D","L","M","M","J","V","S")</f>
        <v>L</v>
      </c>
      <c r="S8" s="62" t="str">
        <f>CHOOSE(WEEKDAY(S7,1),"S","M","M","W","T","F","S")</f>
        <v>M</v>
      </c>
      <c r="T8" s="62" t="str">
        <f>CHOOSE(WEEKDAY(T7,1),"S","M","T","M","T","F","S")</f>
        <v>M</v>
      </c>
      <c r="U8" s="62" t="str">
        <f>CHOOSE(WEEKDAY(U7,1),"S","M","T","W","J","F","S")</f>
        <v>J</v>
      </c>
      <c r="V8" s="62" t="str">
        <f>CHOOSE(WEEKDAY(V7,1),"S","M","T","W","T","V","S")</f>
        <v>V</v>
      </c>
      <c r="W8" s="62" t="str">
        <f>CHOOSE(WEEKDAY(W7,1),"S","M","T","W","T","F","S")</f>
        <v>S</v>
      </c>
      <c r="X8" s="63" t="str">
        <f>CHOOSE(WEEKDAY(X7,1),"D","M","T","W","T","F","S")</f>
        <v>D</v>
      </c>
      <c r="Y8" s="61" t="str">
        <f>CHOOSE(WEEKDAY(Y7,1),"D","L","M","M","J","V","S")</f>
        <v>L</v>
      </c>
      <c r="Z8" s="62" t="str">
        <f>CHOOSE(WEEKDAY(Z7,1),"S","M","M","W","T","F","S")</f>
        <v>M</v>
      </c>
      <c r="AA8" s="62" t="str">
        <f>CHOOSE(WEEKDAY(AA7,1),"S","M","T","M","T","F","S")</f>
        <v>M</v>
      </c>
      <c r="AB8" s="62" t="str">
        <f>CHOOSE(WEEKDAY(AB7,1),"S","M","T","W","J","F","S")</f>
        <v>J</v>
      </c>
      <c r="AC8" s="62" t="str">
        <f>CHOOSE(WEEKDAY(AC7,1),"S","M","T","W","T","V","S")</f>
        <v>V</v>
      </c>
      <c r="AD8" s="62" t="str">
        <f>CHOOSE(WEEKDAY(AD7,1),"S","M","T","W","T","F","S")</f>
        <v>S</v>
      </c>
      <c r="AE8" s="63" t="str">
        <f>CHOOSE(WEEKDAY(AE7,1),"D","M","T","W","T","F","S")</f>
        <v>D</v>
      </c>
      <c r="AF8" s="61" t="str">
        <f>CHOOSE(WEEKDAY(AF7,1),"D","L","M","M","J","V","S")</f>
        <v>L</v>
      </c>
      <c r="AG8" s="62" t="str">
        <f>CHOOSE(WEEKDAY(AG7,1),"S","M","M","W","T","F","S")</f>
        <v>M</v>
      </c>
      <c r="AH8" s="62" t="str">
        <f>CHOOSE(WEEKDAY(AH7,1),"S","M","T","M","T","F","S")</f>
        <v>M</v>
      </c>
      <c r="AI8" s="62" t="str">
        <f>CHOOSE(WEEKDAY(AI7,1),"S","M","T","W","J","F","S")</f>
        <v>J</v>
      </c>
      <c r="AJ8" s="62" t="str">
        <f>CHOOSE(WEEKDAY(AJ7,1),"S","M","T","W","T","V","S")</f>
        <v>V</v>
      </c>
      <c r="AK8" s="62" t="str">
        <f>CHOOSE(WEEKDAY(AK7,1),"S","M","T","W","T","F","S")</f>
        <v>S</v>
      </c>
      <c r="AL8" s="63" t="str">
        <f>CHOOSE(WEEKDAY(AL7,1),"D","M","T","W","T","F","S")</f>
        <v>D</v>
      </c>
      <c r="AM8" s="61" t="str">
        <f>CHOOSE(WEEKDAY(AM7,1),"D","L","M","M","J","V","S")</f>
        <v>L</v>
      </c>
      <c r="AN8" s="62" t="str">
        <f>CHOOSE(WEEKDAY(AN7,1),"S","M","M","W","T","F","S")</f>
        <v>M</v>
      </c>
      <c r="AO8" s="62" t="str">
        <f>CHOOSE(WEEKDAY(AO7,1),"S","M","T","M","T","F","S")</f>
        <v>M</v>
      </c>
      <c r="AP8" s="62" t="str">
        <f>CHOOSE(WEEKDAY(AP7,1),"S","M","T","W","J","F","S")</f>
        <v>J</v>
      </c>
      <c r="AQ8" s="62" t="str">
        <f>CHOOSE(WEEKDAY(AQ7,1),"S","M","T","W","T","V","S")</f>
        <v>V</v>
      </c>
      <c r="AR8" s="62" t="str">
        <f>CHOOSE(WEEKDAY(AR7,1),"S","M","T","W","T","F","S")</f>
        <v>S</v>
      </c>
      <c r="AS8" s="63" t="str">
        <f>CHOOSE(WEEKDAY(AS7,1),"D","M","T","W","T","F","S")</f>
        <v>D</v>
      </c>
      <c r="AT8" s="61" t="str">
        <f>CHOOSE(WEEKDAY(AT7,1),"D","L","M","M","J","V","S")</f>
        <v>L</v>
      </c>
      <c r="AU8" s="62" t="str">
        <f>CHOOSE(WEEKDAY(AU7,1),"S","M","M","W","T","F","S")</f>
        <v>M</v>
      </c>
      <c r="AV8" s="62" t="str">
        <f>CHOOSE(WEEKDAY(AV7,1),"S","M","T","M","T","F","S")</f>
        <v>M</v>
      </c>
      <c r="AW8" s="62" t="str">
        <f>CHOOSE(WEEKDAY(AW7,1),"S","M","T","W","J","F","S")</f>
        <v>J</v>
      </c>
      <c r="AX8" s="62" t="str">
        <f>CHOOSE(WEEKDAY(AX7,1),"S","M","T","W","T","V","S")</f>
        <v>V</v>
      </c>
      <c r="AY8" s="62" t="str">
        <f>CHOOSE(WEEKDAY(AY7,1),"S","M","T","W","T","F","S")</f>
        <v>S</v>
      </c>
      <c r="AZ8" s="63" t="str">
        <f>CHOOSE(WEEKDAY(AZ7,1),"D","M","T","W","T","F","S")</f>
        <v>D</v>
      </c>
      <c r="BA8" s="61" t="str">
        <f>CHOOSE(WEEKDAY(BA7,1),"D","L","M","M","J","V","S")</f>
        <v>L</v>
      </c>
      <c r="BB8" s="62" t="str">
        <f>CHOOSE(WEEKDAY(BB7,1),"S","M","M","W","T","F","S")</f>
        <v>M</v>
      </c>
      <c r="BC8" s="62" t="str">
        <f>CHOOSE(WEEKDAY(BC7,1),"S","M","T","M","T","F","S")</f>
        <v>M</v>
      </c>
      <c r="BD8" s="62" t="str">
        <f>CHOOSE(WEEKDAY(BD7,1),"S","M","T","W","J","F","S")</f>
        <v>J</v>
      </c>
      <c r="BE8" s="62" t="str">
        <f>CHOOSE(WEEKDAY(BE7,1),"S","M","T","W","T","V","S")</f>
        <v>V</v>
      </c>
      <c r="BF8" s="62" t="str">
        <f>CHOOSE(WEEKDAY(BF7,1),"S","M","T","W","T","F","S")</f>
        <v>S</v>
      </c>
      <c r="BG8" s="63" t="str">
        <f>CHOOSE(WEEKDAY(BG7,1),"D","M","T","W","T","F","S")</f>
        <v>D</v>
      </c>
      <c r="BH8" s="61" t="str">
        <f>CHOOSE(WEEKDAY(BH7,1),"D","L","M","M","J","V","S")</f>
        <v>L</v>
      </c>
      <c r="BI8" s="62" t="str">
        <f>CHOOSE(WEEKDAY(BI7,1),"S","M","M","W","T","F","S")</f>
        <v>M</v>
      </c>
      <c r="BJ8" s="62" t="str">
        <f>CHOOSE(WEEKDAY(BJ7,1),"S","M","T","M","T","F","S")</f>
        <v>M</v>
      </c>
      <c r="BK8" s="62" t="str">
        <f>CHOOSE(WEEKDAY(BK7,1),"S","M","T","W","J","F","S")</f>
        <v>J</v>
      </c>
      <c r="BL8" s="62" t="str">
        <f>CHOOSE(WEEKDAY(BL7,1),"S","M","T","W","T","V","S")</f>
        <v>V</v>
      </c>
      <c r="BM8" s="62" t="str">
        <f>CHOOSE(WEEKDAY(BM7,1),"S","M","T","W","T","F","S")</f>
        <v>S</v>
      </c>
      <c r="BN8" s="63" t="str">
        <f>CHOOSE(WEEKDAY(BN7,1),"D","M","T","W","T","F","S")</f>
        <v>D</v>
      </c>
    </row>
    <row r="9" spans="1:66" s="19" customFormat="1" ht="17.399999999999999" x14ac:dyDescent="0.25">
      <c r="A9" s="33"/>
      <c r="B9" s="34"/>
      <c r="C9" s="35"/>
      <c r="D9" s="36"/>
      <c r="E9" s="37"/>
      <c r="F9" s="56" t="str">
        <f>IF(ISBLANK(E9)," - ",IF(G9=0,E9,E9+G9-1))</f>
        <v xml:space="preserve"> - </v>
      </c>
      <c r="G9" s="38"/>
      <c r="H9" s="39"/>
      <c r="I9" s="40" t="str">
        <f t="shared" ref="I9:I27" si="2">IF(OR(F9=0,E9=0)," - ",NETWORKDAYS(E9,F9))</f>
        <v xml:space="preserve"> - </v>
      </c>
      <c r="J9" s="43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</row>
    <row r="10" spans="1:66" s="21" customFormat="1" ht="17.399999999999999" x14ac:dyDescent="0.25">
      <c r="A10" s="25">
        <v>1</v>
      </c>
      <c r="B10" s="102" t="s">
        <v>14</v>
      </c>
      <c r="C10" s="87"/>
      <c r="D10" s="66"/>
      <c r="E10" s="71">
        <v>44606</v>
      </c>
      <c r="F10" s="72">
        <f>IF(ISBLANK(E10)," - ",IF(G10=0,E10,E10+G10-1))</f>
        <v>44608</v>
      </c>
      <c r="G10" s="22">
        <v>3</v>
      </c>
      <c r="H10" s="23">
        <v>1</v>
      </c>
      <c r="I10" s="24">
        <v>3</v>
      </c>
      <c r="J10" s="44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</row>
    <row r="11" spans="1:66" s="21" customFormat="1" ht="17.399999999999999" x14ac:dyDescent="0.25">
      <c r="A11" s="25">
        <v>2</v>
      </c>
      <c r="B11" s="103" t="s">
        <v>15</v>
      </c>
      <c r="C11" s="87"/>
      <c r="D11" s="66"/>
      <c r="E11" s="71">
        <v>44609</v>
      </c>
      <c r="F11" s="72">
        <f t="shared" ref="F11:F27" si="3">IF(ISBLANK(E11)," - ",IF(G11=0,E11,E11+G11-1))</f>
        <v>44610</v>
      </c>
      <c r="G11" s="22">
        <v>2</v>
      </c>
      <c r="H11" s="23">
        <v>1</v>
      </c>
      <c r="I11" s="24">
        <f t="shared" si="2"/>
        <v>2</v>
      </c>
      <c r="J11" s="44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</row>
    <row r="12" spans="1:66" s="21" customFormat="1" ht="17.399999999999999" x14ac:dyDescent="0.25">
      <c r="A12" s="25">
        <v>3</v>
      </c>
      <c r="B12" s="102" t="s">
        <v>17</v>
      </c>
      <c r="C12" s="87"/>
      <c r="D12" s="66"/>
      <c r="E12" s="71">
        <v>44611</v>
      </c>
      <c r="F12" s="72">
        <f t="shared" si="3"/>
        <v>44611</v>
      </c>
      <c r="G12" s="22">
        <v>1</v>
      </c>
      <c r="H12" s="23">
        <v>1</v>
      </c>
      <c r="I12" s="24">
        <v>1</v>
      </c>
      <c r="J12" s="44"/>
      <c r="K12" s="49"/>
      <c r="L12" s="49"/>
      <c r="M12" s="50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</row>
    <row r="13" spans="1:66" s="21" customFormat="1" ht="17.399999999999999" x14ac:dyDescent="0.25">
      <c r="A13" s="25">
        <v>4</v>
      </c>
      <c r="B13" s="103" t="s">
        <v>16</v>
      </c>
      <c r="C13" s="87"/>
      <c r="D13" s="66"/>
      <c r="E13" s="71">
        <v>44612</v>
      </c>
      <c r="F13" s="72">
        <f t="shared" si="3"/>
        <v>44612</v>
      </c>
      <c r="G13" s="22">
        <v>1</v>
      </c>
      <c r="H13" s="23">
        <v>1</v>
      </c>
      <c r="I13" s="24">
        <v>1</v>
      </c>
      <c r="J13" s="44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</row>
    <row r="14" spans="1:66" s="21" customFormat="1" ht="17.399999999999999" x14ac:dyDescent="0.25">
      <c r="A14" s="25">
        <v>5</v>
      </c>
      <c r="B14" s="102" t="s">
        <v>18</v>
      </c>
      <c r="C14" s="87"/>
      <c r="D14" s="66"/>
      <c r="E14" s="71">
        <v>44613</v>
      </c>
      <c r="F14" s="72">
        <f>IF(ISBLANK(E14)," - ",IF(G14=0,E14,E14+G14-1))</f>
        <v>44613</v>
      </c>
      <c r="G14" s="22">
        <v>1</v>
      </c>
      <c r="H14" s="23">
        <v>1</v>
      </c>
      <c r="I14" s="24">
        <f t="shared" si="2"/>
        <v>1</v>
      </c>
      <c r="J14" s="44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</row>
    <row r="15" spans="1:66" s="21" customFormat="1" ht="17.399999999999999" x14ac:dyDescent="0.25">
      <c r="A15" s="25">
        <v>6</v>
      </c>
      <c r="B15" s="103" t="s">
        <v>19</v>
      </c>
      <c r="C15" s="87"/>
      <c r="D15" s="66"/>
      <c r="E15" s="71">
        <v>44614</v>
      </c>
      <c r="F15" s="72">
        <f t="shared" si="3"/>
        <v>44614</v>
      </c>
      <c r="G15" s="22">
        <v>1</v>
      </c>
      <c r="H15" s="23">
        <v>1</v>
      </c>
      <c r="I15" s="24">
        <f t="shared" si="2"/>
        <v>1</v>
      </c>
      <c r="J15" s="44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</row>
    <row r="16" spans="1:66" s="21" customFormat="1" ht="17.399999999999999" x14ac:dyDescent="0.25">
      <c r="A16" s="25">
        <v>7</v>
      </c>
      <c r="B16" s="102" t="s">
        <v>20</v>
      </c>
      <c r="C16" s="87"/>
      <c r="D16" s="66"/>
      <c r="E16" s="71">
        <v>44615</v>
      </c>
      <c r="F16" s="72">
        <f t="shared" si="3"/>
        <v>44615</v>
      </c>
      <c r="G16" s="22">
        <v>1</v>
      </c>
      <c r="H16" s="23">
        <v>1</v>
      </c>
      <c r="I16" s="24">
        <f t="shared" si="2"/>
        <v>1</v>
      </c>
      <c r="J16" s="44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</row>
    <row r="17" spans="1:66" s="21" customFormat="1" ht="17.399999999999999" x14ac:dyDescent="0.25">
      <c r="A17" s="25">
        <v>8</v>
      </c>
      <c r="B17" s="103" t="s">
        <v>21</v>
      </c>
      <c r="C17" s="87"/>
      <c r="D17" s="66"/>
      <c r="E17" s="71">
        <v>44616</v>
      </c>
      <c r="F17" s="72">
        <f t="shared" si="3"/>
        <v>44616</v>
      </c>
      <c r="G17" s="22">
        <v>1</v>
      </c>
      <c r="H17" s="23">
        <v>1</v>
      </c>
      <c r="I17" s="24">
        <v>1</v>
      </c>
      <c r="J17" s="44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</row>
    <row r="18" spans="1:66" s="75" customFormat="1" ht="17.399999999999999" x14ac:dyDescent="0.25">
      <c r="A18" s="25">
        <v>9</v>
      </c>
      <c r="B18" s="102" t="s">
        <v>22</v>
      </c>
      <c r="C18" s="87"/>
      <c r="D18" s="76"/>
      <c r="E18" s="71">
        <v>44617</v>
      </c>
      <c r="F18" s="77">
        <f t="shared" si="3"/>
        <v>44617</v>
      </c>
      <c r="G18" s="22">
        <v>1</v>
      </c>
      <c r="H18" s="23">
        <v>1</v>
      </c>
      <c r="I18" s="78">
        <f t="shared" si="2"/>
        <v>1</v>
      </c>
      <c r="J18" s="80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</row>
    <row r="19" spans="1:66" s="21" customFormat="1" ht="17.399999999999999" x14ac:dyDescent="0.25">
      <c r="A19" s="25">
        <v>10</v>
      </c>
      <c r="B19" s="103" t="s">
        <v>23</v>
      </c>
      <c r="C19" s="87"/>
      <c r="D19" s="66"/>
      <c r="E19" s="71">
        <v>44618</v>
      </c>
      <c r="F19" s="72">
        <f t="shared" si="3"/>
        <v>44620</v>
      </c>
      <c r="G19" s="22">
        <v>3</v>
      </c>
      <c r="H19" s="23">
        <v>0</v>
      </c>
      <c r="I19" s="24">
        <f t="shared" si="2"/>
        <v>1</v>
      </c>
      <c r="J19" s="44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</row>
    <row r="20" spans="1:66" s="21" customFormat="1" ht="17.399999999999999" x14ac:dyDescent="0.25">
      <c r="A20" s="25">
        <v>11</v>
      </c>
      <c r="B20" s="102" t="s">
        <v>24</v>
      </c>
      <c r="C20" s="87"/>
      <c r="D20" s="66"/>
      <c r="E20" s="71">
        <v>44621</v>
      </c>
      <c r="F20" s="72">
        <f t="shared" si="3"/>
        <v>44627</v>
      </c>
      <c r="G20" s="22">
        <v>7</v>
      </c>
      <c r="H20" s="23">
        <v>0</v>
      </c>
      <c r="I20" s="24">
        <f t="shared" si="2"/>
        <v>5</v>
      </c>
      <c r="J20" s="44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</row>
    <row r="21" spans="1:66" s="21" customFormat="1" ht="17.399999999999999" x14ac:dyDescent="0.25">
      <c r="A21" s="25">
        <v>12</v>
      </c>
      <c r="B21" s="103" t="s">
        <v>24</v>
      </c>
      <c r="C21" s="88"/>
      <c r="D21" s="66"/>
      <c r="E21" s="71">
        <v>44628</v>
      </c>
      <c r="F21" s="72">
        <f t="shared" si="3"/>
        <v>44634</v>
      </c>
      <c r="G21" s="22">
        <v>7</v>
      </c>
      <c r="H21" s="23">
        <v>0</v>
      </c>
      <c r="I21" s="24">
        <f t="shared" si="2"/>
        <v>5</v>
      </c>
      <c r="J21" s="44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</row>
    <row r="22" spans="1:66" s="21" customFormat="1" ht="17.399999999999999" x14ac:dyDescent="0.25">
      <c r="A22" s="25">
        <v>7</v>
      </c>
      <c r="B22" s="65"/>
      <c r="D22" s="66"/>
      <c r="E22" s="71">
        <v>44032</v>
      </c>
      <c r="F22" s="72">
        <f t="shared" si="3"/>
        <v>44036</v>
      </c>
      <c r="G22" s="22">
        <v>5</v>
      </c>
      <c r="H22" s="23">
        <v>0</v>
      </c>
      <c r="I22" s="24">
        <f t="shared" si="2"/>
        <v>5</v>
      </c>
      <c r="J22" s="44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</row>
    <row r="23" spans="1:66" s="21" customFormat="1" ht="17.399999999999999" x14ac:dyDescent="0.25">
      <c r="A23" s="25">
        <v>7</v>
      </c>
      <c r="B23" s="65"/>
      <c r="D23" s="66"/>
      <c r="E23" s="71">
        <v>44032</v>
      </c>
      <c r="F23" s="72">
        <f t="shared" si="3"/>
        <v>44036</v>
      </c>
      <c r="G23" s="22">
        <v>5</v>
      </c>
      <c r="H23" s="23">
        <v>0</v>
      </c>
      <c r="I23" s="24">
        <f t="shared" si="2"/>
        <v>5</v>
      </c>
      <c r="J23" s="44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</row>
    <row r="24" spans="1:66" s="21" customFormat="1" ht="17.399999999999999" x14ac:dyDescent="0.25">
      <c r="A24" s="25">
        <v>8</v>
      </c>
      <c r="B24" s="65"/>
      <c r="D24" s="66"/>
      <c r="E24" s="71">
        <v>44039</v>
      </c>
      <c r="F24" s="72">
        <f t="shared" si="3"/>
        <v>44043</v>
      </c>
      <c r="G24" s="22">
        <v>5</v>
      </c>
      <c r="H24" s="23">
        <v>0</v>
      </c>
      <c r="I24" s="24">
        <f t="shared" si="2"/>
        <v>5</v>
      </c>
      <c r="J24" s="44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</row>
    <row r="25" spans="1:66" s="21" customFormat="1" ht="17.399999999999999" x14ac:dyDescent="0.25">
      <c r="A25" s="25">
        <v>8</v>
      </c>
      <c r="B25" s="65"/>
      <c r="D25" s="66"/>
      <c r="E25" s="71">
        <v>44039</v>
      </c>
      <c r="F25" s="72">
        <f t="shared" si="3"/>
        <v>44043</v>
      </c>
      <c r="G25" s="22">
        <v>5</v>
      </c>
      <c r="H25" s="23">
        <v>0</v>
      </c>
      <c r="I25" s="24">
        <f t="shared" si="2"/>
        <v>5</v>
      </c>
      <c r="J25" s="44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</row>
    <row r="26" spans="1:66" s="21" customFormat="1" ht="17.399999999999999" x14ac:dyDescent="0.25">
      <c r="A26" s="25">
        <v>9</v>
      </c>
      <c r="B26" s="65"/>
      <c r="D26" s="66"/>
      <c r="E26" s="71">
        <v>44046</v>
      </c>
      <c r="F26" s="72">
        <f t="shared" si="3"/>
        <v>44050</v>
      </c>
      <c r="G26" s="22">
        <v>5</v>
      </c>
      <c r="H26" s="23">
        <v>0</v>
      </c>
      <c r="I26" s="24">
        <f t="shared" si="2"/>
        <v>5</v>
      </c>
      <c r="J26" s="44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</row>
    <row r="27" spans="1:66" s="21" customFormat="1" ht="17.399999999999999" x14ac:dyDescent="0.25">
      <c r="A27" s="25">
        <v>9</v>
      </c>
      <c r="B27" s="65"/>
      <c r="D27" s="66"/>
      <c r="E27" s="71">
        <v>44046</v>
      </c>
      <c r="F27" s="72">
        <f t="shared" si="3"/>
        <v>44050</v>
      </c>
      <c r="G27" s="22">
        <v>5</v>
      </c>
      <c r="H27" s="23">
        <v>0</v>
      </c>
      <c r="I27" s="24">
        <f t="shared" si="2"/>
        <v>5</v>
      </c>
      <c r="J27" s="44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</row>
    <row r="28" spans="1:66" s="21" customFormat="1" ht="17.399999999999999" x14ac:dyDescent="0.25">
      <c r="A28" s="73"/>
      <c r="B28" s="74"/>
      <c r="C28" s="75"/>
      <c r="D28" s="76"/>
      <c r="E28" s="82"/>
      <c r="F28" s="83"/>
      <c r="G28" s="78"/>
      <c r="H28" s="79"/>
      <c r="I28" s="78"/>
      <c r="J28" s="44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</row>
    <row r="29" spans="1:66" s="21" customFormat="1" ht="17.399999999999999" x14ac:dyDescent="0.25">
      <c r="A29" s="73"/>
      <c r="B29" s="74"/>
      <c r="C29" s="75"/>
      <c r="D29" s="76"/>
      <c r="E29" s="82"/>
      <c r="F29" s="83"/>
      <c r="G29" s="78"/>
      <c r="H29" s="79"/>
      <c r="I29" s="78"/>
      <c r="J29" s="44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</row>
    <row r="30" spans="1:66" s="21" customFormat="1" ht="17.399999999999999" x14ac:dyDescent="0.25">
      <c r="A30" s="73"/>
      <c r="B30" s="74"/>
      <c r="C30" s="75"/>
      <c r="D30" s="76"/>
      <c r="E30" s="82"/>
      <c r="F30" s="83"/>
      <c r="G30" s="78"/>
      <c r="H30" s="79"/>
      <c r="I30" s="78"/>
      <c r="J30" s="44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</row>
    <row r="31" spans="1:66" s="21" customFormat="1" ht="17.399999999999999" x14ac:dyDescent="0.25">
      <c r="A31" s="73"/>
      <c r="B31" s="74"/>
      <c r="C31" s="75"/>
      <c r="D31" s="76"/>
      <c r="E31" s="82"/>
      <c r="F31" s="83"/>
      <c r="G31" s="78"/>
      <c r="H31" s="79"/>
      <c r="I31" s="78"/>
      <c r="J31" s="44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</row>
    <row r="32" spans="1:66" s="21" customFormat="1" ht="17.399999999999999" x14ac:dyDescent="0.25">
      <c r="A32" s="73"/>
      <c r="B32" s="74"/>
      <c r="C32" s="75"/>
      <c r="D32" s="76"/>
      <c r="E32" s="82"/>
      <c r="F32" s="83"/>
      <c r="G32" s="78"/>
      <c r="H32" s="79"/>
      <c r="I32" s="78"/>
      <c r="J32" s="44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</row>
    <row r="33" spans="1:66" s="26" customFormat="1" ht="17.399999999999999" x14ac:dyDescent="0.25">
      <c r="A33" s="90"/>
      <c r="B33" s="90"/>
      <c r="C33" s="90"/>
      <c r="D33" s="90"/>
      <c r="E33" s="90"/>
      <c r="F33" s="90"/>
      <c r="G33" s="90"/>
      <c r="H33" s="90"/>
      <c r="I33" s="90"/>
      <c r="J33" s="45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</row>
    <row r="34" spans="1:66" s="26" customFormat="1" ht="17.399999999999999" x14ac:dyDescent="0.25">
      <c r="A34" s="91"/>
      <c r="B34" s="91"/>
      <c r="C34" s="91"/>
      <c r="D34" s="91"/>
      <c r="E34" s="91"/>
      <c r="F34" s="91"/>
      <c r="G34" s="91"/>
      <c r="H34" s="91"/>
      <c r="I34" s="91"/>
      <c r="J34" s="45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</row>
    <row r="35" spans="1:66" s="27" customFormat="1" ht="17.399999999999999" x14ac:dyDescent="0.25">
      <c r="A35" s="91"/>
      <c r="B35" s="91"/>
      <c r="C35" s="91"/>
      <c r="D35" s="91"/>
      <c r="E35" s="91"/>
      <c r="F35" s="91"/>
      <c r="G35" s="91"/>
      <c r="H35" s="91"/>
      <c r="I35" s="91"/>
      <c r="J35" s="84"/>
      <c r="K35" s="81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</row>
    <row r="36" spans="1:66" s="26" customFormat="1" ht="17.399999999999999" x14ac:dyDescent="0.25">
      <c r="A36" s="91"/>
      <c r="B36" s="91"/>
      <c r="C36" s="91"/>
      <c r="D36" s="91"/>
      <c r="E36" s="91"/>
      <c r="F36" s="91"/>
      <c r="G36" s="91"/>
      <c r="H36" s="91"/>
      <c r="I36" s="91"/>
      <c r="J36" s="84"/>
      <c r="K36" s="81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</row>
    <row r="37" spans="1:66" s="26" customFormat="1" ht="17.399999999999999" x14ac:dyDescent="0.25">
      <c r="A37" s="91"/>
      <c r="B37" s="91"/>
      <c r="C37" s="91"/>
      <c r="D37" s="91"/>
      <c r="E37" s="91"/>
      <c r="F37" s="91"/>
      <c r="G37" s="91"/>
      <c r="H37" s="91"/>
      <c r="I37" s="91"/>
      <c r="J37" s="46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</row>
    <row r="38" spans="1:66" s="26" customFormat="1" ht="17.399999999999999" x14ac:dyDescent="0.25">
      <c r="A38" s="91"/>
      <c r="B38" s="91"/>
      <c r="C38" s="91"/>
      <c r="D38" s="91"/>
      <c r="E38" s="91"/>
      <c r="F38" s="91"/>
      <c r="G38" s="91"/>
      <c r="H38" s="91"/>
      <c r="I38" s="91"/>
      <c r="J38" s="46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</row>
    <row r="39" spans="1:66" s="26" customFormat="1" ht="17.399999999999999" x14ac:dyDescent="0.25">
      <c r="A39" s="20"/>
      <c r="B39" s="31"/>
      <c r="C39" s="30"/>
      <c r="D39" s="28"/>
      <c r="E39" s="82"/>
      <c r="F39" s="47"/>
      <c r="G39" s="78"/>
      <c r="H39" s="79"/>
      <c r="I39" s="29"/>
      <c r="J39" s="46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</row>
    <row r="40" spans="1:66" s="26" customFormat="1" ht="17.399999999999999" x14ac:dyDescent="0.25">
      <c r="A40" s="20"/>
      <c r="B40" s="31"/>
      <c r="C40" s="30"/>
      <c r="D40" s="28"/>
      <c r="E40" s="82"/>
      <c r="F40" s="47"/>
      <c r="G40" s="78"/>
      <c r="H40" s="79"/>
      <c r="I40" s="29"/>
      <c r="J40" s="46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</row>
    <row r="41" spans="1:66" s="11" customFormat="1" x14ac:dyDescent="0.25">
      <c r="A41" s="70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</row>
  </sheetData>
  <sheetProtection formatCells="0" formatColumns="0" formatRows="0" insertRows="0" deleteRows="0"/>
  <mergeCells count="20">
    <mergeCell ref="Y5:AE5"/>
    <mergeCell ref="Y6:AE6"/>
    <mergeCell ref="J1:S1"/>
    <mergeCell ref="J2:S2"/>
    <mergeCell ref="C6:E6"/>
    <mergeCell ref="R5:X5"/>
    <mergeCell ref="K5:Q5"/>
    <mergeCell ref="C5:E5"/>
    <mergeCell ref="R6:X6"/>
    <mergeCell ref="K6:Q6"/>
    <mergeCell ref="AF5:AL5"/>
    <mergeCell ref="AF6:AL6"/>
    <mergeCell ref="BH5:BN5"/>
    <mergeCell ref="BH6:BN6"/>
    <mergeCell ref="AM6:AS6"/>
    <mergeCell ref="AT5:AZ5"/>
    <mergeCell ref="AT6:AZ6"/>
    <mergeCell ref="AM5:AS5"/>
    <mergeCell ref="BA5:BG5"/>
    <mergeCell ref="BA6:BG6"/>
  </mergeCells>
  <phoneticPr fontId="3" type="noConversion"/>
  <conditionalFormatting sqref="H9:H32 H39:H40">
    <cfRule type="dataBar" priority="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K7:BN8">
    <cfRule type="expression" dxfId="3" priority="45">
      <formula>K$7=TODAY()</formula>
    </cfRule>
  </conditionalFormatting>
  <conditionalFormatting sqref="K9:BN40">
    <cfRule type="expression" dxfId="2" priority="48">
      <formula>AND($E9&lt;=K$7,ROUNDDOWN(($F9-$E9+1)*$H9,0)+$E9-1&gt;=K$7)</formula>
    </cfRule>
    <cfRule type="expression" dxfId="1" priority="49">
      <formula>AND(NOT(ISBLANK($E9)),$E9&lt;=K$7,$F9&gt;=K$7)</formula>
    </cfRule>
  </conditionalFormatting>
  <conditionalFormatting sqref="K7:BN40">
    <cfRule type="expression" dxfId="0" priority="8">
      <formula>K$7=TODAY()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5" xr:uid="{00000000-0002-0000-0000-000000000000}"/>
  </dataValidations>
  <pageMargins left="0.25" right="0.25" top="0.5" bottom="0.5" header="0.5" footer="0.25"/>
  <pageSetup scale="62" fitToHeight="0" orientation="landscape" r:id="rId1"/>
  <headerFooter alignWithMargins="0"/>
  <ignoredErrors>
    <ignoredError sqref="H21 H19 H20 H23:H26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r:id="rId4" name="Scroll Bar 46">
              <controlPr defaultSize="0" print="0" autoPict="0">
                <anchor moveWithCells="1">
                  <from>
                    <xdr:col>9</xdr:col>
                    <xdr:colOff>99060</xdr:colOff>
                    <xdr:row>2</xdr:row>
                    <xdr:rowOff>121920</xdr:rowOff>
                  </from>
                  <to>
                    <xdr:col>27</xdr:col>
                    <xdr:colOff>106680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H9:H32 H39:H40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GanttChart</vt:lpstr>
      <vt:lpstr>GanttChart!Área_de_impresión</vt:lpstr>
      <vt:lpstr>GanttChart!prevWBS</vt:lpstr>
      <vt:lpstr>GanttChart!Títulos_a_imprimir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Domínguez Maquinados</cp:lastModifiedBy>
  <cp:lastPrinted>2020-06-12T14:51:35Z</cp:lastPrinted>
  <dcterms:created xsi:type="dcterms:W3CDTF">2010-06-09T16:05:03Z</dcterms:created>
  <dcterms:modified xsi:type="dcterms:W3CDTF">2022-02-25T06:18:58Z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</Properties>
</file>