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Program Files (x86)\Steam\steamapps\common\Kerbal Space Program\GameData\SkyhawkKerbalism\Plotting\"/>
    </mc:Choice>
  </mc:AlternateContent>
  <xr:revisionPtr revIDLastSave="0" documentId="13_ncr:1_{0BAC36BC-18AC-44BC-A2DB-8102D114686A}" xr6:coauthVersionLast="47" xr6:coauthVersionMax="47" xr10:uidLastSave="{00000000-0000-0000-0000-000000000000}"/>
  <bookViews>
    <workbookView xWindow="10404" yWindow="1344" windowWidth="10692" windowHeight="999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 i="1" l="1"/>
  <c r="Q4" i="1"/>
  <c r="Q5" i="1"/>
  <c r="Q6"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9" i="1"/>
  <c r="Q90" i="1"/>
  <c r="Q91" i="1"/>
  <c r="Q92" i="1"/>
  <c r="Q93" i="1"/>
  <c r="Q94" i="1"/>
  <c r="Q95" i="1"/>
  <c r="Q96" i="1"/>
  <c r="Q97" i="1"/>
  <c r="Q98" i="1"/>
  <c r="Q99" i="1"/>
  <c r="Q100" i="1"/>
  <c r="Q101" i="1"/>
  <c r="Q102" i="1"/>
  <c r="Q103" i="1"/>
  <c r="Q104" i="1"/>
  <c r="Q105" i="1"/>
  <c r="Q106" i="1"/>
  <c r="Q107" i="1"/>
  <c r="Q2" i="1"/>
  <c r="O2" i="1"/>
  <c r="P2" i="1" s="1"/>
  <c r="P58" i="1"/>
  <c r="P59" i="1"/>
  <c r="P94" i="1"/>
  <c r="O3" i="1"/>
  <c r="P3" i="1" s="1"/>
  <c r="O4" i="1"/>
  <c r="O5" i="1"/>
  <c r="P5" i="1" s="1"/>
  <c r="O6" i="1"/>
  <c r="P6"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O59" i="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9" i="1"/>
  <c r="P89" i="1" s="1"/>
  <c r="O90" i="1"/>
  <c r="P90" i="1" s="1"/>
  <c r="O91" i="1"/>
  <c r="P91" i="1" s="1"/>
  <c r="O92" i="1"/>
  <c r="P92" i="1" s="1"/>
  <c r="O93" i="1"/>
  <c r="P93" i="1" s="1"/>
  <c r="O94" i="1"/>
  <c r="O95" i="1"/>
  <c r="P95" i="1" s="1"/>
  <c r="O96" i="1"/>
  <c r="P96" i="1" s="1"/>
  <c r="O97" i="1"/>
  <c r="P97" i="1" s="1"/>
  <c r="O98" i="1"/>
  <c r="P98" i="1" s="1"/>
  <c r="O99" i="1"/>
  <c r="P99" i="1" s="1"/>
  <c r="O100" i="1"/>
  <c r="P100" i="1" s="1"/>
  <c r="O101" i="1"/>
  <c r="P101" i="1" s="1"/>
  <c r="O102" i="1"/>
  <c r="P102" i="1" s="1"/>
  <c r="O103" i="1"/>
  <c r="P103" i="1" s="1"/>
  <c r="O104" i="1"/>
  <c r="P104" i="1" s="1"/>
  <c r="O105" i="1"/>
  <c r="P105" i="1" s="1"/>
  <c r="O106" i="1"/>
  <c r="P106" i="1" s="1"/>
  <c r="O107" i="1"/>
  <c r="P107" i="1" s="1"/>
  <c r="K88" i="1"/>
  <c r="O88" i="1" s="1"/>
  <c r="P88" i="1" s="1"/>
  <c r="K7" i="1"/>
  <c r="O7" i="1" s="1"/>
  <c r="P7" i="1" s="1"/>
  <c r="K8" i="1"/>
  <c r="O8" i="1" s="1"/>
  <c r="P8" i="1" s="1"/>
  <c r="Q88" i="1" l="1"/>
  <c r="Q7" i="1"/>
  <c r="Q8" i="1"/>
  <c r="P4" i="1"/>
  <c r="O36" i="1"/>
  <c r="P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tc={E0511AF2-088E-470D-9BE2-8BAD15C76975}</author>
    <author>tc={4AD0B25D-FBBE-4F3E-95BD-4349D90A118E}</author>
    <author>tc={FAF16BF8-FBEE-4319-8B08-C83E0AC671DB}</author>
    <author>tc={D385F571-7CA4-495B-8EA7-8EFD03DC1822}</author>
    <author>tc={2DA95CAA-63CC-4D36-AB37-0FD68B7CF000}</author>
    <author>tc={961FCAFA-59FB-4147-9612-1B02330CF6CD}</author>
    <author>tc={51ED5DD2-6FF2-4617-B23E-4A6C2D9CB09B}</author>
    <author>tc={C2CAF6C8-0799-41E3-BCCA-77D28B8EACF5}</author>
    <author>tc={474FA9BB-41E1-4C9E-ADE3-F0B70E653916}</author>
    <author>tc={EB1E3752-19AF-4AE0-A774-095E630A1675}</author>
    <author>tc={A06F25E8-2D89-4199-B097-E45CA1EE1DCF}</author>
    <author>tc={E8018AD4-E6A6-4612-9090-884922D0207D}</author>
    <author>tc={C7611BF8-196F-4AA2-8441-7897CE9A4D57}</author>
    <author>tc={D47781EA-64CD-40C8-A9E2-7F04F3404344}</author>
    <author>tc={BFAA6533-E42F-4FFC-8A46-6880BE62B9CF}</author>
    <author>tc={FF4B742F-7FDA-4A40-87F2-85C4D8BF390E}</author>
    <author>tc={936ED0DE-655E-40A2-B8A2-0D4A0360B251}</author>
    <author>tc={7D59DD35-2ED2-4FDB-94B1-1D2F6F09F225}</author>
    <author>tc={C41CB0B8-3C6B-43C2-8047-017DAA4591F5}</author>
    <author>tc={D4E04E95-4E60-4750-A1E1-8ACB4F352D5F}</author>
    <author>tc={75567BF1-379E-4D4E-8F23-30E8255A236F}</author>
    <author>tc={56E50E1B-94ED-477F-B095-ED47C1C57BE2}</author>
    <author>tc={22CD25CC-896C-4694-B549-A77A9A3A2123}</author>
    <author>tc={46B95C89-383A-486D-895A-CD0A8599700A}</author>
    <author>tc={7D3FCB4E-15B0-4178-9C3D-68E02C5ECB6E}</author>
    <author>tc={3EC4FB80-AA05-4DB3-89AC-6143958B9228}</author>
    <author>tc={0E43C4CD-C40D-4D04-BB33-6B1A4F875E81}</author>
    <author>tc={FD00C05B-D394-4BCE-B9C7-A3C734040ADF}</author>
    <author>tc={7628AF1C-28B0-4030-9684-89A3A99DDE58}</author>
    <author>tc={9999F68D-1CE7-4684-B1A1-D53CF0EA10DA}</author>
    <author>tc={B94C6FB9-F021-4382-896E-E09CFC68A36E}</author>
    <author>tc={EC008EAE-E6C3-4DB8-9866-46EA1EE8520A}</author>
    <author>tc={653E04C6-34B5-40A8-B8BD-22BD611FD0C4}</author>
    <author>tc={14ABA252-8575-4EFD-908D-8CFC6BD4EACC}</author>
    <author>tc={4BCE4DED-0683-48F2-8FA3-01A147EBE6EB}</author>
    <author>tc={F99B5D72-597D-49D0-AED2-D197A6CD3D93}</author>
    <author>tc={9598CB20-CFD1-45F8-AACE-902E8C1F748E}</author>
    <author>tc={DBBA6B56-5FB6-4DD3-9FD7-E12F346DB0E8}</author>
    <author>tc={E6C309BD-09DD-41C6-9D18-20907246A2E1}</author>
    <author>tc={251F8309-3C96-4F71-A84E-614F66B277D2}</author>
    <author>tc={EC3E079B-A467-4380-8E4F-59C8A3C76F34}</author>
    <author>tc={73B7F616-0A10-45BE-AD6C-66A741CCCF15}</author>
    <author>tc={9A52AF0B-0F09-4A92-BE29-DE3B88558F9D}</author>
    <author>tc={88CF805A-9179-456B-A8B8-9EAA894AC628}</author>
    <author>tc={8BBB282A-A9E1-42B7-9483-A81B797ADF89}</author>
    <author>tc={DF1CCCF3-C1B7-4AFA-970F-CABF9FDDB4D6}</author>
    <author>tc={20C8BB2E-7232-484C-B6F1-8BCE6B2A819A}</author>
  </authors>
  <commentList>
    <comment ref="I1" authorId="0" shapeId="0" xr:uid="{E0511AF2-088E-470D-9BE2-8BAD15C76975}">
      <text>
        <t>[Threaded comment]
Your version of Excel allows you to read this threaded comment; however, any edits to it will get removed if the file is opened in a newer version of Excel. Learn more: https://go.microsoft.com/fwlink/?linkid=870924
Comment:
    For long-term experiments (ones measured in years), general rule is about one tech from two tiers above every year if homeworld-only, and 1/4 a tech from two tiers above if interplanetary
Long term experiments will have to be multiplied to account for both day and year length in different planet packs, while short term ones will only worry about day length</t>
      </text>
    </comment>
    <comment ref="F2" authorId="1" shapeId="0" xr:uid="{4AD0B25D-FBBE-4F3E-95BD-4349D90A118E}">
      <text>
        <t>[Threaded comment]
Your version of Excel allows you to read this threaded comment; however, any edits to it will get removed if the file is opened in a newer version of Excel. Learn more: https://go.microsoft.com/fwlink/?linkid=870924
Comment:
    All unmanned experiments need at least this much</t>
      </text>
    </comment>
    <comment ref="F3" authorId="2" shapeId="0" xr:uid="{FAF16BF8-FBEE-4319-8B08-C83E0AC671DB}">
      <text>
        <t>[Threaded comment]
Your version of Excel allows you to read this threaded comment; however, any edits to it will get removed if the file is opened in a newer version of Excel. Learn more: https://go.microsoft.com/fwlink/?linkid=870924
Comment:
    Nigh all unmanned experiments need at least this much (covers data recording and other similar actions)</t>
      </text>
    </comment>
    <comment ref="J22" authorId="3" shapeId="0" xr:uid="{D385F571-7CA4-495B-8EA7-8EFD03DC1822}">
      <text>
        <t>[Threaded comment]
Your version of Excel allows you to read this threaded comment; however, any edits to it will get removed if the file is opened in a newer version of Excel. Learn more: https://go.microsoft.com/fwlink/?linkid=870924
Comment:
    still a lot longer tho as its belt based</t>
      </text>
    </comment>
    <comment ref="J24" authorId="4" shapeId="0" xr:uid="{2DA95CAA-63CC-4D36-AB37-0FD68B7CF000}">
      <text>
        <t>[Threaded comment]
Your version of Excel allows you to read this threaded comment; however, any edits to it will get removed if the file is opened in a newer version of Excel. Learn more: https://go.microsoft.com/fwlink/?linkid=870924
Comment:
    enough that a flyby will give you useful science, but u will still need more if you want to get the full amount</t>
      </text>
    </comment>
    <comment ref="J35" authorId="5" shapeId="0" xr:uid="{961FCAFA-59FB-4147-9612-1B02330CF6CD}">
      <text>
        <t>[Threaded comment]
Your version of Excel allows you to read this threaded comment; however, any edits to it will get removed if the file is opened in a newer version of Excel. Learn more: https://go.microsoft.com/fwlink/?linkid=870924
Comment:
    Seems like the NRO started launching Orions in the mid 80s so lets say 40 years in a funky low retrograde orbit</t>
      </text>
    </comment>
    <comment ref="J37" authorId="6" shapeId="0" xr:uid="{51ED5DD2-6FF2-4617-B23E-4A6C2D9CB09B}">
      <text>
        <t>[Threaded comment]
Your version of Excel allows you to read this threaded comment; however, any edits to it will get removed if the file is opened in a newer version of Excel. Learn more: https://go.microsoft.com/fwlink/?linkid=870924
Comment:
    Makes it so it's more than just a quick pop out of the heliosphere - you're gonna have to be on an escape trajectory</t>
      </text>
    </comment>
    <comment ref="J39" authorId="7" shapeId="0" xr:uid="{C2CAF6C8-0799-41E3-BCCA-77D28B8EACF5}">
      <text>
        <t>[Threaded comment]
Your version of Excel allows you to read this threaded comment; however, any edits to it will get removed if the file is opened in a newer version of Excel. Learn more: https://go.microsoft.com/fwlink/?linkid=870924
Comment:
    Based on wikipedia - btw this used film, so it's gonna need to be returned by hand.</t>
      </text>
    </comment>
    <comment ref="B40" authorId="8" shapeId="0" xr:uid="{474FA9BB-41E1-4C9E-ADE3-F0B70E653916}">
      <text>
        <t>[Threaded comment]
Your version of Excel allows you to read this threaded comment; however, any edits to it will get removed if the file is opened in a newer version of Excel. Learn more: https://go.microsoft.com/fwlink/?linkid=870924
Comment:
    interplanetary orbit only</t>
      </text>
    </comment>
    <comment ref="J40" authorId="9" shapeId="0" xr:uid="{EB1E3752-19AF-4AE0-A774-095E630A1675}">
      <text>
        <t>[Threaded comment]
Your version of Excel allows you to read this threaded comment; however, any edits to it will get removed if the file is opened in a newer version of Excel. Learn more: https://go.microsoft.com/fwlink/?linkid=870924
Comment:
    Better hope it detects solar flares before they hit it...</t>
      </text>
    </comment>
    <comment ref="J42" authorId="10" shapeId="0" xr:uid="{A06F25E8-2D89-4199-B097-E45CA1EE1DCF}">
      <text>
        <t>[Threaded comment]
Your version of Excel allows you to read this threaded comment; however, any edits to it will get removed if the file is opened in a newer version of Excel. Learn more: https://go.microsoft.com/fwlink/?linkid=870924
Comment:
    According to most videos I've seen in moves pretty quick, so lets say 30 seconds</t>
      </text>
    </comment>
    <comment ref="J43" authorId="11" shapeId="0" xr:uid="{E8018AD4-E6A6-4612-9090-884922D0207D}">
      <text>
        <t>[Threaded comment]
Your version of Excel allows you to read this threaded comment; however, any edits to it will get removed if the file is opened in a newer version of Excel. Learn more: https://go.microsoft.com/fwlink/?linkid=870924
Comment:
    about the same as stock Kerbalism</t>
      </text>
    </comment>
    <comment ref="J44" authorId="12" shapeId="0" xr:uid="{C7611BF8-196F-4AA2-8441-7897CE9A4D57}">
      <text>
        <t>[Threaded comment]
Your version of Excel allows you to read this threaded comment; however, any edits to it will get removed if the file is opened in a newer version of Excel. Learn more: https://go.microsoft.com/fwlink/?linkid=870924
Comment:
    Can you keep a lander operational this long? Can you?</t>
      </text>
    </comment>
    <comment ref="J47" authorId="13" shapeId="0" xr:uid="{D47781EA-64CD-40C8-A9E2-7F04F3404344}">
      <text>
        <t>[Threaded comment]
Your version of Excel allows you to read this threaded comment; however, any edits to it will get removed if the file is opened in a newer version of Excel. Learn more: https://go.microsoft.com/fwlink/?linkid=870924
Comment:
    About how long Insight is progged to last for</t>
      </text>
    </comment>
    <comment ref="J50" authorId="14" shapeId="0" xr:uid="{BFAA6533-E42F-4FFC-8A46-6880BE62B9CF}">
      <text>
        <t>[Threaded comment]
Your version of Excel allows you to read this threaded comment; however, any edits to it will get removed if the file is opened in a newer version of Excel. Learn more: https://go.microsoft.com/fwlink/?linkid=870924
Comment:
    We seem to have two at a time, and they've been active for about 50 years - I've halved the values to 25 per Sat as I highly doubt many players will finish them otherwise...</t>
      </text>
    </comment>
    <comment ref="J51" authorId="15" shapeId="0" xr:uid="{FF4B742F-7FDA-4A40-87F2-85C4D8BF390E}">
      <text>
        <t>[Threaded comment]
Your version of Excel allows you to read this threaded comment; however, any edits to it will get removed if the file is opened in a newer version of Excel. Learn more: https://go.microsoft.com/fwlink/?linkid=870924
Comment:
    We seem to have two at a time, and it's hemispherical, so that means 1/2 GOES</t>
      </text>
    </comment>
    <comment ref="J52" authorId="16" shapeId="0" xr:uid="{936ED0DE-655E-40A2-B8A2-0D4A0360B251}">
      <text>
        <t>[Threaded comment]
Your version of Excel allows you to read this threaded comment; however, any edits to it will get removed if the file is opened in a newer version of Excel. Learn more: https://go.microsoft.com/fwlink/?linkid=870924
Comment:
    shrunk down a lot from GOES (it's equivalent) cuz 50 years is a long time for another planet (and also cuz its implied the science from GOES and LANDSAT is also cuz of uses that need civilization like weather forecasting)</t>
      </text>
    </comment>
    <comment ref="J54" authorId="17" shapeId="0" xr:uid="{7D59DD35-2ED2-4FDB-94B1-1D2F6F09F225}">
      <text>
        <t>[Threaded comment]
Your version of Excel allows you to read this threaded comment; however, any edits to it will get removed if the file is opened in a newer version of Excel. Learn more: https://go.microsoft.com/fwlink/?linkid=870924
Comment:
    Not like you are gonna survive the radiation much longer than that...</t>
      </text>
    </comment>
    <comment ref="J55" authorId="18" shapeId="0" xr:uid="{C41CB0B8-3C6B-43C2-8047-017DAA4591F5}">
      <text>
        <t>[Threaded comment]
Your version of Excel allows you to read this threaded comment; however, any edits to it will get removed if the file is opened in a newer version of Excel. Learn more: https://go.microsoft.com/fwlink/?linkid=870924
Comment:
    Just grabbing a few quick images of key targets
Reply:
    Also based on wikipedia, it seems that they were in orbit for about 2 days each, and if we assume half of that is for assorted technical stuff, then half is for capturing</t>
      </text>
    </comment>
    <comment ref="B56" authorId="19" shapeId="0" xr:uid="{D4E04E95-4E60-4750-A1E1-8ACB4F352D5F}">
      <text>
        <t>[Threaded comment]
Your version of Excel allows you to read this threaded comment; however, any edits to it will get removed if the file is opened in a newer version of Excel. Learn more: https://go.microsoft.com/fwlink/?linkid=870924
Comment:
    polar retrograde</t>
      </text>
    </comment>
    <comment ref="J56" authorId="20" shapeId="0" xr:uid="{75567BF1-379E-4D4E-8F23-30E8255A236F}">
      <text>
        <t>[Threaded comment]
Your version of Excel allows you to read this threaded comment; however, any edits to it will get removed if the file is opened in a newer version of Excel. Learn more: https://go.microsoft.com/fwlink/?linkid=870924
Comment:
    Takes about a year to get cloud-free photoes of all land area</t>
      </text>
    </comment>
    <comment ref="B57" authorId="21" shapeId="0" xr:uid="{56E50E1B-94ED-477F-B095-ED47C1C57BE2}">
      <text>
        <t>[Threaded comment]
Your version of Excel allows you to read this threaded comment; however, any edits to it will get removed if the file is opened in a newer version of Excel. Learn more: https://go.microsoft.com/fwlink/?linkid=870924
Comment:
    molynia</t>
      </text>
    </comment>
    <comment ref="J60" authorId="22" shapeId="0" xr:uid="{22CD25CC-896C-4694-B549-A77A9A3A2123}">
      <text>
        <t>[Threaded comment]
Your version of Excel allows you to read this threaded comment; however, any edits to it will get removed if the file is opened in a newer version of Excel. Learn more: https://go.microsoft.com/fwlink/?linkid=870924
Comment:
    lets hope for the best case scenario</t>
      </text>
    </comment>
    <comment ref="J64" authorId="23" shapeId="0" xr:uid="{46B95C89-383A-486D-895A-CD0A8599700A}">
      <text>
        <t>[Threaded comment]
Your version of Excel allows you to read this threaded comment; however, any edits to it will get removed if the file is opened in a newer version of Excel. Learn more: https://go.microsoft.com/fwlink/?linkid=870924
Comment:
    Basically just a quick elevator pitch</t>
      </text>
    </comment>
    <comment ref="J65" authorId="24" shapeId="0" xr:uid="{7D3FCB4E-15B0-4178-9C3D-68E02C5ECB6E}">
      <text>
        <t>[Threaded comment]
Your version of Excel allows you to read this threaded comment; however, any edits to it will get removed if the file is opened in a newer version of Excel. Learn more: https://go.microsoft.com/fwlink/?linkid=870924
Comment:
    doesn't take that long to pick up rocks</t>
      </text>
    </comment>
    <comment ref="J67" authorId="25" shapeId="0" xr:uid="{3EC4FB80-AA05-4DB3-89AC-6143958B9228}">
      <text>
        <t>[Threaded comment]
Your version of Excel allows you to read this threaded comment; however, any edits to it will get removed if the file is opened in a newer version of Excel. Learn more: https://go.microsoft.com/fwlink/?linkid=870924
Comment:
    doesn't take that long to pick up rocks</t>
      </text>
    </comment>
    <comment ref="J68" authorId="26" shapeId="0" xr:uid="{0E43C4CD-C40D-4D04-BB33-6B1A4F875E81}">
      <text>
        <t>[Threaded comment]
Your version of Excel allows you to read this threaded comment; however, any edits to it will get removed if the file is opened in a newer version of Excel. Learn more: https://go.microsoft.com/fwlink/?linkid=870924
Comment:
    doesn't take that long to pick up rocks</t>
      </text>
    </comment>
    <comment ref="J69" authorId="27" shapeId="0" xr:uid="{FD00C05B-D394-4BCE-B9C7-A3C734040ADF}">
      <text>
        <t>[Threaded comment]
Your version of Excel allows you to read this threaded comment; however, any edits to it will get removed if the file is opened in a newer version of Excel. Learn more: https://go.microsoft.com/fwlink/?linkid=870924
Comment:
    doesn't take that long to pick up rocks</t>
      </text>
    </comment>
    <comment ref="J70" authorId="28" shapeId="0" xr:uid="{7628AF1C-28B0-4030-9684-89A3A99DDE58}">
      <text>
        <t>[Threaded comment]
Your version of Excel allows you to read this threaded comment; however, any edits to it will get removed if the file is opened in a newer version of Excel. Learn more: https://go.microsoft.com/fwlink/?linkid=870924
Comment:
    doesn't take that long to pick up rocks</t>
      </text>
    </comment>
    <comment ref="J71" authorId="29" shapeId="0" xr:uid="{9999F68D-1CE7-4684-B1A1-D53CF0EA10DA}">
      <text>
        <t>[Threaded comment]
Your version of Excel allows you to read this threaded comment; however, any edits to it will get removed if the file is opened in a newer version of Excel. Learn more: https://go.microsoft.com/fwlink/?linkid=870924
Comment:
    doesn't take that long to pick up rocks</t>
      </text>
    </comment>
    <comment ref="M73" authorId="30" shapeId="0" xr:uid="{B94C6FB9-F021-4382-896E-E09CFC68A36E}">
      <text>
        <t>[Threaded comment]
Your version of Excel allows you to read this threaded comment; however, any edits to it will get removed if the file is opened in a newer version of Excel. Learn more: https://go.microsoft.com/fwlink/?linkid=870924
Comment:
    half what a kerbonaut consumes per day</t>
      </text>
    </comment>
    <comment ref="J78" authorId="31" shapeId="0" xr:uid="{EC008EAE-E6C3-4DB8-9866-46EA1EE8520A}">
      <text>
        <t>[Threaded comment]
Your version of Excel allows you to read this threaded comment; however, any edits to it will get removed if the file is opened in a newer version of Excel. Learn more: https://go.microsoft.com/fwlink/?linkid=870924
Comment:
    actual broadcast may not be long, but prepwork sure will be</t>
      </text>
    </comment>
    <comment ref="J82" authorId="32" shapeId="0" xr:uid="{653E04C6-34B5-40A8-B8BD-22BD611FD0C4}">
      <text>
        <t>[Threaded comment]
Your version of Excel allows you to read this threaded comment; however, any edits to it will get removed if the file is opened in a newer version of Excel. Learn more: https://go.microsoft.com/fwlink/?linkid=870924
Comment:
    About same length as Mars/Duna mission. Making sure the crew won't go cuckoo for coco puffs mid flight</t>
      </text>
    </comment>
    <comment ref="J84" authorId="33" shapeId="0" xr:uid="{14ABA252-8575-4EFD-908D-8CFC6BD4EACC}">
      <text>
        <t>[Threaded comment]
Your version of Excel allows you to read this threaded comment; however, any edits to it will get removed if the file is opened in a newer version of Excel. Learn more: https://go.microsoft.com/fwlink/?linkid=870924
Comment:
    ISS has been completed for about 10 years now</t>
      </text>
    </comment>
    <comment ref="B85" authorId="34" shapeId="0" xr:uid="{4BCE4DED-0683-48F2-8FA3-01A147EBE6EB}">
      <text>
        <t>[Threaded comment]
Your version of Excel allows you to read this threaded comment; however, any edits to it will get removed if the file is opened in a newer version of Excel. Learn more: https://go.microsoft.com/fwlink/?linkid=870924
Comment:
    Also completes biome's Regional Geology Research experiment
Reply:
    still biome based tho</t>
      </text>
    </comment>
    <comment ref="B86" authorId="35" shapeId="0" xr:uid="{F99B5D72-597D-49D0-AED2-D197A6CD3D93}">
      <text>
        <t>[Threaded comment]
Your version of Excel allows you to read this threaded comment; however, any edits to it will get removed if the file is opened in a newer version of Excel. Learn more: https://go.microsoft.com/fwlink/?linkid=870924
Comment:
    might be hemisphere based - not sure</t>
      </text>
    </comment>
    <comment ref="B87" authorId="36" shapeId="0" xr:uid="{9598CB20-CFD1-45F8-AACE-902E8C1F748E}">
      <text>
        <t>[Threaded comment]
Your version of Excel allows you to read this threaded comment; however, any edits to it will get removed if the file is opened in a newer version of Excel. Learn more: https://go.microsoft.com/fwlink/?linkid=870924
Comment:
    Lunar one only goes on Kerbin Moons and only gives one set of science, off-world one is per planet/moon and is less restrictive, but requires shadow</t>
      </text>
    </comment>
    <comment ref="J87" authorId="37" shapeId="0" xr:uid="{DBBA6B56-5FB6-4DD3-9FD7-E12F346DB0E8}">
      <text>
        <t>[Threaded comment]
Your version of Excel allows you to read this threaded comment; however, any edits to it will get removed if the file is opened in a newer version of Excel. Learn more: https://go.microsoft.com/fwlink/?linkid=870924
Comment:
    requires darkness so that may make things fun</t>
      </text>
    </comment>
    <comment ref="B91" authorId="38" shapeId="0" xr:uid="{E6C309BD-09DD-41C6-9D18-20907246A2E1}">
      <text>
        <t>[Threaded comment]
Your version of Excel allows you to read this threaded comment; however, any edits to it will get removed if the file is opened in a newer version of Excel. Learn more: https://go.microsoft.com/fwlink/?linkid=870924
Comment:
    once per planet
Reply:
    requires a LOT of kerbals</t>
      </text>
    </comment>
    <comment ref="J91" authorId="39" shapeId="0" xr:uid="{251F8309-3C96-4F71-A84E-614F66B277D2}">
      <text>
        <t>[Threaded comment]
Your version of Excel allows you to read this threaded comment; however, any edits to it will get removed if the file is opened in a newer version of Excel. Learn more: https://go.microsoft.com/fwlink/?linkid=870924
Comment:
    If you can manage a 20 kerbal base for 10 years, you deserve the science!</t>
      </text>
    </comment>
    <comment ref="J92" authorId="40" shapeId="0" xr:uid="{EC3E079B-A467-4380-8E4F-59C8A3C76F34}">
      <text>
        <t>[Threaded comment]
Your version of Excel allows you to read this threaded comment; however, any edits to it will get removed if the file is opened in a newer version of Excel. Learn more: https://go.microsoft.com/fwlink/?linkid=870924
Comment:
    Big Base with huge power consumption gives lots of science for a very long time</t>
      </text>
    </comment>
    <comment ref="A93" authorId="41" shapeId="0" xr:uid="{73B7F616-0A10-45BE-AD6C-66A741CCCF15}">
      <text>
        <t>[Threaded comment]
Your version of Excel allows you to read this threaded comment; however, any edits to it will get removed if the file is opened in a newer version of Excel. Learn more: https://go.microsoft.com/fwlink/?linkid=870924
Comment:
    Carried in materials Lab - most are unmanned, but a lot produce samples</t>
      </text>
    </comment>
    <comment ref="J93" authorId="42" shapeId="0" xr:uid="{9A52AF0B-0F09-4A92-BE29-DE3B88558F9D}">
      <text>
        <t>[Threaded comment]
Your version of Excel allows you to read this threaded comment; however, any edits to it will get removed if the file is opened in a newer version of Excel. Learn more: https://go.microsoft.com/fwlink/?linkid=870924
Comment:
    Do you really want to be down there longer?</t>
      </text>
    </comment>
    <comment ref="B94" authorId="43" shapeId="0" xr:uid="{88CF805A-9179-456B-A8B8-9EAA894AC628}">
      <text>
        <t>[Threaded comment]
Your version of Excel allows you to read this threaded comment; however, any edits to it will get removed if the file is opened in a newer version of Excel. Learn more: https://go.microsoft.com/fwlink/?linkid=870924
Comment:
    Manned, samples</t>
      </text>
    </comment>
    <comment ref="J94" authorId="44" shapeId="0" xr:uid="{8BBB282A-A9E1-42B7-9483-A81B797ADF89}">
      <text>
        <t>[Threaded comment]
Your version of Excel allows you to read this threaded comment; however, any edits to it will get removed if the file is opened in a newer version of Excel. Learn more: https://go.microsoft.com/fwlink/?linkid=870924
Comment:
    long enough for the kerbals to get a ton of samples so long as they keep moving</t>
      </text>
    </comment>
    <comment ref="B96" authorId="45" shapeId="0" xr:uid="{DF1CCCF3-C1B7-4AFA-970F-CABF9FDDB4D6}">
      <text>
        <t>[Threaded comment]
Your version of Excel allows you to read this threaded comment; however, any edits to it will get removed if the file is opened in a newer version of Excel. Learn more: https://go.microsoft.com/fwlink/?linkid=870924
Comment:
    samples</t>
      </text>
    </comment>
    <comment ref="B97" authorId="46" shapeId="0" xr:uid="{20C8BB2E-7232-484C-B6F1-8BCE6B2A819A}">
      <text>
        <t>[Threaded comment]
Your version of Excel allows you to read this threaded comment; however, any edits to it will get removed if the file is opened in a newer version of Excel. Learn more: https://go.microsoft.com/fwlink/?linkid=870924
Comment:
    samples</t>
      </text>
    </comment>
  </commentList>
</comments>
</file>

<file path=xl/sharedStrings.xml><?xml version="1.0" encoding="utf-8"?>
<sst xmlns="http://schemas.openxmlformats.org/spreadsheetml/2006/main" count="744" uniqueCount="322">
  <si>
    <t>Group</t>
  </si>
  <si>
    <t>Name</t>
  </si>
  <si>
    <t>ID</t>
  </si>
  <si>
    <t>Length</t>
  </si>
  <si>
    <t>Free Agents</t>
  </si>
  <si>
    <t>Telemetry Report</t>
  </si>
  <si>
    <t>sss_telemetryReport</t>
  </si>
  <si>
    <t>ST</t>
  </si>
  <si>
    <t>Sounding Rocket Payload</t>
  </si>
  <si>
    <t>sss_soundingRocketPayload</t>
  </si>
  <si>
    <t>Temperature Scan</t>
  </si>
  <si>
    <t>temperatureScan</t>
  </si>
  <si>
    <t>Pressure Scan</t>
  </si>
  <si>
    <t>barometerScan</t>
  </si>
  <si>
    <t>bd_ionElec</t>
  </si>
  <si>
    <t>Ionization and Electrostatic Analysis</t>
  </si>
  <si>
    <t>Radio Plasma Wave Sciece</t>
  </si>
  <si>
    <t>bd_rwps</t>
  </si>
  <si>
    <t>LT</t>
  </si>
  <si>
    <t>Early Communications Testing</t>
  </si>
  <si>
    <t>sss_earlyCommunicationsTesting</t>
  </si>
  <si>
    <t>Orbital Mass Spectrometry</t>
  </si>
  <si>
    <t>bd_massSpec</t>
  </si>
  <si>
    <t>MT</t>
  </si>
  <si>
    <t>Gamma Ray Spectrometry</t>
  </si>
  <si>
    <t>bd_gammaRay</t>
  </si>
  <si>
    <t>bd_microwaveSpec</t>
  </si>
  <si>
    <t>bd_XrayImaging</t>
  </si>
  <si>
    <t>Measure Albedo</t>
  </si>
  <si>
    <t>bd_Photometer</t>
  </si>
  <si>
    <t>Magnetometers</t>
  </si>
  <si>
    <t>Magnetic Field Detection</t>
  </si>
  <si>
    <t>bd_magScan</t>
  </si>
  <si>
    <t>ULT</t>
  </si>
  <si>
    <t>Magnetic Flux Analysis</t>
  </si>
  <si>
    <t>Magnetic Field Mapping</t>
  </si>
  <si>
    <t>sk_magneticFluxAnalysis</t>
  </si>
  <si>
    <t>sk_magneticFieldMapping</t>
  </si>
  <si>
    <t>Long-Term Magnetic Field Analysis</t>
  </si>
  <si>
    <t>sk_longTermMagneticFieldAnalysis</t>
  </si>
  <si>
    <t>Radiation Detectors</t>
  </si>
  <si>
    <t>Geiger Counter</t>
  </si>
  <si>
    <t>bd_GeigerCounter</t>
  </si>
  <si>
    <t>Charged Particles Scan</t>
  </si>
  <si>
    <t>bd_logIonTrap</t>
  </si>
  <si>
    <t>Trapped Radiation Analysis</t>
  </si>
  <si>
    <t xml:space="preserve">bd_trappedRadiation </t>
  </si>
  <si>
    <t>Imaging Experiments</t>
  </si>
  <si>
    <t>X-Ray Detection</t>
  </si>
  <si>
    <t>Microwave Radiometry</t>
  </si>
  <si>
    <t>IR Radiometry</t>
  </si>
  <si>
    <t>bd_Irradiometer</t>
  </si>
  <si>
    <t>IR Spectrometry</t>
  </si>
  <si>
    <t>Ultraviolet Spectrometry</t>
  </si>
  <si>
    <t>bd_Irspec</t>
  </si>
  <si>
    <t>bd_Uvspec</t>
  </si>
  <si>
    <t>Film Camera</t>
  </si>
  <si>
    <t>bd_camera</t>
  </si>
  <si>
    <t>Digital Camera</t>
  </si>
  <si>
    <t>Transmissible Film Camera</t>
  </si>
  <si>
    <t>bd_camera (just different reqs)</t>
  </si>
  <si>
    <t>bd_orbitalScope</t>
  </si>
  <si>
    <t>sss_orbitalTelescope</t>
  </si>
  <si>
    <t>Gravity</t>
  </si>
  <si>
    <t>Gravity Scan</t>
  </si>
  <si>
    <t>gravityScan</t>
  </si>
  <si>
    <t>Geodesic Experiments</t>
  </si>
  <si>
    <t>sss_geodesicExperiments</t>
  </si>
  <si>
    <t>Orbital Perturbation Experiments</t>
  </si>
  <si>
    <t>Signals Intelligence</t>
  </si>
  <si>
    <t>ELINT</t>
  </si>
  <si>
    <t>sss_ELINT</t>
  </si>
  <si>
    <t>SIGINT</t>
  </si>
  <si>
    <t>sss_SIGINT</t>
  </si>
  <si>
    <t>Solar Wind Studies</t>
  </si>
  <si>
    <t>Solar Wind Analysis</t>
  </si>
  <si>
    <t>Interstellar Radiation Data</t>
  </si>
  <si>
    <t>bd_solarWind</t>
  </si>
  <si>
    <t>sk_interstellarRadiationData</t>
  </si>
  <si>
    <t>sk_orbitalPerturbationExperiments</t>
  </si>
  <si>
    <t>Solar Observations</t>
  </si>
  <si>
    <t>Orbital Solar Observations</t>
  </si>
  <si>
    <t>bd_oso</t>
  </si>
  <si>
    <t>Skylab Solar Telescope</t>
  </si>
  <si>
    <t>bd_atm</t>
  </si>
  <si>
    <t>Ground Studies</t>
  </si>
  <si>
    <t>Surface Material Exposure</t>
  </si>
  <si>
    <t>Core Sample Drill</t>
  </si>
  <si>
    <t>Hydrometer</t>
  </si>
  <si>
    <t>bd_hydrometer</t>
  </si>
  <si>
    <t>Seismic Event Analysis</t>
  </si>
  <si>
    <t>sk_seismicEventAnalysis</t>
  </si>
  <si>
    <t>sk_coreSampleDrill</t>
  </si>
  <si>
    <t>sk_surfaceMaterialExposure</t>
  </si>
  <si>
    <t>Atmospheric</t>
  </si>
  <si>
    <t>Atmospheric Sampling</t>
  </si>
  <si>
    <t>sk_atmosphericSampling</t>
  </si>
  <si>
    <t>Atmospheric Analysis</t>
  </si>
  <si>
    <t>Long-Term Weather Survey</t>
  </si>
  <si>
    <t>sk_longTermWeatherSurvey</t>
  </si>
  <si>
    <t>atmosphereAnalysis</t>
  </si>
  <si>
    <t>Weather</t>
  </si>
  <si>
    <t>NIMBUS</t>
  </si>
  <si>
    <t>GOES</t>
  </si>
  <si>
    <t>LANDSAT</t>
  </si>
  <si>
    <t>WAMUU</t>
  </si>
  <si>
    <t>ESIDISI</t>
  </si>
  <si>
    <t>KARS</t>
  </si>
  <si>
    <t>sss_basicWeatherImaging</t>
  </si>
  <si>
    <t>sss_advancedWeatherImaging</t>
  </si>
  <si>
    <t>sk_GOES</t>
  </si>
  <si>
    <t>sk_LANDSAT</t>
  </si>
  <si>
    <t>sk_WAMUU</t>
  </si>
  <si>
    <t>sk_ESIDISI</t>
  </si>
  <si>
    <t>sk_KARS</t>
  </si>
  <si>
    <t>Surveillance</t>
  </si>
  <si>
    <t>Interplanetary Imaging</t>
  </si>
  <si>
    <t>sk_interplantaryImaging</t>
  </si>
  <si>
    <t>bd_mapping</t>
  </si>
  <si>
    <t>Orbital Reconnaissance Camera</t>
  </si>
  <si>
    <t>Orbital Mapping Camera</t>
  </si>
  <si>
    <t>Orbital Surveilance Camera</t>
  </si>
  <si>
    <t>sk_orbitalMappingCamera</t>
  </si>
  <si>
    <t>bd_surveilance</t>
  </si>
  <si>
    <t>Telescopes</t>
  </si>
  <si>
    <t>IR Telescope/WEBB</t>
  </si>
  <si>
    <t>Visual Telescope/HUBBLE</t>
  </si>
  <si>
    <t>X-Ray Telescope/CHANDRA</t>
  </si>
  <si>
    <t>UV Telscope/IUE</t>
  </si>
  <si>
    <t>ExoPlanet Survey Scope/KEPLER</t>
  </si>
  <si>
    <t>Basic Weather Imagery/TIROS</t>
  </si>
  <si>
    <t>Crew Report</t>
  </si>
  <si>
    <t>crewReport</t>
  </si>
  <si>
    <t>Eva Report</t>
  </si>
  <si>
    <t>evaReport</t>
  </si>
  <si>
    <t>Surface Sample</t>
  </si>
  <si>
    <t>surfaceSample</t>
  </si>
  <si>
    <t>mysteryGoo</t>
  </si>
  <si>
    <t>mobileMaterialsLab</t>
  </si>
  <si>
    <t>Mystery Goo Observations</t>
  </si>
  <si>
    <t>Materials Study</t>
  </si>
  <si>
    <t>Asteroids/Comet Samples</t>
  </si>
  <si>
    <t>asteroidSample</t>
  </si>
  <si>
    <t>cometSample_short</t>
  </si>
  <si>
    <t>cometSample_intermediate</t>
  </si>
  <si>
    <t>cometSample_long</t>
  </si>
  <si>
    <t>cometSample_interstellar</t>
  </si>
  <si>
    <t>infaredTelescope</t>
  </si>
  <si>
    <t>sss_xRayDetection</t>
  </si>
  <si>
    <t>bd_UV_Telescope</t>
  </si>
  <si>
    <t>Multispectral Imaging</t>
  </si>
  <si>
    <t>bd_multiSpec</t>
  </si>
  <si>
    <t>Cosmic Ray Detection</t>
  </si>
  <si>
    <t>bd_cosmicRay</t>
  </si>
  <si>
    <t>Biological Experiments</t>
  </si>
  <si>
    <t>bd_bioexp</t>
  </si>
  <si>
    <t>sss_monkey</t>
  </si>
  <si>
    <t>Simple Biological Experiments</t>
  </si>
  <si>
    <t>Complex Biological Experiments</t>
  </si>
  <si>
    <t>SSS</t>
  </si>
  <si>
    <t>SK</t>
  </si>
  <si>
    <t>Yes</t>
  </si>
  <si>
    <t>No</t>
  </si>
  <si>
    <t>sss_HUBBLE</t>
  </si>
  <si>
    <t>sss_KEPLER</t>
  </si>
  <si>
    <t>Capsule Experiments</t>
  </si>
  <si>
    <t>Flight Control Tests</t>
  </si>
  <si>
    <t>Re-Entry Testing</t>
  </si>
  <si>
    <t>sk_reEntryTesting</t>
  </si>
  <si>
    <t>Orbital Endurance Testing</t>
  </si>
  <si>
    <t>Lab Experiments</t>
  </si>
  <si>
    <t>Orbital Television Broadcast</t>
  </si>
  <si>
    <t>Celestial Navigation Training</t>
  </si>
  <si>
    <t>Long-Term Health Survey</t>
  </si>
  <si>
    <t>Bone Degradation Studies</t>
  </si>
  <si>
    <t>Mental Stability Study</t>
  </si>
  <si>
    <t>Orbital Outreach Programs</t>
  </si>
  <si>
    <t>Food Consumption Evaluation</t>
  </si>
  <si>
    <t>Visual Acuity Experiments</t>
  </si>
  <si>
    <t>Crewed Science</t>
  </si>
  <si>
    <t>sk_flightControlTests</t>
  </si>
  <si>
    <t>sk_visualAcuityExperiments</t>
  </si>
  <si>
    <t>sk_foodConsumptionEvaluation</t>
  </si>
  <si>
    <t>sk_orbitalTelevisionBroadcast</t>
  </si>
  <si>
    <t>sk_celestialNavigationTraining</t>
  </si>
  <si>
    <t>sk_orbitalEnduranceTesting</t>
  </si>
  <si>
    <t>sk_boneDegradationStudies</t>
  </si>
  <si>
    <t>sk_mentalStabilityStudy</t>
  </si>
  <si>
    <t>sk_orbitalOutreachPrograms</t>
  </si>
  <si>
    <t>sk_longTermHealthSurvey</t>
  </si>
  <si>
    <t>Eva Science</t>
  </si>
  <si>
    <t>evaScience</t>
  </si>
  <si>
    <t>Lunar Radiotelescope Array</t>
  </si>
  <si>
    <t>Off-World Observatory</t>
  </si>
  <si>
    <t>Solar Flare Detection</t>
  </si>
  <si>
    <t>sk_solarFlareDetection</t>
  </si>
  <si>
    <t>Plant Growth Study</t>
  </si>
  <si>
    <t>Orbital Habitability Survey</t>
  </si>
  <si>
    <t xml:space="preserve">Floating Oceanic Research </t>
  </si>
  <si>
    <t>Deep Sea Submersible Studies</t>
  </si>
  <si>
    <t>Regional Geology Research</t>
  </si>
  <si>
    <t>Exoatmospheric Flight Dynamics Testing</t>
  </si>
  <si>
    <t>Roving/Sub/Drone Experiments</t>
  </si>
  <si>
    <t>Large-Scale Climatological Research</t>
  </si>
  <si>
    <t>EC Cost</t>
  </si>
  <si>
    <t>Size</t>
  </si>
  <si>
    <t>Value</t>
  </si>
  <si>
    <t>Requirements</t>
  </si>
  <si>
    <t>Resource Rates</t>
  </si>
  <si>
    <t>Duration (Stock)</t>
  </si>
  <si>
    <t>sk_largeScaleClimatologicalResearch</t>
  </si>
  <si>
    <t>sk_deepSeaSubmersibleStudies</t>
  </si>
  <si>
    <t>sk_exoatmosphericFlightDynamicsTesting</t>
  </si>
  <si>
    <t>sk_offWorldObservatory</t>
  </si>
  <si>
    <t>sk_plantGrowthStudy</t>
  </si>
  <si>
    <t>sk_floatingOceanicResearch</t>
  </si>
  <si>
    <t>sk_orbitalHabitabilitySurvey</t>
  </si>
  <si>
    <t>Colonial Feasibility Demonstration</t>
  </si>
  <si>
    <t>sk_colonialFeasibilityDemonstration</t>
  </si>
  <si>
    <t>sk_regionalGeologyResearch</t>
  </si>
  <si>
    <t>sk_LunarRadiotelescopeArray</t>
  </si>
  <si>
    <t>Focused Geological Analysis</t>
  </si>
  <si>
    <t>sk_focusedGeologicalAnalysis</t>
  </si>
  <si>
    <t>Timescale</t>
  </si>
  <si>
    <t>30s</t>
  </si>
  <si>
    <t>1 minute</t>
  </si>
  <si>
    <t>2 years</t>
  </si>
  <si>
    <t>30 minutes</t>
  </si>
  <si>
    <t>1 hour</t>
  </si>
  <si>
    <t>1 year</t>
  </si>
  <si>
    <t>2 hours</t>
  </si>
  <si>
    <t>7 days</t>
  </si>
  <si>
    <t>1/2 year</t>
  </si>
  <si>
    <t>45 min</t>
  </si>
  <si>
    <t>5 minutes</t>
  </si>
  <si>
    <t>30 seconds</t>
  </si>
  <si>
    <t xml:space="preserve">2 years </t>
  </si>
  <si>
    <t>4 years</t>
  </si>
  <si>
    <t>10 years</t>
  </si>
  <si>
    <t>5 min</t>
  </si>
  <si>
    <t>15 minutes</t>
  </si>
  <si>
    <t>90 days</t>
  </si>
  <si>
    <t>1 day</t>
  </si>
  <si>
    <t>10 minutes</t>
  </si>
  <si>
    <t>3 hours</t>
  </si>
  <si>
    <t>3 days</t>
  </si>
  <si>
    <t>5 years</t>
  </si>
  <si>
    <t>30 days</t>
  </si>
  <si>
    <t>50 years</t>
  </si>
  <si>
    <t>25 years</t>
  </si>
  <si>
    <t>30 years</t>
  </si>
  <si>
    <t>20 years</t>
  </si>
  <si>
    <t>2.5 years</t>
  </si>
  <si>
    <t>40 years</t>
  </si>
  <si>
    <t>1.5 years</t>
  </si>
  <si>
    <t>3 years</t>
  </si>
  <si>
    <t>5 days</t>
  </si>
  <si>
    <t>21 days</t>
  </si>
  <si>
    <t xml:space="preserve">2 and 1/3 days </t>
  </si>
  <si>
    <t>42 days</t>
  </si>
  <si>
    <t>3 minutes</t>
  </si>
  <si>
    <t>14 days</t>
  </si>
  <si>
    <t>10 min</t>
  </si>
  <si>
    <t>20min</t>
  </si>
  <si>
    <t>30 min</t>
  </si>
  <si>
    <t xml:space="preserve">1 year </t>
  </si>
  <si>
    <t>N/A</t>
  </si>
  <si>
    <t>15 seconds</t>
  </si>
  <si>
    <t>Sunlight</t>
  </si>
  <si>
    <t>45 days</t>
  </si>
  <si>
    <t>Shadow</t>
  </si>
  <si>
    <t>Unmanned Asteroid Experiments</t>
  </si>
  <si>
    <t>Asteroid Magnetic Analysis</t>
  </si>
  <si>
    <t>Asteroid Surface Sample</t>
  </si>
  <si>
    <t>Asteroid Gravitational Sounding</t>
  </si>
  <si>
    <t>Asteroid Imaging</t>
  </si>
  <si>
    <t>sk_asteroidImaging</t>
  </si>
  <si>
    <t>sk_asteroidSurfaceSample</t>
  </si>
  <si>
    <t>sk_asteroidGravitationalSounding</t>
  </si>
  <si>
    <t>sk_asteroidMagneticAnalysis</t>
  </si>
  <si>
    <t>Yarkovsky Effect Studies</t>
  </si>
  <si>
    <t>sk_yarkovskyEffectStudies</t>
  </si>
  <si>
    <t>5 sec</t>
  </si>
  <si>
    <t>180 days</t>
  </si>
  <si>
    <t>Interstellar Comet Surface Sample</t>
  </si>
  <si>
    <t>Short-Period Comet Surface Sample</t>
  </si>
  <si>
    <t>sk_shortPeriodCometSurfaceSample</t>
  </si>
  <si>
    <t>Long-Period Comet Surface Sample</t>
  </si>
  <si>
    <t>sk_intermediatePeriodCometSurfaceSample</t>
  </si>
  <si>
    <t>Intermediate-Period Comet Surface Sample</t>
  </si>
  <si>
    <t>sk_longPeriodCometSurfaceSample</t>
  </si>
  <si>
    <t>sk_interstellarCometSurfaceSample</t>
  </si>
  <si>
    <t>Module = ModuleAsteroidInfo</t>
  </si>
  <si>
    <t>Module = ModuleCometInfo</t>
  </si>
  <si>
    <t>Comet Surface Sample</t>
  </si>
  <si>
    <t>sk_CometSurfaceSample</t>
  </si>
  <si>
    <t>Kerbalism Def</t>
  </si>
  <si>
    <t>Water@</t>
  </si>
  <si>
    <t>CrewMin:1</t>
  </si>
  <si>
    <t>CrewMin:2</t>
  </si>
  <si>
    <t>CrewMin:3</t>
  </si>
  <si>
    <t>CrewMin:5</t>
  </si>
  <si>
    <t>CrewMin:10</t>
  </si>
  <si>
    <t>CrewMin:20</t>
  </si>
  <si>
    <t>Shadow, CrewMin:2</t>
  </si>
  <si>
    <t>Monoprop?</t>
  </si>
  <si>
    <t>Food?</t>
  </si>
  <si>
    <t>Greenhouse resources</t>
  </si>
  <si>
    <t>MaxAsteroidDistance = 2000</t>
  </si>
  <si>
    <t>MaxAsteroidDistance = 8000</t>
  </si>
  <si>
    <t>MaxAsteroidDistance = 4000</t>
  </si>
  <si>
    <t>MaxAsteroidDistance = 16000</t>
  </si>
  <si>
    <t>10 sec</t>
  </si>
  <si>
    <t>10 s</t>
  </si>
  <si>
    <t xml:space="preserve">Orbital Telescope </t>
  </si>
  <si>
    <t>Sample Mass</t>
  </si>
  <si>
    <t>Include Experiment</t>
  </si>
  <si>
    <t>Data Rate (MB/s)</t>
  </si>
  <si>
    <t>Data Rate (kB/s)</t>
  </si>
  <si>
    <t>Science Rate (Points/Day)</t>
  </si>
  <si>
    <t>Camera, IR, UV</t>
  </si>
  <si>
    <t>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</si>
</sst>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0" fontId="0" fillId="0" borderId="0" xfId="0" applyFon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omas" id="{FAB6C0CA-8FE6-45ED-BB8F-02C29414AA90}" userId="Tomas"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2-02-27T00:38:34.24" personId="{FAB6C0CA-8FE6-45ED-BB8F-02C29414AA90}" id="{E0511AF2-088E-470D-9BE2-8BAD15C76975}">
    <text>For long-term experiments (ones measured in years), general rule is about one tech from two tiers above every year if homeworld-only, and 1/4 a tech from two tiers above if interplanetary
Long term experiments will have to be multiplied to account for both day and year length in different planet packs, while short term ones will only worry about day length</text>
  </threadedComment>
  <threadedComment ref="F2" dT="2022-02-19T18:40:08.33" personId="{FAB6C0CA-8FE6-45ED-BB8F-02C29414AA90}" id="{4AD0B25D-FBBE-4F3E-95BD-4349D90A118E}">
    <text>All unmanned experiments need at least this much</text>
  </threadedComment>
  <threadedComment ref="F3" dT="2022-02-19T18:40:44.66" personId="{FAB6C0CA-8FE6-45ED-BB8F-02C29414AA90}" id="{FAF16BF8-FBEE-4319-8B08-C83E0AC671DB}">
    <text>Nigh all unmanned experiments need at least this much (covers data recording and other similar actions)</text>
  </threadedComment>
  <threadedComment ref="J22" dT="2022-02-17T06:00:39.79" personId="{FAB6C0CA-8FE6-45ED-BB8F-02C29414AA90}" id="{D385F571-7CA4-495B-8EA7-8EFD03DC1822}">
    <text>still a lot longer tho as its belt based</text>
  </threadedComment>
  <threadedComment ref="J24" dT="2022-02-17T06:01:35.95" personId="{FAB6C0CA-8FE6-45ED-BB8F-02C29414AA90}" id="{2DA95CAA-63CC-4D36-AB37-0FD68B7CF000}">
    <text>enough that a flyby will give you useful science, but u will still need more if you want to get the full amount</text>
  </threadedComment>
  <threadedComment ref="J35" dT="2022-02-17T05:43:27.92" personId="{FAB6C0CA-8FE6-45ED-BB8F-02C29414AA90}" id="{961FCAFA-59FB-4147-9612-1B02330CF6CD}">
    <text>Seems like the NRO started launching Orions in the mid 80s so lets say 40 years in a funky low retrograde orbit</text>
  </threadedComment>
  <threadedComment ref="J37" dT="2022-02-17T05:47:10.00" personId="{FAB6C0CA-8FE6-45ED-BB8F-02C29414AA90}" id="{51ED5DD2-6FF2-4617-B23E-4A6C2D9CB09B}">
    <text>Makes it so it's more than just a quick pop out of the heliosphere - you're gonna have to be on an escape trajectory</text>
  </threadedComment>
  <threadedComment ref="J39" dT="2022-02-17T05:48:15.68" personId="{FAB6C0CA-8FE6-45ED-BB8F-02C29414AA90}" id="{C2CAF6C8-0799-41E3-BCCA-77D28B8EACF5}">
    <text>Based on wikipedia - btw this used film, so it's gonna need to be returned by hand.</text>
  </threadedComment>
  <threadedComment ref="B40" dT="2022-02-14T18:04:02.60" personId="{FAB6C0CA-8FE6-45ED-BB8F-02C29414AA90}" id="{474FA9BB-41E1-4C9E-ADE3-F0B70E653916}">
    <text>interplanetary orbit only</text>
  </threadedComment>
  <threadedComment ref="J40" dT="2022-02-17T05:57:00.96" personId="{FAB6C0CA-8FE6-45ED-BB8F-02C29414AA90}" id="{EB1E3752-19AF-4AE0-A774-095E630A1675}">
    <text>Better hope it detects solar flares before they hit it...</text>
  </threadedComment>
  <threadedComment ref="J42" dT="2022-02-17T05:56:29.36" personId="{FAB6C0CA-8FE6-45ED-BB8F-02C29414AA90}" id="{A06F25E8-2D89-4199-B097-E45CA1EE1DCF}">
    <text>According to most videos I've seen in moves pretty quick, so lets say 30 seconds</text>
  </threadedComment>
  <threadedComment ref="J43" dT="2022-02-17T05:54:39.14" personId="{FAB6C0CA-8FE6-45ED-BB8F-02C29414AA90}" id="{E8018AD4-E6A6-4612-9090-884922D0207D}">
    <text>about the same as stock Kerbalism</text>
  </threadedComment>
  <threadedComment ref="J44" dT="2022-02-17T05:53:34.13" personId="{FAB6C0CA-8FE6-45ED-BB8F-02C29414AA90}" id="{C7611BF8-196F-4AA2-8441-7897CE9A4D57}">
    <text>Can you keep a lander operational this long? Can you?</text>
  </threadedComment>
  <threadedComment ref="J47" dT="2022-02-17T05:50:18.60" personId="{FAB6C0CA-8FE6-45ED-BB8F-02C29414AA90}" id="{D47781EA-64CD-40C8-A9E2-7F04F3404344}">
    <text>About how long Insight is progged to last for</text>
  </threadedComment>
  <threadedComment ref="J50" dT="2022-02-17T05:27:28.97" personId="{FAB6C0CA-8FE6-45ED-BB8F-02C29414AA90}" id="{BFAA6533-E42F-4FFC-8A46-6880BE62B9CF}">
    <text>We seem to have two at a time, and they've been active for about 50 years - I've halved the values to 25 per Sat as I highly doubt many players will finish them otherwise...</text>
  </threadedComment>
  <threadedComment ref="J51" dT="2022-02-17T05:27:28.97" personId="{FAB6C0CA-8FE6-45ED-BB8F-02C29414AA90}" id="{FF4B742F-7FDA-4A40-87F2-85C4D8BF390E}">
    <text>We seem to have two at a time, and it's hemispherical, so that means 1/2 GOES</text>
  </threadedComment>
  <threadedComment ref="J52" dT="2022-02-17T05:38:46.20" personId="{FAB6C0CA-8FE6-45ED-BB8F-02C29414AA90}" id="{936ED0DE-655E-40A2-B8A2-0D4A0360B251}">
    <text>shrunk down a lot from GOES (it's equivalent) cuz 50 years is a long time for another planet (and also cuz its implied the science from GOES and LANDSAT is also cuz of uses that need civilization like weather forecasting)</text>
  </threadedComment>
  <threadedComment ref="J54" dT="2022-02-17T05:36:40.85" personId="{FAB6C0CA-8FE6-45ED-BB8F-02C29414AA90}" id="{7D59DD35-2ED2-4FDB-94B1-1D2F6F09F225}">
    <text>Not like you are gonna survive the radiation much longer than that...</text>
  </threadedComment>
  <threadedComment ref="J55" dT="2022-02-17T05:39:26.97" personId="{FAB6C0CA-8FE6-45ED-BB8F-02C29414AA90}" id="{C41CB0B8-3C6B-43C2-8047-017DAA4591F5}">
    <text>Just grabbing a few quick images of key targets</text>
  </threadedComment>
  <threadedComment ref="J55" dT="2022-02-17T05:41:37.13" personId="{FAB6C0CA-8FE6-45ED-BB8F-02C29414AA90}" id="{51922344-0465-4574-851B-ABFA826C7EAD}" parentId="{C41CB0B8-3C6B-43C2-8047-017DAA4591F5}">
    <text>Also based on wikipedia, it seems that they were in orbit for about 2 days each, and if we assume half of that is for assorted technical stuff, then half is for capturing</text>
  </threadedComment>
  <threadedComment ref="B56" dT="2022-02-14T18:20:51.62" personId="{FAB6C0CA-8FE6-45ED-BB8F-02C29414AA90}" id="{D4E04E95-4E60-4750-A1E1-8ACB4F352D5F}">
    <text>polar retrograde</text>
  </threadedComment>
  <threadedComment ref="J56" dT="2022-02-16T21:19:22.76" personId="{FAB6C0CA-8FE6-45ED-BB8F-02C29414AA90}" id="{75567BF1-379E-4D4E-8F23-30E8255A236F}">
    <text>Takes about a year to get cloud-free photoes of all land area</text>
  </threadedComment>
  <threadedComment ref="B57" dT="2022-02-14T18:20:42.74" personId="{FAB6C0CA-8FE6-45ED-BB8F-02C29414AA90}" id="{56E50E1B-94ED-477F-B095-ED47C1C57BE2}">
    <text>molynia</text>
  </threadedComment>
  <threadedComment ref="J60" dT="2022-02-17T05:35:22.11" personId="{FAB6C0CA-8FE6-45ED-BB8F-02C29414AA90}" id="{22CD25CC-896C-4694-B549-A77A9A3A2123}">
    <text>lets hope for the best case scenario</text>
  </threadedComment>
  <threadedComment ref="J64" dT="2022-02-17T06:07:35.59" personId="{FAB6C0CA-8FE6-45ED-BB8F-02C29414AA90}" id="{46B95C89-383A-486D-895A-CD0A8599700A}">
    <text>Basically just a quick elevator pitch</text>
  </threadedComment>
  <threadedComment ref="J65" dT="2022-02-17T06:08:02.40" personId="{FAB6C0CA-8FE6-45ED-BB8F-02C29414AA90}" id="{7D3FCB4E-15B0-4178-9C3D-68E02C5ECB6E}">
    <text>doesn't take that long to pick up rocks</text>
  </threadedComment>
  <threadedComment ref="J67" dT="2022-02-17T06:08:02.40" personId="{FAB6C0CA-8FE6-45ED-BB8F-02C29414AA90}" id="{3EC4FB80-AA05-4DB3-89AC-6143958B9228}">
    <text>doesn't take that long to pick up rocks</text>
  </threadedComment>
  <threadedComment ref="J68" dT="2022-02-17T06:08:02.40" personId="{FAB6C0CA-8FE6-45ED-BB8F-02C29414AA90}" id="{0E43C4CD-C40D-4D04-BB33-6B1A4F875E81}">
    <text>doesn't take that long to pick up rocks</text>
  </threadedComment>
  <threadedComment ref="J69" dT="2022-02-17T06:08:02.40" personId="{FAB6C0CA-8FE6-45ED-BB8F-02C29414AA90}" id="{FD00C05B-D394-4BCE-B9C7-A3C734040ADF}">
    <text>doesn't take that long to pick up rocks</text>
  </threadedComment>
  <threadedComment ref="J70" dT="2022-02-17T06:08:02.40" personId="{FAB6C0CA-8FE6-45ED-BB8F-02C29414AA90}" id="{7628AF1C-28B0-4030-9684-89A3A99DDE58}">
    <text>doesn't take that long to pick up rocks</text>
  </threadedComment>
  <threadedComment ref="J71" dT="2022-02-17T06:08:02.40" personId="{FAB6C0CA-8FE6-45ED-BB8F-02C29414AA90}" id="{9999F68D-1CE7-4684-B1A1-D53CF0EA10DA}">
    <text>doesn't take that long to pick up rocks</text>
  </threadedComment>
  <threadedComment ref="M73" dT="2022-02-19T18:30:20.11" personId="{FAB6C0CA-8FE6-45ED-BB8F-02C29414AA90}" id="{B94C6FB9-F021-4382-896E-E09CFC68A36E}">
    <text>half what a kerbonaut consumes per day</text>
  </threadedComment>
  <threadedComment ref="J78" dT="2022-02-17T06:07:01.69" personId="{FAB6C0CA-8FE6-45ED-BB8F-02C29414AA90}" id="{EC008EAE-E6C3-4DB8-9866-46EA1EE8520A}">
    <text>actual broadcast may not be long, but prepwork sure will be</text>
  </threadedComment>
  <threadedComment ref="J82" dT="2022-02-17T06:04:23.41" personId="{FAB6C0CA-8FE6-45ED-BB8F-02C29414AA90}" id="{653E04C6-34B5-40A8-B8BD-22BD611FD0C4}">
    <text>About same length as Mars/Duna mission. Making sure the crew won't go cuckoo for coco puffs mid flight</text>
  </threadedComment>
  <threadedComment ref="J84" dT="2022-02-17T06:03:50.45" personId="{FAB6C0CA-8FE6-45ED-BB8F-02C29414AA90}" id="{14ABA252-8575-4EFD-908D-8CFC6BD4EACC}">
    <text>ISS has been completed for about 10 years now</text>
  </threadedComment>
  <threadedComment ref="B85" dT="2022-02-14T18:13:20.85" personId="{FAB6C0CA-8FE6-45ED-BB8F-02C29414AA90}" id="{4BCE4DED-0683-48F2-8FA3-01A147EBE6EB}">
    <text>Also completes biome's Regional Geology Research experiment</text>
  </threadedComment>
  <threadedComment ref="B85" dT="2022-02-14T18:24:19.83" personId="{FAB6C0CA-8FE6-45ED-BB8F-02C29414AA90}" id="{42B721F7-29F0-49EC-AD28-31671EE20CB0}" parentId="{4BCE4DED-0683-48F2-8FA3-01A147EBE6EB}">
    <text>still biome based tho</text>
  </threadedComment>
  <threadedComment ref="B86" dT="2022-02-14T18:32:15.48" personId="{FAB6C0CA-8FE6-45ED-BB8F-02C29414AA90}" id="{F99B5D72-597D-49D0-AED2-D197A6CD3D93}">
    <text>might be hemisphere based - not sure</text>
  </threadedComment>
  <threadedComment ref="B87" dT="2022-02-14T18:01:17.89" personId="{FAB6C0CA-8FE6-45ED-BB8F-02C29414AA90}" id="{9598CB20-CFD1-45F8-AACE-902E8C1F748E}">
    <text>Lunar one only goes on Kerbin Moons and only gives one set of science, off-world one is per planet/moon and is less restrictive, but requires shadow</text>
  </threadedComment>
  <threadedComment ref="J87" dT="2022-02-17T06:06:40.88" personId="{FAB6C0CA-8FE6-45ED-BB8F-02C29414AA90}" id="{DBBA6B56-5FB6-4DD3-9FD7-E12F346DB0E8}">
    <text>requires darkness so that may make things fun</text>
  </threadedComment>
  <threadedComment ref="B91" dT="2022-02-14T18:24:01.36" personId="{FAB6C0CA-8FE6-45ED-BB8F-02C29414AA90}" id="{E6C309BD-09DD-41C6-9D18-20907246A2E1}">
    <text>once per planet</text>
  </threadedComment>
  <threadedComment ref="B91" dT="2022-02-14T18:31:01.02" personId="{FAB6C0CA-8FE6-45ED-BB8F-02C29414AA90}" id="{0276A4DD-83BC-4B68-8E55-C763C4E47BEC}" parentId="{E6C309BD-09DD-41C6-9D18-20907246A2E1}">
    <text>requires a LOT of kerbals</text>
  </threadedComment>
  <threadedComment ref="J91" dT="2022-02-17T06:04:47.75" personId="{FAB6C0CA-8FE6-45ED-BB8F-02C29414AA90}" id="{251F8309-3C96-4F71-A84E-614F66B277D2}">
    <text>If you can manage a 20 kerbal base for 10 years, you deserve the science!</text>
  </threadedComment>
  <threadedComment ref="J92" dT="2022-02-17T06:05:17.78" personId="{FAB6C0CA-8FE6-45ED-BB8F-02C29414AA90}" id="{EC3E079B-A467-4380-8E4F-59C8A3C76F34}">
    <text>Big Base with huge power consumption gives lots of science for a very long time</text>
  </threadedComment>
  <threadedComment ref="A93" dT="2022-02-14T18:16:32.93" personId="{FAB6C0CA-8FE6-45ED-BB8F-02C29414AA90}" id="{73B7F616-0A10-45BE-AD6C-66A741CCCF15}">
    <text>Carried in materials Lab - most are unmanned, but a lot produce samples</text>
  </threadedComment>
  <threadedComment ref="J93" dT="2022-02-17T06:05:32.74" personId="{FAB6C0CA-8FE6-45ED-BB8F-02C29414AA90}" id="{9A52AF0B-0F09-4A92-BE29-DE3B88558F9D}">
    <text>Do you really want to be down there longer?</text>
  </threadedComment>
  <threadedComment ref="B94" dT="2022-02-14T18:16:44.59" personId="{FAB6C0CA-8FE6-45ED-BB8F-02C29414AA90}" id="{88CF805A-9179-456B-A8B8-9EAA894AC628}">
    <text>Manned, samples</text>
  </threadedComment>
  <threadedComment ref="J94" dT="2022-02-17T06:06:03.05" personId="{FAB6C0CA-8FE6-45ED-BB8F-02C29414AA90}" id="{8BBB282A-A9E1-42B7-9483-A81B797ADF89}">
    <text>long enough for the kerbals to get a ton of samples so long as they keep moving</text>
  </threadedComment>
  <threadedComment ref="B96" dT="2022-02-14T18:16:49.09" personId="{FAB6C0CA-8FE6-45ED-BB8F-02C29414AA90}" id="{DF1CCCF3-C1B7-4AFA-970F-CABF9FDDB4D6}">
    <text>samples</text>
  </threadedComment>
  <threadedComment ref="B97" dT="2022-02-14T18:17:04.43" personId="{FAB6C0CA-8FE6-45ED-BB8F-02C29414AA90}" id="{20C8BB2E-7232-484C-B6F1-8BCE6B2A819A}">
    <text>samples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Water@"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7"/>
  <sheetViews>
    <sheetView tabSelected="1" topLeftCell="C1" zoomScale="74" zoomScaleNormal="74" workbookViewId="0">
      <pane ySplit="1" topLeftCell="A4" activePane="bottomLeft" state="frozen"/>
      <selection pane="bottomLeft" activeCell="I1" sqref="I1"/>
    </sheetView>
  </sheetViews>
  <sheetFormatPr defaultRowHeight="14.4" x14ac:dyDescent="0.3"/>
  <cols>
    <col min="1" max="1" width="28.88671875" customWidth="1"/>
    <col min="2" max="2" width="37.77734375" customWidth="1"/>
    <col min="3" max="3" width="29.6640625" customWidth="1"/>
    <col min="7" max="7" width="12.5546875" bestFit="1" customWidth="1"/>
    <col min="8" max="8" width="12.44140625" customWidth="1"/>
    <col min="10" max="10" width="12.6640625" customWidth="1"/>
    <col min="11" max="11" width="17.21875" customWidth="1"/>
    <col min="12" max="12" width="18.77734375" customWidth="1"/>
    <col min="13" max="13" width="17.109375" customWidth="1"/>
    <col min="14" max="14" width="17.21875" customWidth="1"/>
    <col min="15" max="15" width="15.6640625" customWidth="1"/>
    <col min="16" max="16" width="16.77734375" customWidth="1"/>
    <col min="17" max="17" width="24.109375" bestFit="1" customWidth="1"/>
  </cols>
  <sheetData>
    <row r="1" spans="1:20" x14ac:dyDescent="0.3">
      <c r="A1" s="1" t="s">
        <v>0</v>
      </c>
      <c r="B1" s="1" t="s">
        <v>1</v>
      </c>
      <c r="C1" s="1" t="s">
        <v>2</v>
      </c>
      <c r="D1" s="1" t="s">
        <v>3</v>
      </c>
      <c r="E1" s="1" t="s">
        <v>321</v>
      </c>
      <c r="F1" s="1" t="s">
        <v>204</v>
      </c>
      <c r="G1" s="1" t="s">
        <v>205</v>
      </c>
      <c r="H1" s="1" t="s">
        <v>315</v>
      </c>
      <c r="I1" s="1" t="s">
        <v>206</v>
      </c>
      <c r="J1" s="1" t="s">
        <v>223</v>
      </c>
      <c r="K1" s="1" t="s">
        <v>209</v>
      </c>
      <c r="L1" s="1" t="s">
        <v>207</v>
      </c>
      <c r="M1" s="1" t="s">
        <v>208</v>
      </c>
      <c r="N1" s="1" t="s">
        <v>316</v>
      </c>
      <c r="O1" s="1" t="s">
        <v>317</v>
      </c>
      <c r="P1" s="1" t="s">
        <v>318</v>
      </c>
      <c r="Q1" s="1" t="s">
        <v>319</v>
      </c>
      <c r="R1" s="1" t="s">
        <v>159</v>
      </c>
      <c r="S1" s="1" t="s">
        <v>160</v>
      </c>
      <c r="T1" s="1" t="s">
        <v>296</v>
      </c>
    </row>
    <row r="2" spans="1:20" x14ac:dyDescent="0.3">
      <c r="A2" s="1" t="s">
        <v>4</v>
      </c>
      <c r="B2" t="s">
        <v>5</v>
      </c>
      <c r="C2" t="s">
        <v>6</v>
      </c>
      <c r="D2" t="s">
        <v>7</v>
      </c>
      <c r="E2">
        <v>0</v>
      </c>
      <c r="F2">
        <v>0.01</v>
      </c>
      <c r="G2">
        <v>0.1</v>
      </c>
      <c r="H2">
        <v>0</v>
      </c>
      <c r="I2">
        <v>3</v>
      </c>
      <c r="J2" t="s">
        <v>224</v>
      </c>
      <c r="K2">
        <v>30</v>
      </c>
      <c r="O2">
        <f t="shared" ref="O2:O35" si="0">G2/K2</f>
        <v>3.3333333333333335E-3</v>
      </c>
      <c r="P2">
        <f>O2*1000</f>
        <v>3.3333333333333335</v>
      </c>
      <c r="Q2">
        <f t="shared" ref="Q2:Q33" si="1">I2/(K2/3600)</f>
        <v>360</v>
      </c>
      <c r="R2" t="s">
        <v>161</v>
      </c>
      <c r="S2" t="s">
        <v>161</v>
      </c>
    </row>
    <row r="3" spans="1:20" x14ac:dyDescent="0.3">
      <c r="A3" s="1" t="s">
        <v>4</v>
      </c>
      <c r="B3" t="s">
        <v>8</v>
      </c>
      <c r="C3" t="s">
        <v>9</v>
      </c>
      <c r="D3" t="s">
        <v>7</v>
      </c>
      <c r="E3">
        <v>0</v>
      </c>
      <c r="F3">
        <v>0.05</v>
      </c>
      <c r="G3">
        <v>1024</v>
      </c>
      <c r="I3">
        <v>12</v>
      </c>
      <c r="J3" t="s">
        <v>225</v>
      </c>
      <c r="K3">
        <v>60</v>
      </c>
      <c r="O3">
        <f t="shared" si="0"/>
        <v>17.066666666666666</v>
      </c>
      <c r="P3">
        <f t="shared" ref="P3:P66" si="2">O3*1000</f>
        <v>17066.666666666668</v>
      </c>
      <c r="Q3">
        <f t="shared" si="1"/>
        <v>720</v>
      </c>
      <c r="R3" t="s">
        <v>161</v>
      </c>
      <c r="S3" t="s">
        <v>161</v>
      </c>
    </row>
    <row r="4" spans="1:20" x14ac:dyDescent="0.3">
      <c r="A4" s="1" t="s">
        <v>4</v>
      </c>
      <c r="B4" t="s">
        <v>10</v>
      </c>
      <c r="C4" t="s">
        <v>11</v>
      </c>
      <c r="D4" t="s">
        <v>7</v>
      </c>
      <c r="E4">
        <v>1</v>
      </c>
      <c r="F4">
        <v>0.05</v>
      </c>
      <c r="G4">
        <v>0.25</v>
      </c>
      <c r="H4">
        <v>0</v>
      </c>
      <c r="I4">
        <v>8</v>
      </c>
      <c r="J4" t="s">
        <v>243</v>
      </c>
      <c r="K4">
        <v>600</v>
      </c>
      <c r="O4">
        <f t="shared" si="0"/>
        <v>4.1666666666666669E-4</v>
      </c>
      <c r="P4">
        <f t="shared" si="2"/>
        <v>0.41666666666666669</v>
      </c>
      <c r="Q4">
        <f t="shared" si="1"/>
        <v>48</v>
      </c>
      <c r="R4" t="s">
        <v>161</v>
      </c>
      <c r="S4" t="s">
        <v>161</v>
      </c>
    </row>
    <row r="5" spans="1:20" x14ac:dyDescent="0.3">
      <c r="A5" s="1" t="s">
        <v>4</v>
      </c>
      <c r="B5" t="s">
        <v>12</v>
      </c>
      <c r="C5" t="s">
        <v>13</v>
      </c>
      <c r="D5" t="s">
        <v>7</v>
      </c>
      <c r="E5">
        <v>1</v>
      </c>
      <c r="F5">
        <v>0.05</v>
      </c>
      <c r="G5">
        <v>0.25</v>
      </c>
      <c r="H5">
        <v>0</v>
      </c>
      <c r="I5">
        <v>10</v>
      </c>
      <c r="J5" t="s">
        <v>243</v>
      </c>
      <c r="K5">
        <v>600</v>
      </c>
      <c r="O5">
        <f t="shared" si="0"/>
        <v>4.1666666666666669E-4</v>
      </c>
      <c r="P5">
        <f t="shared" si="2"/>
        <v>0.41666666666666669</v>
      </c>
      <c r="Q5">
        <f t="shared" si="1"/>
        <v>60</v>
      </c>
      <c r="R5" t="s">
        <v>161</v>
      </c>
      <c r="S5" t="s">
        <v>161</v>
      </c>
    </row>
    <row r="6" spans="1:20" x14ac:dyDescent="0.3">
      <c r="A6" s="1" t="s">
        <v>4</v>
      </c>
      <c r="B6" t="s">
        <v>15</v>
      </c>
      <c r="C6" t="s">
        <v>14</v>
      </c>
      <c r="D6" t="s">
        <v>7</v>
      </c>
      <c r="E6">
        <v>2</v>
      </c>
      <c r="F6">
        <v>0.05</v>
      </c>
      <c r="G6">
        <v>1.5</v>
      </c>
      <c r="H6">
        <v>0</v>
      </c>
      <c r="I6">
        <v>9</v>
      </c>
      <c r="J6" t="s">
        <v>228</v>
      </c>
      <c r="K6">
        <v>3600</v>
      </c>
      <c r="O6">
        <f t="shared" si="0"/>
        <v>4.1666666666666669E-4</v>
      </c>
      <c r="P6">
        <f t="shared" si="2"/>
        <v>0.41666666666666669</v>
      </c>
      <c r="Q6">
        <f t="shared" si="1"/>
        <v>9</v>
      </c>
      <c r="R6" t="s">
        <v>161</v>
      </c>
      <c r="S6" t="s">
        <v>161</v>
      </c>
    </row>
    <row r="7" spans="1:20" x14ac:dyDescent="0.3">
      <c r="A7" s="1" t="s">
        <v>4</v>
      </c>
      <c r="B7" t="s">
        <v>16</v>
      </c>
      <c r="C7" t="s">
        <v>17</v>
      </c>
      <c r="D7" t="s">
        <v>18</v>
      </c>
      <c r="E7">
        <v>6</v>
      </c>
      <c r="F7">
        <v>7.4999999999999997E-2</v>
      </c>
      <c r="G7">
        <v>1917</v>
      </c>
      <c r="H7">
        <v>0</v>
      </c>
      <c r="J7" t="s">
        <v>232</v>
      </c>
      <c r="K7">
        <f>9203545/2</f>
        <v>4601772.5</v>
      </c>
      <c r="O7">
        <f t="shared" si="0"/>
        <v>4.1657861182837699E-4</v>
      </c>
      <c r="P7">
        <f t="shared" si="2"/>
        <v>0.41657861182837697</v>
      </c>
      <c r="Q7">
        <f t="shared" si="1"/>
        <v>0</v>
      </c>
      <c r="R7" t="s">
        <v>161</v>
      </c>
      <c r="S7" t="s">
        <v>161</v>
      </c>
    </row>
    <row r="8" spans="1:20" x14ac:dyDescent="0.3">
      <c r="A8" s="1" t="s">
        <v>4</v>
      </c>
      <c r="B8" t="s">
        <v>19</v>
      </c>
      <c r="C8" t="s">
        <v>20</v>
      </c>
      <c r="D8" t="s">
        <v>18</v>
      </c>
      <c r="E8">
        <v>3</v>
      </c>
      <c r="F8">
        <v>0</v>
      </c>
      <c r="G8">
        <v>39575.243499999997</v>
      </c>
      <c r="H8">
        <v>0</v>
      </c>
      <c r="I8">
        <v>140</v>
      </c>
      <c r="J8" t="s">
        <v>226</v>
      </c>
      <c r="K8">
        <f>9203545*2</f>
        <v>18407090</v>
      </c>
      <c r="O8">
        <f t="shared" si="0"/>
        <v>2.15E-3</v>
      </c>
      <c r="P8">
        <f t="shared" si="2"/>
        <v>2.15</v>
      </c>
      <c r="Q8">
        <f t="shared" si="1"/>
        <v>2.7380753829095203E-2</v>
      </c>
      <c r="R8" t="s">
        <v>161</v>
      </c>
      <c r="S8" t="s">
        <v>161</v>
      </c>
    </row>
    <row r="9" spans="1:20" x14ac:dyDescent="0.3">
      <c r="A9" s="1" t="s">
        <v>4</v>
      </c>
      <c r="B9" t="s">
        <v>21</v>
      </c>
      <c r="C9" t="s">
        <v>22</v>
      </c>
      <c r="D9" t="s">
        <v>23</v>
      </c>
      <c r="E9">
        <v>4</v>
      </c>
      <c r="F9">
        <v>0.05</v>
      </c>
      <c r="G9">
        <v>3</v>
      </c>
      <c r="H9">
        <v>0</v>
      </c>
      <c r="J9" t="s">
        <v>230</v>
      </c>
      <c r="K9">
        <v>7200</v>
      </c>
      <c r="O9">
        <f t="shared" si="0"/>
        <v>4.1666666666666669E-4</v>
      </c>
      <c r="P9">
        <f t="shared" si="2"/>
        <v>0.41666666666666669</v>
      </c>
      <c r="Q9">
        <f t="shared" si="1"/>
        <v>0</v>
      </c>
      <c r="R9" t="s">
        <v>161</v>
      </c>
      <c r="S9" t="s">
        <v>161</v>
      </c>
    </row>
    <row r="10" spans="1:20" x14ac:dyDescent="0.3">
      <c r="A10" s="1" t="s">
        <v>4</v>
      </c>
      <c r="B10" t="s">
        <v>152</v>
      </c>
      <c r="C10" t="s">
        <v>153</v>
      </c>
      <c r="D10" t="s">
        <v>7</v>
      </c>
      <c r="E10">
        <v>2</v>
      </c>
      <c r="F10">
        <v>0.05</v>
      </c>
      <c r="G10">
        <v>0.25</v>
      </c>
      <c r="H10">
        <v>0</v>
      </c>
      <c r="J10" t="s">
        <v>243</v>
      </c>
      <c r="K10">
        <v>600</v>
      </c>
      <c r="O10">
        <f t="shared" si="0"/>
        <v>4.1666666666666669E-4</v>
      </c>
      <c r="P10">
        <f t="shared" si="2"/>
        <v>0.41666666666666669</v>
      </c>
      <c r="Q10">
        <f t="shared" si="1"/>
        <v>0</v>
      </c>
      <c r="R10" t="s">
        <v>161</v>
      </c>
      <c r="S10" t="s">
        <v>161</v>
      </c>
    </row>
    <row r="11" spans="1:20" x14ac:dyDescent="0.3">
      <c r="A11" s="1" t="s">
        <v>4</v>
      </c>
      <c r="B11" t="s">
        <v>24</v>
      </c>
      <c r="C11" t="s">
        <v>25</v>
      </c>
      <c r="D11" t="s">
        <v>7</v>
      </c>
      <c r="E11">
        <v>2</v>
      </c>
      <c r="F11">
        <v>0.05</v>
      </c>
      <c r="G11">
        <v>0.75</v>
      </c>
      <c r="H11">
        <v>0</v>
      </c>
      <c r="J11" t="s">
        <v>227</v>
      </c>
      <c r="K11">
        <v>1800</v>
      </c>
      <c r="O11">
        <f t="shared" si="0"/>
        <v>4.1666666666666669E-4</v>
      </c>
      <c r="P11">
        <f t="shared" si="2"/>
        <v>0.41666666666666669</v>
      </c>
      <c r="Q11">
        <f t="shared" si="1"/>
        <v>0</v>
      </c>
      <c r="R11" t="s">
        <v>161</v>
      </c>
      <c r="S11" t="s">
        <v>161</v>
      </c>
    </row>
    <row r="12" spans="1:20" x14ac:dyDescent="0.3">
      <c r="A12" s="1" t="s">
        <v>4</v>
      </c>
      <c r="B12" t="s">
        <v>49</v>
      </c>
      <c r="C12" t="s">
        <v>26</v>
      </c>
      <c r="D12" t="s">
        <v>7</v>
      </c>
      <c r="E12">
        <v>4</v>
      </c>
      <c r="F12">
        <v>0.05</v>
      </c>
      <c r="G12">
        <v>9</v>
      </c>
      <c r="H12">
        <v>0</v>
      </c>
      <c r="J12" t="s">
        <v>242</v>
      </c>
      <c r="K12">
        <v>21600</v>
      </c>
      <c r="O12">
        <f t="shared" si="0"/>
        <v>4.1666666666666669E-4</v>
      </c>
      <c r="P12">
        <f t="shared" si="2"/>
        <v>0.41666666666666669</v>
      </c>
      <c r="Q12">
        <f t="shared" si="1"/>
        <v>0</v>
      </c>
      <c r="R12" t="s">
        <v>161</v>
      </c>
      <c r="S12" t="s">
        <v>161</v>
      </c>
    </row>
    <row r="13" spans="1:20" x14ac:dyDescent="0.3">
      <c r="A13" s="1" t="s">
        <v>4</v>
      </c>
      <c r="B13" t="s">
        <v>50</v>
      </c>
      <c r="C13" t="s">
        <v>51</v>
      </c>
      <c r="D13" t="s">
        <v>7</v>
      </c>
      <c r="E13">
        <v>2</v>
      </c>
      <c r="F13">
        <v>0.05</v>
      </c>
      <c r="G13">
        <v>9</v>
      </c>
      <c r="H13">
        <v>0</v>
      </c>
      <c r="J13" t="s">
        <v>242</v>
      </c>
      <c r="K13">
        <v>21600</v>
      </c>
      <c r="L13" t="s">
        <v>270</v>
      </c>
      <c r="O13">
        <f t="shared" si="0"/>
        <v>4.1666666666666669E-4</v>
      </c>
      <c r="P13">
        <f t="shared" si="2"/>
        <v>0.41666666666666669</v>
      </c>
      <c r="Q13">
        <f t="shared" si="1"/>
        <v>0</v>
      </c>
      <c r="R13" t="s">
        <v>161</v>
      </c>
      <c r="S13" t="s">
        <v>161</v>
      </c>
    </row>
    <row r="14" spans="1:20" x14ac:dyDescent="0.3">
      <c r="A14" s="1" t="s">
        <v>4</v>
      </c>
      <c r="B14" t="s">
        <v>48</v>
      </c>
      <c r="C14" t="s">
        <v>148</v>
      </c>
      <c r="D14" t="s">
        <v>7</v>
      </c>
      <c r="E14">
        <v>3</v>
      </c>
      <c r="F14">
        <v>0.05</v>
      </c>
      <c r="G14">
        <v>0.125</v>
      </c>
      <c r="H14">
        <v>0</v>
      </c>
      <c r="J14" t="s">
        <v>234</v>
      </c>
      <c r="K14">
        <v>300</v>
      </c>
      <c r="O14">
        <f t="shared" si="0"/>
        <v>4.1666666666666669E-4</v>
      </c>
      <c r="P14">
        <f t="shared" si="2"/>
        <v>0.41666666666666669</v>
      </c>
      <c r="Q14">
        <f t="shared" si="1"/>
        <v>0</v>
      </c>
      <c r="R14" t="s">
        <v>161</v>
      </c>
      <c r="S14" t="s">
        <v>161</v>
      </c>
    </row>
    <row r="15" spans="1:20" x14ac:dyDescent="0.3">
      <c r="A15" s="1" t="s">
        <v>4</v>
      </c>
      <c r="B15" t="s">
        <v>28</v>
      </c>
      <c r="C15" t="s">
        <v>29</v>
      </c>
      <c r="D15" t="s">
        <v>7</v>
      </c>
      <c r="E15">
        <v>2</v>
      </c>
      <c r="F15">
        <v>0.05</v>
      </c>
      <c r="G15">
        <v>0.375</v>
      </c>
      <c r="H15">
        <v>0</v>
      </c>
      <c r="J15" t="s">
        <v>240</v>
      </c>
      <c r="K15">
        <v>900</v>
      </c>
      <c r="L15" t="s">
        <v>268</v>
      </c>
      <c r="O15">
        <f t="shared" si="0"/>
        <v>4.1666666666666669E-4</v>
      </c>
      <c r="P15">
        <f t="shared" si="2"/>
        <v>0.41666666666666669</v>
      </c>
      <c r="Q15">
        <f t="shared" si="1"/>
        <v>0</v>
      </c>
      <c r="R15" t="s">
        <v>161</v>
      </c>
      <c r="S15" t="s">
        <v>161</v>
      </c>
    </row>
    <row r="16" spans="1:20" x14ac:dyDescent="0.3">
      <c r="A16" s="1" t="s">
        <v>4</v>
      </c>
      <c r="B16" t="s">
        <v>167</v>
      </c>
      <c r="C16" t="s">
        <v>168</v>
      </c>
      <c r="D16" t="s">
        <v>7</v>
      </c>
      <c r="E16">
        <v>2</v>
      </c>
      <c r="F16">
        <v>0</v>
      </c>
      <c r="G16">
        <v>0.375</v>
      </c>
      <c r="H16">
        <v>0</v>
      </c>
      <c r="I16">
        <v>20</v>
      </c>
      <c r="J16" t="s">
        <v>240</v>
      </c>
      <c r="K16">
        <v>900</v>
      </c>
      <c r="O16">
        <f t="shared" si="0"/>
        <v>4.1666666666666669E-4</v>
      </c>
      <c r="P16">
        <f t="shared" si="2"/>
        <v>0.41666666666666669</v>
      </c>
      <c r="Q16">
        <f t="shared" si="1"/>
        <v>80</v>
      </c>
      <c r="R16" t="s">
        <v>162</v>
      </c>
      <c r="S16" t="s">
        <v>161</v>
      </c>
    </row>
    <row r="17" spans="1:19" x14ac:dyDescent="0.3">
      <c r="A17" s="1" t="s">
        <v>30</v>
      </c>
      <c r="B17" t="s">
        <v>31</v>
      </c>
      <c r="C17" t="s">
        <v>32</v>
      </c>
      <c r="D17" t="s">
        <v>7</v>
      </c>
      <c r="E17">
        <v>2</v>
      </c>
      <c r="F17">
        <v>7.4999999999999997E-2</v>
      </c>
      <c r="G17">
        <v>1.125</v>
      </c>
      <c r="H17">
        <v>0</v>
      </c>
      <c r="I17">
        <v>8</v>
      </c>
      <c r="J17" t="s">
        <v>233</v>
      </c>
      <c r="K17">
        <v>2700</v>
      </c>
      <c r="O17">
        <f t="shared" si="0"/>
        <v>4.1666666666666669E-4</v>
      </c>
      <c r="P17">
        <f t="shared" si="2"/>
        <v>0.41666666666666669</v>
      </c>
      <c r="Q17">
        <f t="shared" si="1"/>
        <v>10.666666666666666</v>
      </c>
      <c r="R17" t="s">
        <v>161</v>
      </c>
      <c r="S17" t="s">
        <v>161</v>
      </c>
    </row>
    <row r="18" spans="1:19" x14ac:dyDescent="0.3">
      <c r="A18" s="1" t="s">
        <v>30</v>
      </c>
      <c r="B18" t="s">
        <v>34</v>
      </c>
      <c r="C18" t="s">
        <v>36</v>
      </c>
      <c r="D18" t="s">
        <v>23</v>
      </c>
      <c r="E18">
        <v>4</v>
      </c>
      <c r="F18">
        <v>7.4999999999999997E-2</v>
      </c>
      <c r="G18">
        <v>63</v>
      </c>
      <c r="H18">
        <v>0</v>
      </c>
      <c r="J18" t="s">
        <v>231</v>
      </c>
      <c r="K18">
        <v>151200</v>
      </c>
      <c r="O18">
        <f t="shared" si="0"/>
        <v>4.1666666666666669E-4</v>
      </c>
      <c r="P18">
        <f t="shared" si="2"/>
        <v>0.41666666666666669</v>
      </c>
      <c r="Q18">
        <f t="shared" si="1"/>
        <v>0</v>
      </c>
      <c r="R18" t="s">
        <v>162</v>
      </c>
      <c r="S18" t="s">
        <v>161</v>
      </c>
    </row>
    <row r="19" spans="1:19" x14ac:dyDescent="0.3">
      <c r="A19" s="1" t="s">
        <v>30</v>
      </c>
      <c r="B19" t="s">
        <v>35</v>
      </c>
      <c r="C19" t="s">
        <v>37</v>
      </c>
      <c r="D19" t="s">
        <v>18</v>
      </c>
      <c r="E19">
        <v>6</v>
      </c>
      <c r="F19">
        <v>7.4999999999999997E-2</v>
      </c>
      <c r="G19">
        <v>810</v>
      </c>
      <c r="H19">
        <v>0</v>
      </c>
      <c r="J19" t="s">
        <v>241</v>
      </c>
      <c r="K19">
        <v>1944000</v>
      </c>
      <c r="O19">
        <f t="shared" si="0"/>
        <v>4.1666666666666669E-4</v>
      </c>
      <c r="P19">
        <f t="shared" si="2"/>
        <v>0.41666666666666669</v>
      </c>
      <c r="Q19">
        <f t="shared" si="1"/>
        <v>0</v>
      </c>
      <c r="R19" t="s">
        <v>162</v>
      </c>
      <c r="S19" t="s">
        <v>161</v>
      </c>
    </row>
    <row r="20" spans="1:19" x14ac:dyDescent="0.3">
      <c r="A20" s="1" t="s">
        <v>30</v>
      </c>
      <c r="B20" t="s">
        <v>38</v>
      </c>
      <c r="C20" t="s">
        <v>39</v>
      </c>
      <c r="D20" t="s">
        <v>33</v>
      </c>
      <c r="E20">
        <v>8</v>
      </c>
      <c r="F20">
        <v>7.4999999999999997E-2</v>
      </c>
      <c r="G20">
        <v>3834</v>
      </c>
      <c r="H20">
        <v>0</v>
      </c>
      <c r="I20">
        <v>315</v>
      </c>
      <c r="J20" t="s">
        <v>229</v>
      </c>
      <c r="K20">
        <v>9203545</v>
      </c>
      <c r="O20">
        <f t="shared" si="0"/>
        <v>4.1657861182837699E-4</v>
      </c>
      <c r="P20">
        <f t="shared" si="2"/>
        <v>0.41657861182837697</v>
      </c>
      <c r="Q20">
        <f t="shared" si="1"/>
        <v>0.12321339223092842</v>
      </c>
      <c r="R20" t="s">
        <v>162</v>
      </c>
      <c r="S20" t="s">
        <v>161</v>
      </c>
    </row>
    <row r="21" spans="1:19" x14ac:dyDescent="0.3">
      <c r="A21" s="1" t="s">
        <v>40</v>
      </c>
      <c r="B21" t="s">
        <v>41</v>
      </c>
      <c r="C21" t="s">
        <v>42</v>
      </c>
      <c r="D21" t="s">
        <v>7</v>
      </c>
      <c r="E21">
        <v>2</v>
      </c>
      <c r="F21">
        <v>0.05</v>
      </c>
      <c r="G21">
        <v>7.4999999999999997E-2</v>
      </c>
      <c r="H21">
        <v>0</v>
      </c>
      <c r="I21">
        <v>6</v>
      </c>
      <c r="J21" t="s">
        <v>260</v>
      </c>
      <c r="K21">
        <v>180</v>
      </c>
      <c r="O21">
        <f t="shared" si="0"/>
        <v>4.1666666666666664E-4</v>
      </c>
      <c r="P21">
        <f t="shared" si="2"/>
        <v>0.41666666666666663</v>
      </c>
      <c r="Q21">
        <f t="shared" si="1"/>
        <v>120</v>
      </c>
      <c r="R21" t="s">
        <v>161</v>
      </c>
      <c r="S21" t="s">
        <v>161</v>
      </c>
    </row>
    <row r="22" spans="1:19" x14ac:dyDescent="0.3">
      <c r="A22" s="1" t="s">
        <v>40</v>
      </c>
      <c r="B22" t="s">
        <v>43</v>
      </c>
      <c r="C22" t="s">
        <v>44</v>
      </c>
      <c r="D22" t="s">
        <v>23</v>
      </c>
      <c r="E22">
        <v>4</v>
      </c>
      <c r="F22">
        <v>0.05</v>
      </c>
      <c r="G22">
        <v>4.5</v>
      </c>
      <c r="H22">
        <v>0</v>
      </c>
      <c r="J22" t="s">
        <v>244</v>
      </c>
      <c r="K22">
        <v>10800</v>
      </c>
      <c r="O22">
        <f t="shared" si="0"/>
        <v>4.1666666666666669E-4</v>
      </c>
      <c r="P22">
        <f t="shared" si="2"/>
        <v>0.41666666666666669</v>
      </c>
      <c r="Q22">
        <f t="shared" si="1"/>
        <v>0</v>
      </c>
      <c r="R22" t="s">
        <v>161</v>
      </c>
      <c r="S22" t="s">
        <v>161</v>
      </c>
    </row>
    <row r="23" spans="1:19" x14ac:dyDescent="0.3">
      <c r="A23" s="1" t="s">
        <v>40</v>
      </c>
      <c r="B23" t="s">
        <v>45</v>
      </c>
      <c r="C23" t="s">
        <v>46</v>
      </c>
      <c r="D23" t="s">
        <v>18</v>
      </c>
      <c r="E23">
        <v>6</v>
      </c>
      <c r="F23">
        <v>0.05</v>
      </c>
      <c r="G23">
        <v>27</v>
      </c>
      <c r="H23">
        <v>0</v>
      </c>
      <c r="J23" t="s">
        <v>245</v>
      </c>
      <c r="K23">
        <v>64800</v>
      </c>
      <c r="O23">
        <f t="shared" si="0"/>
        <v>4.1666666666666669E-4</v>
      </c>
      <c r="P23">
        <f t="shared" si="2"/>
        <v>0.41666666666666669</v>
      </c>
      <c r="Q23">
        <f t="shared" si="1"/>
        <v>0</v>
      </c>
      <c r="R23" t="s">
        <v>161</v>
      </c>
      <c r="S23" t="s">
        <v>161</v>
      </c>
    </row>
    <row r="24" spans="1:19" x14ac:dyDescent="0.3">
      <c r="A24" s="1" t="s">
        <v>47</v>
      </c>
      <c r="B24" t="s">
        <v>52</v>
      </c>
      <c r="C24" t="s">
        <v>54</v>
      </c>
      <c r="D24" t="s">
        <v>7</v>
      </c>
      <c r="E24">
        <v>3</v>
      </c>
      <c r="F24">
        <v>0.1</v>
      </c>
      <c r="G24">
        <v>16</v>
      </c>
      <c r="H24">
        <v>0</v>
      </c>
      <c r="I24">
        <v>10</v>
      </c>
      <c r="J24" t="s">
        <v>227</v>
      </c>
      <c r="K24">
        <v>1800</v>
      </c>
      <c r="O24">
        <f t="shared" si="0"/>
        <v>8.8888888888888889E-3</v>
      </c>
      <c r="P24">
        <f t="shared" si="2"/>
        <v>8.8888888888888893</v>
      </c>
      <c r="Q24">
        <f t="shared" si="1"/>
        <v>20</v>
      </c>
      <c r="R24" t="s">
        <v>161</v>
      </c>
      <c r="S24" t="s">
        <v>161</v>
      </c>
    </row>
    <row r="25" spans="1:19" x14ac:dyDescent="0.3">
      <c r="A25" s="1" t="s">
        <v>47</v>
      </c>
      <c r="B25" t="s">
        <v>53</v>
      </c>
      <c r="C25" t="s">
        <v>55</v>
      </c>
      <c r="D25" t="s">
        <v>7</v>
      </c>
      <c r="E25">
        <v>3</v>
      </c>
      <c r="F25">
        <v>0.1</v>
      </c>
      <c r="G25">
        <v>16</v>
      </c>
      <c r="H25">
        <v>0</v>
      </c>
      <c r="I25">
        <v>10</v>
      </c>
      <c r="J25" t="s">
        <v>227</v>
      </c>
      <c r="K25">
        <v>1800</v>
      </c>
      <c r="O25">
        <f t="shared" si="0"/>
        <v>8.8888888888888889E-3</v>
      </c>
      <c r="P25">
        <f t="shared" si="2"/>
        <v>8.8888888888888893</v>
      </c>
      <c r="Q25">
        <f t="shared" si="1"/>
        <v>20</v>
      </c>
      <c r="R25" t="s">
        <v>161</v>
      </c>
      <c r="S25" t="s">
        <v>161</v>
      </c>
    </row>
    <row r="26" spans="1:19" x14ac:dyDescent="0.3">
      <c r="A26" s="1" t="s">
        <v>47</v>
      </c>
      <c r="B26" t="s">
        <v>56</v>
      </c>
      <c r="C26" t="s">
        <v>57</v>
      </c>
      <c r="D26" t="s">
        <v>7</v>
      </c>
      <c r="E26">
        <v>0</v>
      </c>
      <c r="F26">
        <v>0.05</v>
      </c>
      <c r="G26">
        <v>1024</v>
      </c>
      <c r="I26">
        <v>10</v>
      </c>
      <c r="J26" t="s">
        <v>227</v>
      </c>
      <c r="K26">
        <v>1800</v>
      </c>
      <c r="L26" t="s">
        <v>268</v>
      </c>
      <c r="O26">
        <f t="shared" si="0"/>
        <v>0.56888888888888889</v>
      </c>
      <c r="P26">
        <f t="shared" si="2"/>
        <v>568.88888888888891</v>
      </c>
      <c r="Q26">
        <f t="shared" si="1"/>
        <v>20</v>
      </c>
      <c r="R26" t="s">
        <v>161</v>
      </c>
      <c r="S26" t="s">
        <v>161</v>
      </c>
    </row>
    <row r="27" spans="1:19" x14ac:dyDescent="0.3">
      <c r="A27" s="1" t="s">
        <v>47</v>
      </c>
      <c r="B27" t="s">
        <v>59</v>
      </c>
      <c r="C27" t="s">
        <v>60</v>
      </c>
      <c r="D27" t="s">
        <v>7</v>
      </c>
      <c r="E27">
        <v>3</v>
      </c>
      <c r="F27">
        <v>0.1</v>
      </c>
      <c r="G27">
        <v>16</v>
      </c>
      <c r="H27">
        <v>0</v>
      </c>
      <c r="I27">
        <v>5</v>
      </c>
      <c r="J27" t="s">
        <v>227</v>
      </c>
      <c r="K27">
        <v>1800</v>
      </c>
      <c r="L27" t="s">
        <v>268</v>
      </c>
      <c r="N27" t="s">
        <v>56</v>
      </c>
      <c r="O27">
        <f t="shared" si="0"/>
        <v>8.8888888888888889E-3</v>
      </c>
      <c r="P27">
        <f t="shared" si="2"/>
        <v>8.8888888888888893</v>
      </c>
      <c r="Q27">
        <f t="shared" si="1"/>
        <v>10</v>
      </c>
      <c r="R27" t="s">
        <v>161</v>
      </c>
      <c r="S27" t="s">
        <v>161</v>
      </c>
    </row>
    <row r="28" spans="1:19" x14ac:dyDescent="0.3">
      <c r="A28" s="1" t="s">
        <v>47</v>
      </c>
      <c r="B28" t="s">
        <v>58</v>
      </c>
      <c r="C28" t="s">
        <v>61</v>
      </c>
      <c r="D28" t="s">
        <v>7</v>
      </c>
      <c r="E28">
        <v>6</v>
      </c>
      <c r="F28">
        <v>0.5</v>
      </c>
      <c r="G28">
        <v>32</v>
      </c>
      <c r="H28">
        <v>0</v>
      </c>
      <c r="I28">
        <v>5</v>
      </c>
      <c r="J28" t="s">
        <v>227</v>
      </c>
      <c r="K28">
        <v>1800</v>
      </c>
      <c r="L28" t="s">
        <v>268</v>
      </c>
      <c r="N28" t="s">
        <v>59</v>
      </c>
      <c r="O28">
        <f t="shared" si="0"/>
        <v>1.7777777777777778E-2</v>
      </c>
      <c r="P28">
        <f t="shared" si="2"/>
        <v>17.777777777777779</v>
      </c>
      <c r="Q28">
        <f t="shared" si="1"/>
        <v>10</v>
      </c>
      <c r="R28" t="s">
        <v>161</v>
      </c>
      <c r="S28" t="s">
        <v>161</v>
      </c>
    </row>
    <row r="29" spans="1:19" x14ac:dyDescent="0.3">
      <c r="A29" s="1" t="s">
        <v>47</v>
      </c>
      <c r="B29" t="s">
        <v>314</v>
      </c>
      <c r="C29" t="s">
        <v>62</v>
      </c>
      <c r="D29" t="s">
        <v>7</v>
      </c>
      <c r="E29">
        <v>7</v>
      </c>
      <c r="F29">
        <v>0.5</v>
      </c>
      <c r="G29">
        <v>32</v>
      </c>
      <c r="H29">
        <v>0</v>
      </c>
      <c r="I29">
        <v>20</v>
      </c>
      <c r="J29" t="s">
        <v>227</v>
      </c>
      <c r="K29">
        <v>1800</v>
      </c>
      <c r="L29" t="s">
        <v>268</v>
      </c>
      <c r="O29">
        <f t="shared" si="0"/>
        <v>1.7777777777777778E-2</v>
      </c>
      <c r="P29">
        <f t="shared" si="2"/>
        <v>17.777777777777779</v>
      </c>
      <c r="Q29">
        <f t="shared" si="1"/>
        <v>40</v>
      </c>
      <c r="R29" t="s">
        <v>161</v>
      </c>
      <c r="S29" t="s">
        <v>161</v>
      </c>
    </row>
    <row r="30" spans="1:19" x14ac:dyDescent="0.3">
      <c r="A30" s="1" t="s">
        <v>47</v>
      </c>
      <c r="B30" t="s">
        <v>150</v>
      </c>
      <c r="C30" t="s">
        <v>151</v>
      </c>
      <c r="D30" t="s">
        <v>7</v>
      </c>
      <c r="E30">
        <v>9</v>
      </c>
      <c r="F30">
        <v>1</v>
      </c>
      <c r="G30">
        <v>64</v>
      </c>
      <c r="H30">
        <v>0</v>
      </c>
      <c r="I30">
        <v>20</v>
      </c>
      <c r="J30" t="s">
        <v>227</v>
      </c>
      <c r="K30">
        <v>1800</v>
      </c>
      <c r="N30" t="s">
        <v>320</v>
      </c>
      <c r="O30">
        <f t="shared" si="0"/>
        <v>3.5555555555555556E-2</v>
      </c>
      <c r="P30">
        <f t="shared" si="2"/>
        <v>35.555555555555557</v>
      </c>
      <c r="Q30">
        <f t="shared" si="1"/>
        <v>40</v>
      </c>
      <c r="R30" t="s">
        <v>161</v>
      </c>
      <c r="S30" t="s">
        <v>161</v>
      </c>
    </row>
    <row r="31" spans="1:19" x14ac:dyDescent="0.3">
      <c r="A31" s="1" t="s">
        <v>63</v>
      </c>
      <c r="B31" s="2" t="s">
        <v>64</v>
      </c>
      <c r="C31" t="s">
        <v>65</v>
      </c>
      <c r="D31" t="s">
        <v>23</v>
      </c>
      <c r="E31">
        <v>6</v>
      </c>
      <c r="F31">
        <v>7.4999999999999997E-2</v>
      </c>
      <c r="H31">
        <v>0</v>
      </c>
      <c r="J31" t="s">
        <v>241</v>
      </c>
      <c r="K31">
        <v>1944000</v>
      </c>
      <c r="O31">
        <f t="shared" si="0"/>
        <v>0</v>
      </c>
      <c r="P31">
        <f t="shared" si="2"/>
        <v>0</v>
      </c>
      <c r="Q31">
        <f t="shared" si="1"/>
        <v>0</v>
      </c>
      <c r="R31" t="s">
        <v>161</v>
      </c>
      <c r="S31" t="s">
        <v>161</v>
      </c>
    </row>
    <row r="32" spans="1:19" x14ac:dyDescent="0.3">
      <c r="A32" s="1" t="s">
        <v>63</v>
      </c>
      <c r="B32" s="2" t="s">
        <v>66</v>
      </c>
      <c r="C32" t="s">
        <v>67</v>
      </c>
      <c r="D32" t="s">
        <v>18</v>
      </c>
      <c r="E32">
        <v>3</v>
      </c>
      <c r="F32">
        <v>7.4999999999999997E-2</v>
      </c>
      <c r="H32">
        <v>0</v>
      </c>
      <c r="I32">
        <v>17.5</v>
      </c>
      <c r="J32" t="s">
        <v>229</v>
      </c>
      <c r="K32">
        <v>9203545</v>
      </c>
      <c r="O32">
        <f t="shared" si="0"/>
        <v>0</v>
      </c>
      <c r="P32">
        <f t="shared" si="2"/>
        <v>0</v>
      </c>
      <c r="Q32" t="e">
        <f>#REF!/(K32/3600)</f>
        <v>#REF!</v>
      </c>
      <c r="R32" t="s">
        <v>161</v>
      </c>
      <c r="S32" t="s">
        <v>161</v>
      </c>
    </row>
    <row r="33" spans="1:19" x14ac:dyDescent="0.3">
      <c r="A33" s="1" t="s">
        <v>63</v>
      </c>
      <c r="B33" s="2" t="s">
        <v>68</v>
      </c>
      <c r="C33" t="s">
        <v>79</v>
      </c>
      <c r="D33" t="s">
        <v>33</v>
      </c>
      <c r="E33">
        <v>6</v>
      </c>
      <c r="F33">
        <v>7.4999999999999997E-2</v>
      </c>
      <c r="H33">
        <v>0</v>
      </c>
      <c r="I33">
        <v>1400</v>
      </c>
      <c r="J33" t="s">
        <v>238</v>
      </c>
      <c r="K33">
        <v>92035450</v>
      </c>
      <c r="O33">
        <f t="shared" si="0"/>
        <v>0</v>
      </c>
      <c r="P33">
        <f t="shared" si="2"/>
        <v>0</v>
      </c>
      <c r="Q33">
        <f>I32/(K33/3600)</f>
        <v>6.8451884572738001E-4</v>
      </c>
      <c r="R33" t="s">
        <v>162</v>
      </c>
      <c r="S33" t="s">
        <v>161</v>
      </c>
    </row>
    <row r="34" spans="1:19" x14ac:dyDescent="0.3">
      <c r="A34" s="1" t="s">
        <v>69</v>
      </c>
      <c r="B34" s="2" t="s">
        <v>70</v>
      </c>
      <c r="C34" t="s">
        <v>71</v>
      </c>
      <c r="D34" t="s">
        <v>18</v>
      </c>
      <c r="E34">
        <v>3</v>
      </c>
      <c r="F34">
        <v>1</v>
      </c>
      <c r="H34">
        <v>0</v>
      </c>
      <c r="I34">
        <v>150</v>
      </c>
      <c r="J34" t="s">
        <v>254</v>
      </c>
      <c r="K34">
        <v>13805317.5</v>
      </c>
      <c r="O34">
        <f t="shared" si="0"/>
        <v>0</v>
      </c>
      <c r="P34">
        <f t="shared" si="2"/>
        <v>0</v>
      </c>
      <c r="Q34">
        <f t="shared" ref="Q34:Q66" si="3">I34/(K34/3600)</f>
        <v>3.9115362612993143E-2</v>
      </c>
      <c r="R34" t="s">
        <v>161</v>
      </c>
      <c r="S34" t="s">
        <v>161</v>
      </c>
    </row>
    <row r="35" spans="1:19" x14ac:dyDescent="0.3">
      <c r="A35" s="1" t="s">
        <v>69</v>
      </c>
      <c r="B35" s="2" t="s">
        <v>72</v>
      </c>
      <c r="C35" t="s">
        <v>73</v>
      </c>
      <c r="D35" t="s">
        <v>33</v>
      </c>
      <c r="E35">
        <v>7</v>
      </c>
      <c r="F35">
        <v>5</v>
      </c>
      <c r="H35">
        <v>0</v>
      </c>
      <c r="J35" t="s">
        <v>253</v>
      </c>
      <c r="K35">
        <v>368141800</v>
      </c>
      <c r="O35">
        <f t="shared" si="0"/>
        <v>0</v>
      </c>
      <c r="P35">
        <f t="shared" si="2"/>
        <v>0</v>
      </c>
      <c r="Q35">
        <f t="shared" si="3"/>
        <v>0</v>
      </c>
      <c r="R35" t="s">
        <v>161</v>
      </c>
      <c r="S35" t="s">
        <v>161</v>
      </c>
    </row>
    <row r="36" spans="1:19" x14ac:dyDescent="0.3">
      <c r="A36" s="1" t="s">
        <v>74</v>
      </c>
      <c r="B36" s="2" t="s">
        <v>75</v>
      </c>
      <c r="C36" t="s">
        <v>77</v>
      </c>
      <c r="D36" t="s">
        <v>23</v>
      </c>
      <c r="E36">
        <v>4</v>
      </c>
      <c r="F36">
        <v>0.05</v>
      </c>
      <c r="H36">
        <v>0</v>
      </c>
      <c r="J36" t="s">
        <v>259</v>
      </c>
      <c r="K36">
        <v>907200</v>
      </c>
      <c r="L36" t="s">
        <v>268</v>
      </c>
      <c r="O36">
        <f ca="1">G36+G20+O36</f>
        <v>0</v>
      </c>
      <c r="P36">
        <f t="shared" ca="1" si="2"/>
        <v>0</v>
      </c>
      <c r="Q36">
        <f t="shared" si="3"/>
        <v>0</v>
      </c>
      <c r="R36" t="s">
        <v>161</v>
      </c>
      <c r="S36" t="s">
        <v>161</v>
      </c>
    </row>
    <row r="37" spans="1:19" x14ac:dyDescent="0.3">
      <c r="A37" s="1" t="s">
        <v>74</v>
      </c>
      <c r="B37" s="2" t="s">
        <v>76</v>
      </c>
      <c r="C37" t="s">
        <v>78</v>
      </c>
      <c r="D37" t="s">
        <v>33</v>
      </c>
      <c r="E37">
        <v>6</v>
      </c>
      <c r="F37">
        <v>0.05</v>
      </c>
      <c r="H37">
        <v>0</v>
      </c>
      <c r="I37">
        <v>2016</v>
      </c>
      <c r="J37" t="s">
        <v>255</v>
      </c>
      <c r="K37">
        <v>27610635</v>
      </c>
      <c r="L37" t="s">
        <v>268</v>
      </c>
      <c r="O37">
        <f t="shared" ref="O37:O68" si="4">G37/K37</f>
        <v>0</v>
      </c>
      <c r="P37">
        <f t="shared" si="2"/>
        <v>0</v>
      </c>
      <c r="Q37">
        <f t="shared" si="3"/>
        <v>0.26285523675931394</v>
      </c>
      <c r="R37" t="s">
        <v>162</v>
      </c>
      <c r="S37" t="s">
        <v>161</v>
      </c>
    </row>
    <row r="38" spans="1:19" x14ac:dyDescent="0.3">
      <c r="A38" s="1" t="s">
        <v>80</v>
      </c>
      <c r="B38" s="2" t="s">
        <v>81</v>
      </c>
      <c r="C38" t="s">
        <v>82</v>
      </c>
      <c r="D38" t="s">
        <v>23</v>
      </c>
      <c r="E38">
        <v>4</v>
      </c>
      <c r="F38">
        <v>0.05</v>
      </c>
      <c r="H38">
        <v>0</v>
      </c>
      <c r="J38" t="s">
        <v>257</v>
      </c>
      <c r="K38">
        <v>453600</v>
      </c>
      <c r="L38" t="s">
        <v>268</v>
      </c>
      <c r="O38">
        <f t="shared" si="4"/>
        <v>0</v>
      </c>
      <c r="P38">
        <f t="shared" si="2"/>
        <v>0</v>
      </c>
      <c r="Q38">
        <f t="shared" si="3"/>
        <v>0</v>
      </c>
      <c r="R38" t="s">
        <v>161</v>
      </c>
      <c r="S38" t="s">
        <v>161</v>
      </c>
    </row>
    <row r="39" spans="1:19" x14ac:dyDescent="0.3">
      <c r="A39" s="1" t="s">
        <v>80</v>
      </c>
      <c r="B39" s="2" t="s">
        <v>83</v>
      </c>
      <c r="C39" t="s">
        <v>84</v>
      </c>
      <c r="D39" t="s">
        <v>18</v>
      </c>
      <c r="E39">
        <v>8</v>
      </c>
      <c r="F39">
        <v>10</v>
      </c>
      <c r="H39">
        <v>0</v>
      </c>
      <c r="J39" t="s">
        <v>229</v>
      </c>
      <c r="K39">
        <v>9203545</v>
      </c>
      <c r="L39" t="s">
        <v>268</v>
      </c>
      <c r="O39">
        <f t="shared" si="4"/>
        <v>0</v>
      </c>
      <c r="P39">
        <f t="shared" si="2"/>
        <v>0</v>
      </c>
      <c r="Q39">
        <f t="shared" si="3"/>
        <v>0</v>
      </c>
      <c r="R39" t="s">
        <v>161</v>
      </c>
      <c r="S39" t="s">
        <v>161</v>
      </c>
    </row>
    <row r="40" spans="1:19" x14ac:dyDescent="0.3">
      <c r="A40" s="1" t="s">
        <v>80</v>
      </c>
      <c r="B40" s="2" t="s">
        <v>194</v>
      </c>
      <c r="C40" t="s">
        <v>195</v>
      </c>
      <c r="D40" t="s">
        <v>33</v>
      </c>
      <c r="E40">
        <v>6</v>
      </c>
      <c r="F40">
        <v>0.05</v>
      </c>
      <c r="H40">
        <v>0</v>
      </c>
      <c r="J40" t="s">
        <v>238</v>
      </c>
      <c r="K40">
        <v>92035450</v>
      </c>
      <c r="L40" t="s">
        <v>268</v>
      </c>
      <c r="O40">
        <f t="shared" si="4"/>
        <v>0</v>
      </c>
      <c r="P40">
        <f t="shared" si="2"/>
        <v>0</v>
      </c>
      <c r="Q40">
        <f t="shared" si="3"/>
        <v>0</v>
      </c>
    </row>
    <row r="41" spans="1:19" x14ac:dyDescent="0.3">
      <c r="A41" s="1" t="s">
        <v>85</v>
      </c>
      <c r="B41" s="2" t="s">
        <v>86</v>
      </c>
      <c r="C41" t="s">
        <v>93</v>
      </c>
      <c r="D41" t="s">
        <v>7</v>
      </c>
      <c r="E41">
        <v>5</v>
      </c>
      <c r="F41">
        <v>2.5</v>
      </c>
      <c r="H41">
        <v>0</v>
      </c>
      <c r="J41" t="s">
        <v>313</v>
      </c>
      <c r="K41">
        <v>30</v>
      </c>
      <c r="O41">
        <f t="shared" si="4"/>
        <v>0</v>
      </c>
      <c r="P41">
        <f t="shared" si="2"/>
        <v>0</v>
      </c>
      <c r="Q41">
        <f t="shared" si="3"/>
        <v>0</v>
      </c>
      <c r="R41" t="s">
        <v>162</v>
      </c>
      <c r="S41" t="s">
        <v>161</v>
      </c>
    </row>
    <row r="42" spans="1:19" x14ac:dyDescent="0.3">
      <c r="A42" s="1" t="s">
        <v>85</v>
      </c>
      <c r="B42" s="2" t="s">
        <v>87</v>
      </c>
      <c r="C42" t="s">
        <v>92</v>
      </c>
      <c r="D42" t="s">
        <v>7</v>
      </c>
      <c r="E42">
        <v>6</v>
      </c>
      <c r="F42">
        <v>5</v>
      </c>
      <c r="J42" t="s">
        <v>313</v>
      </c>
      <c r="K42">
        <v>30</v>
      </c>
      <c r="O42">
        <f t="shared" si="4"/>
        <v>0</v>
      </c>
      <c r="P42">
        <f t="shared" si="2"/>
        <v>0</v>
      </c>
      <c r="Q42">
        <f t="shared" si="3"/>
        <v>0</v>
      </c>
      <c r="R42" t="s">
        <v>162</v>
      </c>
      <c r="S42" t="s">
        <v>161</v>
      </c>
    </row>
    <row r="43" spans="1:19" x14ac:dyDescent="0.3">
      <c r="A43" s="1" t="s">
        <v>85</v>
      </c>
      <c r="B43" s="2" t="s">
        <v>88</v>
      </c>
      <c r="C43" t="s">
        <v>89</v>
      </c>
      <c r="D43" t="s">
        <v>23</v>
      </c>
      <c r="E43">
        <v>7</v>
      </c>
      <c r="F43">
        <v>0.05</v>
      </c>
      <c r="H43">
        <v>0</v>
      </c>
      <c r="J43" t="s">
        <v>258</v>
      </c>
      <c r="K43">
        <v>50400</v>
      </c>
      <c r="O43">
        <f t="shared" si="4"/>
        <v>0</v>
      </c>
      <c r="P43">
        <f t="shared" si="2"/>
        <v>0</v>
      </c>
      <c r="Q43">
        <f t="shared" si="3"/>
        <v>0</v>
      </c>
      <c r="R43" t="s">
        <v>161</v>
      </c>
      <c r="S43" t="s">
        <v>161</v>
      </c>
    </row>
    <row r="44" spans="1:19" x14ac:dyDescent="0.3">
      <c r="A44" s="1" t="s">
        <v>85</v>
      </c>
      <c r="B44" s="2" t="s">
        <v>90</v>
      </c>
      <c r="C44" t="s">
        <v>91</v>
      </c>
      <c r="D44" t="s">
        <v>18</v>
      </c>
      <c r="E44">
        <v>8</v>
      </c>
      <c r="F44">
        <v>0.05</v>
      </c>
      <c r="H44">
        <v>0</v>
      </c>
      <c r="J44" t="s">
        <v>229</v>
      </c>
      <c r="K44">
        <v>92035450</v>
      </c>
      <c r="O44">
        <f t="shared" si="4"/>
        <v>0</v>
      </c>
      <c r="P44">
        <f t="shared" si="2"/>
        <v>0</v>
      </c>
      <c r="Q44">
        <f t="shared" si="3"/>
        <v>0</v>
      </c>
      <c r="R44" t="s">
        <v>162</v>
      </c>
      <c r="S44" t="s">
        <v>161</v>
      </c>
    </row>
    <row r="45" spans="1:19" x14ac:dyDescent="0.3">
      <c r="A45" s="1" t="s">
        <v>94</v>
      </c>
      <c r="B45" s="2" t="s">
        <v>95</v>
      </c>
      <c r="C45" t="s">
        <v>96</v>
      </c>
      <c r="D45" t="s">
        <v>7</v>
      </c>
      <c r="E45">
        <v>6</v>
      </c>
      <c r="F45">
        <v>0.05</v>
      </c>
      <c r="H45">
        <v>0</v>
      </c>
      <c r="J45" t="s">
        <v>240</v>
      </c>
      <c r="K45">
        <v>900</v>
      </c>
      <c r="O45">
        <f t="shared" si="4"/>
        <v>0</v>
      </c>
      <c r="P45">
        <f t="shared" si="2"/>
        <v>0</v>
      </c>
      <c r="Q45">
        <f t="shared" si="3"/>
        <v>0</v>
      </c>
      <c r="R45" t="s">
        <v>162</v>
      </c>
      <c r="S45" t="s">
        <v>161</v>
      </c>
    </row>
    <row r="46" spans="1:19" x14ac:dyDescent="0.3">
      <c r="A46" s="1" t="s">
        <v>94</v>
      </c>
      <c r="B46" s="2" t="s">
        <v>97</v>
      </c>
      <c r="C46" t="s">
        <v>100</v>
      </c>
      <c r="D46" t="s">
        <v>23</v>
      </c>
      <c r="E46">
        <v>7</v>
      </c>
      <c r="F46">
        <v>0.05</v>
      </c>
      <c r="H46">
        <v>0</v>
      </c>
      <c r="J46" t="s">
        <v>256</v>
      </c>
      <c r="K46">
        <v>108000</v>
      </c>
      <c r="O46">
        <f t="shared" si="4"/>
        <v>0</v>
      </c>
      <c r="P46">
        <f t="shared" si="2"/>
        <v>0</v>
      </c>
      <c r="Q46">
        <f t="shared" si="3"/>
        <v>0</v>
      </c>
      <c r="R46" t="s">
        <v>161</v>
      </c>
      <c r="S46" t="s">
        <v>161</v>
      </c>
    </row>
    <row r="47" spans="1:19" x14ac:dyDescent="0.3">
      <c r="A47" s="1" t="s">
        <v>94</v>
      </c>
      <c r="B47" s="2" t="s">
        <v>98</v>
      </c>
      <c r="C47" t="s">
        <v>99</v>
      </c>
      <c r="D47" t="s">
        <v>33</v>
      </c>
      <c r="E47">
        <v>8</v>
      </c>
      <c r="F47">
        <v>0.05</v>
      </c>
      <c r="H47">
        <v>0</v>
      </c>
      <c r="J47" t="s">
        <v>237</v>
      </c>
      <c r="K47">
        <v>36814180</v>
      </c>
      <c r="O47">
        <f t="shared" si="4"/>
        <v>0</v>
      </c>
      <c r="P47">
        <f t="shared" si="2"/>
        <v>0</v>
      </c>
      <c r="Q47">
        <f t="shared" si="3"/>
        <v>0</v>
      </c>
      <c r="R47" t="s">
        <v>162</v>
      </c>
      <c r="S47" t="s">
        <v>161</v>
      </c>
    </row>
    <row r="48" spans="1:19" x14ac:dyDescent="0.3">
      <c r="A48" s="1" t="s">
        <v>101</v>
      </c>
      <c r="B48" s="2" t="s">
        <v>130</v>
      </c>
      <c r="C48" t="s">
        <v>108</v>
      </c>
      <c r="D48" t="s">
        <v>7</v>
      </c>
      <c r="E48">
        <v>3</v>
      </c>
      <c r="F48">
        <v>0.05</v>
      </c>
      <c r="H48">
        <v>0</v>
      </c>
      <c r="J48" t="s">
        <v>225</v>
      </c>
      <c r="K48">
        <v>60</v>
      </c>
      <c r="L48" t="s">
        <v>268</v>
      </c>
      <c r="O48">
        <f t="shared" si="4"/>
        <v>0</v>
      </c>
      <c r="P48">
        <f t="shared" si="2"/>
        <v>0</v>
      </c>
      <c r="Q48">
        <f t="shared" si="3"/>
        <v>0</v>
      </c>
      <c r="R48" t="s">
        <v>161</v>
      </c>
      <c r="S48" t="s">
        <v>161</v>
      </c>
    </row>
    <row r="49" spans="1:19" x14ac:dyDescent="0.3">
      <c r="A49" s="1" t="s">
        <v>101</v>
      </c>
      <c r="B49" s="2" t="s">
        <v>102</v>
      </c>
      <c r="C49" t="s">
        <v>109</v>
      </c>
      <c r="D49" t="s">
        <v>23</v>
      </c>
      <c r="E49">
        <v>4</v>
      </c>
      <c r="F49">
        <v>0.5</v>
      </c>
      <c r="H49">
        <v>0</v>
      </c>
      <c r="J49" t="s">
        <v>247</v>
      </c>
      <c r="K49">
        <v>648000</v>
      </c>
      <c r="O49">
        <f t="shared" si="4"/>
        <v>0</v>
      </c>
      <c r="P49">
        <f t="shared" si="2"/>
        <v>0</v>
      </c>
      <c r="Q49">
        <f t="shared" si="3"/>
        <v>0</v>
      </c>
      <c r="R49" t="s">
        <v>161</v>
      </c>
      <c r="S49" t="s">
        <v>161</v>
      </c>
    </row>
    <row r="50" spans="1:19" x14ac:dyDescent="0.3">
      <c r="A50" s="1" t="s">
        <v>101</v>
      </c>
      <c r="B50" s="2" t="s">
        <v>103</v>
      </c>
      <c r="C50" t="s">
        <v>110</v>
      </c>
      <c r="D50" t="s">
        <v>33</v>
      </c>
      <c r="E50">
        <v>5</v>
      </c>
      <c r="F50">
        <v>1</v>
      </c>
      <c r="H50">
        <v>0</v>
      </c>
      <c r="J50" t="s">
        <v>248</v>
      </c>
      <c r="K50">
        <v>460177250</v>
      </c>
      <c r="O50">
        <f t="shared" si="4"/>
        <v>0</v>
      </c>
      <c r="P50">
        <f t="shared" si="2"/>
        <v>0</v>
      </c>
      <c r="Q50">
        <f t="shared" si="3"/>
        <v>0</v>
      </c>
      <c r="R50" t="s">
        <v>162</v>
      </c>
      <c r="S50" t="s">
        <v>161</v>
      </c>
    </row>
    <row r="51" spans="1:19" x14ac:dyDescent="0.3">
      <c r="A51" s="1" t="s">
        <v>101</v>
      </c>
      <c r="B51" s="2" t="s">
        <v>104</v>
      </c>
      <c r="C51" t="s">
        <v>111</v>
      </c>
      <c r="D51" t="s">
        <v>33</v>
      </c>
      <c r="E51">
        <v>6</v>
      </c>
      <c r="F51">
        <v>1</v>
      </c>
      <c r="H51">
        <v>0</v>
      </c>
      <c r="J51" t="s">
        <v>249</v>
      </c>
      <c r="K51">
        <v>230088625</v>
      </c>
      <c r="O51">
        <f t="shared" si="4"/>
        <v>0</v>
      </c>
      <c r="P51">
        <f t="shared" si="2"/>
        <v>0</v>
      </c>
      <c r="Q51">
        <f t="shared" si="3"/>
        <v>0</v>
      </c>
      <c r="R51" t="s">
        <v>162</v>
      </c>
      <c r="S51" t="s">
        <v>161</v>
      </c>
    </row>
    <row r="52" spans="1:19" x14ac:dyDescent="0.3">
      <c r="A52" s="1" t="s">
        <v>101</v>
      </c>
      <c r="B52" s="2" t="s">
        <v>105</v>
      </c>
      <c r="C52" t="s">
        <v>112</v>
      </c>
      <c r="D52" t="s">
        <v>33</v>
      </c>
      <c r="E52">
        <v>7</v>
      </c>
      <c r="F52">
        <v>1</v>
      </c>
      <c r="H52">
        <v>0</v>
      </c>
      <c r="J52" t="s">
        <v>246</v>
      </c>
      <c r="K52">
        <v>46017725</v>
      </c>
      <c r="O52">
        <f t="shared" si="4"/>
        <v>0</v>
      </c>
      <c r="P52">
        <f t="shared" si="2"/>
        <v>0</v>
      </c>
      <c r="Q52">
        <f t="shared" si="3"/>
        <v>0</v>
      </c>
      <c r="R52" t="s">
        <v>162</v>
      </c>
      <c r="S52" t="s">
        <v>161</v>
      </c>
    </row>
    <row r="53" spans="1:19" x14ac:dyDescent="0.3">
      <c r="A53" s="1" t="s">
        <v>101</v>
      </c>
      <c r="B53" s="2" t="s">
        <v>106</v>
      </c>
      <c r="C53" t="s">
        <v>113</v>
      </c>
      <c r="D53" t="s">
        <v>33</v>
      </c>
      <c r="E53">
        <v>8</v>
      </c>
      <c r="F53">
        <v>1</v>
      </c>
      <c r="H53">
        <v>0</v>
      </c>
      <c r="J53" t="s">
        <v>252</v>
      </c>
      <c r="K53">
        <v>23008862.5</v>
      </c>
      <c r="O53">
        <f t="shared" si="4"/>
        <v>0</v>
      </c>
      <c r="P53">
        <f t="shared" si="2"/>
        <v>0</v>
      </c>
      <c r="Q53">
        <f t="shared" si="3"/>
        <v>0</v>
      </c>
      <c r="R53" t="s">
        <v>162</v>
      </c>
      <c r="S53" t="s">
        <v>161</v>
      </c>
    </row>
    <row r="54" spans="1:19" x14ac:dyDescent="0.3">
      <c r="A54" s="1" t="s">
        <v>101</v>
      </c>
      <c r="B54" s="2" t="s">
        <v>107</v>
      </c>
      <c r="C54" t="s">
        <v>114</v>
      </c>
      <c r="D54" t="s">
        <v>23</v>
      </c>
      <c r="E54">
        <v>9</v>
      </c>
      <c r="F54">
        <v>1</v>
      </c>
      <c r="H54">
        <v>0</v>
      </c>
      <c r="J54" t="s">
        <v>247</v>
      </c>
      <c r="K54">
        <v>648000</v>
      </c>
      <c r="O54">
        <f t="shared" si="4"/>
        <v>0</v>
      </c>
      <c r="P54">
        <f t="shared" si="2"/>
        <v>0</v>
      </c>
      <c r="Q54">
        <f t="shared" si="3"/>
        <v>0</v>
      </c>
      <c r="R54" t="s">
        <v>162</v>
      </c>
      <c r="S54" t="s">
        <v>161</v>
      </c>
    </row>
    <row r="55" spans="1:19" x14ac:dyDescent="0.3">
      <c r="A55" s="1" t="s">
        <v>115</v>
      </c>
      <c r="B55" s="2" t="s">
        <v>119</v>
      </c>
      <c r="C55" t="s">
        <v>118</v>
      </c>
      <c r="D55" t="s">
        <v>7</v>
      </c>
      <c r="E55">
        <v>3</v>
      </c>
      <c r="F55">
        <v>1</v>
      </c>
      <c r="H55">
        <v>0</v>
      </c>
      <c r="J55" t="s">
        <v>242</v>
      </c>
      <c r="K55">
        <v>21600</v>
      </c>
      <c r="L55" t="s">
        <v>268</v>
      </c>
      <c r="O55">
        <f t="shared" si="4"/>
        <v>0</v>
      </c>
      <c r="P55">
        <f t="shared" si="2"/>
        <v>0</v>
      </c>
      <c r="Q55">
        <f t="shared" si="3"/>
        <v>0</v>
      </c>
      <c r="R55" t="s">
        <v>161</v>
      </c>
      <c r="S55" t="s">
        <v>161</v>
      </c>
    </row>
    <row r="56" spans="1:19" x14ac:dyDescent="0.3">
      <c r="A56" s="1" t="s">
        <v>115</v>
      </c>
      <c r="B56" s="2" t="s">
        <v>120</v>
      </c>
      <c r="C56" t="s">
        <v>122</v>
      </c>
      <c r="D56" t="s">
        <v>18</v>
      </c>
      <c r="E56">
        <v>5</v>
      </c>
      <c r="F56">
        <v>5</v>
      </c>
      <c r="H56">
        <v>0</v>
      </c>
      <c r="J56" t="s">
        <v>269</v>
      </c>
      <c r="K56">
        <v>972000</v>
      </c>
      <c r="L56" t="s">
        <v>268</v>
      </c>
      <c r="O56">
        <f t="shared" si="4"/>
        <v>0</v>
      </c>
      <c r="P56">
        <f t="shared" si="2"/>
        <v>0</v>
      </c>
      <c r="Q56">
        <f t="shared" si="3"/>
        <v>0</v>
      </c>
      <c r="R56" t="s">
        <v>162</v>
      </c>
      <c r="S56" t="s">
        <v>161</v>
      </c>
    </row>
    <row r="57" spans="1:19" x14ac:dyDescent="0.3">
      <c r="A57" s="1" t="s">
        <v>115</v>
      </c>
      <c r="B57" s="2" t="s">
        <v>121</v>
      </c>
      <c r="C57" t="s">
        <v>123</v>
      </c>
      <c r="D57" t="s">
        <v>33</v>
      </c>
      <c r="E57">
        <v>7</v>
      </c>
      <c r="F57">
        <v>10</v>
      </c>
      <c r="H57">
        <v>0</v>
      </c>
      <c r="J57" t="s">
        <v>238</v>
      </c>
      <c r="K57">
        <v>92035450</v>
      </c>
      <c r="O57">
        <f t="shared" si="4"/>
        <v>0</v>
      </c>
      <c r="P57">
        <f t="shared" si="2"/>
        <v>0</v>
      </c>
      <c r="Q57">
        <f t="shared" si="3"/>
        <v>0</v>
      </c>
      <c r="R57" t="s">
        <v>161</v>
      </c>
      <c r="S57" t="s">
        <v>161</v>
      </c>
    </row>
    <row r="58" spans="1:19" x14ac:dyDescent="0.3">
      <c r="A58" s="1" t="s">
        <v>115</v>
      </c>
      <c r="B58" t="s">
        <v>116</v>
      </c>
      <c r="C58" t="s">
        <v>117</v>
      </c>
      <c r="D58" t="s">
        <v>7</v>
      </c>
      <c r="E58">
        <v>9</v>
      </c>
      <c r="F58">
        <v>5</v>
      </c>
      <c r="H58">
        <v>0</v>
      </c>
      <c r="J58" t="s">
        <v>227</v>
      </c>
      <c r="K58">
        <v>1800</v>
      </c>
      <c r="L58" t="s">
        <v>268</v>
      </c>
      <c r="O58">
        <f t="shared" si="4"/>
        <v>0</v>
      </c>
      <c r="P58">
        <f t="shared" si="2"/>
        <v>0</v>
      </c>
      <c r="Q58">
        <f t="shared" si="3"/>
        <v>0</v>
      </c>
      <c r="R58" t="s">
        <v>162</v>
      </c>
      <c r="S58" t="s">
        <v>161</v>
      </c>
    </row>
    <row r="59" spans="1:19" x14ac:dyDescent="0.3">
      <c r="A59" s="1" t="s">
        <v>124</v>
      </c>
      <c r="B59" t="s">
        <v>126</v>
      </c>
      <c r="C59" t="s">
        <v>163</v>
      </c>
      <c r="D59" t="s">
        <v>33</v>
      </c>
      <c r="E59">
        <v>8</v>
      </c>
      <c r="F59">
        <v>21</v>
      </c>
      <c r="H59">
        <v>0</v>
      </c>
      <c r="J59" t="s">
        <v>250</v>
      </c>
      <c r="K59">
        <v>276106350</v>
      </c>
      <c r="O59">
        <f t="shared" si="4"/>
        <v>0</v>
      </c>
      <c r="P59">
        <f t="shared" si="2"/>
        <v>0</v>
      </c>
      <c r="Q59">
        <f t="shared" si="3"/>
        <v>0</v>
      </c>
      <c r="R59" t="s">
        <v>161</v>
      </c>
      <c r="S59" t="s">
        <v>161</v>
      </c>
    </row>
    <row r="60" spans="1:19" x14ac:dyDescent="0.3">
      <c r="A60" s="1" t="s">
        <v>124</v>
      </c>
      <c r="B60" t="s">
        <v>125</v>
      </c>
      <c r="C60" t="s">
        <v>147</v>
      </c>
      <c r="D60" t="s">
        <v>33</v>
      </c>
      <c r="E60">
        <v>9</v>
      </c>
      <c r="F60">
        <v>30</v>
      </c>
      <c r="H60">
        <v>0</v>
      </c>
      <c r="J60" t="s">
        <v>251</v>
      </c>
      <c r="K60">
        <v>184070900</v>
      </c>
      <c r="O60">
        <f t="shared" si="4"/>
        <v>0</v>
      </c>
      <c r="P60">
        <f t="shared" si="2"/>
        <v>0</v>
      </c>
      <c r="Q60">
        <f t="shared" si="3"/>
        <v>0</v>
      </c>
      <c r="R60" t="s">
        <v>161</v>
      </c>
      <c r="S60" t="s">
        <v>161</v>
      </c>
    </row>
    <row r="61" spans="1:19" x14ac:dyDescent="0.3">
      <c r="A61" s="1" t="s">
        <v>124</v>
      </c>
      <c r="B61" t="s">
        <v>127</v>
      </c>
      <c r="C61" t="s">
        <v>27</v>
      </c>
      <c r="D61" t="s">
        <v>33</v>
      </c>
      <c r="E61">
        <v>7</v>
      </c>
      <c r="F61">
        <v>23</v>
      </c>
      <c r="H61">
        <v>0</v>
      </c>
      <c r="J61" t="s">
        <v>251</v>
      </c>
      <c r="K61">
        <v>184070900</v>
      </c>
      <c r="O61">
        <f t="shared" si="4"/>
        <v>0</v>
      </c>
      <c r="P61">
        <f t="shared" si="2"/>
        <v>0</v>
      </c>
      <c r="Q61">
        <f t="shared" si="3"/>
        <v>0</v>
      </c>
      <c r="R61" t="s">
        <v>161</v>
      </c>
      <c r="S61" t="s">
        <v>161</v>
      </c>
    </row>
    <row r="62" spans="1:19" x14ac:dyDescent="0.3">
      <c r="A62" s="1" t="s">
        <v>124</v>
      </c>
      <c r="B62" t="s">
        <v>128</v>
      </c>
      <c r="C62" t="s">
        <v>149</v>
      </c>
      <c r="D62" t="s">
        <v>33</v>
      </c>
      <c r="E62">
        <v>6</v>
      </c>
      <c r="F62">
        <v>17</v>
      </c>
      <c r="H62">
        <v>0</v>
      </c>
      <c r="J62" t="s">
        <v>251</v>
      </c>
      <c r="K62">
        <v>184070900</v>
      </c>
      <c r="O62">
        <f t="shared" si="4"/>
        <v>0</v>
      </c>
      <c r="P62">
        <f t="shared" si="2"/>
        <v>0</v>
      </c>
      <c r="Q62">
        <f t="shared" si="3"/>
        <v>0</v>
      </c>
      <c r="R62" t="s">
        <v>161</v>
      </c>
      <c r="S62" t="s">
        <v>161</v>
      </c>
    </row>
    <row r="63" spans="1:19" x14ac:dyDescent="0.3">
      <c r="A63" s="1" t="s">
        <v>124</v>
      </c>
      <c r="B63" t="s">
        <v>129</v>
      </c>
      <c r="C63" t="s">
        <v>164</v>
      </c>
      <c r="D63" t="s">
        <v>33</v>
      </c>
      <c r="E63">
        <v>5</v>
      </c>
      <c r="F63">
        <v>10</v>
      </c>
      <c r="H63">
        <v>0</v>
      </c>
      <c r="J63" t="s">
        <v>238</v>
      </c>
      <c r="K63">
        <v>920354500</v>
      </c>
      <c r="O63">
        <f t="shared" si="4"/>
        <v>0</v>
      </c>
      <c r="P63">
        <f t="shared" si="2"/>
        <v>0</v>
      </c>
      <c r="Q63">
        <f t="shared" si="3"/>
        <v>0</v>
      </c>
      <c r="R63" t="s">
        <v>161</v>
      </c>
      <c r="S63" t="s">
        <v>161</v>
      </c>
    </row>
    <row r="64" spans="1:19" x14ac:dyDescent="0.3">
      <c r="A64" s="1" t="s">
        <v>179</v>
      </c>
      <c r="B64" t="s">
        <v>133</v>
      </c>
      <c r="C64" t="s">
        <v>134</v>
      </c>
      <c r="D64" t="s">
        <v>7</v>
      </c>
      <c r="E64">
        <v>5</v>
      </c>
      <c r="F64">
        <v>0</v>
      </c>
      <c r="J64" t="s">
        <v>235</v>
      </c>
      <c r="K64">
        <v>30</v>
      </c>
      <c r="O64">
        <f t="shared" si="4"/>
        <v>0</v>
      </c>
      <c r="P64">
        <f t="shared" si="2"/>
        <v>0</v>
      </c>
      <c r="Q64">
        <f t="shared" si="3"/>
        <v>0</v>
      </c>
      <c r="R64" t="s">
        <v>161</v>
      </c>
      <c r="S64" t="s">
        <v>161</v>
      </c>
    </row>
    <row r="65" spans="1:19" x14ac:dyDescent="0.3">
      <c r="A65" s="1" t="s">
        <v>179</v>
      </c>
      <c r="B65" t="s">
        <v>135</v>
      </c>
      <c r="C65" t="s">
        <v>136</v>
      </c>
      <c r="D65" t="s">
        <v>7</v>
      </c>
      <c r="E65">
        <v>5</v>
      </c>
      <c r="F65">
        <v>0</v>
      </c>
      <c r="J65" t="s">
        <v>267</v>
      </c>
      <c r="K65">
        <v>15</v>
      </c>
      <c r="O65">
        <f t="shared" si="4"/>
        <v>0</v>
      </c>
      <c r="P65">
        <f t="shared" si="2"/>
        <v>0</v>
      </c>
      <c r="Q65">
        <f t="shared" si="3"/>
        <v>0</v>
      </c>
      <c r="R65" t="s">
        <v>161</v>
      </c>
      <c r="S65" t="s">
        <v>161</v>
      </c>
    </row>
    <row r="66" spans="1:19" x14ac:dyDescent="0.3">
      <c r="A66" s="1" t="s">
        <v>179</v>
      </c>
      <c r="B66" t="s">
        <v>190</v>
      </c>
      <c r="C66" t="s">
        <v>191</v>
      </c>
      <c r="D66" t="s">
        <v>7</v>
      </c>
      <c r="E66">
        <v>5</v>
      </c>
      <c r="F66">
        <v>0</v>
      </c>
      <c r="J66" t="s">
        <v>266</v>
      </c>
      <c r="O66" t="e">
        <f t="shared" si="4"/>
        <v>#DIV/0!</v>
      </c>
      <c r="P66" t="e">
        <f t="shared" si="2"/>
        <v>#DIV/0!</v>
      </c>
      <c r="Q66" t="e">
        <f t="shared" si="3"/>
        <v>#DIV/0!</v>
      </c>
    </row>
    <row r="67" spans="1:19" x14ac:dyDescent="0.3">
      <c r="A67" s="1" t="s">
        <v>141</v>
      </c>
      <c r="B67" t="s">
        <v>142</v>
      </c>
      <c r="C67" t="s">
        <v>142</v>
      </c>
      <c r="D67" t="s">
        <v>7</v>
      </c>
      <c r="E67">
        <v>5</v>
      </c>
      <c r="F67">
        <v>0</v>
      </c>
      <c r="J67" t="s">
        <v>267</v>
      </c>
      <c r="K67">
        <v>15</v>
      </c>
      <c r="O67">
        <f t="shared" si="4"/>
        <v>0</v>
      </c>
      <c r="P67">
        <f t="shared" ref="P67:P107" si="5">O67*1000</f>
        <v>0</v>
      </c>
      <c r="Q67">
        <f t="shared" ref="Q67:Q107" si="6">I67/(K67/3600)</f>
        <v>0</v>
      </c>
      <c r="R67" t="s">
        <v>161</v>
      </c>
      <c r="S67" t="s">
        <v>161</v>
      </c>
    </row>
    <row r="68" spans="1:19" x14ac:dyDescent="0.3">
      <c r="A68" s="1" t="s">
        <v>141</v>
      </c>
      <c r="B68" t="s">
        <v>143</v>
      </c>
      <c r="C68" t="s">
        <v>143</v>
      </c>
      <c r="D68" t="s">
        <v>7</v>
      </c>
      <c r="E68">
        <v>5</v>
      </c>
      <c r="F68">
        <v>0</v>
      </c>
      <c r="J68" t="s">
        <v>267</v>
      </c>
      <c r="K68">
        <v>15</v>
      </c>
      <c r="O68">
        <f t="shared" si="4"/>
        <v>0</v>
      </c>
      <c r="P68">
        <f t="shared" si="5"/>
        <v>0</v>
      </c>
      <c r="Q68">
        <f t="shared" si="6"/>
        <v>0</v>
      </c>
      <c r="R68" t="s">
        <v>161</v>
      </c>
      <c r="S68" t="s">
        <v>161</v>
      </c>
    </row>
    <row r="69" spans="1:19" x14ac:dyDescent="0.3">
      <c r="A69" s="1" t="s">
        <v>141</v>
      </c>
      <c r="B69" t="s">
        <v>144</v>
      </c>
      <c r="C69" t="s">
        <v>144</v>
      </c>
      <c r="D69" t="s">
        <v>7</v>
      </c>
      <c r="E69">
        <v>5</v>
      </c>
      <c r="F69">
        <v>0</v>
      </c>
      <c r="J69" t="s">
        <v>267</v>
      </c>
      <c r="K69">
        <v>15</v>
      </c>
      <c r="O69">
        <f t="shared" ref="O69:O100" si="7">G69/K69</f>
        <v>0</v>
      </c>
      <c r="P69">
        <f t="shared" si="5"/>
        <v>0</v>
      </c>
      <c r="Q69">
        <f t="shared" si="6"/>
        <v>0</v>
      </c>
      <c r="R69" t="s">
        <v>161</v>
      </c>
      <c r="S69" t="s">
        <v>161</v>
      </c>
    </row>
    <row r="70" spans="1:19" x14ac:dyDescent="0.3">
      <c r="A70" s="1" t="s">
        <v>141</v>
      </c>
      <c r="B70" t="s">
        <v>145</v>
      </c>
      <c r="C70" t="s">
        <v>145</v>
      </c>
      <c r="D70" t="s">
        <v>7</v>
      </c>
      <c r="E70">
        <v>5</v>
      </c>
      <c r="F70">
        <v>0</v>
      </c>
      <c r="J70" t="s">
        <v>267</v>
      </c>
      <c r="K70">
        <v>15</v>
      </c>
      <c r="O70">
        <f t="shared" si="7"/>
        <v>0</v>
      </c>
      <c r="P70">
        <f t="shared" si="5"/>
        <v>0</v>
      </c>
      <c r="Q70">
        <f t="shared" si="6"/>
        <v>0</v>
      </c>
      <c r="R70" t="s">
        <v>161</v>
      </c>
      <c r="S70" t="s">
        <v>161</v>
      </c>
    </row>
    <row r="71" spans="1:19" x14ac:dyDescent="0.3">
      <c r="A71" s="1" t="s">
        <v>141</v>
      </c>
      <c r="B71" t="s">
        <v>146</v>
      </c>
      <c r="C71" t="s">
        <v>146</v>
      </c>
      <c r="D71" t="s">
        <v>7</v>
      </c>
      <c r="E71">
        <v>5</v>
      </c>
      <c r="F71">
        <v>0</v>
      </c>
      <c r="J71" t="s">
        <v>267</v>
      </c>
      <c r="K71">
        <v>15</v>
      </c>
      <c r="O71">
        <f t="shared" si="7"/>
        <v>0</v>
      </c>
      <c r="P71">
        <f t="shared" si="5"/>
        <v>0</v>
      </c>
      <c r="Q71">
        <f t="shared" si="6"/>
        <v>0</v>
      </c>
      <c r="R71" t="s">
        <v>161</v>
      </c>
      <c r="S71" t="s">
        <v>161</v>
      </c>
    </row>
    <row r="72" spans="1:19" x14ac:dyDescent="0.3">
      <c r="A72" s="1" t="s">
        <v>154</v>
      </c>
      <c r="B72" t="s">
        <v>157</v>
      </c>
      <c r="C72" t="s">
        <v>155</v>
      </c>
      <c r="D72" t="s">
        <v>23</v>
      </c>
      <c r="E72">
        <v>2</v>
      </c>
      <c r="F72">
        <v>0.05</v>
      </c>
      <c r="J72" t="s">
        <v>245</v>
      </c>
      <c r="K72">
        <v>64800</v>
      </c>
      <c r="O72">
        <f t="shared" si="7"/>
        <v>0</v>
      </c>
      <c r="P72">
        <f t="shared" si="5"/>
        <v>0</v>
      </c>
      <c r="Q72">
        <f t="shared" si="6"/>
        <v>0</v>
      </c>
      <c r="R72" t="s">
        <v>161</v>
      </c>
      <c r="S72" t="s">
        <v>161</v>
      </c>
    </row>
    <row r="73" spans="1:19" x14ac:dyDescent="0.3">
      <c r="A73" s="1" t="s">
        <v>154</v>
      </c>
      <c r="B73" t="s">
        <v>158</v>
      </c>
      <c r="C73" t="s">
        <v>156</v>
      </c>
      <c r="D73" t="s">
        <v>23</v>
      </c>
      <c r="E73">
        <v>4</v>
      </c>
      <c r="F73">
        <v>0.1</v>
      </c>
      <c r="J73" t="s">
        <v>231</v>
      </c>
      <c r="K73">
        <v>151200</v>
      </c>
      <c r="M73" s="3" t="s">
        <v>297</v>
      </c>
      <c r="N73" s="3"/>
      <c r="O73">
        <f t="shared" si="7"/>
        <v>0</v>
      </c>
      <c r="P73">
        <f t="shared" si="5"/>
        <v>0</v>
      </c>
      <c r="Q73">
        <f t="shared" si="6"/>
        <v>0</v>
      </c>
      <c r="R73" t="s">
        <v>161</v>
      </c>
      <c r="S73" t="s">
        <v>161</v>
      </c>
    </row>
    <row r="74" spans="1:19" x14ac:dyDescent="0.3">
      <c r="A74" s="1" t="s">
        <v>165</v>
      </c>
      <c r="B74" t="s">
        <v>131</v>
      </c>
      <c r="C74" t="s">
        <v>132</v>
      </c>
      <c r="D74" t="s">
        <v>7</v>
      </c>
      <c r="E74">
        <v>5</v>
      </c>
      <c r="F74">
        <v>0.05</v>
      </c>
      <c r="J74" t="s">
        <v>234</v>
      </c>
      <c r="K74">
        <v>300</v>
      </c>
      <c r="L74" t="s">
        <v>298</v>
      </c>
      <c r="O74">
        <f t="shared" si="7"/>
        <v>0</v>
      </c>
      <c r="P74">
        <f t="shared" si="5"/>
        <v>0</v>
      </c>
      <c r="Q74">
        <f t="shared" si="6"/>
        <v>0</v>
      </c>
      <c r="R74" t="s">
        <v>162</v>
      </c>
    </row>
    <row r="75" spans="1:19" x14ac:dyDescent="0.3">
      <c r="A75" s="1" t="s">
        <v>165</v>
      </c>
      <c r="B75" t="s">
        <v>166</v>
      </c>
      <c r="C75" t="s">
        <v>180</v>
      </c>
      <c r="D75" t="s">
        <v>7</v>
      </c>
      <c r="E75">
        <v>5</v>
      </c>
      <c r="F75">
        <v>0.05</v>
      </c>
      <c r="J75" t="s">
        <v>230</v>
      </c>
      <c r="K75">
        <v>7200</v>
      </c>
      <c r="L75" t="s">
        <v>298</v>
      </c>
      <c r="M75" t="s">
        <v>305</v>
      </c>
      <c r="O75">
        <f t="shared" si="7"/>
        <v>0</v>
      </c>
      <c r="P75">
        <f t="shared" si="5"/>
        <v>0</v>
      </c>
      <c r="Q75">
        <f t="shared" si="6"/>
        <v>0</v>
      </c>
    </row>
    <row r="76" spans="1:19" x14ac:dyDescent="0.3">
      <c r="A76" s="1" t="s">
        <v>165</v>
      </c>
      <c r="B76" t="s">
        <v>178</v>
      </c>
      <c r="C76" t="s">
        <v>181</v>
      </c>
      <c r="D76" t="s">
        <v>7</v>
      </c>
      <c r="E76">
        <v>6</v>
      </c>
      <c r="F76">
        <v>0.05</v>
      </c>
      <c r="J76" t="s">
        <v>230</v>
      </c>
      <c r="K76">
        <v>7200</v>
      </c>
      <c r="L76" t="s">
        <v>298</v>
      </c>
      <c r="O76">
        <f t="shared" si="7"/>
        <v>0</v>
      </c>
      <c r="P76">
        <f t="shared" si="5"/>
        <v>0</v>
      </c>
      <c r="Q76">
        <f t="shared" si="6"/>
        <v>0</v>
      </c>
    </row>
    <row r="77" spans="1:19" x14ac:dyDescent="0.3">
      <c r="A77" s="1" t="s">
        <v>165</v>
      </c>
      <c r="B77" t="s">
        <v>177</v>
      </c>
      <c r="C77" t="s">
        <v>182</v>
      </c>
      <c r="D77" t="s">
        <v>7</v>
      </c>
      <c r="E77">
        <v>7</v>
      </c>
      <c r="F77">
        <v>0.05</v>
      </c>
      <c r="J77" t="s">
        <v>230</v>
      </c>
      <c r="K77">
        <v>7200</v>
      </c>
      <c r="L77" t="s">
        <v>298</v>
      </c>
      <c r="M77" t="s">
        <v>306</v>
      </c>
      <c r="O77">
        <f t="shared" si="7"/>
        <v>0</v>
      </c>
      <c r="P77">
        <f t="shared" si="5"/>
        <v>0</v>
      </c>
      <c r="Q77">
        <f t="shared" si="6"/>
        <v>0</v>
      </c>
    </row>
    <row r="78" spans="1:19" ht="15.6" customHeight="1" x14ac:dyDescent="0.3">
      <c r="A78" s="1" t="s">
        <v>165</v>
      </c>
      <c r="B78" t="s">
        <v>171</v>
      </c>
      <c r="C78" t="s">
        <v>183</v>
      </c>
      <c r="D78" t="s">
        <v>23</v>
      </c>
      <c r="E78">
        <v>8</v>
      </c>
      <c r="F78">
        <v>3.7</v>
      </c>
      <c r="J78" t="s">
        <v>242</v>
      </c>
      <c r="K78">
        <v>21600</v>
      </c>
      <c r="L78" t="s">
        <v>299</v>
      </c>
      <c r="O78">
        <f t="shared" si="7"/>
        <v>0</v>
      </c>
      <c r="P78">
        <f t="shared" si="5"/>
        <v>0</v>
      </c>
      <c r="Q78">
        <f t="shared" si="6"/>
        <v>0</v>
      </c>
    </row>
    <row r="79" spans="1:19" x14ac:dyDescent="0.3">
      <c r="A79" s="1" t="s">
        <v>165</v>
      </c>
      <c r="B79" t="s">
        <v>172</v>
      </c>
      <c r="C79" t="s">
        <v>184</v>
      </c>
      <c r="D79" t="s">
        <v>23</v>
      </c>
      <c r="E79">
        <v>6</v>
      </c>
      <c r="F79">
        <v>0.05</v>
      </c>
      <c r="J79" t="s">
        <v>242</v>
      </c>
      <c r="K79">
        <v>21600</v>
      </c>
      <c r="L79" t="s">
        <v>299</v>
      </c>
      <c r="M79" t="s">
        <v>305</v>
      </c>
      <c r="O79">
        <f t="shared" si="7"/>
        <v>0</v>
      </c>
      <c r="P79">
        <f t="shared" si="5"/>
        <v>0</v>
      </c>
      <c r="Q79">
        <f t="shared" si="6"/>
        <v>0</v>
      </c>
    </row>
    <row r="80" spans="1:19" x14ac:dyDescent="0.3">
      <c r="A80" s="1" t="s">
        <v>165</v>
      </c>
      <c r="B80" t="s">
        <v>169</v>
      </c>
      <c r="C80" t="s">
        <v>185</v>
      </c>
      <c r="D80" t="s">
        <v>23</v>
      </c>
      <c r="E80">
        <v>7</v>
      </c>
      <c r="F80">
        <v>0.05</v>
      </c>
      <c r="J80" t="s">
        <v>261</v>
      </c>
      <c r="K80">
        <v>43200</v>
      </c>
      <c r="L80" t="s">
        <v>299</v>
      </c>
      <c r="O80">
        <f t="shared" si="7"/>
        <v>0</v>
      </c>
      <c r="P80">
        <f t="shared" si="5"/>
        <v>0</v>
      </c>
      <c r="Q80">
        <f t="shared" si="6"/>
        <v>0</v>
      </c>
    </row>
    <row r="81" spans="1:17" x14ac:dyDescent="0.3">
      <c r="A81" s="1" t="s">
        <v>165</v>
      </c>
      <c r="B81" t="s">
        <v>174</v>
      </c>
      <c r="C81" t="s">
        <v>186</v>
      </c>
      <c r="D81" t="s">
        <v>18</v>
      </c>
      <c r="E81">
        <v>7</v>
      </c>
      <c r="F81">
        <v>0.05</v>
      </c>
      <c r="J81" t="s">
        <v>229</v>
      </c>
      <c r="K81">
        <v>92035450</v>
      </c>
      <c r="L81" t="s">
        <v>300</v>
      </c>
      <c r="O81">
        <f t="shared" si="7"/>
        <v>0</v>
      </c>
      <c r="P81">
        <f t="shared" si="5"/>
        <v>0</v>
      </c>
      <c r="Q81">
        <f t="shared" si="6"/>
        <v>0</v>
      </c>
    </row>
    <row r="82" spans="1:17" x14ac:dyDescent="0.3">
      <c r="A82" s="1" t="s">
        <v>165</v>
      </c>
      <c r="B82" t="s">
        <v>175</v>
      </c>
      <c r="C82" t="s">
        <v>187</v>
      </c>
      <c r="D82" t="s">
        <v>18</v>
      </c>
      <c r="E82">
        <v>8</v>
      </c>
      <c r="F82">
        <v>0.05</v>
      </c>
      <c r="J82" t="s">
        <v>226</v>
      </c>
      <c r="K82">
        <v>18407090</v>
      </c>
      <c r="L82" t="s">
        <v>300</v>
      </c>
      <c r="O82">
        <f t="shared" si="7"/>
        <v>0</v>
      </c>
      <c r="P82">
        <f t="shared" si="5"/>
        <v>0</v>
      </c>
      <c r="Q82">
        <f t="shared" si="6"/>
        <v>0</v>
      </c>
    </row>
    <row r="83" spans="1:17" x14ac:dyDescent="0.3">
      <c r="A83" s="1" t="s">
        <v>165</v>
      </c>
      <c r="B83" t="s">
        <v>176</v>
      </c>
      <c r="C83" t="s">
        <v>188</v>
      </c>
      <c r="D83" t="s">
        <v>18</v>
      </c>
      <c r="E83">
        <v>9</v>
      </c>
      <c r="F83">
        <v>1.9</v>
      </c>
      <c r="J83" t="s">
        <v>246</v>
      </c>
      <c r="K83">
        <v>46017725</v>
      </c>
      <c r="L83" t="s">
        <v>301</v>
      </c>
      <c r="O83">
        <f t="shared" si="7"/>
        <v>0</v>
      </c>
      <c r="P83">
        <f t="shared" si="5"/>
        <v>0</v>
      </c>
      <c r="Q83">
        <f t="shared" si="6"/>
        <v>0</v>
      </c>
    </row>
    <row r="84" spans="1:17" x14ac:dyDescent="0.3">
      <c r="A84" s="1" t="s">
        <v>165</v>
      </c>
      <c r="B84" t="s">
        <v>173</v>
      </c>
      <c r="C84" t="s">
        <v>189</v>
      </c>
      <c r="D84" t="s">
        <v>33</v>
      </c>
      <c r="E84">
        <v>8</v>
      </c>
      <c r="F84">
        <v>0.05</v>
      </c>
      <c r="J84" t="s">
        <v>238</v>
      </c>
      <c r="K84">
        <v>920354500</v>
      </c>
      <c r="L84" t="s">
        <v>300</v>
      </c>
      <c r="O84">
        <f t="shared" si="7"/>
        <v>0</v>
      </c>
      <c r="P84">
        <f t="shared" si="5"/>
        <v>0</v>
      </c>
      <c r="Q84">
        <f t="shared" si="6"/>
        <v>0</v>
      </c>
    </row>
    <row r="85" spans="1:17" x14ac:dyDescent="0.3">
      <c r="A85" s="1" t="s">
        <v>170</v>
      </c>
      <c r="B85" t="s">
        <v>221</v>
      </c>
      <c r="C85" t="s">
        <v>222</v>
      </c>
      <c r="D85" t="s">
        <v>18</v>
      </c>
      <c r="E85">
        <v>9</v>
      </c>
      <c r="F85">
        <v>100</v>
      </c>
      <c r="J85" t="s">
        <v>236</v>
      </c>
      <c r="K85">
        <v>18407090</v>
      </c>
      <c r="L85" t="s">
        <v>299</v>
      </c>
      <c r="O85">
        <f t="shared" si="7"/>
        <v>0</v>
      </c>
      <c r="P85">
        <f t="shared" si="5"/>
        <v>0</v>
      </c>
      <c r="Q85">
        <f t="shared" si="6"/>
        <v>0</v>
      </c>
    </row>
    <row r="86" spans="1:17" x14ac:dyDescent="0.3">
      <c r="A86" s="1" t="s">
        <v>170</v>
      </c>
      <c r="B86" t="s">
        <v>203</v>
      </c>
      <c r="C86" t="s">
        <v>210</v>
      </c>
      <c r="D86" t="s">
        <v>18</v>
      </c>
      <c r="E86">
        <v>9</v>
      </c>
      <c r="F86">
        <v>100</v>
      </c>
      <c r="J86" t="s">
        <v>237</v>
      </c>
      <c r="K86">
        <v>36814180</v>
      </c>
      <c r="L86" t="s">
        <v>299</v>
      </c>
      <c r="O86">
        <f t="shared" si="7"/>
        <v>0</v>
      </c>
      <c r="P86">
        <f t="shared" si="5"/>
        <v>0</v>
      </c>
      <c r="Q86">
        <f t="shared" si="6"/>
        <v>0</v>
      </c>
    </row>
    <row r="87" spans="1:17" x14ac:dyDescent="0.3">
      <c r="A87" s="1" t="s">
        <v>170</v>
      </c>
      <c r="B87" t="s">
        <v>193</v>
      </c>
      <c r="C87" t="s">
        <v>213</v>
      </c>
      <c r="D87" t="s">
        <v>18</v>
      </c>
      <c r="E87">
        <v>9</v>
      </c>
      <c r="F87">
        <v>100</v>
      </c>
      <c r="J87" t="s">
        <v>265</v>
      </c>
      <c r="K87">
        <v>92035450</v>
      </c>
      <c r="L87" t="s">
        <v>304</v>
      </c>
      <c r="O87">
        <f t="shared" si="7"/>
        <v>0</v>
      </c>
      <c r="P87">
        <f t="shared" si="5"/>
        <v>0</v>
      </c>
      <c r="Q87">
        <f t="shared" si="6"/>
        <v>0</v>
      </c>
    </row>
    <row r="88" spans="1:17" x14ac:dyDescent="0.3">
      <c r="A88" s="1" t="s">
        <v>170</v>
      </c>
      <c r="B88" t="s">
        <v>196</v>
      </c>
      <c r="C88" t="s">
        <v>214</v>
      </c>
      <c r="D88" t="s">
        <v>18</v>
      </c>
      <c r="E88">
        <v>9</v>
      </c>
      <c r="F88">
        <v>0</v>
      </c>
      <c r="J88" t="s">
        <v>232</v>
      </c>
      <c r="K88">
        <f>9203545/2</f>
        <v>4601772.5</v>
      </c>
      <c r="L88" t="s">
        <v>299</v>
      </c>
      <c r="M88" t="s">
        <v>307</v>
      </c>
      <c r="O88">
        <f t="shared" si="7"/>
        <v>0</v>
      </c>
      <c r="P88">
        <f t="shared" si="5"/>
        <v>0</v>
      </c>
      <c r="Q88">
        <f t="shared" si="6"/>
        <v>0</v>
      </c>
    </row>
    <row r="89" spans="1:17" x14ac:dyDescent="0.3">
      <c r="A89" s="1" t="s">
        <v>170</v>
      </c>
      <c r="B89" t="s">
        <v>198</v>
      </c>
      <c r="C89" t="s">
        <v>215</v>
      </c>
      <c r="D89" t="s">
        <v>18</v>
      </c>
      <c r="E89">
        <v>9</v>
      </c>
      <c r="F89">
        <v>100</v>
      </c>
      <c r="J89" t="s">
        <v>226</v>
      </c>
      <c r="K89">
        <v>18407090</v>
      </c>
      <c r="L89" t="s">
        <v>299</v>
      </c>
      <c r="O89">
        <f t="shared" si="7"/>
        <v>0</v>
      </c>
      <c r="P89">
        <f t="shared" si="5"/>
        <v>0</v>
      </c>
      <c r="Q89">
        <f t="shared" si="6"/>
        <v>0</v>
      </c>
    </row>
    <row r="90" spans="1:17" x14ac:dyDescent="0.3">
      <c r="A90" s="1" t="s">
        <v>170</v>
      </c>
      <c r="B90" t="s">
        <v>197</v>
      </c>
      <c r="C90" t="s">
        <v>216</v>
      </c>
      <c r="D90" t="s">
        <v>18</v>
      </c>
      <c r="E90">
        <v>9</v>
      </c>
      <c r="F90">
        <v>100</v>
      </c>
      <c r="J90" t="s">
        <v>229</v>
      </c>
      <c r="K90">
        <v>92035450</v>
      </c>
      <c r="L90" t="s">
        <v>299</v>
      </c>
      <c r="O90">
        <f t="shared" si="7"/>
        <v>0</v>
      </c>
      <c r="P90">
        <f t="shared" si="5"/>
        <v>0</v>
      </c>
      <c r="Q90">
        <f t="shared" si="6"/>
        <v>0</v>
      </c>
    </row>
    <row r="91" spans="1:17" x14ac:dyDescent="0.3">
      <c r="A91" s="1" t="s">
        <v>170</v>
      </c>
      <c r="B91" t="s">
        <v>217</v>
      </c>
      <c r="C91" t="s">
        <v>218</v>
      </c>
      <c r="D91" t="s">
        <v>33</v>
      </c>
      <c r="E91">
        <v>9</v>
      </c>
      <c r="F91">
        <v>0</v>
      </c>
      <c r="J91" t="s">
        <v>238</v>
      </c>
      <c r="K91">
        <v>920354500</v>
      </c>
      <c r="L91" t="s">
        <v>303</v>
      </c>
      <c r="O91">
        <f t="shared" si="7"/>
        <v>0</v>
      </c>
      <c r="P91">
        <f t="shared" si="5"/>
        <v>0</v>
      </c>
      <c r="Q91">
        <f t="shared" si="6"/>
        <v>0</v>
      </c>
    </row>
    <row r="92" spans="1:17" x14ac:dyDescent="0.3">
      <c r="A92" s="1" t="s">
        <v>170</v>
      </c>
      <c r="B92" t="s">
        <v>192</v>
      </c>
      <c r="C92" t="s">
        <v>220</v>
      </c>
      <c r="D92" t="s">
        <v>33</v>
      </c>
      <c r="E92">
        <v>9</v>
      </c>
      <c r="F92">
        <v>1000</v>
      </c>
      <c r="J92" t="s">
        <v>250</v>
      </c>
      <c r="K92">
        <v>276106350</v>
      </c>
      <c r="L92" t="s">
        <v>302</v>
      </c>
      <c r="O92">
        <f t="shared" si="7"/>
        <v>0</v>
      </c>
      <c r="P92">
        <f t="shared" si="5"/>
        <v>0</v>
      </c>
      <c r="Q92">
        <f t="shared" si="6"/>
        <v>0</v>
      </c>
    </row>
    <row r="93" spans="1:17" x14ac:dyDescent="0.3">
      <c r="A93" s="1" t="s">
        <v>202</v>
      </c>
      <c r="B93" t="s">
        <v>199</v>
      </c>
      <c r="C93" t="s">
        <v>211</v>
      </c>
      <c r="D93" t="s">
        <v>7</v>
      </c>
      <c r="E93">
        <v>9</v>
      </c>
      <c r="F93">
        <v>1</v>
      </c>
      <c r="J93" t="s">
        <v>262</v>
      </c>
      <c r="K93">
        <v>600</v>
      </c>
      <c r="O93">
        <f t="shared" si="7"/>
        <v>0</v>
      </c>
      <c r="P93">
        <f t="shared" si="5"/>
        <v>0</v>
      </c>
      <c r="Q93">
        <f t="shared" si="6"/>
        <v>0</v>
      </c>
    </row>
    <row r="94" spans="1:17" x14ac:dyDescent="0.3">
      <c r="A94" s="1" t="s">
        <v>202</v>
      </c>
      <c r="B94" t="s">
        <v>200</v>
      </c>
      <c r="C94" t="s">
        <v>219</v>
      </c>
      <c r="D94" t="s">
        <v>7</v>
      </c>
      <c r="E94">
        <v>9</v>
      </c>
      <c r="F94">
        <v>5</v>
      </c>
      <c r="J94" t="s">
        <v>242</v>
      </c>
      <c r="K94">
        <v>21600</v>
      </c>
      <c r="L94" t="s">
        <v>299</v>
      </c>
      <c r="O94">
        <f t="shared" si="7"/>
        <v>0</v>
      </c>
      <c r="P94">
        <f t="shared" si="5"/>
        <v>0</v>
      </c>
      <c r="Q94">
        <f t="shared" si="6"/>
        <v>0</v>
      </c>
    </row>
    <row r="95" spans="1:17" x14ac:dyDescent="0.3">
      <c r="A95" s="1" t="s">
        <v>202</v>
      </c>
      <c r="B95" t="s">
        <v>201</v>
      </c>
      <c r="C95" t="s">
        <v>212</v>
      </c>
      <c r="D95" t="s">
        <v>7</v>
      </c>
      <c r="E95">
        <v>9</v>
      </c>
      <c r="F95">
        <v>0.05</v>
      </c>
      <c r="J95" t="s">
        <v>263</v>
      </c>
      <c r="K95">
        <v>1200</v>
      </c>
      <c r="O95">
        <f t="shared" si="7"/>
        <v>0</v>
      </c>
      <c r="P95">
        <f t="shared" si="5"/>
        <v>0</v>
      </c>
      <c r="Q95">
        <f t="shared" si="6"/>
        <v>0</v>
      </c>
    </row>
    <row r="96" spans="1:17" x14ac:dyDescent="0.3">
      <c r="A96" s="1" t="s">
        <v>202</v>
      </c>
      <c r="B96" t="s">
        <v>139</v>
      </c>
      <c r="C96" t="s">
        <v>137</v>
      </c>
      <c r="D96" t="s">
        <v>7</v>
      </c>
      <c r="E96">
        <v>5</v>
      </c>
      <c r="F96">
        <v>2.5</v>
      </c>
      <c r="J96" t="s">
        <v>239</v>
      </c>
      <c r="K96">
        <v>300</v>
      </c>
      <c r="O96">
        <f t="shared" si="7"/>
        <v>0</v>
      </c>
      <c r="P96">
        <f t="shared" si="5"/>
        <v>0</v>
      </c>
      <c r="Q96">
        <f t="shared" si="6"/>
        <v>0</v>
      </c>
    </row>
    <row r="97" spans="1:17" x14ac:dyDescent="0.3">
      <c r="A97" s="1" t="s">
        <v>202</v>
      </c>
      <c r="B97" t="s">
        <v>140</v>
      </c>
      <c r="C97" t="s">
        <v>138</v>
      </c>
      <c r="D97" t="s">
        <v>7</v>
      </c>
      <c r="E97">
        <v>7</v>
      </c>
      <c r="F97">
        <v>5</v>
      </c>
      <c r="J97" t="s">
        <v>264</v>
      </c>
      <c r="K97">
        <v>1800</v>
      </c>
      <c r="O97">
        <f t="shared" si="7"/>
        <v>0</v>
      </c>
      <c r="P97">
        <f t="shared" si="5"/>
        <v>0</v>
      </c>
      <c r="Q97">
        <f t="shared" si="6"/>
        <v>0</v>
      </c>
    </row>
    <row r="98" spans="1:17" x14ac:dyDescent="0.3">
      <c r="A98" s="1" t="s">
        <v>271</v>
      </c>
      <c r="B98" t="s">
        <v>272</v>
      </c>
      <c r="C98" t="s">
        <v>279</v>
      </c>
      <c r="D98" t="s">
        <v>23</v>
      </c>
      <c r="F98">
        <v>0.05</v>
      </c>
      <c r="J98" t="s">
        <v>231</v>
      </c>
      <c r="K98">
        <v>151200</v>
      </c>
      <c r="L98" t="s">
        <v>310</v>
      </c>
      <c r="O98">
        <f t="shared" si="7"/>
        <v>0</v>
      </c>
      <c r="P98">
        <f t="shared" si="5"/>
        <v>0</v>
      </c>
      <c r="Q98">
        <f t="shared" si="6"/>
        <v>0</v>
      </c>
    </row>
    <row r="99" spans="1:17" x14ac:dyDescent="0.3">
      <c r="A99" s="1" t="s">
        <v>271</v>
      </c>
      <c r="B99" t="s">
        <v>274</v>
      </c>
      <c r="C99" t="s">
        <v>278</v>
      </c>
      <c r="D99" t="s">
        <v>18</v>
      </c>
      <c r="F99">
        <v>0.05</v>
      </c>
      <c r="J99" t="s">
        <v>283</v>
      </c>
      <c r="K99">
        <v>3888000</v>
      </c>
      <c r="L99" t="s">
        <v>309</v>
      </c>
      <c r="O99">
        <f t="shared" si="7"/>
        <v>0</v>
      </c>
      <c r="P99">
        <f t="shared" si="5"/>
        <v>0</v>
      </c>
      <c r="Q99">
        <f t="shared" si="6"/>
        <v>0</v>
      </c>
    </row>
    <row r="100" spans="1:17" x14ac:dyDescent="0.3">
      <c r="A100" s="1" t="s">
        <v>271</v>
      </c>
      <c r="B100" t="s">
        <v>275</v>
      </c>
      <c r="C100" t="s">
        <v>276</v>
      </c>
      <c r="D100" t="s">
        <v>7</v>
      </c>
      <c r="F100">
        <v>0.05</v>
      </c>
      <c r="J100" t="s">
        <v>227</v>
      </c>
      <c r="K100">
        <v>108000</v>
      </c>
      <c r="L100" t="s">
        <v>308</v>
      </c>
      <c r="O100">
        <f t="shared" si="7"/>
        <v>0</v>
      </c>
      <c r="P100">
        <f t="shared" si="5"/>
        <v>0</v>
      </c>
      <c r="Q100">
        <f t="shared" si="6"/>
        <v>0</v>
      </c>
    </row>
    <row r="101" spans="1:17" x14ac:dyDescent="0.3">
      <c r="A101" s="1" t="s">
        <v>271</v>
      </c>
      <c r="B101" t="s">
        <v>273</v>
      </c>
      <c r="C101" t="s">
        <v>277</v>
      </c>
      <c r="D101" t="s">
        <v>7</v>
      </c>
      <c r="F101">
        <v>5</v>
      </c>
      <c r="J101" t="s">
        <v>312</v>
      </c>
      <c r="K101">
        <v>5</v>
      </c>
      <c r="L101" t="s">
        <v>292</v>
      </c>
      <c r="O101">
        <f t="shared" ref="O101:O107" si="8">G101/K101</f>
        <v>0</v>
      </c>
      <c r="P101">
        <f t="shared" si="5"/>
        <v>0</v>
      </c>
      <c r="Q101">
        <f t="shared" si="6"/>
        <v>0</v>
      </c>
    </row>
    <row r="102" spans="1:17" x14ac:dyDescent="0.3">
      <c r="A102" s="1" t="s">
        <v>271</v>
      </c>
      <c r="B102" t="s">
        <v>294</v>
      </c>
      <c r="C102" t="s">
        <v>295</v>
      </c>
      <c r="D102" t="s">
        <v>7</v>
      </c>
      <c r="F102">
        <v>0.05</v>
      </c>
      <c r="J102" t="s">
        <v>282</v>
      </c>
      <c r="K102">
        <v>5</v>
      </c>
      <c r="L102" t="s">
        <v>293</v>
      </c>
      <c r="O102">
        <f t="shared" si="8"/>
        <v>0</v>
      </c>
      <c r="P102">
        <f t="shared" si="5"/>
        <v>0</v>
      </c>
      <c r="Q102">
        <f t="shared" si="6"/>
        <v>0</v>
      </c>
    </row>
    <row r="103" spans="1:17" hidden="1" x14ac:dyDescent="0.3">
      <c r="A103" s="1" t="s">
        <v>271</v>
      </c>
      <c r="B103" t="s">
        <v>285</v>
      </c>
      <c r="C103" t="s">
        <v>286</v>
      </c>
      <c r="D103" t="s">
        <v>7</v>
      </c>
      <c r="F103">
        <v>0.05</v>
      </c>
      <c r="J103" t="s">
        <v>282</v>
      </c>
      <c r="K103">
        <v>5</v>
      </c>
      <c r="L103" t="s">
        <v>293</v>
      </c>
      <c r="O103">
        <f t="shared" si="8"/>
        <v>0</v>
      </c>
      <c r="P103">
        <f t="shared" si="5"/>
        <v>0</v>
      </c>
      <c r="Q103">
        <f t="shared" si="6"/>
        <v>0</v>
      </c>
    </row>
    <row r="104" spans="1:17" hidden="1" x14ac:dyDescent="0.3">
      <c r="A104" s="1" t="s">
        <v>271</v>
      </c>
      <c r="B104" t="s">
        <v>289</v>
      </c>
      <c r="C104" t="s">
        <v>288</v>
      </c>
      <c r="D104" t="s">
        <v>7</v>
      </c>
      <c r="F104">
        <v>0.05</v>
      </c>
      <c r="J104" t="s">
        <v>282</v>
      </c>
      <c r="K104">
        <v>5</v>
      </c>
      <c r="L104" t="s">
        <v>293</v>
      </c>
      <c r="O104">
        <f t="shared" si="8"/>
        <v>0</v>
      </c>
      <c r="P104">
        <f t="shared" si="5"/>
        <v>0</v>
      </c>
      <c r="Q104">
        <f t="shared" si="6"/>
        <v>0</v>
      </c>
    </row>
    <row r="105" spans="1:17" hidden="1" x14ac:dyDescent="0.3">
      <c r="A105" s="1" t="s">
        <v>271</v>
      </c>
      <c r="B105" t="s">
        <v>287</v>
      </c>
      <c r="C105" t="s">
        <v>290</v>
      </c>
      <c r="D105" t="s">
        <v>7</v>
      </c>
      <c r="F105">
        <v>0.05</v>
      </c>
      <c r="J105" t="s">
        <v>282</v>
      </c>
      <c r="K105">
        <v>5</v>
      </c>
      <c r="L105" t="s">
        <v>293</v>
      </c>
      <c r="O105">
        <f t="shared" si="8"/>
        <v>0</v>
      </c>
      <c r="P105">
        <f t="shared" si="5"/>
        <v>0</v>
      </c>
      <c r="Q105">
        <f t="shared" si="6"/>
        <v>0</v>
      </c>
    </row>
    <row r="106" spans="1:17" hidden="1" x14ac:dyDescent="0.3">
      <c r="A106" s="1" t="s">
        <v>271</v>
      </c>
      <c r="B106" t="s">
        <v>284</v>
      </c>
      <c r="C106" t="s">
        <v>291</v>
      </c>
      <c r="D106" t="s">
        <v>7</v>
      </c>
      <c r="F106">
        <v>0.05</v>
      </c>
      <c r="J106" t="s">
        <v>282</v>
      </c>
      <c r="K106">
        <v>5</v>
      </c>
      <c r="L106" t="s">
        <v>293</v>
      </c>
      <c r="O106">
        <f t="shared" si="8"/>
        <v>0</v>
      </c>
      <c r="P106">
        <f t="shared" si="5"/>
        <v>0</v>
      </c>
      <c r="Q106">
        <f t="shared" si="6"/>
        <v>0</v>
      </c>
    </row>
    <row r="107" spans="1:17" x14ac:dyDescent="0.3">
      <c r="A107" s="1" t="s">
        <v>271</v>
      </c>
      <c r="B107" t="s">
        <v>280</v>
      </c>
      <c r="C107" t="s">
        <v>281</v>
      </c>
      <c r="D107" t="s">
        <v>33</v>
      </c>
      <c r="F107">
        <v>0.05</v>
      </c>
      <c r="J107" t="s">
        <v>238</v>
      </c>
      <c r="K107">
        <v>920354500</v>
      </c>
      <c r="L107" t="s">
        <v>311</v>
      </c>
      <c r="O107">
        <f t="shared" si="8"/>
        <v>0</v>
      </c>
      <c r="P107">
        <f t="shared" si="5"/>
        <v>0</v>
      </c>
      <c r="Q107">
        <f t="shared" si="6"/>
        <v>0</v>
      </c>
    </row>
  </sheetData>
  <phoneticPr fontId="2" type="noConversion"/>
  <hyperlinks>
    <hyperlink ref="M73" r:id="rId1" xr:uid="{4E7DB1A6-77C6-4352-80A0-03A14728DEBF}"/>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Collado</dc:creator>
  <cp:lastModifiedBy>T Collado</cp:lastModifiedBy>
  <dcterms:created xsi:type="dcterms:W3CDTF">2015-06-05T18:17:20Z</dcterms:created>
  <dcterms:modified xsi:type="dcterms:W3CDTF">2022-02-27T00:44:59Z</dcterms:modified>
</cp:coreProperties>
</file>