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B37A1590-D4CE-4A5F-B741-3CAA94355B7B}" xr6:coauthVersionLast="45" xr6:coauthVersionMax="45" xr10:uidLastSave="{00000000-0000-0000-0000-000000000000}"/>
  <bookViews>
    <workbookView xWindow="-22215" yWindow="2010" windowWidth="14655" windowHeight="7605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1" l="1"/>
  <c r="G16" i="1" l="1"/>
  <c r="C18" i="1" l="1"/>
  <c r="C17" i="1"/>
  <c r="C16" i="1"/>
  <c r="E16" i="1" s="1"/>
  <c r="E18" i="1"/>
  <c r="E17" i="1"/>
  <c r="G13" i="1"/>
  <c r="C13" i="1" s="1"/>
  <c r="G14" i="1"/>
  <c r="C14" i="1" s="1"/>
  <c r="E14" i="1" s="1"/>
  <c r="G15" i="1"/>
  <c r="C15" i="1" s="1"/>
  <c r="E15" i="1" s="1"/>
  <c r="G12" i="1"/>
  <c r="C12" i="1" s="1"/>
  <c r="E12" i="1" s="1"/>
  <c r="D12" i="1"/>
  <c r="E13" i="1" l="1"/>
  <c r="D13" i="1" s="1"/>
  <c r="B13" i="1"/>
  <c r="B7" i="1"/>
  <c r="H2" i="1" l="1"/>
  <c r="G2" i="1"/>
  <c r="F2" i="1"/>
  <c r="E3" i="1"/>
  <c r="E4" i="1"/>
  <c r="E5" i="1"/>
  <c r="E6" i="1"/>
  <c r="E7" i="1"/>
  <c r="E8" i="1"/>
  <c r="E2" i="1"/>
  <c r="D2" i="1"/>
  <c r="D3" i="1" l="1"/>
</calcChain>
</file>

<file path=xl/sharedStrings.xml><?xml version="1.0" encoding="utf-8"?>
<sst xmlns="http://schemas.openxmlformats.org/spreadsheetml/2006/main" count="18" uniqueCount="15">
  <si>
    <t>Thrust</t>
  </si>
  <si>
    <t>ISP</t>
  </si>
  <si>
    <t>20% Thrust</t>
  </si>
  <si>
    <t>10% Efficiency</t>
  </si>
  <si>
    <t>Engine</t>
  </si>
  <si>
    <t>Cost</t>
  </si>
  <si>
    <t>Added Cost</t>
  </si>
  <si>
    <t>Entry</t>
  </si>
  <si>
    <t>Upgrade Cost</t>
  </si>
  <si>
    <t>Weight</t>
  </si>
  <si>
    <t>Added Mass</t>
  </si>
  <si>
    <t>ASL Thrust</t>
  </si>
  <si>
    <t>Methalox Variant</t>
  </si>
  <si>
    <t>Hydrolox ISP</t>
  </si>
  <si>
    <t>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</si>
</sst>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Q18"/>
  <sheetViews>
    <sheetView tabSelected="1" workbookViewId="0">
      <selection activeCell="Q18" sqref="Q18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</row>
    <row r="2" spans="1:8" x14ac:dyDescent="0.35">
      <c r="A2" t="s">
        <v>4</v>
      </c>
      <c r="B2">
        <v>264</v>
      </c>
      <c r="C2">
        <v>470</v>
      </c>
      <c r="D2">
        <f>B2*1.2</f>
        <v>316.8</v>
      </c>
      <c r="E2">
        <f>C2*1.1</f>
        <v>517</v>
      </c>
      <c r="F2">
        <f>B3*0.5</f>
        <v>3150</v>
      </c>
      <c r="G2">
        <f>B4*1.5</f>
        <v>252000</v>
      </c>
      <c r="H2">
        <f>0.05*B5</f>
        <v>0.15000000000000002</v>
      </c>
    </row>
    <row r="3" spans="1:8" x14ac:dyDescent="0.35">
      <c r="A3" t="s">
        <v>5</v>
      </c>
      <c r="B3">
        <v>6300</v>
      </c>
      <c r="C3">
        <v>399.8</v>
      </c>
      <c r="D3">
        <f>(E3/E2)*D2</f>
        <v>269.48221276595746</v>
      </c>
      <c r="E3">
        <f t="shared" ref="E3:E8" si="0">C3*1.1</f>
        <v>439.78000000000003</v>
      </c>
    </row>
    <row r="4" spans="1:8" x14ac:dyDescent="0.35">
      <c r="A4" t="s">
        <v>7</v>
      </c>
      <c r="B4">
        <v>168000</v>
      </c>
      <c r="C4">
        <v>290</v>
      </c>
      <c r="E4">
        <f t="shared" si="0"/>
        <v>319</v>
      </c>
    </row>
    <row r="5" spans="1:8" x14ac:dyDescent="0.35">
      <c r="A5" t="s">
        <v>9</v>
      </c>
      <c r="B5">
        <v>3</v>
      </c>
      <c r="C5">
        <v>200</v>
      </c>
      <c r="E5">
        <f t="shared" si="0"/>
        <v>220.00000000000003</v>
      </c>
    </row>
    <row r="6" spans="1:8" x14ac:dyDescent="0.35">
      <c r="E6">
        <f t="shared" si="0"/>
        <v>0</v>
      </c>
    </row>
    <row r="7" spans="1:8" x14ac:dyDescent="0.35">
      <c r="A7" t="s">
        <v>11</v>
      </c>
      <c r="B7">
        <f>C3/C2*B2</f>
        <v>224.56851063829788</v>
      </c>
      <c r="E7">
        <f t="shared" si="0"/>
        <v>0</v>
      </c>
    </row>
    <row r="8" spans="1:8" x14ac:dyDescent="0.35">
      <c r="E8">
        <f t="shared" si="0"/>
        <v>0</v>
      </c>
    </row>
    <row r="11" spans="1:8" x14ac:dyDescent="0.35">
      <c r="A11" t="s">
        <v>12</v>
      </c>
      <c r="C11" t="s">
        <v>1</v>
      </c>
      <c r="G11" t="s">
        <v>13</v>
      </c>
      <c r="H11" t="s">
        <v>14</v>
      </c>
    </row>
    <row r="12" spans="1:8" x14ac:dyDescent="0.35">
      <c r="A12" t="s">
        <v>4</v>
      </c>
      <c r="B12">
        <v>360</v>
      </c>
      <c r="C12">
        <f>0.82*G12</f>
        <v>385.39999999999992</v>
      </c>
      <c r="D12">
        <f>B12*1.2</f>
        <v>432</v>
      </c>
      <c r="E12">
        <f>C12*1.1</f>
        <v>423.93999999999994</v>
      </c>
      <c r="G12">
        <f>H12/1.1</f>
        <v>469.99999999999994</v>
      </c>
      <c r="H12">
        <v>517</v>
      </c>
    </row>
    <row r="13" spans="1:8" x14ac:dyDescent="0.35">
      <c r="A13" t="s">
        <v>11</v>
      </c>
      <c r="B13">
        <f>(C13/C12)*B12</f>
        <v>306.22978723404259</v>
      </c>
      <c r="C13">
        <f t="shared" ref="C13:C18" si="1">0.82*G13</f>
        <v>327.83599999999996</v>
      </c>
      <c r="D13">
        <f>(E13/E12)*D12</f>
        <v>367.47574468085111</v>
      </c>
      <c r="E13">
        <f t="shared" ref="E13:E18" si="2">C13*1.1</f>
        <v>360.61959999999999</v>
      </c>
      <c r="G13">
        <f t="shared" ref="G13:G16" si="3">H13/1.1</f>
        <v>399.79999999999995</v>
      </c>
      <c r="H13">
        <v>439.78</v>
      </c>
    </row>
    <row r="14" spans="1:8" x14ac:dyDescent="0.35">
      <c r="C14">
        <f t="shared" si="1"/>
        <v>237.79999999999998</v>
      </c>
      <c r="E14">
        <f t="shared" si="2"/>
        <v>261.58</v>
      </c>
      <c r="G14">
        <f t="shared" si="3"/>
        <v>290</v>
      </c>
      <c r="H14">
        <v>319</v>
      </c>
    </row>
    <row r="15" spans="1:8" x14ac:dyDescent="0.35">
      <c r="C15">
        <f t="shared" si="1"/>
        <v>7.4545454545454541E-3</v>
      </c>
      <c r="E15">
        <f t="shared" si="2"/>
        <v>8.2000000000000007E-3</v>
      </c>
      <c r="G15">
        <f t="shared" si="3"/>
        <v>9.0909090909090905E-3</v>
      </c>
      <c r="H15">
        <v>0.01</v>
      </c>
    </row>
    <row r="16" spans="1:8" x14ac:dyDescent="0.35">
      <c r="C16">
        <f t="shared" si="1"/>
        <v>0</v>
      </c>
      <c r="E16">
        <f t="shared" si="2"/>
        <v>0</v>
      </c>
      <c r="G16">
        <f t="shared" si="3"/>
        <v>0</v>
      </c>
    </row>
    <row r="17" spans="3:17" x14ac:dyDescent="0.35">
      <c r="C17">
        <f t="shared" si="1"/>
        <v>0</v>
      </c>
      <c r="E17">
        <f t="shared" si="2"/>
        <v>0</v>
      </c>
      <c r="Q17">
        <f>0.9*455</f>
        <v>409.5</v>
      </c>
    </row>
    <row r="18" spans="3:17" x14ac:dyDescent="0.35">
      <c r="C18">
        <f t="shared" si="1"/>
        <v>0</v>
      </c>
      <c r="E1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2020-09-08T11:19:32Z</dcterms:modified>
</cp:coreProperties>
</file>