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3D\KSP\kiwiTechTree\Source\"/>
    </mc:Choice>
  </mc:AlternateContent>
  <xr:revisionPtr revIDLastSave="0" documentId="13_ncr:1_{61DFC03A-57C3-4BAC-8B20-9E512EABAF82}" xr6:coauthVersionLast="45" xr6:coauthVersionMax="45" xr10:uidLastSave="{00000000-0000-0000-0000-000000000000}"/>
  <bookViews>
    <workbookView xWindow="11620" yWindow="5480" windowWidth="26630" windowHeight="15010" xr2:uid="{4262F9ED-B1BB-4ECA-957D-467E0621264E}"/>
  </bookViews>
  <sheets>
    <sheet name="RealisticPowerDraw" sheetId="1" r:id="rId1"/>
    <sheet name="DefaultScience" sheetId="2" r:id="rId2"/>
  </sheets>
  <externalReferences>
    <externalReference r:id="rId3"/>
  </externalReferences>
  <definedNames>
    <definedName name="_xlnm._FilterDatabase" localSheetId="0" hidden="1">RealisticPowerDraw!$A$2:$K$56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4" i="1" l="1"/>
  <c r="I84" i="1"/>
  <c r="H84" i="1"/>
  <c r="K84" i="1" s="1"/>
  <c r="F84" i="1"/>
  <c r="J83" i="1"/>
  <c r="I83" i="1"/>
  <c r="H83" i="1"/>
  <c r="K83" i="1" s="1"/>
  <c r="F83" i="1"/>
  <c r="J82" i="1"/>
  <c r="I82" i="1"/>
  <c r="H82" i="1"/>
  <c r="K82" i="1" s="1"/>
  <c r="F82" i="1"/>
  <c r="J81" i="1"/>
  <c r="I81" i="1"/>
  <c r="H81" i="1"/>
  <c r="K81" i="1" s="1"/>
  <c r="F81" i="1"/>
  <c r="J80" i="1"/>
  <c r="I80" i="1"/>
  <c r="H80" i="1"/>
  <c r="K80" i="1" s="1"/>
  <c r="F80" i="1"/>
  <c r="J79" i="1"/>
  <c r="I79" i="1"/>
  <c r="H79" i="1"/>
  <c r="K79" i="1" s="1"/>
  <c r="F79" i="1"/>
  <c r="J78" i="1"/>
  <c r="I78" i="1"/>
  <c r="H78" i="1"/>
  <c r="K78" i="1" s="1"/>
  <c r="F78" i="1"/>
  <c r="J77" i="1"/>
  <c r="I77" i="1"/>
  <c r="H77" i="1"/>
  <c r="F77" i="1"/>
  <c r="J76" i="1"/>
  <c r="I76" i="1"/>
  <c r="H76" i="1"/>
  <c r="K76" i="1" s="1"/>
  <c r="F76" i="1"/>
  <c r="J75" i="1"/>
  <c r="I75" i="1"/>
  <c r="H75" i="1"/>
  <c r="K75" i="1" s="1"/>
  <c r="F75" i="1"/>
  <c r="J74" i="1"/>
  <c r="I74" i="1"/>
  <c r="H74" i="1"/>
  <c r="K74" i="1" s="1"/>
  <c r="F74" i="1"/>
  <c r="J73" i="1"/>
  <c r="I73" i="1"/>
  <c r="H73" i="1"/>
  <c r="K73" i="1" s="1"/>
  <c r="F73" i="1"/>
  <c r="J72" i="1"/>
  <c r="I72" i="1"/>
  <c r="H72" i="1"/>
  <c r="K72" i="1" s="1"/>
  <c r="F72" i="1"/>
  <c r="J71" i="1"/>
  <c r="I71" i="1"/>
  <c r="H71" i="1"/>
  <c r="K71" i="1" s="1"/>
  <c r="F71" i="1"/>
  <c r="J70" i="1"/>
  <c r="I70" i="1"/>
  <c r="H70" i="1"/>
  <c r="K70" i="1" s="1"/>
  <c r="F70" i="1"/>
  <c r="J69" i="1"/>
  <c r="I69" i="1"/>
  <c r="H69" i="1"/>
  <c r="K69" i="1" s="1"/>
  <c r="F69" i="1"/>
  <c r="J68" i="1"/>
  <c r="I68" i="1"/>
  <c r="H68" i="1"/>
  <c r="K68" i="1" s="1"/>
  <c r="F68" i="1"/>
  <c r="J67" i="1"/>
  <c r="I67" i="1"/>
  <c r="H67" i="1"/>
  <c r="K67" i="1" s="1"/>
  <c r="F67" i="1"/>
  <c r="J66" i="1"/>
  <c r="I66" i="1"/>
  <c r="H66" i="1"/>
  <c r="K66" i="1" s="1"/>
  <c r="F66" i="1"/>
  <c r="J65" i="1"/>
  <c r="I65" i="1"/>
  <c r="H65" i="1"/>
  <c r="K65" i="1" s="1"/>
  <c r="F65" i="1"/>
  <c r="J64" i="1"/>
  <c r="I64" i="1"/>
  <c r="H64" i="1"/>
  <c r="K64" i="1" s="1"/>
  <c r="F64" i="1"/>
  <c r="J63" i="1"/>
  <c r="I63" i="1"/>
  <c r="H63" i="1"/>
  <c r="K63" i="1" s="1"/>
  <c r="F63" i="1"/>
  <c r="K77" i="1" l="1"/>
  <c r="J62" i="1"/>
  <c r="I62" i="1"/>
  <c r="H62" i="1"/>
  <c r="F62" i="1"/>
  <c r="J61" i="1"/>
  <c r="I61" i="1"/>
  <c r="H61" i="1"/>
  <c r="F61" i="1"/>
  <c r="J60" i="1"/>
  <c r="I60" i="1"/>
  <c r="H60" i="1"/>
  <c r="K60" i="1" s="1"/>
  <c r="F60" i="1"/>
  <c r="J59" i="1"/>
  <c r="I59" i="1"/>
  <c r="H59" i="1"/>
  <c r="F59" i="1"/>
  <c r="J58" i="1"/>
  <c r="I58" i="1"/>
  <c r="H58" i="1"/>
  <c r="K58" i="1" s="1"/>
  <c r="F58" i="1"/>
  <c r="J57" i="1"/>
  <c r="I57" i="1"/>
  <c r="H57" i="1"/>
  <c r="F57" i="1"/>
  <c r="K59" i="1" l="1"/>
  <c r="K61" i="1"/>
  <c r="K62" i="1"/>
  <c r="K57" i="1"/>
  <c r="H52" i="1"/>
  <c r="I52" i="1"/>
  <c r="J52" i="1"/>
  <c r="H53" i="1"/>
  <c r="I53" i="1"/>
  <c r="J53" i="1"/>
  <c r="H54" i="1"/>
  <c r="I54" i="1"/>
  <c r="J54" i="1"/>
  <c r="H55" i="1"/>
  <c r="I55" i="1"/>
  <c r="J55" i="1"/>
  <c r="H56" i="1"/>
  <c r="I56" i="1"/>
  <c r="J56" i="1"/>
  <c r="J51" i="1"/>
  <c r="I51" i="1"/>
  <c r="H51" i="1"/>
  <c r="F3" i="1"/>
  <c r="H3" i="1"/>
  <c r="I3" i="1"/>
  <c r="J3" i="1"/>
  <c r="F4" i="1"/>
  <c r="H4" i="1"/>
  <c r="I4" i="1"/>
  <c r="J4" i="1"/>
  <c r="F5" i="1"/>
  <c r="H5" i="1"/>
  <c r="I5" i="1"/>
  <c r="J5" i="1"/>
  <c r="F6" i="1"/>
  <c r="H6" i="1"/>
  <c r="I6" i="1"/>
  <c r="J6" i="1"/>
  <c r="F7" i="1"/>
  <c r="H7" i="1"/>
  <c r="I7" i="1"/>
  <c r="J7" i="1"/>
  <c r="F8" i="1"/>
  <c r="H8" i="1"/>
  <c r="I8" i="1"/>
  <c r="J8" i="1"/>
  <c r="F9" i="1"/>
  <c r="H9" i="1"/>
  <c r="I9" i="1"/>
  <c r="J9" i="1"/>
  <c r="F10" i="1"/>
  <c r="H10" i="1"/>
  <c r="I10" i="1"/>
  <c r="J10" i="1"/>
  <c r="F11" i="1"/>
  <c r="H11" i="1"/>
  <c r="I11" i="1"/>
  <c r="J11" i="1"/>
  <c r="F12" i="1"/>
  <c r="H12" i="1"/>
  <c r="I12" i="1"/>
  <c r="J12" i="1"/>
  <c r="F13" i="1"/>
  <c r="H13" i="1"/>
  <c r="I13" i="1"/>
  <c r="J13" i="1"/>
  <c r="F14" i="1"/>
  <c r="H14" i="1"/>
  <c r="I14" i="1"/>
  <c r="J14" i="1"/>
  <c r="K14" i="1" s="1"/>
  <c r="F15" i="1"/>
  <c r="H15" i="1"/>
  <c r="I15" i="1"/>
  <c r="J15" i="1"/>
  <c r="F16" i="1"/>
  <c r="H16" i="1"/>
  <c r="I16" i="1"/>
  <c r="J16" i="1"/>
  <c r="F17" i="1"/>
  <c r="H17" i="1"/>
  <c r="I17" i="1"/>
  <c r="J17" i="1"/>
  <c r="F18" i="1"/>
  <c r="H18" i="1"/>
  <c r="I18" i="1"/>
  <c r="J18" i="1"/>
  <c r="F19" i="1"/>
  <c r="H19" i="1"/>
  <c r="I19" i="1"/>
  <c r="J19" i="1"/>
  <c r="F20" i="1"/>
  <c r="H20" i="1"/>
  <c r="I20" i="1"/>
  <c r="J20" i="1"/>
  <c r="F21" i="1"/>
  <c r="H21" i="1"/>
  <c r="I21" i="1"/>
  <c r="J21" i="1"/>
  <c r="F22" i="1"/>
  <c r="H22" i="1"/>
  <c r="I22" i="1"/>
  <c r="J22" i="1"/>
  <c r="F23" i="1"/>
  <c r="H23" i="1"/>
  <c r="I23" i="1"/>
  <c r="J23" i="1"/>
  <c r="F24" i="1"/>
  <c r="H24" i="1"/>
  <c r="I24" i="1"/>
  <c r="J24" i="1"/>
  <c r="F25" i="1"/>
  <c r="H25" i="1"/>
  <c r="K25" i="1" s="1"/>
  <c r="I25" i="1"/>
  <c r="J25" i="1"/>
  <c r="F26" i="1"/>
  <c r="H26" i="1"/>
  <c r="I26" i="1"/>
  <c r="J26" i="1"/>
  <c r="F27" i="1"/>
  <c r="H27" i="1"/>
  <c r="I27" i="1"/>
  <c r="J27" i="1"/>
  <c r="F28" i="1"/>
  <c r="H28" i="1"/>
  <c r="I28" i="1"/>
  <c r="J28" i="1"/>
  <c r="F29" i="1"/>
  <c r="H29" i="1"/>
  <c r="I29" i="1"/>
  <c r="J29" i="1"/>
  <c r="F30" i="1"/>
  <c r="H30" i="1"/>
  <c r="I30" i="1"/>
  <c r="J30" i="1"/>
  <c r="F31" i="1"/>
  <c r="H31" i="1"/>
  <c r="I31" i="1"/>
  <c r="J31" i="1"/>
  <c r="F32" i="1"/>
  <c r="H32" i="1"/>
  <c r="I32" i="1"/>
  <c r="J32" i="1"/>
  <c r="F33" i="1"/>
  <c r="H33" i="1"/>
  <c r="I33" i="1"/>
  <c r="J33" i="1"/>
  <c r="F34" i="1"/>
  <c r="H34" i="1"/>
  <c r="I34" i="1"/>
  <c r="J34" i="1"/>
  <c r="F35" i="1"/>
  <c r="H35" i="1"/>
  <c r="I35" i="1"/>
  <c r="J35" i="1"/>
  <c r="F36" i="1"/>
  <c r="H36" i="1"/>
  <c r="I36" i="1"/>
  <c r="J36" i="1"/>
  <c r="F37" i="1"/>
  <c r="H37" i="1"/>
  <c r="K37" i="1" s="1"/>
  <c r="I37" i="1"/>
  <c r="J37" i="1"/>
  <c r="F38" i="1"/>
  <c r="H38" i="1"/>
  <c r="I38" i="1"/>
  <c r="J38" i="1"/>
  <c r="F39" i="1"/>
  <c r="H39" i="1"/>
  <c r="I39" i="1"/>
  <c r="J39" i="1"/>
  <c r="F40" i="1"/>
  <c r="K40" i="1"/>
  <c r="F41" i="1"/>
  <c r="H41" i="1"/>
  <c r="I41" i="1"/>
  <c r="J41" i="1"/>
  <c r="F42" i="1"/>
  <c r="H42" i="1"/>
  <c r="I42" i="1"/>
  <c r="J42" i="1"/>
  <c r="F43" i="1"/>
  <c r="H43" i="1"/>
  <c r="I43" i="1"/>
  <c r="J43" i="1"/>
  <c r="F44" i="1"/>
  <c r="K44" i="1"/>
  <c r="F45" i="1"/>
  <c r="H45" i="1"/>
  <c r="I45" i="1"/>
  <c r="J45" i="1"/>
  <c r="F46" i="1"/>
  <c r="H46" i="1"/>
  <c r="I46" i="1"/>
  <c r="J46" i="1"/>
  <c r="F47" i="1"/>
  <c r="H47" i="1"/>
  <c r="I47" i="1"/>
  <c r="J47" i="1"/>
  <c r="F48" i="1"/>
  <c r="H48" i="1"/>
  <c r="I48" i="1"/>
  <c r="J48" i="1"/>
  <c r="F49" i="1"/>
  <c r="H49" i="1"/>
  <c r="I49" i="1"/>
  <c r="J49" i="1"/>
  <c r="F50" i="1"/>
  <c r="H50" i="1"/>
  <c r="I50" i="1"/>
  <c r="J50" i="1"/>
  <c r="F51" i="1"/>
  <c r="F52" i="1"/>
  <c r="F53" i="1"/>
  <c r="F54" i="1"/>
  <c r="F55" i="1"/>
  <c r="F56" i="1"/>
  <c r="K53" i="1" l="1"/>
  <c r="K54" i="1"/>
  <c r="K52" i="1"/>
  <c r="K41" i="1"/>
  <c r="K35" i="1"/>
  <c r="K26" i="1"/>
  <c r="K23" i="1"/>
  <c r="K11" i="1"/>
  <c r="K16" i="1"/>
  <c r="K56" i="1"/>
  <c r="K55" i="1"/>
  <c r="K33" i="1"/>
  <c r="K30" i="1"/>
  <c r="K27" i="1"/>
  <c r="K4" i="1"/>
  <c r="K21" i="1"/>
  <c r="K38" i="1"/>
  <c r="K32" i="1"/>
  <c r="K9" i="1"/>
  <c r="K6" i="1"/>
  <c r="K47" i="1"/>
  <c r="K8" i="1"/>
  <c r="K5" i="1"/>
  <c r="K50" i="1"/>
  <c r="K34" i="1"/>
  <c r="K13" i="1"/>
  <c r="K29" i="1"/>
  <c r="K18" i="1"/>
  <c r="K15" i="1"/>
  <c r="K43" i="1"/>
  <c r="K12" i="1"/>
  <c r="K20" i="1"/>
  <c r="K31" i="1"/>
  <c r="K28" i="1"/>
  <c r="K17" i="1"/>
  <c r="K3" i="1"/>
  <c r="K39" i="1"/>
  <c r="K42" i="1"/>
  <c r="K36" i="1"/>
  <c r="K22" i="1"/>
  <c r="K48" i="1"/>
  <c r="K45" i="1"/>
  <c r="K19" i="1"/>
  <c r="K46" i="1"/>
  <c r="K10" i="1"/>
  <c r="K49" i="1"/>
  <c r="K24" i="1"/>
  <c r="K7" i="1"/>
  <c r="K51" i="1"/>
</calcChain>
</file>

<file path=xl/sharedStrings.xml><?xml version="1.0" encoding="utf-8"?>
<sst xmlns="http://schemas.openxmlformats.org/spreadsheetml/2006/main" count="469" uniqueCount="160">
  <si>
    <t>ElectricCharge</t>
  </si>
  <si>
    <t>ModuleAnimateGeneric</t>
  </si>
  <si>
    <t>SciencePancake</t>
  </si>
  <si>
    <t>mobileMaterialsLab</t>
  </si>
  <si>
    <t>large_science_module</t>
  </si>
  <si>
    <t>ModuleScienceExperiment</t>
  </si>
  <si>
    <t>MarsDirect</t>
  </si>
  <si>
    <t>DDPlants</t>
  </si>
  <si>
    <t>MD-Stage2</t>
  </si>
  <si>
    <t>DDMicroscopy</t>
  </si>
  <si>
    <t>DDGas</t>
  </si>
  <si>
    <t>DDCarbon</t>
  </si>
  <si>
    <t>MD-Hab</t>
  </si>
  <si>
    <t>DDMassSpectro</t>
  </si>
  <si>
    <t>DDXray</t>
  </si>
  <si>
    <t>DDLaser</t>
  </si>
  <si>
    <t>Luciole</t>
  </si>
  <si>
    <t>CustomerExperiment</t>
  </si>
  <si>
    <t>_Luciole_Probe_03125</t>
  </si>
  <si>
    <t>KSCExperiment</t>
  </si>
  <si>
    <t>_Luciole_cubesat_6u_0625</t>
  </si>
  <si>
    <t>StudentExperiment</t>
  </si>
  <si>
    <t>_Luciole_cubesat_3u_03125</t>
  </si>
  <si>
    <t>JamesWebb</t>
  </si>
  <si>
    <t>temperatureScan</t>
  </si>
  <si>
    <t>JWST-BaseStructure</t>
  </si>
  <si>
    <t>CNAR</t>
  </si>
  <si>
    <t>mysteryGoo</t>
  </si>
  <si>
    <t>CapellaExperiment3</t>
  </si>
  <si>
    <t>There's a typo in Dylan's code, this is actually a temperature scan, so this is just here in case he fixes the typo in an update</t>
  </si>
  <si>
    <t>pressureScan</t>
  </si>
  <si>
    <t>CapellaExperiment2</t>
  </si>
  <si>
    <t>CapellaExperiment1</t>
  </si>
  <si>
    <t>Bumblebee</t>
  </si>
  <si>
    <t>seismicScan</t>
  </si>
  <si>
    <t>bb_Seismometer</t>
  </si>
  <si>
    <t>Multiple</t>
  </si>
  <si>
    <t>bb_Sensor</t>
  </si>
  <si>
    <t>Squad</t>
  </si>
  <si>
    <t>infraredTelescope</t>
  </si>
  <si>
    <t>InfraredTelescope</t>
  </si>
  <si>
    <t>atmosphereAnalysis</t>
  </si>
  <si>
    <t>sensorAtmosphere</t>
  </si>
  <si>
    <t>gravityScan</t>
  </si>
  <si>
    <t>sensorGravimeter</t>
  </si>
  <si>
    <t>sensorAccelerometer</t>
  </si>
  <si>
    <t>barometerScan</t>
  </si>
  <si>
    <t>sensorBarometer</t>
  </si>
  <si>
    <t>sensorThermometer</t>
  </si>
  <si>
    <t>science_module</t>
  </si>
  <si>
    <t>GooExperiment</t>
  </si>
  <si>
    <t>LTech</t>
  </si>
  <si>
    <t>radiationScan</t>
  </si>
  <si>
    <t>LT_RadiationSensor</t>
  </si>
  <si>
    <t>radioWaves</t>
  </si>
  <si>
    <t>LT_Radio1|LT_Radio2</t>
  </si>
  <si>
    <t>DMAnomalyScanner</t>
  </si>
  <si>
    <t>DMagicOrbitalScience</t>
  </si>
  <si>
    <t>AnomalyScan</t>
  </si>
  <si>
    <t>dmAnomScanner</t>
  </si>
  <si>
    <t>DMAsteroidScanner</t>
  </si>
  <si>
    <t>dmAsteroidScan</t>
  </si>
  <si>
    <t>dmASERT</t>
  </si>
  <si>
    <t>DMSIGINT</t>
  </si>
  <si>
    <t>This allows to deploy and retract the dish and collect radio data; maybe use resources in all three cases?</t>
  </si>
  <si>
    <t>dmSIGINT</t>
  </si>
  <si>
    <t>dmSIGINT.End|dmSIGINT.Small</t>
  </si>
  <si>
    <t>DMSoilMoisture</t>
  </si>
  <si>
    <t>dmSoilMoisture</t>
  </si>
  <si>
    <t>DMXRayDiffract</t>
  </si>
  <si>
    <t>dmXRayDiffract</t>
  </si>
  <si>
    <t>dmXRay</t>
  </si>
  <si>
    <t>DMModuleScienceAnimate</t>
  </si>
  <si>
    <t>dmNAlbedoScan</t>
  </si>
  <si>
    <t>dmDAN</t>
  </si>
  <si>
    <t>DMReconScope</t>
  </si>
  <si>
    <t>dmReconScan</t>
  </si>
  <si>
    <t>dmReconLarge|dmReconSmall</t>
  </si>
  <si>
    <t>DMSeismicHammer</t>
  </si>
  <si>
    <t>dmseismicHammer</t>
  </si>
  <si>
    <t>dmSeismicHammer</t>
  </si>
  <si>
    <t>dmImagingPlatform</t>
  </si>
  <si>
    <t>This allows to deploy and retract the dish and collect data; maybe use resources in all three cases?</t>
  </si>
  <si>
    <t>dmRadiometerScan</t>
  </si>
  <si>
    <t>dmGoreSat</t>
  </si>
  <si>
    <t>dmlaserblastscan</t>
  </si>
  <si>
    <t>dmsurfacelaser</t>
  </si>
  <si>
    <t>scopeScan</t>
  </si>
  <si>
    <t>dmscope</t>
  </si>
  <si>
    <t>rpwsScan</t>
  </si>
  <si>
    <t>rpwsAnt</t>
  </si>
  <si>
    <t>magScan</t>
  </si>
  <si>
    <t>dmmagBoom</t>
  </si>
  <si>
    <t>DMBathymetry</t>
  </si>
  <si>
    <t>dmbathymetryscan</t>
  </si>
  <si>
    <t>dmBathymetry</t>
  </si>
  <si>
    <t>DMSolarCollector</t>
  </si>
  <si>
    <t>dmSolarParticles</t>
  </si>
  <si>
    <t>dmSolarCollector</t>
  </si>
  <si>
    <t>DMBioDrill</t>
  </si>
  <si>
    <t>dmbiodrillscan</t>
  </si>
  <si>
    <t>dmbioDrill</t>
  </si>
  <si>
    <t>DMRoverGooMat</t>
  </si>
  <si>
    <t>dmRoverMat</t>
  </si>
  <si>
    <t>dmRoverGoo</t>
  </si>
  <si>
    <t>DMagicOrbitalScience,UniversalStorage2</t>
  </si>
  <si>
    <t>dmUS2Asert</t>
  </si>
  <si>
    <t>DMUniversalStorageScience</t>
  </si>
  <si>
    <t>dmUS2ImagingPlatform</t>
  </si>
  <si>
    <t>dmUS2MagBoom</t>
  </si>
  <si>
    <t>dmUS2RPWS</t>
  </si>
  <si>
    <t>dmUS2Scope</t>
  </si>
  <si>
    <t>DMUniversalStorageSoilMoisture</t>
  </si>
  <si>
    <t>dmUS2SoilMoisture</t>
  </si>
  <si>
    <t>DMUniversalStorageSolarCollector</t>
  </si>
  <si>
    <t>dmUS2SolarParticles</t>
  </si>
  <si>
    <t>dmUS2GoreSat</t>
  </si>
  <si>
    <t>Code</t>
  </si>
  <si>
    <t>ResourceAmtUsedForDeploy</t>
  </si>
  <si>
    <t>ResourceAmtNeededToEnd</t>
  </si>
  <si>
    <t>ResourceAmtNeededToStart</t>
  </si>
  <si>
    <t>ResourceUsed</t>
  </si>
  <si>
    <t>Resource Usage Name</t>
  </si>
  <si>
    <t>Science Module</t>
  </si>
  <si>
    <t>Notes</t>
  </si>
  <si>
    <t>Mod</t>
  </si>
  <si>
    <t>Experiment ID</t>
  </si>
  <si>
    <t>Part</t>
  </si>
  <si>
    <t>Deploy</t>
  </si>
  <si>
    <t>End</t>
  </si>
  <si>
    <t>Start</t>
  </si>
  <si>
    <t>Resource</t>
  </si>
  <si>
    <t>GasAnalyzer</t>
  </si>
  <si>
    <t>Hydrometer</t>
  </si>
  <si>
    <t>IRSpectrometer</t>
  </si>
  <si>
    <t>Photometer</t>
  </si>
  <si>
    <t>Photopolarimeter</t>
  </si>
  <si>
    <t>Crystals</t>
  </si>
  <si>
    <t>Box_Sensor_GasAnalyzer</t>
  </si>
  <si>
    <t>Interkosmos</t>
  </si>
  <si>
    <t>Box_Sensor_Hydrometer</t>
  </si>
  <si>
    <t>Box_Sensor_IRSpectrometer</t>
  </si>
  <si>
    <t>Box_Sensor_Photometer</t>
  </si>
  <si>
    <t>Box_Sensor_Photopolarimeter</t>
  </si>
  <si>
    <t>Box_XL_Crystals_Generator</t>
  </si>
  <si>
    <t>CardboardBox</t>
  </si>
  <si>
    <t>KrakenScience</t>
  </si>
  <si>
    <t>SampleBox</t>
  </si>
  <si>
    <t>KrakenScanner</t>
  </si>
  <si>
    <t>Incubator</t>
  </si>
  <si>
    <t>TentacleSample</t>
  </si>
  <si>
    <t>SkinSample</t>
  </si>
  <si>
    <t>EyeSample</t>
  </si>
  <si>
    <t>BloodSample</t>
  </si>
  <si>
    <t>Microwaves</t>
  </si>
  <si>
    <t>ScienceRackBio</t>
  </si>
  <si>
    <t>ScienceRackExp</t>
  </si>
  <si>
    <t>KrakenSpecimen1</t>
  </si>
  <si>
    <t>KrakenSpecimen2</t>
  </si>
  <si>
    <t>KrakenSpecimen3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</si>
</sst>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ie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ck"/>
      <sheetName val="Kiwi"/>
      <sheetName val="ScienceParam"/>
      <sheetName val="Defaults"/>
    </sheetNames>
    <sheetDataSet>
      <sheetData sheetId="0"/>
      <sheetData sheetId="1"/>
      <sheetData sheetId="2"/>
      <sheetData sheetId="3">
        <row r="1">
          <cell r="A1" t="str">
            <v>Experiment ID</v>
          </cell>
          <cell r="B1" t="str">
            <v>ResourceAmtNeededToStart</v>
          </cell>
          <cell r="C1" t="str">
            <v>ResourceAmtNeededToEnd</v>
          </cell>
          <cell r="D1" t="str">
            <v>ResourceAmtUsedForDeploy</v>
          </cell>
        </row>
        <row r="2">
          <cell r="A2" t="str">
            <v>AnomalyScan</v>
          </cell>
          <cell r="B2">
            <v>5</v>
          </cell>
          <cell r="C2">
            <v>5</v>
          </cell>
          <cell r="D2">
            <v>5</v>
          </cell>
        </row>
        <row r="3">
          <cell r="A3" t="str">
            <v>atmosphereAnalysis</v>
          </cell>
          <cell r="D3">
            <v>5</v>
          </cell>
        </row>
        <row r="4">
          <cell r="A4" t="str">
            <v>barometerScan</v>
          </cell>
          <cell r="D4">
            <v>5</v>
          </cell>
        </row>
        <row r="5">
          <cell r="A5" t="str">
            <v>dmAsteroidScan</v>
          </cell>
          <cell r="D5">
            <v>5</v>
          </cell>
        </row>
        <row r="6">
          <cell r="A6" t="str">
            <v>dmbathymetryscan</v>
          </cell>
          <cell r="D6">
            <v>5</v>
          </cell>
        </row>
        <row r="7">
          <cell r="A7" t="str">
            <v>dmbiodrillscan</v>
          </cell>
          <cell r="D7">
            <v>5</v>
          </cell>
        </row>
        <row r="8">
          <cell r="A8" t="str">
            <v>dmImagingPlatform</v>
          </cell>
          <cell r="B8">
            <v>5</v>
          </cell>
          <cell r="C8">
            <v>5</v>
          </cell>
          <cell r="D8">
            <v>5</v>
          </cell>
        </row>
        <row r="9">
          <cell r="A9" t="str">
            <v>dmlaserblastscan</v>
          </cell>
          <cell r="D9">
            <v>5</v>
          </cell>
        </row>
        <row r="10">
          <cell r="A10" t="str">
            <v>dmNAlbedoScan</v>
          </cell>
          <cell r="D10">
            <v>5</v>
          </cell>
        </row>
        <row r="11">
          <cell r="A11" t="str">
            <v>dmRadiometerScan</v>
          </cell>
          <cell r="B11">
            <v>5</v>
          </cell>
          <cell r="C11">
            <v>5</v>
          </cell>
          <cell r="D11">
            <v>5</v>
          </cell>
        </row>
        <row r="12">
          <cell r="A12" t="str">
            <v>dmReconScan</v>
          </cell>
          <cell r="B12">
            <v>5</v>
          </cell>
          <cell r="C12">
            <v>5</v>
          </cell>
          <cell r="D12">
            <v>5</v>
          </cell>
        </row>
        <row r="13">
          <cell r="A13" t="str">
            <v>dmRoverGoo</v>
          </cell>
          <cell r="B13">
            <v>5</v>
          </cell>
          <cell r="C13">
            <v>5</v>
          </cell>
        </row>
        <row r="14">
          <cell r="A14" t="str">
            <v>dmRoverMat</v>
          </cell>
          <cell r="B14">
            <v>15</v>
          </cell>
          <cell r="C14">
            <v>5</v>
          </cell>
        </row>
        <row r="15">
          <cell r="A15" t="str">
            <v>dmseismicHammer</v>
          </cell>
          <cell r="B15">
            <v>5</v>
          </cell>
          <cell r="C15">
            <v>5</v>
          </cell>
          <cell r="D15">
            <v>5</v>
          </cell>
        </row>
        <row r="16">
          <cell r="A16" t="str">
            <v>dmSIGINT</v>
          </cell>
          <cell r="B16">
            <v>5</v>
          </cell>
          <cell r="C16">
            <v>5</v>
          </cell>
          <cell r="D16">
            <v>5</v>
          </cell>
        </row>
        <row r="17">
          <cell r="A17" t="str">
            <v>dmSoilMoisture</v>
          </cell>
          <cell r="B17">
            <v>5</v>
          </cell>
          <cell r="C17">
            <v>5</v>
          </cell>
          <cell r="D17">
            <v>5</v>
          </cell>
        </row>
        <row r="18">
          <cell r="A18" t="str">
            <v>dmSolarParticles</v>
          </cell>
          <cell r="B18">
            <v>5</v>
          </cell>
          <cell r="C18">
            <v>5</v>
          </cell>
          <cell r="D18">
            <v>5</v>
          </cell>
        </row>
        <row r="19">
          <cell r="A19" t="str">
            <v>dmXRayDiffract</v>
          </cell>
          <cell r="D19">
            <v>5</v>
          </cell>
        </row>
        <row r="20">
          <cell r="A20" t="str">
            <v>gravityScan</v>
          </cell>
          <cell r="D20">
            <v>5</v>
          </cell>
        </row>
        <row r="21">
          <cell r="A21" t="str">
            <v>infraredTelescope</v>
          </cell>
          <cell r="D21">
            <v>5</v>
          </cell>
        </row>
        <row r="22">
          <cell r="A22" t="str">
            <v>magScan</v>
          </cell>
          <cell r="B22">
            <v>5</v>
          </cell>
          <cell r="C22">
            <v>5</v>
          </cell>
          <cell r="D22">
            <v>5</v>
          </cell>
        </row>
        <row r="23">
          <cell r="A23" t="str">
            <v>mobileMaterialsLab</v>
          </cell>
          <cell r="B23">
            <v>15</v>
          </cell>
          <cell r="C23">
            <v>5</v>
          </cell>
        </row>
        <row r="24">
          <cell r="A24" t="str">
            <v>mysteryGoo</v>
          </cell>
          <cell r="B24">
            <v>5</v>
          </cell>
          <cell r="C24">
            <v>5</v>
          </cell>
        </row>
        <row r="25">
          <cell r="A25" t="str">
            <v>pressureScan</v>
          </cell>
          <cell r="D25">
            <v>5</v>
          </cell>
        </row>
        <row r="26">
          <cell r="A26" t="str">
            <v>radiationScan</v>
          </cell>
          <cell r="D26">
            <v>5</v>
          </cell>
        </row>
        <row r="27">
          <cell r="A27" t="str">
            <v>radioWaves</v>
          </cell>
          <cell r="B27">
            <v>5</v>
          </cell>
          <cell r="C27">
            <v>5</v>
          </cell>
        </row>
        <row r="28">
          <cell r="A28" t="str">
            <v>rpwsScan</v>
          </cell>
          <cell r="B28">
            <v>5</v>
          </cell>
          <cell r="C28">
            <v>5</v>
          </cell>
          <cell r="D28">
            <v>5</v>
          </cell>
        </row>
        <row r="29">
          <cell r="A29" t="str">
            <v>scopeScan</v>
          </cell>
          <cell r="B29">
            <v>5</v>
          </cell>
          <cell r="C29">
            <v>5</v>
          </cell>
          <cell r="D29">
            <v>5</v>
          </cell>
        </row>
        <row r="30">
          <cell r="A30" t="str">
            <v>seismicScan</v>
          </cell>
          <cell r="D30">
            <v>5</v>
          </cell>
        </row>
        <row r="31">
          <cell r="A31" t="str">
            <v>temperatureScan</v>
          </cell>
          <cell r="D31">
            <v>5</v>
          </cell>
        </row>
        <row r="32">
          <cell r="A32" t="str">
            <v>StudentExperiment</v>
          </cell>
          <cell r="D32">
            <v>5</v>
          </cell>
        </row>
        <row r="33">
          <cell r="A33" t="str">
            <v>KSCExperiment</v>
          </cell>
          <cell r="D33">
            <v>5</v>
          </cell>
        </row>
        <row r="34">
          <cell r="A34" t="str">
            <v>CustomerExperiment</v>
          </cell>
          <cell r="D34">
            <v>5</v>
          </cell>
        </row>
        <row r="35">
          <cell r="A35" t="str">
            <v>DDLaser</v>
          </cell>
          <cell r="D35">
            <v>5</v>
          </cell>
        </row>
        <row r="36">
          <cell r="A36" t="str">
            <v>DDXray</v>
          </cell>
          <cell r="D36">
            <v>5</v>
          </cell>
        </row>
        <row r="37">
          <cell r="A37" t="str">
            <v>DDMassSpectro</v>
          </cell>
          <cell r="D37">
            <v>5</v>
          </cell>
        </row>
        <row r="38">
          <cell r="A38" t="str">
            <v>DDCarbon</v>
          </cell>
          <cell r="D38">
            <v>5</v>
          </cell>
        </row>
        <row r="39">
          <cell r="A39" t="str">
            <v>DDGas</v>
          </cell>
          <cell r="D39">
            <v>5</v>
          </cell>
        </row>
        <row r="40">
          <cell r="A40" t="str">
            <v>DDMicroscopy</v>
          </cell>
          <cell r="D40">
            <v>5</v>
          </cell>
        </row>
        <row r="41">
          <cell r="A41" t="str">
            <v>DDPlants</v>
          </cell>
          <cell r="D41">
            <v>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7F93-9734-4C47-9D61-701EBA7EF91C}">
  <dimension ref="A1:K84"/>
  <sheetViews>
    <sheetView tabSelected="1" zoomScale="80" zoomScaleNormal="80" workbookViewId="0">
      <pane xSplit="3" ySplit="2" topLeftCell="D75" activePane="bottomRight" state="frozen"/>
      <selection pane="topRight" activeCell="C1" sqref="C1"/>
      <selection pane="bottomLeft" activeCell="A3" sqref="A3"/>
      <selection pane="bottomRight" activeCell="A77" sqref="A77"/>
    </sheetView>
  </sheetViews>
  <sheetFormatPr defaultRowHeight="14.5" x14ac:dyDescent="0.35"/>
  <cols>
    <col min="1" max="1" width="18.26953125" customWidth="1"/>
    <col min="2" max="2" width="17" customWidth="1"/>
    <col min="3" max="3" width="35.453125" bestFit="1" customWidth="1"/>
    <col min="4" max="4" width="19" customWidth="1"/>
    <col min="5" max="5" width="23.1796875" bestFit="1" customWidth="1"/>
    <col min="6" max="6" width="37" bestFit="1" customWidth="1"/>
    <col min="7" max="7" width="12.6328125" bestFit="1" customWidth="1"/>
    <col min="11" max="11" width="122.7265625" customWidth="1"/>
  </cols>
  <sheetData>
    <row r="1" spans="1:11" x14ac:dyDescent="0.35">
      <c r="G1" t="s">
        <v>131</v>
      </c>
      <c r="H1" t="s">
        <v>130</v>
      </c>
      <c r="I1" t="s">
        <v>129</v>
      </c>
      <c r="J1" t="s">
        <v>128</v>
      </c>
    </row>
    <row r="2" spans="1:11" x14ac:dyDescent="0.35">
      <c r="A2" t="s">
        <v>127</v>
      </c>
      <c r="B2" t="s">
        <v>126</v>
      </c>
      <c r="C2" t="s">
        <v>125</v>
      </c>
      <c r="D2" t="s">
        <v>124</v>
      </c>
      <c r="E2" t="s">
        <v>123</v>
      </c>
      <c r="F2" t="s">
        <v>122</v>
      </c>
      <c r="G2" t="s">
        <v>121</v>
      </c>
      <c r="H2" t="s">
        <v>120</v>
      </c>
      <c r="I2" t="s">
        <v>119</v>
      </c>
      <c r="J2" t="s">
        <v>118</v>
      </c>
      <c r="K2" t="s">
        <v>117</v>
      </c>
    </row>
    <row r="3" spans="1:11" ht="174" x14ac:dyDescent="0.35">
      <c r="A3" t="s">
        <v>116</v>
      </c>
      <c r="B3" t="s">
        <v>83</v>
      </c>
      <c r="C3" t="s">
        <v>105</v>
      </c>
      <c r="E3" t="s">
        <v>107</v>
      </c>
      <c r="F3" t="str">
        <f t="shared" ref="F3:F34" si="0">IF(E3="ModuleScienceExperiment","ModuleSciExpResourceUsage",IF(E3="ModuleAnimateGeneric","ModuleAnimGenericResourceUsage",_xlfn.CONCAT(E3,"ResourceUsage")))</f>
        <v>DMUniversalStorageScienceResourceUsage</v>
      </c>
      <c r="G3" t="s">
        <v>0</v>
      </c>
      <c r="H3">
        <f>IF(VLOOKUP($B3,[1]Defaults!$A$1:$D$169,2,FALSE)&lt;&gt;0,VLOOKUP($B3,[1]Defaults!$A$1:$D$169,2,FALSE),"")</f>
        <v>5</v>
      </c>
      <c r="I3">
        <f>IF(VLOOKUP($B3,[1]Defaults!$A$1:$D$169,3,FALSE)&lt;&gt;0,VLOOKUP($B3,[1]Defaults!$A$1:$D$169,3,FALSE),"")</f>
        <v>5</v>
      </c>
      <c r="J3">
        <f>IF(VLOOKUP($B3,[1]Defaults!$A$1:$D$169,4,FALSE)&lt;&gt;0,VLOOKUP($B3,[1]Defaults!$A$1:$D$169,4,FALSE),"")</f>
        <v>5</v>
      </c>
      <c r="K3" s="1" t="str">
        <f t="shared" ref="K3:K34" si="1">_xlfn.CONCAT("@PART[",A3,"]:NEEDS[",C3,"]:HAS[@MODULE[",E3,"]]",CHAR(10),"{",CHAR(10),"    @MODULE[",E3,"]",IF(D3="Multiple",",*",IF(E3="ModuleScienceExperiment",_xlfn.CONCAT(":HAS[#experimentID[",B3,"]]"),"")),CHAR(10),"    {",CHAR(10),"        %name = ",F3,CHAR(10),CHAR(10),"        ",G$2," = ",G3,IF(H3&lt;&gt;"",_xlfn.CONCAT(CHAR(10),"        ",H$2," = ",H3),""),IF(I3&lt;&gt;"",_xlfn.CONCAT(CHAR(10),"        ",I$2," = ",I3),""),IF(J3&lt;&gt;"",_xlfn.CONCAT(CHAR(10),"        ",J$2," = ",J3),""),CHAR(10),"    }",CHAR(10),"}")</f>
        <v>@PART[dmUS2GoreSat]:NEEDS[DMagicOrbitalScience,UniversalStorage2]:HAS[@MODULE[DMUniversalStorageScience]]
{
    @MODULE[DMUniversalStorageScience]
    {
        %name = DMUniversalStorageScienceResourceUsage
        ResourceUsed = ElectricCharge
        ResourceAmtNeededToStart = 5
        ResourceAmtNeededToEnd = 5
        ResourceAmtUsedForDeploy = 5
    }
}</v>
      </c>
    </row>
    <row r="4" spans="1:11" ht="174" x14ac:dyDescent="0.35">
      <c r="A4" t="s">
        <v>115</v>
      </c>
      <c r="B4" t="s">
        <v>97</v>
      </c>
      <c r="C4" t="s">
        <v>105</v>
      </c>
      <c r="E4" t="s">
        <v>114</v>
      </c>
      <c r="F4" t="str">
        <f t="shared" si="0"/>
        <v>DMUniversalStorageSolarCollectorResourceUsage</v>
      </c>
      <c r="G4" t="s">
        <v>0</v>
      </c>
      <c r="H4">
        <f>IF(VLOOKUP($B4,[1]Defaults!$A$1:$D$169,2,FALSE)&lt;&gt;0,VLOOKUP($B4,[1]Defaults!$A$1:$D$169,2,FALSE),"")</f>
        <v>5</v>
      </c>
      <c r="I4">
        <f>IF(VLOOKUP($B4,[1]Defaults!$A$1:$D$169,3,FALSE)&lt;&gt;0,VLOOKUP($B4,[1]Defaults!$A$1:$D$169,3,FALSE),"")</f>
        <v>5</v>
      </c>
      <c r="J4">
        <f>IF(VLOOKUP($B4,[1]Defaults!$A$1:$D$169,4,FALSE)&lt;&gt;0,VLOOKUP($B4,[1]Defaults!$A$1:$D$169,4,FALSE),"")</f>
        <v>5</v>
      </c>
      <c r="K4" s="1" t="str">
        <f t="shared" si="1"/>
        <v>@PART[dmUS2SolarParticles]:NEEDS[DMagicOrbitalScience,UniversalStorage2]:HAS[@MODULE[DMUniversalStorageSolarCollector]]
{
    @MODULE[DMUniversalStorageSolarCollector]
    {
        %name = DMUniversalStorageSolarCollectorResourceUsage
        ResourceUsed = ElectricCharge
        ResourceAmtNeededToStart = 5
        ResourceAmtNeededToEnd = 5
        ResourceAmtUsedForDeploy = 5
    }
}</v>
      </c>
    </row>
    <row r="5" spans="1:11" ht="174" x14ac:dyDescent="0.35">
      <c r="A5" t="s">
        <v>113</v>
      </c>
      <c r="B5" t="s">
        <v>68</v>
      </c>
      <c r="C5" t="s">
        <v>105</v>
      </c>
      <c r="E5" t="s">
        <v>112</v>
      </c>
      <c r="F5" t="str">
        <f t="shared" si="0"/>
        <v>DMUniversalStorageSoilMoistureResourceUsage</v>
      </c>
      <c r="G5" t="s">
        <v>0</v>
      </c>
      <c r="H5">
        <f>IF(VLOOKUP($B5,[1]Defaults!$A$1:$D$169,2,FALSE)&lt;&gt;0,VLOOKUP($B5,[1]Defaults!$A$1:$D$169,2,FALSE),"")</f>
        <v>5</v>
      </c>
      <c r="I5">
        <f>IF(VLOOKUP($B5,[1]Defaults!$A$1:$D$169,3,FALSE)&lt;&gt;0,VLOOKUP($B5,[1]Defaults!$A$1:$D$169,3,FALSE),"")</f>
        <v>5</v>
      </c>
      <c r="J5">
        <f>IF(VLOOKUP($B5,[1]Defaults!$A$1:$D$169,4,FALSE)&lt;&gt;0,VLOOKUP($B5,[1]Defaults!$A$1:$D$169,4,FALSE),"")</f>
        <v>5</v>
      </c>
      <c r="K5" s="1" t="str">
        <f t="shared" si="1"/>
        <v>@PART[dmUS2SoilMoisture]:NEEDS[DMagicOrbitalScience,UniversalStorage2]:HAS[@MODULE[DMUniversalStorageSoilMoisture]]
{
    @MODULE[DMUniversalStorageSoilMoisture]
    {
        %name = DMUniversalStorageSoilMoistureResourceUsage
        ResourceUsed = ElectricCharge
        ResourceAmtNeededToStart = 5
        ResourceAmtNeededToEnd = 5
        ResourceAmtUsedForDeploy = 5
    }
}</v>
      </c>
    </row>
    <row r="6" spans="1:11" ht="174" x14ac:dyDescent="0.35">
      <c r="A6" t="s">
        <v>111</v>
      </c>
      <c r="B6" t="s">
        <v>87</v>
      </c>
      <c r="C6" t="s">
        <v>105</v>
      </c>
      <c r="E6" t="s">
        <v>107</v>
      </c>
      <c r="F6" t="str">
        <f t="shared" si="0"/>
        <v>DMUniversalStorageScienceResourceUsage</v>
      </c>
      <c r="G6" t="s">
        <v>0</v>
      </c>
      <c r="H6">
        <f>IF(VLOOKUP($B6,[1]Defaults!$A$1:$D$169,2,FALSE)&lt;&gt;0,VLOOKUP($B6,[1]Defaults!$A$1:$D$169,2,FALSE),"")</f>
        <v>5</v>
      </c>
      <c r="I6">
        <f>IF(VLOOKUP($B6,[1]Defaults!$A$1:$D$169,3,FALSE)&lt;&gt;0,VLOOKUP($B6,[1]Defaults!$A$1:$D$169,3,FALSE),"")</f>
        <v>5</v>
      </c>
      <c r="J6">
        <f>IF(VLOOKUP($B6,[1]Defaults!$A$1:$D$169,4,FALSE)&lt;&gt;0,VLOOKUP($B6,[1]Defaults!$A$1:$D$169,4,FALSE),"")</f>
        <v>5</v>
      </c>
      <c r="K6" s="1" t="str">
        <f t="shared" si="1"/>
        <v>@PART[dmUS2Scope]:NEEDS[DMagicOrbitalScience,UniversalStorage2]:HAS[@MODULE[DMUniversalStorageScience]]
{
    @MODULE[DMUniversalStorageScience]
    {
        %name = DMUniversalStorageScienceResourceUsage
        ResourceUsed = ElectricCharge
        ResourceAmtNeededToStart = 5
        ResourceAmtNeededToEnd = 5
        ResourceAmtUsedForDeploy = 5
    }
}</v>
      </c>
    </row>
    <row r="7" spans="1:11" ht="174" x14ac:dyDescent="0.35">
      <c r="A7" t="s">
        <v>110</v>
      </c>
      <c r="B7" t="s">
        <v>89</v>
      </c>
      <c r="C7" t="s">
        <v>105</v>
      </c>
      <c r="E7" t="s">
        <v>107</v>
      </c>
      <c r="F7" t="str">
        <f t="shared" si="0"/>
        <v>DMUniversalStorageScienceResourceUsage</v>
      </c>
      <c r="G7" t="s">
        <v>0</v>
      </c>
      <c r="H7">
        <f>IF(VLOOKUP($B7,[1]Defaults!$A$1:$D$169,2,FALSE)&lt;&gt;0,VLOOKUP($B7,[1]Defaults!$A$1:$D$169,2,FALSE),"")</f>
        <v>5</v>
      </c>
      <c r="I7">
        <f>IF(VLOOKUP($B7,[1]Defaults!$A$1:$D$169,3,FALSE)&lt;&gt;0,VLOOKUP($B7,[1]Defaults!$A$1:$D$169,3,FALSE),"")</f>
        <v>5</v>
      </c>
      <c r="J7">
        <f>IF(VLOOKUP($B7,[1]Defaults!$A$1:$D$169,4,FALSE)&lt;&gt;0,VLOOKUP($B7,[1]Defaults!$A$1:$D$169,4,FALSE),"")</f>
        <v>5</v>
      </c>
      <c r="K7" s="1" t="str">
        <f t="shared" si="1"/>
        <v>@PART[dmUS2RPWS]:NEEDS[DMagicOrbitalScience,UniversalStorage2]:HAS[@MODULE[DMUniversalStorageScience]]
{
    @MODULE[DMUniversalStorageScience]
    {
        %name = DMUniversalStorageScienceResourceUsage
        ResourceUsed = ElectricCharge
        ResourceAmtNeededToStart = 5
        ResourceAmtNeededToEnd = 5
        ResourceAmtUsedForDeploy = 5
    }
}</v>
      </c>
    </row>
    <row r="8" spans="1:11" ht="174" x14ac:dyDescent="0.35">
      <c r="A8" t="s">
        <v>109</v>
      </c>
      <c r="B8" t="s">
        <v>91</v>
      </c>
      <c r="C8" t="s">
        <v>105</v>
      </c>
      <c r="E8" t="s">
        <v>107</v>
      </c>
      <c r="F8" t="str">
        <f t="shared" si="0"/>
        <v>DMUniversalStorageScienceResourceUsage</v>
      </c>
      <c r="G8" t="s">
        <v>0</v>
      </c>
      <c r="H8">
        <f>IF(VLOOKUP($B8,[1]Defaults!$A$1:$D$169,2,FALSE)&lt;&gt;0,VLOOKUP($B8,[1]Defaults!$A$1:$D$169,2,FALSE),"")</f>
        <v>5</v>
      </c>
      <c r="I8">
        <f>IF(VLOOKUP($B8,[1]Defaults!$A$1:$D$169,3,FALSE)&lt;&gt;0,VLOOKUP($B8,[1]Defaults!$A$1:$D$169,3,FALSE),"")</f>
        <v>5</v>
      </c>
      <c r="J8">
        <f>IF(VLOOKUP($B8,[1]Defaults!$A$1:$D$169,4,FALSE)&lt;&gt;0,VLOOKUP($B8,[1]Defaults!$A$1:$D$169,4,FALSE),"")</f>
        <v>5</v>
      </c>
      <c r="K8" s="1" t="str">
        <f t="shared" si="1"/>
        <v>@PART[dmUS2MagBoom]:NEEDS[DMagicOrbitalScience,UniversalStorage2]:HAS[@MODULE[DMUniversalStorageScience]]
{
    @MODULE[DMUniversalStorageScience]
    {
        %name = DMUniversalStorageScienceResourceUsage
        ResourceUsed = ElectricCharge
        ResourceAmtNeededToStart = 5
        ResourceAmtNeededToEnd = 5
        ResourceAmtUsedForDeploy = 5
    }
}</v>
      </c>
    </row>
    <row r="9" spans="1:11" ht="174" x14ac:dyDescent="0.35">
      <c r="A9" t="s">
        <v>108</v>
      </c>
      <c r="B9" t="s">
        <v>81</v>
      </c>
      <c r="C9" t="s">
        <v>105</v>
      </c>
      <c r="E9" t="s">
        <v>107</v>
      </c>
      <c r="F9" t="str">
        <f t="shared" si="0"/>
        <v>DMUniversalStorageScienceResourceUsage</v>
      </c>
      <c r="G9" t="s">
        <v>0</v>
      </c>
      <c r="H9">
        <f>IF(VLOOKUP($B9,[1]Defaults!$A$1:$D$169,2,FALSE)&lt;&gt;0,VLOOKUP($B9,[1]Defaults!$A$1:$D$169,2,FALSE),"")</f>
        <v>5</v>
      </c>
      <c r="I9">
        <f>IF(VLOOKUP($B9,[1]Defaults!$A$1:$D$169,3,FALSE)&lt;&gt;0,VLOOKUP($B9,[1]Defaults!$A$1:$D$169,3,FALSE),"")</f>
        <v>5</v>
      </c>
      <c r="J9">
        <f>IF(VLOOKUP($B9,[1]Defaults!$A$1:$D$169,4,FALSE)&lt;&gt;0,VLOOKUP($B9,[1]Defaults!$A$1:$D$169,4,FALSE),"")</f>
        <v>5</v>
      </c>
      <c r="K9" s="1" t="str">
        <f t="shared" si="1"/>
        <v>@PART[dmUS2ImagingPlatform]:NEEDS[DMagicOrbitalScience,UniversalStorage2]:HAS[@MODULE[DMUniversalStorageScience]]
{
    @MODULE[DMUniversalStorageScience]
    {
        %name = DMUniversalStorageScienceResourceUsage
        ResourceUsed = ElectricCharge
        ResourceAmtNeededToStart = 5
        ResourceAmtNeededToEnd = 5
        ResourceAmtUsedForDeploy = 5
    }
}</v>
      </c>
    </row>
    <row r="10" spans="1:11" ht="145" x14ac:dyDescent="0.35">
      <c r="A10" t="s">
        <v>106</v>
      </c>
      <c r="B10" t="s">
        <v>61</v>
      </c>
      <c r="C10" t="s">
        <v>105</v>
      </c>
      <c r="E10" t="s">
        <v>60</v>
      </c>
      <c r="F10" t="str">
        <f t="shared" si="0"/>
        <v>DMAsteroidScannerResourceUsage</v>
      </c>
      <c r="G10" t="s">
        <v>0</v>
      </c>
      <c r="H10" t="str">
        <f>IF(VLOOKUP($B10,[1]Defaults!$A$1:$D$169,2,FALSE)&lt;&gt;0,VLOOKUP($B10,[1]Defaults!$A$1:$D$169,2,FALSE),"")</f>
        <v/>
      </c>
      <c r="I10" t="str">
        <f>IF(VLOOKUP($B10,[1]Defaults!$A$1:$D$169,3,FALSE)&lt;&gt;0,VLOOKUP($B10,[1]Defaults!$A$1:$D$169,3,FALSE),"")</f>
        <v/>
      </c>
      <c r="J10">
        <f>IF(VLOOKUP($B10,[1]Defaults!$A$1:$D$169,4,FALSE)&lt;&gt;0,VLOOKUP($B10,[1]Defaults!$A$1:$D$169,4,FALSE),"")</f>
        <v>5</v>
      </c>
      <c r="K10" s="1" t="str">
        <f t="shared" si="1"/>
        <v>@PART[dmUS2Asert]:NEEDS[DMagicOrbitalScience,UniversalStorage2]:HAS[@MODULE[DMAsteroidScanner]]
{
    @MODULE[DMAsteroidScanner]
    {
        %name = DMAsteroidScannerResourceUsage
        ResourceUsed = ElectricCharge
        ResourceAmtUsedForDeploy = 5
    }
}</v>
      </c>
    </row>
    <row r="11" spans="1:11" ht="159.5" x14ac:dyDescent="0.35">
      <c r="A11" t="s">
        <v>104</v>
      </c>
      <c r="B11" t="s">
        <v>104</v>
      </c>
      <c r="C11" t="s">
        <v>57</v>
      </c>
      <c r="E11" t="s">
        <v>102</v>
      </c>
      <c r="F11" t="str">
        <f t="shared" si="0"/>
        <v>DMRoverGooMatResourceUsage</v>
      </c>
      <c r="G11" t="s">
        <v>0</v>
      </c>
      <c r="H11">
        <f>IF(VLOOKUP($B11,[1]Defaults!$A$1:$D$169,2,FALSE)&lt;&gt;0,VLOOKUP($B11,[1]Defaults!$A$1:$D$169,2,FALSE),"")</f>
        <v>5</v>
      </c>
      <c r="I11">
        <f>IF(VLOOKUP($B11,[1]Defaults!$A$1:$D$169,3,FALSE)&lt;&gt;0,VLOOKUP($B11,[1]Defaults!$A$1:$D$169,3,FALSE),"")</f>
        <v>5</v>
      </c>
      <c r="J11" t="str">
        <f>IF(VLOOKUP($B11,[1]Defaults!$A$1:$D$169,4,FALSE)&lt;&gt;0,VLOOKUP($B11,[1]Defaults!$A$1:$D$169,4,FALSE),"")</f>
        <v/>
      </c>
      <c r="K11" s="1" t="str">
        <f t="shared" si="1"/>
        <v>@PART[dmRoverGoo]:NEEDS[DMagicOrbitalScience]:HAS[@MODULE[DMRoverGooMat]]
{
    @MODULE[DMRoverGooMat]
    {
        %name = DMRoverGooMatResourceUsage
        ResourceUsed = ElectricCharge
        ResourceAmtNeededToStart = 5
        ResourceAmtNeededToEnd = 5
    }
}</v>
      </c>
    </row>
    <row r="12" spans="1:11" ht="159.5" x14ac:dyDescent="0.35">
      <c r="A12" t="s">
        <v>103</v>
      </c>
      <c r="B12" t="s">
        <v>103</v>
      </c>
      <c r="C12" t="s">
        <v>57</v>
      </c>
      <c r="E12" t="s">
        <v>102</v>
      </c>
      <c r="F12" t="str">
        <f t="shared" si="0"/>
        <v>DMRoverGooMatResourceUsage</v>
      </c>
      <c r="G12" t="s">
        <v>0</v>
      </c>
      <c r="H12">
        <f>IF(VLOOKUP($B12,[1]Defaults!$A$1:$D$169,2,FALSE)&lt;&gt;0,VLOOKUP($B12,[1]Defaults!$A$1:$D$169,2,FALSE),"")</f>
        <v>15</v>
      </c>
      <c r="I12">
        <f>IF(VLOOKUP($B12,[1]Defaults!$A$1:$D$169,3,FALSE)&lt;&gt;0,VLOOKUP($B12,[1]Defaults!$A$1:$D$169,3,FALSE),"")</f>
        <v>5</v>
      </c>
      <c r="J12" t="str">
        <f>IF(VLOOKUP($B12,[1]Defaults!$A$1:$D$169,4,FALSE)&lt;&gt;0,VLOOKUP($B12,[1]Defaults!$A$1:$D$169,4,FALSE),"")</f>
        <v/>
      </c>
      <c r="K12" s="1" t="str">
        <f t="shared" si="1"/>
        <v>@PART[dmRoverMat]:NEEDS[DMagicOrbitalScience]:HAS[@MODULE[DMRoverGooMat]]
{
    @MODULE[DMRoverGooMat]
    {
        %name = DMRoverGooMatResourceUsage
        ResourceUsed = ElectricCharge
        ResourceAmtNeededToStart = 15
        ResourceAmtNeededToEnd = 5
    }
}</v>
      </c>
    </row>
    <row r="13" spans="1:11" ht="145" x14ac:dyDescent="0.35">
      <c r="A13" t="s">
        <v>101</v>
      </c>
      <c r="B13" t="s">
        <v>100</v>
      </c>
      <c r="C13" t="s">
        <v>57</v>
      </c>
      <c r="E13" t="s">
        <v>99</v>
      </c>
      <c r="F13" t="str">
        <f t="shared" si="0"/>
        <v>DMBioDrillResourceUsage</v>
      </c>
      <c r="G13" t="s">
        <v>0</v>
      </c>
      <c r="H13" t="str">
        <f>IF(VLOOKUP($B13,[1]Defaults!$A$1:$D$169,2,FALSE)&lt;&gt;0,VLOOKUP($B13,[1]Defaults!$A$1:$D$169,2,FALSE),"")</f>
        <v/>
      </c>
      <c r="I13" t="str">
        <f>IF(VLOOKUP($B13,[1]Defaults!$A$1:$D$169,3,FALSE)&lt;&gt;0,VLOOKUP($B13,[1]Defaults!$A$1:$D$169,3,FALSE),"")</f>
        <v/>
      </c>
      <c r="J13">
        <f>IF(VLOOKUP($B13,[1]Defaults!$A$1:$D$169,4,FALSE)&lt;&gt;0,VLOOKUP($B13,[1]Defaults!$A$1:$D$169,4,FALSE),"")</f>
        <v>5</v>
      </c>
      <c r="K13" s="1" t="str">
        <f t="shared" si="1"/>
        <v>@PART[dmbioDrill]:NEEDS[DMagicOrbitalScience]:HAS[@MODULE[DMBioDrill]]
{
    @MODULE[DMBioDrill]
    {
        %name = DMBioDrillResourceUsage
        ResourceUsed = ElectricCharge
        ResourceAmtUsedForDeploy = 5
    }
}</v>
      </c>
    </row>
    <row r="14" spans="1:11" ht="174" x14ac:dyDescent="0.35">
      <c r="A14" t="s">
        <v>98</v>
      </c>
      <c r="B14" t="s">
        <v>97</v>
      </c>
      <c r="C14" t="s">
        <v>57</v>
      </c>
      <c r="E14" t="s">
        <v>96</v>
      </c>
      <c r="F14" t="str">
        <f t="shared" si="0"/>
        <v>DMSolarCollectorResourceUsage</v>
      </c>
      <c r="G14" t="s">
        <v>0</v>
      </c>
      <c r="H14">
        <f>IF(VLOOKUP($B14,[1]Defaults!$A$1:$D$169,2,FALSE)&lt;&gt;0,VLOOKUP($B14,[1]Defaults!$A$1:$D$169,2,FALSE),"")</f>
        <v>5</v>
      </c>
      <c r="I14">
        <f>IF(VLOOKUP($B14,[1]Defaults!$A$1:$D$169,3,FALSE)&lt;&gt;0,VLOOKUP($B14,[1]Defaults!$A$1:$D$169,3,FALSE),"")</f>
        <v>5</v>
      </c>
      <c r="J14">
        <f>IF(VLOOKUP($B14,[1]Defaults!$A$1:$D$169,4,FALSE)&lt;&gt;0,VLOOKUP($B14,[1]Defaults!$A$1:$D$169,4,FALSE),"")</f>
        <v>5</v>
      </c>
      <c r="K14" s="1" t="str">
        <f t="shared" si="1"/>
        <v>@PART[dmSolarCollector]:NEEDS[DMagicOrbitalScience]:HAS[@MODULE[DMSolarCollector]]
{
    @MODULE[DMSolarCollector]
    {
        %name = DMSolarCollectorResourceUsage
        ResourceUsed = ElectricCharge
        ResourceAmtNeededToStart = 5
        ResourceAmtNeededToEnd = 5
        ResourceAmtUsedForDeploy = 5
    }
}</v>
      </c>
    </row>
    <row r="15" spans="1:11" ht="145" x14ac:dyDescent="0.35">
      <c r="A15" t="s">
        <v>95</v>
      </c>
      <c r="B15" t="s">
        <v>94</v>
      </c>
      <c r="C15" t="s">
        <v>57</v>
      </c>
      <c r="E15" t="s">
        <v>93</v>
      </c>
      <c r="F15" t="str">
        <f t="shared" si="0"/>
        <v>DMBathymetryResourceUsage</v>
      </c>
      <c r="G15" t="s">
        <v>0</v>
      </c>
      <c r="H15" t="str">
        <f>IF(VLOOKUP($B15,[1]Defaults!$A$1:$D$169,2,FALSE)&lt;&gt;0,VLOOKUP($B15,[1]Defaults!$A$1:$D$169,2,FALSE),"")</f>
        <v/>
      </c>
      <c r="I15" t="str">
        <f>IF(VLOOKUP($B15,[1]Defaults!$A$1:$D$169,3,FALSE)&lt;&gt;0,VLOOKUP($B15,[1]Defaults!$A$1:$D$169,3,FALSE),"")</f>
        <v/>
      </c>
      <c r="J15">
        <f>IF(VLOOKUP($B15,[1]Defaults!$A$1:$D$169,4,FALSE)&lt;&gt;0,VLOOKUP($B15,[1]Defaults!$A$1:$D$169,4,FALSE),"")</f>
        <v>5</v>
      </c>
      <c r="K15" s="1" t="str">
        <f t="shared" si="1"/>
        <v>@PART[dmBathymetry]:NEEDS[DMagicOrbitalScience]:HAS[@MODULE[DMBathymetry]]
{
    @MODULE[DMBathymetry]
    {
        %name = DMBathymetryResourceUsage
        ResourceUsed = ElectricCharge
        ResourceAmtUsedForDeploy = 5
    }
}</v>
      </c>
    </row>
    <row r="16" spans="1:11" ht="174" x14ac:dyDescent="0.35">
      <c r="A16" t="s">
        <v>92</v>
      </c>
      <c r="B16" t="s">
        <v>91</v>
      </c>
      <c r="C16" t="s">
        <v>57</v>
      </c>
      <c r="E16" t="s">
        <v>72</v>
      </c>
      <c r="F16" t="str">
        <f t="shared" si="0"/>
        <v>DMModuleScienceAnimateResourceUsage</v>
      </c>
      <c r="G16" t="s">
        <v>0</v>
      </c>
      <c r="H16">
        <f>IF(VLOOKUP($B16,[1]Defaults!$A$1:$D$169,2,FALSE)&lt;&gt;0,VLOOKUP($B16,[1]Defaults!$A$1:$D$169,2,FALSE),"")</f>
        <v>5</v>
      </c>
      <c r="I16">
        <f>IF(VLOOKUP($B16,[1]Defaults!$A$1:$D$169,3,FALSE)&lt;&gt;0,VLOOKUP($B16,[1]Defaults!$A$1:$D$169,3,FALSE),"")</f>
        <v>5</v>
      </c>
      <c r="J16">
        <f>IF(VLOOKUP($B16,[1]Defaults!$A$1:$D$169,4,FALSE)&lt;&gt;0,VLOOKUP($B16,[1]Defaults!$A$1:$D$169,4,FALSE),"")</f>
        <v>5</v>
      </c>
      <c r="K16" s="1" t="str">
        <f t="shared" si="1"/>
        <v>@PART[dmmagBoom]:NEEDS[DMagicOrbitalScience]:HAS[@MODULE[DMModuleScienceAnimate]]
{
    @MODULE[DMModuleScienceAnimate]
    {
        %name = DMModuleScienceAnimateResourceUsage
        ResourceUsed = ElectricCharge
        ResourceAmtNeededToStart = 5
        ResourceAmtNeededToEnd = 5
        ResourceAmtUsedForDeploy = 5
    }
}</v>
      </c>
    </row>
    <row r="17" spans="1:11" ht="174" x14ac:dyDescent="0.35">
      <c r="A17" t="s">
        <v>90</v>
      </c>
      <c r="B17" t="s">
        <v>89</v>
      </c>
      <c r="C17" t="s">
        <v>57</v>
      </c>
      <c r="E17" t="s">
        <v>72</v>
      </c>
      <c r="F17" t="str">
        <f t="shared" si="0"/>
        <v>DMModuleScienceAnimateResourceUsage</v>
      </c>
      <c r="G17" t="s">
        <v>0</v>
      </c>
      <c r="H17">
        <f>IF(VLOOKUP($B17,[1]Defaults!$A$1:$D$169,2,FALSE)&lt;&gt;0,VLOOKUP($B17,[1]Defaults!$A$1:$D$169,2,FALSE),"")</f>
        <v>5</v>
      </c>
      <c r="I17">
        <f>IF(VLOOKUP($B17,[1]Defaults!$A$1:$D$169,3,FALSE)&lt;&gt;0,VLOOKUP($B17,[1]Defaults!$A$1:$D$169,3,FALSE),"")</f>
        <v>5</v>
      </c>
      <c r="J17">
        <f>IF(VLOOKUP($B17,[1]Defaults!$A$1:$D$169,4,FALSE)&lt;&gt;0,VLOOKUP($B17,[1]Defaults!$A$1:$D$169,4,FALSE),"")</f>
        <v>5</v>
      </c>
      <c r="K17" s="1" t="str">
        <f t="shared" si="1"/>
        <v>@PART[rpwsAnt]:NEEDS[DMagicOrbitalScience]:HAS[@MODULE[DMModuleScienceAnimate]]
{
    @MODULE[DMModuleScienceAnimate]
    {
        %name = DMModuleScienceAnimateResourceUsage
        ResourceUsed = ElectricCharge
        ResourceAmtNeededToStart = 5
        ResourceAmtNeededToEnd = 5
        ResourceAmtUsedForDeploy = 5
    }
}</v>
      </c>
    </row>
    <row r="18" spans="1:11" ht="174" x14ac:dyDescent="0.35">
      <c r="A18" t="s">
        <v>88</v>
      </c>
      <c r="B18" t="s">
        <v>87</v>
      </c>
      <c r="C18" t="s">
        <v>57</v>
      </c>
      <c r="E18" t="s">
        <v>72</v>
      </c>
      <c r="F18" t="str">
        <f t="shared" si="0"/>
        <v>DMModuleScienceAnimateResourceUsage</v>
      </c>
      <c r="G18" t="s">
        <v>0</v>
      </c>
      <c r="H18">
        <f>IF(VLOOKUP($B18,[1]Defaults!$A$1:$D$169,2,FALSE)&lt;&gt;0,VLOOKUP($B18,[1]Defaults!$A$1:$D$169,2,FALSE),"")</f>
        <v>5</v>
      </c>
      <c r="I18">
        <f>IF(VLOOKUP($B18,[1]Defaults!$A$1:$D$169,3,FALSE)&lt;&gt;0,VLOOKUP($B18,[1]Defaults!$A$1:$D$169,3,FALSE),"")</f>
        <v>5</v>
      </c>
      <c r="J18">
        <f>IF(VLOOKUP($B18,[1]Defaults!$A$1:$D$169,4,FALSE)&lt;&gt;0,VLOOKUP($B18,[1]Defaults!$A$1:$D$169,4,FALSE),"")</f>
        <v>5</v>
      </c>
      <c r="K18" s="1" t="str">
        <f t="shared" si="1"/>
        <v>@PART[dmscope]:NEEDS[DMagicOrbitalScience]:HAS[@MODULE[DMModuleScienceAnimate]]
{
    @MODULE[DMModuleScienceAnimate]
    {
        %name = DMModuleScienceAnimateResourceUsage
        ResourceUsed = ElectricCharge
        ResourceAmtNeededToStart = 5
        ResourceAmtNeededToEnd = 5
        ResourceAmtUsedForDeploy = 5
    }
}</v>
      </c>
    </row>
    <row r="19" spans="1:11" ht="145" x14ac:dyDescent="0.35">
      <c r="A19" t="s">
        <v>86</v>
      </c>
      <c r="B19" t="s">
        <v>85</v>
      </c>
      <c r="C19" t="s">
        <v>57</v>
      </c>
      <c r="E19" t="s">
        <v>72</v>
      </c>
      <c r="F19" t="str">
        <f t="shared" si="0"/>
        <v>DMModuleScienceAnimateResourceUsage</v>
      </c>
      <c r="G19" t="s">
        <v>0</v>
      </c>
      <c r="H19" t="str">
        <f>IF(VLOOKUP($B19,[1]Defaults!$A$1:$D$169,2,FALSE)&lt;&gt;0,VLOOKUP($B19,[1]Defaults!$A$1:$D$169,2,FALSE),"")</f>
        <v/>
      </c>
      <c r="I19" t="str">
        <f>IF(VLOOKUP($B19,[1]Defaults!$A$1:$D$169,3,FALSE)&lt;&gt;0,VLOOKUP($B19,[1]Defaults!$A$1:$D$169,3,FALSE),"")</f>
        <v/>
      </c>
      <c r="J19">
        <f>IF(VLOOKUP($B19,[1]Defaults!$A$1:$D$169,4,FALSE)&lt;&gt;0,VLOOKUP($B19,[1]Defaults!$A$1:$D$169,4,FALSE),"")</f>
        <v>5</v>
      </c>
      <c r="K19" s="1" t="str">
        <f t="shared" si="1"/>
        <v>@PART[dmsurfacelaser]:NEEDS[DMagicOrbitalScience]:HAS[@MODULE[DMModuleScienceAnimate]]
{
    @MODULE[DMModuleScienceAnimate]
    {
        %name = DMModuleScienceAnimateResourceUsage
        ResourceUsed = ElectricCharge
        ResourceAmtUsedForDeploy = 5
    }
}</v>
      </c>
    </row>
    <row r="20" spans="1:11" ht="174" x14ac:dyDescent="0.35">
      <c r="A20" t="s">
        <v>84</v>
      </c>
      <c r="B20" t="s">
        <v>83</v>
      </c>
      <c r="C20" t="s">
        <v>57</v>
      </c>
      <c r="D20" t="s">
        <v>82</v>
      </c>
      <c r="E20" t="s">
        <v>72</v>
      </c>
      <c r="F20" t="str">
        <f t="shared" si="0"/>
        <v>DMModuleScienceAnimateResourceUsage</v>
      </c>
      <c r="G20" t="s">
        <v>0</v>
      </c>
      <c r="H20">
        <f>IF(VLOOKUP($B20,[1]Defaults!$A$1:$D$169,2,FALSE)&lt;&gt;0,VLOOKUP($B20,[1]Defaults!$A$1:$D$169,2,FALSE),"")</f>
        <v>5</v>
      </c>
      <c r="I20">
        <f>IF(VLOOKUP($B20,[1]Defaults!$A$1:$D$169,3,FALSE)&lt;&gt;0,VLOOKUP($B20,[1]Defaults!$A$1:$D$169,3,FALSE),"")</f>
        <v>5</v>
      </c>
      <c r="J20">
        <f>IF(VLOOKUP($B20,[1]Defaults!$A$1:$D$169,4,FALSE)&lt;&gt;0,VLOOKUP($B20,[1]Defaults!$A$1:$D$169,4,FALSE),"")</f>
        <v>5</v>
      </c>
      <c r="K20" s="1" t="str">
        <f t="shared" si="1"/>
        <v>@PART[dmGoreSat]:NEEDS[DMagicOrbitalScience]:HAS[@MODULE[DMModuleScienceAnimate]]
{
    @MODULE[DMModuleScienceAnimate]
    {
        %name = DMModuleScienceAnimateResourceUsage
        ResourceUsed = ElectricCharge
        ResourceAmtNeededToStart = 5
        ResourceAmtNeededToEnd = 5
        ResourceAmtUsedForDeploy = 5
    }
}</v>
      </c>
    </row>
    <row r="21" spans="1:11" ht="174" x14ac:dyDescent="0.35">
      <c r="A21" t="s">
        <v>81</v>
      </c>
      <c r="B21" t="s">
        <v>81</v>
      </c>
      <c r="C21" t="s">
        <v>57</v>
      </c>
      <c r="E21" t="s">
        <v>72</v>
      </c>
      <c r="F21" t="str">
        <f t="shared" si="0"/>
        <v>DMModuleScienceAnimateResourceUsage</v>
      </c>
      <c r="G21" t="s">
        <v>0</v>
      </c>
      <c r="H21">
        <f>IF(VLOOKUP($B21,[1]Defaults!$A$1:$D$169,2,FALSE)&lt;&gt;0,VLOOKUP($B21,[1]Defaults!$A$1:$D$169,2,FALSE),"")</f>
        <v>5</v>
      </c>
      <c r="I21">
        <f>IF(VLOOKUP($B21,[1]Defaults!$A$1:$D$169,3,FALSE)&lt;&gt;0,VLOOKUP($B21,[1]Defaults!$A$1:$D$169,3,FALSE),"")</f>
        <v>5</v>
      </c>
      <c r="J21">
        <f>IF(VLOOKUP($B21,[1]Defaults!$A$1:$D$169,4,FALSE)&lt;&gt;0,VLOOKUP($B21,[1]Defaults!$A$1:$D$169,4,FALSE),"")</f>
        <v>5</v>
      </c>
      <c r="K21" s="1" t="str">
        <f t="shared" si="1"/>
        <v>@PART[dmImagingPlatform]:NEEDS[DMagicOrbitalScience]:HAS[@MODULE[DMModuleScienceAnimate]]
{
    @MODULE[DMModuleScienceAnimate]
    {
        %name = DMModuleScienceAnimateResourceUsage
        ResourceUsed = ElectricCharge
        ResourceAmtNeededToStart = 5
        ResourceAmtNeededToEnd = 5
        ResourceAmtUsedForDeploy = 5
    }
}</v>
      </c>
    </row>
    <row r="22" spans="1:11" ht="174" x14ac:dyDescent="0.35">
      <c r="A22" t="s">
        <v>80</v>
      </c>
      <c r="B22" t="s">
        <v>79</v>
      </c>
      <c r="C22" t="s">
        <v>57</v>
      </c>
      <c r="E22" t="s">
        <v>78</v>
      </c>
      <c r="F22" t="str">
        <f t="shared" si="0"/>
        <v>DMSeismicHammerResourceUsage</v>
      </c>
      <c r="G22" t="s">
        <v>0</v>
      </c>
      <c r="H22">
        <f>IF(VLOOKUP($B22,[1]Defaults!$A$1:$D$169,2,FALSE)&lt;&gt;0,VLOOKUP($B22,[1]Defaults!$A$1:$D$169,2,FALSE),"")</f>
        <v>5</v>
      </c>
      <c r="I22">
        <f>IF(VLOOKUP($B22,[1]Defaults!$A$1:$D$169,3,FALSE)&lt;&gt;0,VLOOKUP($B22,[1]Defaults!$A$1:$D$169,3,FALSE),"")</f>
        <v>5</v>
      </c>
      <c r="J22">
        <f>IF(VLOOKUP($B22,[1]Defaults!$A$1:$D$169,4,FALSE)&lt;&gt;0,VLOOKUP($B22,[1]Defaults!$A$1:$D$169,4,FALSE),"")</f>
        <v>5</v>
      </c>
      <c r="K22" s="1" t="str">
        <f t="shared" si="1"/>
        <v>@PART[dmSeismicHammer]:NEEDS[DMagicOrbitalScience]:HAS[@MODULE[DMSeismicHammer]]
{
    @MODULE[DMSeismicHammer]
    {
        %name = DMSeismicHammerResourceUsage
        ResourceUsed = ElectricCharge
        ResourceAmtNeededToStart = 5
        ResourceAmtNeededToEnd = 5
        ResourceAmtUsedForDeploy = 5
    }
}</v>
      </c>
    </row>
    <row r="23" spans="1:11" ht="174" x14ac:dyDescent="0.35">
      <c r="A23" t="s">
        <v>77</v>
      </c>
      <c r="B23" t="s">
        <v>76</v>
      </c>
      <c r="C23" t="s">
        <v>57</v>
      </c>
      <c r="D23" t="s">
        <v>64</v>
      </c>
      <c r="E23" t="s">
        <v>75</v>
      </c>
      <c r="F23" t="str">
        <f t="shared" si="0"/>
        <v>DMReconScopeResourceUsage</v>
      </c>
      <c r="G23" t="s">
        <v>0</v>
      </c>
      <c r="H23">
        <f>IF(VLOOKUP($B23,[1]Defaults!$A$1:$D$169,2,FALSE)&lt;&gt;0,VLOOKUP($B23,[1]Defaults!$A$1:$D$169,2,FALSE),"")</f>
        <v>5</v>
      </c>
      <c r="I23">
        <f>IF(VLOOKUP($B23,[1]Defaults!$A$1:$D$169,3,FALSE)&lt;&gt;0,VLOOKUP($B23,[1]Defaults!$A$1:$D$169,3,FALSE),"")</f>
        <v>5</v>
      </c>
      <c r="J23">
        <f>IF(VLOOKUP($B23,[1]Defaults!$A$1:$D$169,4,FALSE)&lt;&gt;0,VLOOKUP($B23,[1]Defaults!$A$1:$D$169,4,FALSE),"")</f>
        <v>5</v>
      </c>
      <c r="K23" s="1" t="str">
        <f t="shared" si="1"/>
        <v>@PART[dmReconLarge|dmReconSmall]:NEEDS[DMagicOrbitalScience]:HAS[@MODULE[DMReconScope]]
{
    @MODULE[DMReconScope]
    {
        %name = DMReconScopeResourceUsage
        ResourceUsed = ElectricCharge
        ResourceAmtNeededToStart = 5
        ResourceAmtNeededToEnd = 5
        ResourceAmtUsedForDeploy = 5
    }
}</v>
      </c>
    </row>
    <row r="24" spans="1:11" ht="145" x14ac:dyDescent="0.35">
      <c r="A24" t="s">
        <v>74</v>
      </c>
      <c r="B24" t="s">
        <v>73</v>
      </c>
      <c r="C24" t="s">
        <v>57</v>
      </c>
      <c r="E24" t="s">
        <v>72</v>
      </c>
      <c r="F24" t="str">
        <f t="shared" si="0"/>
        <v>DMModuleScienceAnimateResourceUsage</v>
      </c>
      <c r="G24" t="s">
        <v>0</v>
      </c>
      <c r="H24" t="str">
        <f>IF(VLOOKUP($B24,[1]Defaults!$A$1:$D$169,2,FALSE)&lt;&gt;0,VLOOKUP($B24,[1]Defaults!$A$1:$D$169,2,FALSE),"")</f>
        <v/>
      </c>
      <c r="I24" t="str">
        <f>IF(VLOOKUP($B24,[1]Defaults!$A$1:$D$169,3,FALSE)&lt;&gt;0,VLOOKUP($B24,[1]Defaults!$A$1:$D$169,3,FALSE),"")</f>
        <v/>
      </c>
      <c r="J24">
        <f>IF(VLOOKUP($B24,[1]Defaults!$A$1:$D$169,4,FALSE)&lt;&gt;0,VLOOKUP($B24,[1]Defaults!$A$1:$D$169,4,FALSE),"")</f>
        <v>5</v>
      </c>
      <c r="K24" s="1" t="str">
        <f t="shared" si="1"/>
        <v>@PART[dmDAN]:NEEDS[DMagicOrbitalScience]:HAS[@MODULE[DMModuleScienceAnimate]]
{
    @MODULE[DMModuleScienceAnimate]
    {
        %name = DMModuleScienceAnimateResourceUsage
        ResourceUsed = ElectricCharge
        ResourceAmtUsedForDeploy = 5
    }
}</v>
      </c>
    </row>
    <row r="25" spans="1:11" ht="145" x14ac:dyDescent="0.35">
      <c r="A25" t="s">
        <v>71</v>
      </c>
      <c r="B25" t="s">
        <v>70</v>
      </c>
      <c r="C25" t="s">
        <v>57</v>
      </c>
      <c r="E25" t="s">
        <v>69</v>
      </c>
      <c r="F25" t="str">
        <f t="shared" si="0"/>
        <v>DMXRayDiffractResourceUsage</v>
      </c>
      <c r="G25" t="s">
        <v>0</v>
      </c>
      <c r="H25" t="str">
        <f>IF(VLOOKUP($B25,[1]Defaults!$A$1:$D$169,2,FALSE)&lt;&gt;0,VLOOKUP($B25,[1]Defaults!$A$1:$D$169,2,FALSE),"")</f>
        <v/>
      </c>
      <c r="I25" t="str">
        <f>IF(VLOOKUP($B25,[1]Defaults!$A$1:$D$169,3,FALSE)&lt;&gt;0,VLOOKUP($B25,[1]Defaults!$A$1:$D$169,3,FALSE),"")</f>
        <v/>
      </c>
      <c r="J25">
        <f>IF(VLOOKUP($B25,[1]Defaults!$A$1:$D$169,4,FALSE)&lt;&gt;0,VLOOKUP($B25,[1]Defaults!$A$1:$D$169,4,FALSE),"")</f>
        <v>5</v>
      </c>
      <c r="K25" s="1" t="str">
        <f t="shared" si="1"/>
        <v>@PART[dmXRay]:NEEDS[DMagicOrbitalScience]:HAS[@MODULE[DMXRayDiffract]]
{
    @MODULE[DMXRayDiffract]
    {
        %name = DMXRayDiffractResourceUsage
        ResourceUsed = ElectricCharge
        ResourceAmtUsedForDeploy = 5
    }
}</v>
      </c>
    </row>
    <row r="26" spans="1:11" ht="174" x14ac:dyDescent="0.35">
      <c r="A26" t="s">
        <v>68</v>
      </c>
      <c r="B26" t="s">
        <v>68</v>
      </c>
      <c r="C26" t="s">
        <v>57</v>
      </c>
      <c r="E26" t="s">
        <v>67</v>
      </c>
      <c r="F26" t="str">
        <f t="shared" si="0"/>
        <v>DMSoilMoistureResourceUsage</v>
      </c>
      <c r="G26" t="s">
        <v>0</v>
      </c>
      <c r="H26">
        <f>IF(VLOOKUP($B26,[1]Defaults!$A$1:$D$169,2,FALSE)&lt;&gt;0,VLOOKUP($B26,[1]Defaults!$A$1:$D$169,2,FALSE),"")</f>
        <v>5</v>
      </c>
      <c r="I26">
        <f>IF(VLOOKUP($B26,[1]Defaults!$A$1:$D$169,3,FALSE)&lt;&gt;0,VLOOKUP($B26,[1]Defaults!$A$1:$D$169,3,FALSE),"")</f>
        <v>5</v>
      </c>
      <c r="J26">
        <f>IF(VLOOKUP($B26,[1]Defaults!$A$1:$D$169,4,FALSE)&lt;&gt;0,VLOOKUP($B26,[1]Defaults!$A$1:$D$169,4,FALSE),"")</f>
        <v>5</v>
      </c>
      <c r="K26" s="1" t="str">
        <f t="shared" si="1"/>
        <v>@PART[dmSoilMoisture]:NEEDS[DMagicOrbitalScience]:HAS[@MODULE[DMSoilMoisture]]
{
    @MODULE[DMSoilMoisture]
    {
        %name = DMSoilMoistureResourceUsage
        ResourceUsed = ElectricCharge
        ResourceAmtNeededToStart = 5
        ResourceAmtNeededToEnd = 5
        ResourceAmtUsedForDeploy = 5
    }
}</v>
      </c>
    </row>
    <row r="27" spans="1:11" ht="174" x14ac:dyDescent="0.35">
      <c r="A27" t="s">
        <v>66</v>
      </c>
      <c r="B27" t="s">
        <v>65</v>
      </c>
      <c r="C27" t="s">
        <v>57</v>
      </c>
      <c r="D27" t="s">
        <v>64</v>
      </c>
      <c r="E27" t="s">
        <v>63</v>
      </c>
      <c r="F27" t="str">
        <f t="shared" si="0"/>
        <v>DMSIGINTResourceUsage</v>
      </c>
      <c r="G27" t="s">
        <v>0</v>
      </c>
      <c r="H27">
        <f>IF(VLOOKUP($B27,[1]Defaults!$A$1:$D$169,2,FALSE)&lt;&gt;0,VLOOKUP($B27,[1]Defaults!$A$1:$D$169,2,FALSE),"")</f>
        <v>5</v>
      </c>
      <c r="I27">
        <f>IF(VLOOKUP($B27,[1]Defaults!$A$1:$D$169,3,FALSE)&lt;&gt;0,VLOOKUP($B27,[1]Defaults!$A$1:$D$169,3,FALSE),"")</f>
        <v>5</v>
      </c>
      <c r="J27">
        <f>IF(VLOOKUP($B27,[1]Defaults!$A$1:$D$169,4,FALSE)&lt;&gt;0,VLOOKUP($B27,[1]Defaults!$A$1:$D$169,4,FALSE),"")</f>
        <v>5</v>
      </c>
      <c r="K27" s="1" t="str">
        <f t="shared" si="1"/>
        <v>@PART[dmSIGINT.End|dmSIGINT.Small]:NEEDS[DMagicOrbitalScience]:HAS[@MODULE[DMSIGINT]]
{
    @MODULE[DMSIGINT]
    {
        %name = DMSIGINTResourceUsage
        ResourceUsed = ElectricCharge
        ResourceAmtNeededToStart = 5
        ResourceAmtNeededToEnd = 5
        ResourceAmtUsedForDeploy = 5
    }
}</v>
      </c>
    </row>
    <row r="28" spans="1:11" ht="145" x14ac:dyDescent="0.35">
      <c r="A28" t="s">
        <v>62</v>
      </c>
      <c r="B28" t="s">
        <v>61</v>
      </c>
      <c r="C28" t="s">
        <v>57</v>
      </c>
      <c r="E28" t="s">
        <v>60</v>
      </c>
      <c r="F28" t="str">
        <f t="shared" si="0"/>
        <v>DMAsteroidScannerResourceUsage</v>
      </c>
      <c r="G28" t="s">
        <v>0</v>
      </c>
      <c r="H28" t="str">
        <f>IF(VLOOKUP($B28,[1]Defaults!$A$1:$D$169,2,FALSE)&lt;&gt;0,VLOOKUP($B28,[1]Defaults!$A$1:$D$169,2,FALSE),"")</f>
        <v/>
      </c>
      <c r="I28" t="str">
        <f>IF(VLOOKUP($B28,[1]Defaults!$A$1:$D$169,3,FALSE)&lt;&gt;0,VLOOKUP($B28,[1]Defaults!$A$1:$D$169,3,FALSE),"")</f>
        <v/>
      </c>
      <c r="J28">
        <f>IF(VLOOKUP($B28,[1]Defaults!$A$1:$D$169,4,FALSE)&lt;&gt;0,VLOOKUP($B28,[1]Defaults!$A$1:$D$169,4,FALSE),"")</f>
        <v>5</v>
      </c>
      <c r="K28" s="1" t="str">
        <f t="shared" si="1"/>
        <v>@PART[dmASERT]:NEEDS[DMagicOrbitalScience]:HAS[@MODULE[DMAsteroidScanner]]
{
    @MODULE[DMAsteroidScanner]
    {
        %name = DMAsteroidScannerResourceUsage
        ResourceUsed = ElectricCharge
        ResourceAmtUsedForDeploy = 5
    }
}</v>
      </c>
    </row>
    <row r="29" spans="1:11" ht="174" x14ac:dyDescent="0.35">
      <c r="A29" t="s">
        <v>59</v>
      </c>
      <c r="B29" t="s">
        <v>58</v>
      </c>
      <c r="C29" t="s">
        <v>57</v>
      </c>
      <c r="E29" t="s">
        <v>56</v>
      </c>
      <c r="F29" t="str">
        <f t="shared" si="0"/>
        <v>DMAnomalyScannerResourceUsage</v>
      </c>
      <c r="G29" t="s">
        <v>0</v>
      </c>
      <c r="H29">
        <f>IF(VLOOKUP($B29,[1]Defaults!$A$1:$D$169,2,FALSE)&lt;&gt;0,VLOOKUP($B29,[1]Defaults!$A$1:$D$169,2,FALSE),"")</f>
        <v>5</v>
      </c>
      <c r="I29">
        <f>IF(VLOOKUP($B29,[1]Defaults!$A$1:$D$169,3,FALSE)&lt;&gt;0,VLOOKUP($B29,[1]Defaults!$A$1:$D$169,3,FALSE),"")</f>
        <v>5</v>
      </c>
      <c r="J29">
        <f>IF(VLOOKUP($B29,[1]Defaults!$A$1:$D$169,4,FALSE)&lt;&gt;0,VLOOKUP($B29,[1]Defaults!$A$1:$D$169,4,FALSE),"")</f>
        <v>5</v>
      </c>
      <c r="K29" s="1" t="str">
        <f t="shared" si="1"/>
        <v>@PART[dmAnomScanner]:NEEDS[DMagicOrbitalScience]:HAS[@MODULE[DMAnomalyScanner]]
{
    @MODULE[DMAnomalyScanner]
    {
        %name = DMAnomalyScannerResourceUsage
        ResourceUsed = ElectricCharge
        ResourceAmtNeededToStart = 5
        ResourceAmtNeededToEnd = 5
        ResourceAmtUsedForDeploy = 5
    }
}</v>
      </c>
    </row>
    <row r="30" spans="1:11" ht="159.5" x14ac:dyDescent="0.35">
      <c r="A30" t="s">
        <v>55</v>
      </c>
      <c r="B30" t="s">
        <v>54</v>
      </c>
      <c r="C30" t="s">
        <v>51</v>
      </c>
      <c r="E30" t="s">
        <v>1</v>
      </c>
      <c r="F30" t="str">
        <f t="shared" si="0"/>
        <v>ModuleAnimGenericResourceUsage</v>
      </c>
      <c r="G30" t="s">
        <v>0</v>
      </c>
      <c r="H30">
        <f>IF(VLOOKUP($B30,[1]Defaults!$A$1:$D$169,2,FALSE)&lt;&gt;0,VLOOKUP($B30,[1]Defaults!$A$1:$D$169,2,FALSE),"")</f>
        <v>5</v>
      </c>
      <c r="I30">
        <f>IF(VLOOKUP($B30,[1]Defaults!$A$1:$D$169,3,FALSE)&lt;&gt;0,VLOOKUP($B30,[1]Defaults!$A$1:$D$169,3,FALSE),"")</f>
        <v>5</v>
      </c>
      <c r="J30" t="str">
        <f>IF(VLOOKUP($B30,[1]Defaults!$A$1:$D$169,4,FALSE)&lt;&gt;0,VLOOKUP($B30,[1]Defaults!$A$1:$D$169,4,FALSE),"")</f>
        <v/>
      </c>
      <c r="K30" s="1" t="str">
        <f t="shared" si="1"/>
        <v>@PART[LT_Radio1|LT_Radio2]:NEEDS[LTech]:HAS[@MODULE[ModuleAnimateGeneric]]
{
    @MODULE[ModuleAnimateGeneric]
    {
        %name = ModuleAnimGenericResourceUsage
        ResourceUsed = ElectricCharge
        ResourceAmtNeededToStart = 5
        ResourceAmtNeededToEnd = 5
    }
}</v>
      </c>
    </row>
    <row r="31" spans="1:11" ht="145" x14ac:dyDescent="0.35">
      <c r="A31" t="s">
        <v>53</v>
      </c>
      <c r="B31" t="s">
        <v>52</v>
      </c>
      <c r="C31" t="s">
        <v>51</v>
      </c>
      <c r="E31" t="s">
        <v>5</v>
      </c>
      <c r="F31" t="str">
        <f t="shared" si="0"/>
        <v>ModuleSciExpResourceUsage</v>
      </c>
      <c r="G31" t="s">
        <v>0</v>
      </c>
      <c r="H31" t="str">
        <f>IF(VLOOKUP($B31,[1]Defaults!$A$1:$D$169,2,FALSE)&lt;&gt;0,VLOOKUP($B31,[1]Defaults!$A$1:$D$169,2,FALSE),"")</f>
        <v/>
      </c>
      <c r="I31" t="str">
        <f>IF(VLOOKUP($B31,[1]Defaults!$A$1:$D$169,3,FALSE)&lt;&gt;0,VLOOKUP($B31,[1]Defaults!$A$1:$D$169,3,FALSE),"")</f>
        <v/>
      </c>
      <c r="J31">
        <f>IF(VLOOKUP($B31,[1]Defaults!$A$1:$D$169,4,FALSE)&lt;&gt;0,VLOOKUP($B31,[1]Defaults!$A$1:$D$169,4,FALSE),"")</f>
        <v>5</v>
      </c>
      <c r="K31" s="1" t="str">
        <f t="shared" si="1"/>
        <v>@PART[LT_RadiationSensor]:NEEDS[LTech]:HAS[@MODULE[ModuleScienceExperiment]]
{
    @MODULE[ModuleScienceExperiment]:HAS[#experimentID[radiationScan]]
    {
        %name = ModuleSciExpResourceUsage
        ResourceUsed = ElectricCharge
        ResourceAmtUsedForDeploy = 5
    }
}</v>
      </c>
    </row>
    <row r="32" spans="1:11" ht="159.5" x14ac:dyDescent="0.35">
      <c r="A32" t="s">
        <v>50</v>
      </c>
      <c r="B32" t="s">
        <v>27</v>
      </c>
      <c r="C32" t="s">
        <v>38</v>
      </c>
      <c r="E32" t="s">
        <v>1</v>
      </c>
      <c r="F32" t="str">
        <f t="shared" si="0"/>
        <v>ModuleAnimGenericResourceUsage</v>
      </c>
      <c r="G32" t="s">
        <v>0</v>
      </c>
      <c r="H32">
        <f>IF(VLOOKUP($B32,[1]Defaults!$A$1:$D$169,2,FALSE)&lt;&gt;0,VLOOKUP($B32,[1]Defaults!$A$1:$D$169,2,FALSE),"")</f>
        <v>5</v>
      </c>
      <c r="I32">
        <f>IF(VLOOKUP($B32,[1]Defaults!$A$1:$D$169,3,FALSE)&lt;&gt;0,VLOOKUP($B32,[1]Defaults!$A$1:$D$169,3,FALSE),"")</f>
        <v>5</v>
      </c>
      <c r="J32" t="str">
        <f>IF(VLOOKUP($B32,[1]Defaults!$A$1:$D$169,4,FALSE)&lt;&gt;0,VLOOKUP($B32,[1]Defaults!$A$1:$D$169,4,FALSE),"")</f>
        <v/>
      </c>
      <c r="K32" s="1" t="str">
        <f t="shared" si="1"/>
        <v>@PART[GooExperiment]:NEEDS[Squad]:HAS[@MODULE[ModuleAnimateGeneric]]
{
    @MODULE[ModuleAnimateGeneric]
    {
        %name = ModuleAnimGenericResourceUsage
        ResourceUsed = ElectricCharge
        ResourceAmtNeededToStart = 5
        ResourceAmtNeededToEnd = 5
    }
}</v>
      </c>
    </row>
    <row r="33" spans="1:11" ht="159.5" x14ac:dyDescent="0.35">
      <c r="A33" t="s">
        <v>49</v>
      </c>
      <c r="B33" t="s">
        <v>3</v>
      </c>
      <c r="C33" t="s">
        <v>38</v>
      </c>
      <c r="E33" t="s">
        <v>1</v>
      </c>
      <c r="F33" t="str">
        <f t="shared" si="0"/>
        <v>ModuleAnimGenericResourceUsage</v>
      </c>
      <c r="G33" t="s">
        <v>0</v>
      </c>
      <c r="H33">
        <f>IF(VLOOKUP($B33,[1]Defaults!$A$1:$D$169,2,FALSE)&lt;&gt;0,VLOOKUP($B33,[1]Defaults!$A$1:$D$169,2,FALSE),"")</f>
        <v>15</v>
      </c>
      <c r="I33">
        <f>IF(VLOOKUP($B33,[1]Defaults!$A$1:$D$169,3,FALSE)&lt;&gt;0,VLOOKUP($B33,[1]Defaults!$A$1:$D$169,3,FALSE),"")</f>
        <v>5</v>
      </c>
      <c r="J33" t="str">
        <f>IF(VLOOKUP($B33,[1]Defaults!$A$1:$D$169,4,FALSE)&lt;&gt;0,VLOOKUP($B33,[1]Defaults!$A$1:$D$169,4,FALSE),"")</f>
        <v/>
      </c>
      <c r="K33" s="1" t="str">
        <f t="shared" si="1"/>
        <v>@PART[science_module]:NEEDS[Squad]:HAS[@MODULE[ModuleAnimateGeneric]]
{
    @MODULE[ModuleAnimateGeneric]
    {
        %name = ModuleAnimGenericResourceUsage
        ResourceUsed = ElectricCharge
        ResourceAmtNeededToStart = 15
        ResourceAmtNeededToEnd = 5
    }
}</v>
      </c>
    </row>
    <row r="34" spans="1:11" ht="145" x14ac:dyDescent="0.35">
      <c r="A34" t="s">
        <v>48</v>
      </c>
      <c r="B34" t="s">
        <v>24</v>
      </c>
      <c r="C34" t="s">
        <v>38</v>
      </c>
      <c r="E34" t="s">
        <v>5</v>
      </c>
      <c r="F34" t="str">
        <f t="shared" si="0"/>
        <v>ModuleSciExpResourceUsage</v>
      </c>
      <c r="G34" t="s">
        <v>0</v>
      </c>
      <c r="H34" t="str">
        <f>IF(VLOOKUP($B34,[1]Defaults!$A$1:$D$169,2,FALSE)&lt;&gt;0,VLOOKUP($B34,[1]Defaults!$A$1:$D$169,2,FALSE),"")</f>
        <v/>
      </c>
      <c r="I34" t="str">
        <f>IF(VLOOKUP($B34,[1]Defaults!$A$1:$D$169,3,FALSE)&lt;&gt;0,VLOOKUP($B34,[1]Defaults!$A$1:$D$169,3,FALSE),"")</f>
        <v/>
      </c>
      <c r="J34">
        <f>IF(VLOOKUP($B34,[1]Defaults!$A$1:$D$169,4,FALSE)&lt;&gt;0,VLOOKUP($B34,[1]Defaults!$A$1:$D$169,4,FALSE),"")</f>
        <v>5</v>
      </c>
      <c r="K34" s="1" t="str">
        <f t="shared" si="1"/>
        <v>@PART[sensorThermometer]:NEEDS[Squad]:HAS[@MODULE[ModuleScienceExperiment]]
{
    @MODULE[ModuleScienceExperiment]:HAS[#experimentID[temperatureScan]]
    {
        %name = ModuleSciExpResourceUsage
        ResourceUsed = ElectricCharge
        ResourceAmtUsedForDeploy = 5
    }
}</v>
      </c>
    </row>
    <row r="35" spans="1:11" ht="145" x14ac:dyDescent="0.35">
      <c r="A35" t="s">
        <v>47</v>
      </c>
      <c r="B35" t="s">
        <v>46</v>
      </c>
      <c r="C35" t="s">
        <v>38</v>
      </c>
      <c r="E35" t="s">
        <v>5</v>
      </c>
      <c r="F35" t="str">
        <f t="shared" ref="F35:F62" si="2">IF(E35="ModuleScienceExperiment","ModuleSciExpResourceUsage",IF(E35="ModuleAnimateGeneric","ModuleAnimGenericResourceUsage",_xlfn.CONCAT(E35,"ResourceUsage")))</f>
        <v>ModuleSciExpResourceUsage</v>
      </c>
      <c r="G35" t="s">
        <v>0</v>
      </c>
      <c r="H35" t="str">
        <f>IF(VLOOKUP($B35,[1]Defaults!$A$1:$D$169,2,FALSE)&lt;&gt;0,VLOOKUP($B35,[1]Defaults!$A$1:$D$169,2,FALSE),"")</f>
        <v/>
      </c>
      <c r="I35" t="str">
        <f>IF(VLOOKUP($B35,[1]Defaults!$A$1:$D$169,3,FALSE)&lt;&gt;0,VLOOKUP($B35,[1]Defaults!$A$1:$D$169,3,FALSE),"")</f>
        <v/>
      </c>
      <c r="J35">
        <f>IF(VLOOKUP($B35,[1]Defaults!$A$1:$D$169,4,FALSE)&lt;&gt;0,VLOOKUP($B35,[1]Defaults!$A$1:$D$169,4,FALSE),"")</f>
        <v>5</v>
      </c>
      <c r="K35" s="1" t="str">
        <f t="shared" ref="K35:K56" si="3">_xlfn.CONCAT("@PART[",A35,"]:NEEDS[",C35,"]:HAS[@MODULE[",E35,"]]",CHAR(10),"{",CHAR(10),"    @MODULE[",E35,"]",IF(D35="Multiple",",*",IF(E35="ModuleScienceExperiment",_xlfn.CONCAT(":HAS[#experimentID[",B35,"]]"),"")),CHAR(10),"    {",CHAR(10),"        %name = ",F35,CHAR(10),CHAR(10),"        ",G$2," = ",G35,IF(H35&lt;&gt;"",_xlfn.CONCAT(CHAR(10),"        ",H$2," = ",H35),""),IF(I35&lt;&gt;"",_xlfn.CONCAT(CHAR(10),"        ",I$2," = ",I35),""),IF(J35&lt;&gt;"",_xlfn.CONCAT(CHAR(10),"        ",J$2," = ",J35),""),CHAR(10),"    }",CHAR(10),"}")</f>
        <v>@PART[sensorBarometer]:NEEDS[Squad]:HAS[@MODULE[ModuleScienceExperiment]]
{
    @MODULE[ModuleScienceExperiment]:HAS[#experimentID[barometerScan]]
    {
        %name = ModuleSciExpResourceUsage
        ResourceUsed = ElectricCharge
        ResourceAmtUsedForDeploy = 5
    }
}</v>
      </c>
    </row>
    <row r="36" spans="1:11" ht="145" x14ac:dyDescent="0.35">
      <c r="A36" t="s">
        <v>45</v>
      </c>
      <c r="B36" t="s">
        <v>34</v>
      </c>
      <c r="C36" t="s">
        <v>38</v>
      </c>
      <c r="E36" t="s">
        <v>5</v>
      </c>
      <c r="F36" t="str">
        <f t="shared" si="2"/>
        <v>ModuleSciExpResourceUsage</v>
      </c>
      <c r="G36" t="s">
        <v>0</v>
      </c>
      <c r="H36" t="str">
        <f>IF(VLOOKUP($B36,[1]Defaults!$A$1:$D$169,2,FALSE)&lt;&gt;0,VLOOKUP($B36,[1]Defaults!$A$1:$D$169,2,FALSE),"")</f>
        <v/>
      </c>
      <c r="I36" t="str">
        <f>IF(VLOOKUP($B36,[1]Defaults!$A$1:$D$169,3,FALSE)&lt;&gt;0,VLOOKUP($B36,[1]Defaults!$A$1:$D$169,3,FALSE),"")</f>
        <v/>
      </c>
      <c r="J36">
        <f>IF(VLOOKUP($B36,[1]Defaults!$A$1:$D$169,4,FALSE)&lt;&gt;0,VLOOKUP($B36,[1]Defaults!$A$1:$D$169,4,FALSE),"")</f>
        <v>5</v>
      </c>
      <c r="K36" s="1" t="str">
        <f t="shared" si="3"/>
        <v>@PART[sensorAccelerometer]:NEEDS[Squad]:HAS[@MODULE[ModuleScienceExperiment]]
{
    @MODULE[ModuleScienceExperiment]:HAS[#experimentID[seismicScan]]
    {
        %name = ModuleSciExpResourceUsage
        ResourceUsed = ElectricCharge
        ResourceAmtUsedForDeploy = 5
    }
}</v>
      </c>
    </row>
    <row r="37" spans="1:11" ht="145" x14ac:dyDescent="0.35">
      <c r="A37" t="s">
        <v>44</v>
      </c>
      <c r="B37" t="s">
        <v>43</v>
      </c>
      <c r="C37" t="s">
        <v>38</v>
      </c>
      <c r="E37" t="s">
        <v>5</v>
      </c>
      <c r="F37" t="str">
        <f t="shared" si="2"/>
        <v>ModuleSciExpResourceUsage</v>
      </c>
      <c r="G37" t="s">
        <v>0</v>
      </c>
      <c r="H37" t="str">
        <f>IF(VLOOKUP($B37,[1]Defaults!$A$1:$D$169,2,FALSE)&lt;&gt;0,VLOOKUP($B37,[1]Defaults!$A$1:$D$169,2,FALSE),"")</f>
        <v/>
      </c>
      <c r="I37" t="str">
        <f>IF(VLOOKUP($B37,[1]Defaults!$A$1:$D$169,3,FALSE)&lt;&gt;0,VLOOKUP($B37,[1]Defaults!$A$1:$D$169,3,FALSE),"")</f>
        <v/>
      </c>
      <c r="J37">
        <f>IF(VLOOKUP($B37,[1]Defaults!$A$1:$D$169,4,FALSE)&lt;&gt;0,VLOOKUP($B37,[1]Defaults!$A$1:$D$169,4,FALSE),"")</f>
        <v>5</v>
      </c>
      <c r="K37" s="1" t="str">
        <f t="shared" si="3"/>
        <v>@PART[sensorGravimeter]:NEEDS[Squad]:HAS[@MODULE[ModuleScienceExperiment]]
{
    @MODULE[ModuleScienceExperiment]:HAS[#experimentID[gravityScan]]
    {
        %name = ModuleSciExpResourceUsage
        ResourceUsed = ElectricCharge
        ResourceAmtUsedForDeploy = 5
    }
}</v>
      </c>
    </row>
    <row r="38" spans="1:11" ht="145" x14ac:dyDescent="0.35">
      <c r="A38" t="s">
        <v>42</v>
      </c>
      <c r="B38" t="s">
        <v>41</v>
      </c>
      <c r="C38" t="s">
        <v>38</v>
      </c>
      <c r="E38" t="s">
        <v>5</v>
      </c>
      <c r="F38" t="str">
        <f t="shared" si="2"/>
        <v>ModuleSciExpResourceUsage</v>
      </c>
      <c r="G38" t="s">
        <v>0</v>
      </c>
      <c r="H38" t="str">
        <f>IF(VLOOKUP($B38,[1]Defaults!$A$1:$D$169,2,FALSE)&lt;&gt;0,VLOOKUP($B38,[1]Defaults!$A$1:$D$169,2,FALSE),"")</f>
        <v/>
      </c>
      <c r="I38" t="str">
        <f>IF(VLOOKUP($B38,[1]Defaults!$A$1:$D$169,3,FALSE)&lt;&gt;0,VLOOKUP($B38,[1]Defaults!$A$1:$D$169,3,FALSE),"")</f>
        <v/>
      </c>
      <c r="J38">
        <f>IF(VLOOKUP($B38,[1]Defaults!$A$1:$D$169,4,FALSE)&lt;&gt;0,VLOOKUP($B38,[1]Defaults!$A$1:$D$169,4,FALSE),"")</f>
        <v>5</v>
      </c>
      <c r="K38" s="1" t="str">
        <f t="shared" si="3"/>
        <v>@PART[sensorAtmosphere]:NEEDS[Squad]:HAS[@MODULE[ModuleScienceExperiment]]
{
    @MODULE[ModuleScienceExperiment]:HAS[#experimentID[atmosphereAnalysis]]
    {
        %name = ModuleSciExpResourceUsage
        ResourceUsed = ElectricCharge
        ResourceAmtUsedForDeploy = 5
    }
}</v>
      </c>
    </row>
    <row r="39" spans="1:11" ht="145" x14ac:dyDescent="0.35">
      <c r="A39" t="s">
        <v>40</v>
      </c>
      <c r="B39" t="s">
        <v>39</v>
      </c>
      <c r="C39" t="s">
        <v>38</v>
      </c>
      <c r="E39" t="s">
        <v>5</v>
      </c>
      <c r="F39" t="str">
        <f t="shared" si="2"/>
        <v>ModuleSciExpResourceUsage</v>
      </c>
      <c r="G39" t="s">
        <v>0</v>
      </c>
      <c r="H39" t="str">
        <f>IF(VLOOKUP($B39,[1]Defaults!$A$1:$D$169,2,FALSE)&lt;&gt;0,VLOOKUP($B39,[1]Defaults!$A$1:$D$169,2,FALSE),"")</f>
        <v/>
      </c>
      <c r="I39" t="str">
        <f>IF(VLOOKUP($B39,[1]Defaults!$A$1:$D$169,3,FALSE)&lt;&gt;0,VLOOKUP($B39,[1]Defaults!$A$1:$D$169,3,FALSE),"")</f>
        <v/>
      </c>
      <c r="J39">
        <f>IF(VLOOKUP($B39,[1]Defaults!$A$1:$D$169,4,FALSE)&lt;&gt;0,VLOOKUP($B39,[1]Defaults!$A$1:$D$169,4,FALSE),"")</f>
        <v>5</v>
      </c>
      <c r="K39" s="1" t="str">
        <f t="shared" si="3"/>
        <v>@PART[InfraredTelescope]:NEEDS[Squad]:HAS[@MODULE[ModuleScienceExperiment]]
{
    @MODULE[ModuleScienceExperiment]:HAS[#experimentID[infraredTelescope]]
    {
        %name = ModuleSciExpResourceUsage
        ResourceUsed = ElectricCharge
        ResourceAmtUsedForDeploy = 5
    }
}</v>
      </c>
    </row>
    <row r="40" spans="1:11" ht="145" x14ac:dyDescent="0.35">
      <c r="A40" s="2" t="s">
        <v>37</v>
      </c>
      <c r="C40" t="s">
        <v>33</v>
      </c>
      <c r="D40" t="s">
        <v>36</v>
      </c>
      <c r="E40" t="s">
        <v>5</v>
      </c>
      <c r="F40" t="str">
        <f t="shared" si="2"/>
        <v>ModuleSciExpResourceUsage</v>
      </c>
      <c r="G40" t="s">
        <v>0</v>
      </c>
      <c r="J40">
        <v>5</v>
      </c>
      <c r="K40" s="1" t="str">
        <f t="shared" si="3"/>
        <v>@PART[bb_Sensor]:NEEDS[Bumblebee]:HAS[@MODULE[ModuleScienceExperiment]]
{
    @MODULE[ModuleScienceExperiment],*
    {
        %name = ModuleSciExpResourceUsage
        ResourceUsed = ElectricCharge
        ResourceAmtUsedForDeploy = 5
    }
}</v>
      </c>
    </row>
    <row r="41" spans="1:11" ht="145" x14ac:dyDescent="0.35">
      <c r="A41" t="s">
        <v>35</v>
      </c>
      <c r="B41" t="s">
        <v>34</v>
      </c>
      <c r="C41" t="s">
        <v>33</v>
      </c>
      <c r="E41" t="s">
        <v>5</v>
      </c>
      <c r="F41" t="str">
        <f t="shared" si="2"/>
        <v>ModuleSciExpResourceUsage</v>
      </c>
      <c r="G41" t="s">
        <v>0</v>
      </c>
      <c r="H41" t="str">
        <f>IF(VLOOKUP($B41,[1]Defaults!$A$1:$D$169,2,FALSE)&lt;&gt;0,VLOOKUP($B41,[1]Defaults!$A$1:$D$169,2,FALSE),"")</f>
        <v/>
      </c>
      <c r="I41" t="str">
        <f>IF(VLOOKUP($B41,[1]Defaults!$A$1:$D$169,3,FALSE)&lt;&gt;0,VLOOKUP($B41,[1]Defaults!$A$1:$D$169,3,FALSE),"")</f>
        <v/>
      </c>
      <c r="J41">
        <f>IF(VLOOKUP($B41,[1]Defaults!$A$1:$D$169,4,FALSE)&lt;&gt;0,VLOOKUP($B41,[1]Defaults!$A$1:$D$169,4,FALSE),"")</f>
        <v>5</v>
      </c>
      <c r="K41" s="1" t="str">
        <f t="shared" si="3"/>
        <v>@PART[bb_Seismometer]:NEEDS[Bumblebee]:HAS[@MODULE[ModuleScienceExperiment]]
{
    @MODULE[ModuleScienceExperiment]:HAS[#experimentID[seismicScan]]
    {
        %name = ModuleSciExpResourceUsage
        ResourceUsed = ElectricCharge
        ResourceAmtUsedForDeploy = 5
    }
}</v>
      </c>
    </row>
    <row r="42" spans="1:11" ht="145" x14ac:dyDescent="0.35">
      <c r="A42" t="s">
        <v>32</v>
      </c>
      <c r="B42" t="s">
        <v>24</v>
      </c>
      <c r="C42" t="s">
        <v>26</v>
      </c>
      <c r="E42" t="s">
        <v>5</v>
      </c>
      <c r="F42" t="str">
        <f t="shared" si="2"/>
        <v>ModuleSciExpResourceUsage</v>
      </c>
      <c r="G42" t="s">
        <v>0</v>
      </c>
      <c r="H42" t="str">
        <f>IF(VLOOKUP($B42,[1]Defaults!$A$1:$D$169,2,FALSE)&lt;&gt;0,VLOOKUP($B42,[1]Defaults!$A$1:$D$169,2,FALSE),"")</f>
        <v/>
      </c>
      <c r="I42" t="str">
        <f>IF(VLOOKUP($B42,[1]Defaults!$A$1:$D$169,3,FALSE)&lt;&gt;0,VLOOKUP($B42,[1]Defaults!$A$1:$D$169,3,FALSE),"")</f>
        <v/>
      </c>
      <c r="J42">
        <f>IF(VLOOKUP($B42,[1]Defaults!$A$1:$D$169,4,FALSE)&lt;&gt;0,VLOOKUP($B42,[1]Defaults!$A$1:$D$169,4,FALSE),"")</f>
        <v>5</v>
      </c>
      <c r="K42" s="1" t="str">
        <f t="shared" si="3"/>
        <v>@PART[CapellaExperiment1]:NEEDS[CNAR]:HAS[@MODULE[ModuleScienceExperiment]]
{
    @MODULE[ModuleScienceExperiment]:HAS[#experimentID[temperatureScan]]
    {
        %name = ModuleSciExpResourceUsage
        ResourceUsed = ElectricCharge
        ResourceAmtUsedForDeploy = 5
    }
}</v>
      </c>
    </row>
    <row r="43" spans="1:11" ht="145" x14ac:dyDescent="0.35">
      <c r="A43" t="s">
        <v>31</v>
      </c>
      <c r="B43" t="s">
        <v>30</v>
      </c>
      <c r="C43" t="s">
        <v>26</v>
      </c>
      <c r="D43" t="s">
        <v>29</v>
      </c>
      <c r="E43" t="s">
        <v>5</v>
      </c>
      <c r="F43" t="str">
        <f t="shared" si="2"/>
        <v>ModuleSciExpResourceUsage</v>
      </c>
      <c r="G43" t="s">
        <v>0</v>
      </c>
      <c r="H43" t="str">
        <f>IF(VLOOKUP($B43,[1]Defaults!$A$1:$D$169,2,FALSE)&lt;&gt;0,VLOOKUP($B43,[1]Defaults!$A$1:$D$169,2,FALSE),"")</f>
        <v/>
      </c>
      <c r="I43" t="str">
        <f>IF(VLOOKUP($B43,[1]Defaults!$A$1:$D$169,3,FALSE)&lt;&gt;0,VLOOKUP($B43,[1]Defaults!$A$1:$D$169,3,FALSE),"")</f>
        <v/>
      </c>
      <c r="J43">
        <f>IF(VLOOKUP($B43,[1]Defaults!$A$1:$D$169,4,FALSE)&lt;&gt;0,VLOOKUP($B43,[1]Defaults!$A$1:$D$169,4,FALSE),"")</f>
        <v>5</v>
      </c>
      <c r="K43" s="1" t="str">
        <f t="shared" si="3"/>
        <v>@PART[CapellaExperiment2]:NEEDS[CNAR]:HAS[@MODULE[ModuleScienceExperiment]]
{
    @MODULE[ModuleScienceExperiment]:HAS[#experimentID[pressureScan]]
    {
        %name = ModuleSciExpResourceUsage
        ResourceUsed = ElectricCharge
        ResourceAmtUsedForDeploy = 5
    }
}</v>
      </c>
    </row>
    <row r="44" spans="1:11" ht="145" x14ac:dyDescent="0.35">
      <c r="A44" s="2" t="s">
        <v>28</v>
      </c>
      <c r="B44" t="s">
        <v>27</v>
      </c>
      <c r="C44" t="s">
        <v>26</v>
      </c>
      <c r="E44" t="s">
        <v>5</v>
      </c>
      <c r="F44" t="str">
        <f t="shared" si="2"/>
        <v>ModuleSciExpResourceUsage</v>
      </c>
      <c r="G44" t="s">
        <v>0</v>
      </c>
      <c r="J44">
        <v>5</v>
      </c>
      <c r="K44" s="1" t="str">
        <f t="shared" si="3"/>
        <v>@PART[CapellaExperiment3]:NEEDS[CNAR]:HAS[@MODULE[ModuleScienceExperiment]]
{
    @MODULE[ModuleScienceExperiment]:HAS[#experimentID[mysteryGoo]]
    {
        %name = ModuleSciExpResourceUsage
        ResourceUsed = ElectricCharge
        ResourceAmtUsedForDeploy = 5
    }
}</v>
      </c>
    </row>
    <row r="45" spans="1:11" ht="145" x14ac:dyDescent="0.35">
      <c r="A45" t="s">
        <v>25</v>
      </c>
      <c r="B45" t="s">
        <v>24</v>
      </c>
      <c r="C45" t="s">
        <v>23</v>
      </c>
      <c r="E45" t="s">
        <v>5</v>
      </c>
      <c r="F45" t="str">
        <f t="shared" si="2"/>
        <v>ModuleSciExpResourceUsage</v>
      </c>
      <c r="G45" t="s">
        <v>0</v>
      </c>
      <c r="H45" t="str">
        <f>IF(VLOOKUP($B45,[1]Defaults!$A$1:$D$169,2,FALSE)&lt;&gt;0,VLOOKUP($B45,[1]Defaults!$A$1:$D$169,2,FALSE),"")</f>
        <v/>
      </c>
      <c r="I45" t="str">
        <f>IF(VLOOKUP($B45,[1]Defaults!$A$1:$D$169,3,FALSE)&lt;&gt;0,VLOOKUP($B45,[1]Defaults!$A$1:$D$169,3,FALSE),"")</f>
        <v/>
      </c>
      <c r="J45">
        <f>IF(VLOOKUP($B45,[1]Defaults!$A$1:$D$169,4,FALSE)&lt;&gt;0,VLOOKUP($B45,[1]Defaults!$A$1:$D$169,4,FALSE),"")</f>
        <v>5</v>
      </c>
      <c r="K45" s="1" t="str">
        <f t="shared" si="3"/>
        <v>@PART[JWST-BaseStructure]:NEEDS[JamesWebb]:HAS[@MODULE[ModuleScienceExperiment]]
{
    @MODULE[ModuleScienceExperiment]:HAS[#experimentID[temperatureScan]]
    {
        %name = ModuleSciExpResourceUsage
        ResourceUsed = ElectricCharge
        ResourceAmtUsedForDeploy = 5
    }
}</v>
      </c>
    </row>
    <row r="46" spans="1:11" ht="145" x14ac:dyDescent="0.35">
      <c r="A46" t="s">
        <v>22</v>
      </c>
      <c r="B46" t="s">
        <v>21</v>
      </c>
      <c r="C46" t="s">
        <v>16</v>
      </c>
      <c r="E46" t="s">
        <v>5</v>
      </c>
      <c r="F46" t="str">
        <f t="shared" si="2"/>
        <v>ModuleSciExpResourceUsage</v>
      </c>
      <c r="G46" t="s">
        <v>0</v>
      </c>
      <c r="H46" t="str">
        <f>IF(VLOOKUP($B46,[1]Defaults!$A$1:$D$169,2,FALSE)&lt;&gt;0,VLOOKUP($B46,[1]Defaults!$A$1:$D$169,2,FALSE),"")</f>
        <v/>
      </c>
      <c r="I46" t="str">
        <f>IF(VLOOKUP($B46,[1]Defaults!$A$1:$D$169,3,FALSE)&lt;&gt;0,VLOOKUP($B46,[1]Defaults!$A$1:$D$169,3,FALSE),"")</f>
        <v/>
      </c>
      <c r="J46">
        <f>IF(VLOOKUP($B46,[1]Defaults!$A$1:$D$169,4,FALSE)&lt;&gt;0,VLOOKUP($B46,[1]Defaults!$A$1:$D$169,4,FALSE),"")</f>
        <v>5</v>
      </c>
      <c r="K46" s="1" t="str">
        <f t="shared" si="3"/>
        <v>@PART[_Luciole_cubesat_3u_03125]:NEEDS[Luciole]:HAS[@MODULE[ModuleScienceExperiment]]
{
    @MODULE[ModuleScienceExperiment]:HAS[#experimentID[StudentExperiment]]
    {
        %name = ModuleSciExpResourceUsage
        ResourceUsed = ElectricCharge
        ResourceAmtUsedForDeploy = 5
    }
}</v>
      </c>
    </row>
    <row r="47" spans="1:11" ht="145" x14ac:dyDescent="0.35">
      <c r="A47" t="s">
        <v>20</v>
      </c>
      <c r="B47" t="s">
        <v>19</v>
      </c>
      <c r="C47" t="s">
        <v>16</v>
      </c>
      <c r="E47" t="s">
        <v>5</v>
      </c>
      <c r="F47" t="str">
        <f t="shared" si="2"/>
        <v>ModuleSciExpResourceUsage</v>
      </c>
      <c r="G47" t="s">
        <v>0</v>
      </c>
      <c r="H47" t="str">
        <f>IF(VLOOKUP($B47,[1]Defaults!$A$1:$D$169,2,FALSE)&lt;&gt;0,VLOOKUP($B47,[1]Defaults!$A$1:$D$169,2,FALSE),"")</f>
        <v/>
      </c>
      <c r="I47" t="str">
        <f>IF(VLOOKUP($B47,[1]Defaults!$A$1:$D$169,3,FALSE)&lt;&gt;0,VLOOKUP($B47,[1]Defaults!$A$1:$D$169,3,FALSE),"")</f>
        <v/>
      </c>
      <c r="J47">
        <f>IF(VLOOKUP($B47,[1]Defaults!$A$1:$D$169,4,FALSE)&lt;&gt;0,VLOOKUP($B47,[1]Defaults!$A$1:$D$169,4,FALSE),"")</f>
        <v>5</v>
      </c>
      <c r="K47" s="1" t="str">
        <f t="shared" si="3"/>
        <v>@PART[_Luciole_cubesat_6u_0625]:NEEDS[Luciole]:HAS[@MODULE[ModuleScienceExperiment]]
{
    @MODULE[ModuleScienceExperiment]:HAS[#experimentID[KSCExperiment]]
    {
        %name = ModuleSciExpResourceUsage
        ResourceUsed = ElectricCharge
        ResourceAmtUsedForDeploy = 5
    }
}</v>
      </c>
    </row>
    <row r="48" spans="1:11" ht="145" x14ac:dyDescent="0.35">
      <c r="A48" t="s">
        <v>18</v>
      </c>
      <c r="B48" t="s">
        <v>17</v>
      </c>
      <c r="C48" t="s">
        <v>16</v>
      </c>
      <c r="E48" t="s">
        <v>5</v>
      </c>
      <c r="F48" t="str">
        <f t="shared" si="2"/>
        <v>ModuleSciExpResourceUsage</v>
      </c>
      <c r="G48" t="s">
        <v>0</v>
      </c>
      <c r="H48" t="str">
        <f>IF(VLOOKUP($B48,[1]Defaults!$A$1:$D$169,2,FALSE)&lt;&gt;0,VLOOKUP($B48,[1]Defaults!$A$1:$D$169,2,FALSE),"")</f>
        <v/>
      </c>
      <c r="I48" t="str">
        <f>IF(VLOOKUP($B48,[1]Defaults!$A$1:$D$169,3,FALSE)&lt;&gt;0,VLOOKUP($B48,[1]Defaults!$A$1:$D$169,3,FALSE),"")</f>
        <v/>
      </c>
      <c r="J48">
        <f>IF(VLOOKUP($B48,[1]Defaults!$A$1:$D$169,4,FALSE)&lt;&gt;0,VLOOKUP($B48,[1]Defaults!$A$1:$D$169,4,FALSE),"")</f>
        <v>5</v>
      </c>
      <c r="K48" s="1" t="str">
        <f t="shared" si="3"/>
        <v>@PART[_Luciole_Probe_03125]:NEEDS[Luciole]:HAS[@MODULE[ModuleScienceExperiment]]
{
    @MODULE[ModuleScienceExperiment]:HAS[#experimentID[CustomerExperiment]]
    {
        %name = ModuleSciExpResourceUsage
        ResourceUsed = ElectricCharge
        ResourceAmtUsedForDeploy = 5
    }
}</v>
      </c>
    </row>
    <row r="49" spans="1:11" ht="145" x14ac:dyDescent="0.35">
      <c r="A49" t="s">
        <v>12</v>
      </c>
      <c r="B49" t="s">
        <v>15</v>
      </c>
      <c r="C49" t="s">
        <v>6</v>
      </c>
      <c r="E49" t="s">
        <v>5</v>
      </c>
      <c r="F49" t="str">
        <f t="shared" si="2"/>
        <v>ModuleSciExpResourceUsage</v>
      </c>
      <c r="G49" t="s">
        <v>0</v>
      </c>
      <c r="H49" t="str">
        <f>IF(VLOOKUP($B49,[1]Defaults!$A$1:$D$169,2,FALSE)&lt;&gt;0,VLOOKUP($B49,[1]Defaults!$A$1:$D$169,2,FALSE),"")</f>
        <v/>
      </c>
      <c r="I49" t="str">
        <f>IF(VLOOKUP($B49,[1]Defaults!$A$1:$D$169,3,FALSE)&lt;&gt;0,VLOOKUP($B49,[1]Defaults!$A$1:$D$169,3,FALSE),"")</f>
        <v/>
      </c>
      <c r="J49">
        <f>IF(VLOOKUP($B49,[1]Defaults!$A$1:$D$169,4,FALSE)&lt;&gt;0,VLOOKUP($B49,[1]Defaults!$A$1:$D$169,4,FALSE),"")</f>
        <v>5</v>
      </c>
      <c r="K49" s="1" t="str">
        <f t="shared" si="3"/>
        <v>@PART[MD-Hab]:NEEDS[MarsDirect]:HAS[@MODULE[ModuleScienceExperiment]]
{
    @MODULE[ModuleScienceExperiment]:HAS[#experimentID[DDLaser]]
    {
        %name = ModuleSciExpResourceUsage
        ResourceUsed = ElectricCharge
        ResourceAmtUsedForDeploy = 5
    }
}</v>
      </c>
    </row>
    <row r="50" spans="1:11" ht="145" x14ac:dyDescent="0.35">
      <c r="A50" t="s">
        <v>12</v>
      </c>
      <c r="B50" t="s">
        <v>14</v>
      </c>
      <c r="C50" t="s">
        <v>6</v>
      </c>
      <c r="E50" t="s">
        <v>5</v>
      </c>
      <c r="F50" t="str">
        <f t="shared" si="2"/>
        <v>ModuleSciExpResourceUsage</v>
      </c>
      <c r="G50" t="s">
        <v>0</v>
      </c>
      <c r="H50" t="str">
        <f>IF(VLOOKUP($B50,[1]Defaults!$A$1:$D$169,2,FALSE)&lt;&gt;0,VLOOKUP($B50,[1]Defaults!$A$1:$D$169,2,FALSE),"")</f>
        <v/>
      </c>
      <c r="I50" t="str">
        <f>IF(VLOOKUP($B50,[1]Defaults!$A$1:$D$169,3,FALSE)&lt;&gt;0,VLOOKUP($B50,[1]Defaults!$A$1:$D$169,3,FALSE),"")</f>
        <v/>
      </c>
      <c r="J50">
        <f>IF(VLOOKUP($B50,[1]Defaults!$A$1:$D$169,4,FALSE)&lt;&gt;0,VLOOKUP($B50,[1]Defaults!$A$1:$D$169,4,FALSE),"")</f>
        <v>5</v>
      </c>
      <c r="K50" s="1" t="str">
        <f t="shared" si="3"/>
        <v>@PART[MD-Hab]:NEEDS[MarsDirect]:HAS[@MODULE[ModuleScienceExperiment]]
{
    @MODULE[ModuleScienceExperiment]:HAS[#experimentID[DDXray]]
    {
        %name = ModuleSciExpResourceUsage
        ResourceUsed = ElectricCharge
        ResourceAmtUsedForDeploy = 5
    }
}</v>
      </c>
    </row>
    <row r="51" spans="1:11" ht="145" x14ac:dyDescent="0.35">
      <c r="A51" t="s">
        <v>12</v>
      </c>
      <c r="B51" t="s">
        <v>13</v>
      </c>
      <c r="C51" t="s">
        <v>6</v>
      </c>
      <c r="E51" t="s">
        <v>5</v>
      </c>
      <c r="F51" t="str">
        <f t="shared" si="2"/>
        <v>ModuleSciExpResourceUsage</v>
      </c>
      <c r="G51" t="s">
        <v>0</v>
      </c>
      <c r="H51" t="str">
        <f>IF(VLOOKUP($B51,DefaultScience!$A$1:$D$169,2,FALSE)&lt;&gt;0,VLOOKUP($B51,DefaultScience!$A$1:$D$169,2,FALSE),"")</f>
        <v/>
      </c>
      <c r="I51" t="str">
        <f>IF(VLOOKUP($B51,DefaultScience!$A$1:$D$169,3,FALSE)&lt;&gt;0,VLOOKUP($B51,DefaultScience!$A$1:$D$169,3,FALSE),"")</f>
        <v/>
      </c>
      <c r="J51">
        <f>IF(VLOOKUP($B51,DefaultScience!$A$1:$D$169,4,FALSE)&lt;&gt;0,VLOOKUP($B51,DefaultScience!$A$1:$D$169,4,FALSE),"")</f>
        <v>5</v>
      </c>
      <c r="K51" s="1" t="str">
        <f t="shared" si="3"/>
        <v>@PART[MD-Hab]:NEEDS[MarsDirect]:HAS[@MODULE[ModuleScienceExperiment]]
{
    @MODULE[ModuleScienceExperiment]:HAS[#experimentID[DDMassSpectro]]
    {
        %name = ModuleSciExpResourceUsage
        ResourceUsed = ElectricCharge
        ResourceAmtUsedForDeploy = 5
    }
}</v>
      </c>
    </row>
    <row r="52" spans="1:11" ht="145" x14ac:dyDescent="0.35">
      <c r="A52" t="s">
        <v>12</v>
      </c>
      <c r="B52" t="s">
        <v>11</v>
      </c>
      <c r="C52" t="s">
        <v>6</v>
      </c>
      <c r="E52" t="s">
        <v>5</v>
      </c>
      <c r="F52" t="str">
        <f t="shared" si="2"/>
        <v>ModuleSciExpResourceUsage</v>
      </c>
      <c r="G52" t="s">
        <v>0</v>
      </c>
      <c r="H52" t="str">
        <f>IF(VLOOKUP($B52,DefaultScience!$A$1:$D$169,2,FALSE)&lt;&gt;0,VLOOKUP($B52,DefaultScience!$A$1:$D$169,2,FALSE),"")</f>
        <v/>
      </c>
      <c r="I52" t="str">
        <f>IF(VLOOKUP($B52,DefaultScience!$A$1:$D$169,3,FALSE)&lt;&gt;0,VLOOKUP($B52,DefaultScience!$A$1:$D$169,3,FALSE),"")</f>
        <v/>
      </c>
      <c r="J52">
        <f>IF(VLOOKUP($B52,DefaultScience!$A$1:$D$169,4,FALSE)&lt;&gt;0,VLOOKUP($B52,DefaultScience!$A$1:$D$169,4,FALSE),"")</f>
        <v>5</v>
      </c>
      <c r="K52" s="1" t="str">
        <f t="shared" si="3"/>
        <v>@PART[MD-Hab]:NEEDS[MarsDirect]:HAS[@MODULE[ModuleScienceExperiment]]
{
    @MODULE[ModuleScienceExperiment]:HAS[#experimentID[DDCarbon]]
    {
        %name = ModuleSciExpResourceUsage
        ResourceUsed = ElectricCharge
        ResourceAmtUsedForDeploy = 5
    }
}</v>
      </c>
    </row>
    <row r="53" spans="1:11" ht="145" x14ac:dyDescent="0.35">
      <c r="A53" t="s">
        <v>8</v>
      </c>
      <c r="B53" t="s">
        <v>10</v>
      </c>
      <c r="C53" t="s">
        <v>6</v>
      </c>
      <c r="E53" t="s">
        <v>5</v>
      </c>
      <c r="F53" t="str">
        <f t="shared" si="2"/>
        <v>ModuleSciExpResourceUsage</v>
      </c>
      <c r="G53" t="s">
        <v>0</v>
      </c>
      <c r="H53" t="str">
        <f>IF(VLOOKUP($B53,DefaultScience!$A$1:$D$169,2,FALSE)&lt;&gt;0,VLOOKUP($B53,DefaultScience!$A$1:$D$169,2,FALSE),"")</f>
        <v/>
      </c>
      <c r="I53" t="str">
        <f>IF(VLOOKUP($B53,DefaultScience!$A$1:$D$169,3,FALSE)&lt;&gt;0,VLOOKUP($B53,DefaultScience!$A$1:$D$169,3,FALSE),"")</f>
        <v/>
      </c>
      <c r="J53">
        <f>IF(VLOOKUP($B53,DefaultScience!$A$1:$D$169,4,FALSE)&lt;&gt;0,VLOOKUP($B53,DefaultScience!$A$1:$D$169,4,FALSE),"")</f>
        <v>5</v>
      </c>
      <c r="K53" s="1" t="str">
        <f t="shared" si="3"/>
        <v>@PART[MD-Stage2]:NEEDS[MarsDirect]:HAS[@MODULE[ModuleScienceExperiment]]
{
    @MODULE[ModuleScienceExperiment]:HAS[#experimentID[DDGas]]
    {
        %name = ModuleSciExpResourceUsage
        ResourceUsed = ElectricCharge
        ResourceAmtUsedForDeploy = 5
    }
}</v>
      </c>
    </row>
    <row r="54" spans="1:11" ht="145" x14ac:dyDescent="0.35">
      <c r="A54" t="s">
        <v>8</v>
      </c>
      <c r="B54" t="s">
        <v>9</v>
      </c>
      <c r="C54" t="s">
        <v>6</v>
      </c>
      <c r="E54" t="s">
        <v>5</v>
      </c>
      <c r="F54" t="str">
        <f t="shared" si="2"/>
        <v>ModuleSciExpResourceUsage</v>
      </c>
      <c r="G54" t="s">
        <v>0</v>
      </c>
      <c r="H54" t="str">
        <f>IF(VLOOKUP($B54,DefaultScience!$A$1:$D$169,2,FALSE)&lt;&gt;0,VLOOKUP($B54,DefaultScience!$A$1:$D$169,2,FALSE),"")</f>
        <v/>
      </c>
      <c r="I54" t="str">
        <f>IF(VLOOKUP($B54,DefaultScience!$A$1:$D$169,3,FALSE)&lt;&gt;0,VLOOKUP($B54,DefaultScience!$A$1:$D$169,3,FALSE),"")</f>
        <v/>
      </c>
      <c r="J54">
        <f>IF(VLOOKUP($B54,DefaultScience!$A$1:$D$169,4,FALSE)&lt;&gt;0,VLOOKUP($B54,DefaultScience!$A$1:$D$169,4,FALSE),"")</f>
        <v>5</v>
      </c>
      <c r="K54" s="1" t="str">
        <f t="shared" si="3"/>
        <v>@PART[MD-Stage2]:NEEDS[MarsDirect]:HAS[@MODULE[ModuleScienceExperiment]]
{
    @MODULE[ModuleScienceExperiment]:HAS[#experimentID[DDMicroscopy]]
    {
        %name = ModuleSciExpResourceUsage
        ResourceUsed = ElectricCharge
        ResourceAmtUsedForDeploy = 5
    }
}</v>
      </c>
    </row>
    <row r="55" spans="1:11" ht="145" x14ac:dyDescent="0.35">
      <c r="A55" t="s">
        <v>8</v>
      </c>
      <c r="B55" t="s">
        <v>7</v>
      </c>
      <c r="C55" t="s">
        <v>6</v>
      </c>
      <c r="E55" t="s">
        <v>5</v>
      </c>
      <c r="F55" t="str">
        <f t="shared" si="2"/>
        <v>ModuleSciExpResourceUsage</v>
      </c>
      <c r="G55" t="s">
        <v>0</v>
      </c>
      <c r="H55" t="str">
        <f>IF(VLOOKUP($B55,DefaultScience!$A$1:$D$169,2,FALSE)&lt;&gt;0,VLOOKUP($B55,DefaultScience!$A$1:$D$169,2,FALSE),"")</f>
        <v/>
      </c>
      <c r="I55" t="str">
        <f>IF(VLOOKUP($B55,DefaultScience!$A$1:$D$169,3,FALSE)&lt;&gt;0,VLOOKUP($B55,DefaultScience!$A$1:$D$169,3,FALSE),"")</f>
        <v/>
      </c>
      <c r="J55">
        <f>IF(VLOOKUP($B55,DefaultScience!$A$1:$D$169,4,FALSE)&lt;&gt;0,VLOOKUP($B55,DefaultScience!$A$1:$D$169,4,FALSE),"")</f>
        <v>5</v>
      </c>
      <c r="K55" s="1" t="str">
        <f t="shared" si="3"/>
        <v>@PART[MD-Stage2]:NEEDS[MarsDirect]:HAS[@MODULE[ModuleScienceExperiment]]
{
    @MODULE[ModuleScienceExperiment]:HAS[#experimentID[DDPlants]]
    {
        %name = ModuleSciExpResourceUsage
        ResourceUsed = ElectricCharge
        ResourceAmtUsedForDeploy = 5
    }
}</v>
      </c>
    </row>
    <row r="56" spans="1:11" ht="159.5" x14ac:dyDescent="0.35">
      <c r="A56" t="s">
        <v>4</v>
      </c>
      <c r="B56" t="s">
        <v>3</v>
      </c>
      <c r="C56" t="s">
        <v>2</v>
      </c>
      <c r="E56" t="s">
        <v>1</v>
      </c>
      <c r="F56" t="str">
        <f t="shared" si="2"/>
        <v>ModuleAnimGenericResourceUsage</v>
      </c>
      <c r="G56" t="s">
        <v>0</v>
      </c>
      <c r="H56">
        <f>IF(VLOOKUP($B56,DefaultScience!$A$1:$D$169,2,FALSE)&lt;&gt;0,VLOOKUP($B56,DefaultScience!$A$1:$D$169,2,FALSE),"")</f>
        <v>15</v>
      </c>
      <c r="I56">
        <f>IF(VLOOKUP($B56,DefaultScience!$A$1:$D$169,3,FALSE)&lt;&gt;0,VLOOKUP($B56,DefaultScience!$A$1:$D$169,3,FALSE),"")</f>
        <v>5</v>
      </c>
      <c r="J56" t="str">
        <f>IF(VLOOKUP($B56,DefaultScience!$A$1:$D$169,4,FALSE)&lt;&gt;0,VLOOKUP($B56,DefaultScience!$A$1:$D$169,4,FALSE),"")</f>
        <v/>
      </c>
      <c r="K56" s="1" t="str">
        <f t="shared" si="3"/>
        <v>@PART[large_science_module]:NEEDS[SciencePancake]:HAS[@MODULE[ModuleAnimateGeneric]]
{
    @MODULE[ModuleAnimateGeneric]
    {
        %name = ModuleAnimGenericResourceUsage
        ResourceUsed = ElectricCharge
        ResourceAmtNeededToStart = 15
        ResourceAmtNeededToEnd = 5
    }
}</v>
      </c>
    </row>
    <row r="57" spans="1:11" ht="159.5" x14ac:dyDescent="0.35">
      <c r="A57" t="s">
        <v>138</v>
      </c>
      <c r="B57" t="s">
        <v>132</v>
      </c>
      <c r="C57" t="s">
        <v>139</v>
      </c>
      <c r="E57" t="s">
        <v>1</v>
      </c>
      <c r="F57" t="str">
        <f t="shared" si="2"/>
        <v>ModuleAnimGenericResourceUsage</v>
      </c>
      <c r="G57" t="s">
        <v>0</v>
      </c>
      <c r="H57">
        <f>IF(VLOOKUP($B57,DefaultScience!$A$1:$D$169,2,FALSE)&lt;&gt;0,VLOOKUP($B57,DefaultScience!$A$1:$D$169,2,FALSE),"")</f>
        <v>5</v>
      </c>
      <c r="I57">
        <f>IF(VLOOKUP($B57,DefaultScience!$A$1:$D$169,3,FALSE)&lt;&gt;0,VLOOKUP($B57,DefaultScience!$A$1:$D$169,3,FALSE),"")</f>
        <v>5</v>
      </c>
      <c r="J57" t="str">
        <f>IF(VLOOKUP($B57,DefaultScience!$A$1:$D$169,4,FALSE)&lt;&gt;0,VLOOKUP($B57,DefaultScience!$A$1:$D$169,4,FALSE),"")</f>
        <v/>
      </c>
      <c r="K57" s="1" t="str">
        <f t="shared" ref="K57" si="4">_xlfn.CONCAT("@PART[",A57,"]:NEEDS[",C57,"]:HAS[@MODULE[",E57,"]]",CHAR(10),"{",CHAR(10),"    @MODULE[",E57,"]",IF(D57="Multiple",",*",IF(E57="ModuleScienceExperiment",_xlfn.CONCAT(":HAS[#experimentID[",B57,"]]"),"")),CHAR(10),"    {",CHAR(10),"        %name = ",F57,CHAR(10),CHAR(10),"        ",G$2," = ",G57,IF(H57&lt;&gt;"",_xlfn.CONCAT(CHAR(10),"        ",H$2," = ",H57),""),IF(I57&lt;&gt;"",_xlfn.CONCAT(CHAR(10),"        ",I$2," = ",I57),""),IF(J57&lt;&gt;"",_xlfn.CONCAT(CHAR(10),"        ",J$2," = ",J57),""),CHAR(10),"    }",CHAR(10),"}")</f>
        <v>@PART[Box_Sensor_GasAnalyzer]:NEEDS[Interkosmos]:HAS[@MODULE[ModuleAnimateGeneric]]
{
    @MODULE[ModuleAnimateGeneric]
    {
        %name = ModuleAnimGenericResourceUsage
        ResourceUsed = ElectricCharge
        ResourceAmtNeededToStart = 5
        ResourceAmtNeededToEnd = 5
    }
}</v>
      </c>
    </row>
    <row r="58" spans="1:11" ht="159.5" x14ac:dyDescent="0.35">
      <c r="A58" t="s">
        <v>140</v>
      </c>
      <c r="B58" t="s">
        <v>133</v>
      </c>
      <c r="C58" t="s">
        <v>139</v>
      </c>
      <c r="E58" t="s">
        <v>5</v>
      </c>
      <c r="F58" t="str">
        <f t="shared" si="2"/>
        <v>ModuleSciExpResourceUsage</v>
      </c>
      <c r="G58" t="s">
        <v>0</v>
      </c>
      <c r="H58" t="str">
        <f>IF(VLOOKUP($B58,DefaultScience!$A$1:$D$169,2,FALSE)&lt;&gt;0,VLOOKUP($B58,DefaultScience!$A$1:$D$169,2,FALSE),"")</f>
        <v/>
      </c>
      <c r="I58" t="str">
        <f>IF(VLOOKUP($B58,DefaultScience!$A$1:$D$169,3,FALSE)&lt;&gt;0,VLOOKUP($B58,DefaultScience!$A$1:$D$169,3,FALSE),"")</f>
        <v/>
      </c>
      <c r="J58">
        <f>IF(VLOOKUP($B58,DefaultScience!$A$1:$D$169,4,FALSE)&lt;&gt;0,VLOOKUP($B58,DefaultScience!$A$1:$D$169,4,FALSE),"")</f>
        <v>5</v>
      </c>
      <c r="K58" s="1" t="str">
        <f t="shared" ref="K58" si="5">_xlfn.CONCAT("@PART[",A58,"]:NEEDS[",C58,"]:HAS[@MODULE[",E58,"]]",CHAR(10),"{",CHAR(10),"    @MODULE[",E58,"]",IF(D58="Multiple",",*",IF(E58="ModuleScienceExperiment",_xlfn.CONCAT(":HAS[#experimentID[",B58,"]]"),"")),CHAR(10),"    {",CHAR(10),"        %name = ",F58,CHAR(10),CHAR(10),"        ",G$2," = ",G58,IF(H58&lt;&gt;"",_xlfn.CONCAT(CHAR(10),"        ",H$2," = ",H58),""),IF(I58&lt;&gt;"",_xlfn.CONCAT(CHAR(10),"        ",I$2," = ",I58),""),IF(J58&lt;&gt;"",_xlfn.CONCAT(CHAR(10),"        ",J$2," = ",J58),""),CHAR(10),"    }",CHAR(10),"}")</f>
        <v>@PART[Box_Sensor_Hydrometer]:NEEDS[Interkosmos]:HAS[@MODULE[ModuleScienceExperiment]]
{
    @MODULE[ModuleScienceExperiment]:HAS[#experimentID[Hydrometer]]
    {
        %name = ModuleSciExpResourceUsage
        ResourceUsed = ElectricCharge
        ResourceAmtUsedForDeploy = 5
    }
}</v>
      </c>
    </row>
    <row r="59" spans="1:11" ht="145" x14ac:dyDescent="0.35">
      <c r="A59" t="s">
        <v>141</v>
      </c>
      <c r="B59" t="s">
        <v>134</v>
      </c>
      <c r="C59" t="s">
        <v>139</v>
      </c>
      <c r="E59" t="s">
        <v>1</v>
      </c>
      <c r="F59" t="str">
        <f t="shared" si="2"/>
        <v>ModuleAnimGenericResourceUsage</v>
      </c>
      <c r="G59" t="s">
        <v>0</v>
      </c>
      <c r="H59">
        <f>IF(VLOOKUP($B59,DefaultScience!$A$1:$D$169,2,FALSE)&lt;&gt;0,VLOOKUP($B59,DefaultScience!$A$1:$D$169,2,FALSE),"")</f>
        <v>5</v>
      </c>
      <c r="I59">
        <f>IF(VLOOKUP($B59,DefaultScience!$A$1:$D$169,3,FALSE)&lt;&gt;0,VLOOKUP($B59,DefaultScience!$A$1:$D$169,3,FALSE),"")</f>
        <v>5</v>
      </c>
      <c r="J59" t="str">
        <f>IF(VLOOKUP($B59,DefaultScience!$A$1:$D$169,4,FALSE)&lt;&gt;0,VLOOKUP($B59,DefaultScience!$A$1:$D$169,4,FALSE),"")</f>
        <v/>
      </c>
      <c r="K59" s="1" t="str">
        <f t="shared" ref="K59" si="6">_xlfn.CONCAT("@PART[",A59,"]:NEEDS[",C59,"]:HAS[@MODULE[",E59,"]]",CHAR(10),"{",CHAR(10),"    @MODULE[",E59,"]",IF(D59="Multiple",",*",IF(E59="ModuleScienceExperiment",_xlfn.CONCAT(":HAS[#experimentID[",B59,"]]"),"")),CHAR(10),"    {",CHAR(10),"        %name = ",F59,CHAR(10),CHAR(10),"        ",G$2," = ",G59,IF(H59&lt;&gt;"",_xlfn.CONCAT(CHAR(10),"        ",H$2," = ",H59),""),IF(I59&lt;&gt;"",_xlfn.CONCAT(CHAR(10),"        ",I$2," = ",I59),""),IF(J59&lt;&gt;"",_xlfn.CONCAT(CHAR(10),"        ",J$2," = ",J59),""),CHAR(10),"    }",CHAR(10),"}")</f>
        <v>@PART[Box_Sensor_IRSpectrometer]:NEEDS[Interkosmos]:HAS[@MODULE[ModuleAnimateGeneric]]
{
    @MODULE[ModuleAnimateGeneric]
    {
        %name = ModuleAnimGenericResourceUsage
        ResourceUsed = ElectricCharge
        ResourceAmtNeededToStart = 5
        ResourceAmtNeededToEnd = 5
    }
}</v>
      </c>
    </row>
    <row r="60" spans="1:11" ht="159.5" x14ac:dyDescent="0.35">
      <c r="A60" t="s">
        <v>142</v>
      </c>
      <c r="B60" t="s">
        <v>135</v>
      </c>
      <c r="C60" t="s">
        <v>139</v>
      </c>
      <c r="E60" t="s">
        <v>5</v>
      </c>
      <c r="F60" t="str">
        <f t="shared" si="2"/>
        <v>ModuleSciExpResourceUsage</v>
      </c>
      <c r="G60" t="s">
        <v>0</v>
      </c>
      <c r="H60" t="str">
        <f>IF(VLOOKUP($B60,DefaultScience!$A$1:$D$169,2,FALSE)&lt;&gt;0,VLOOKUP($B60,DefaultScience!$A$1:$D$169,2,FALSE),"")</f>
        <v/>
      </c>
      <c r="I60" t="str">
        <f>IF(VLOOKUP($B60,DefaultScience!$A$1:$D$169,3,FALSE)&lt;&gt;0,VLOOKUP($B60,DefaultScience!$A$1:$D$169,3,FALSE),"")</f>
        <v/>
      </c>
      <c r="J60">
        <f>IF(VLOOKUP($B60,DefaultScience!$A$1:$D$169,4,FALSE)&lt;&gt;0,VLOOKUP($B60,DefaultScience!$A$1:$D$169,4,FALSE),"")</f>
        <v>5</v>
      </c>
      <c r="K60" s="1" t="str">
        <f t="shared" ref="K60" si="7">_xlfn.CONCAT("@PART[",A60,"]:NEEDS[",C60,"]:HAS[@MODULE[",E60,"]]",CHAR(10),"{",CHAR(10),"    @MODULE[",E60,"]",IF(D60="Multiple",",*",IF(E60="ModuleScienceExperiment",_xlfn.CONCAT(":HAS[#experimentID[",B60,"]]"),"")),CHAR(10),"    {",CHAR(10),"        %name = ",F60,CHAR(10),CHAR(10),"        ",G$2," = ",G60,IF(H60&lt;&gt;"",_xlfn.CONCAT(CHAR(10),"        ",H$2," = ",H60),""),IF(I60&lt;&gt;"",_xlfn.CONCAT(CHAR(10),"        ",I$2," = ",I60),""),IF(J60&lt;&gt;"",_xlfn.CONCAT(CHAR(10),"        ",J$2," = ",J60),""),CHAR(10),"    }",CHAR(10),"}")</f>
        <v>@PART[Box_Sensor_Photometer]:NEEDS[Interkosmos]:HAS[@MODULE[ModuleScienceExperiment]]
{
    @MODULE[ModuleScienceExperiment]:HAS[#experimentID[Photometer]]
    {
        %name = ModuleSciExpResourceUsage
        ResourceUsed = ElectricCharge
        ResourceAmtUsedForDeploy = 5
    }
}</v>
      </c>
    </row>
    <row r="61" spans="1:11" ht="159.5" x14ac:dyDescent="0.35">
      <c r="A61" t="s">
        <v>143</v>
      </c>
      <c r="B61" t="s">
        <v>136</v>
      </c>
      <c r="C61" t="s">
        <v>139</v>
      </c>
      <c r="E61" t="s">
        <v>1</v>
      </c>
      <c r="F61" t="str">
        <f t="shared" si="2"/>
        <v>ModuleAnimGenericResourceUsage</v>
      </c>
      <c r="G61" t="s">
        <v>0</v>
      </c>
      <c r="H61">
        <f>IF(VLOOKUP($B61,DefaultScience!$A$1:$D$169,2,FALSE)&lt;&gt;0,VLOOKUP($B61,DefaultScience!$A$1:$D$169,2,FALSE),"")</f>
        <v>5</v>
      </c>
      <c r="I61">
        <f>IF(VLOOKUP($B61,DefaultScience!$A$1:$D$169,3,FALSE)&lt;&gt;0,VLOOKUP($B61,DefaultScience!$A$1:$D$169,3,FALSE),"")</f>
        <v>5</v>
      </c>
      <c r="J61" t="str">
        <f>IF(VLOOKUP($B61,DefaultScience!$A$1:$D$169,4,FALSE)&lt;&gt;0,VLOOKUP($B61,DefaultScience!$A$1:$D$169,4,FALSE),"")</f>
        <v/>
      </c>
      <c r="K61" s="1" t="str">
        <f t="shared" ref="K61" si="8">_xlfn.CONCAT("@PART[",A61,"]:NEEDS[",C61,"]:HAS[@MODULE[",E61,"]]",CHAR(10),"{",CHAR(10),"    @MODULE[",E61,"]",IF(D61="Multiple",",*",IF(E61="ModuleScienceExperiment",_xlfn.CONCAT(":HAS[#experimentID[",B61,"]]"),"")),CHAR(10),"    {",CHAR(10),"        %name = ",F61,CHAR(10),CHAR(10),"        ",G$2," = ",G61,IF(H61&lt;&gt;"",_xlfn.CONCAT(CHAR(10),"        ",H$2," = ",H61),""),IF(I61&lt;&gt;"",_xlfn.CONCAT(CHAR(10),"        ",I$2," = ",I61),""),IF(J61&lt;&gt;"",_xlfn.CONCAT(CHAR(10),"        ",J$2," = ",J61),""),CHAR(10),"    }",CHAR(10),"}")</f>
        <v>@PART[Box_Sensor_Photopolarimeter]:NEEDS[Interkosmos]:HAS[@MODULE[ModuleAnimateGeneric]]
{
    @MODULE[ModuleAnimateGeneric]
    {
        %name = ModuleAnimGenericResourceUsage
        ResourceUsed = ElectricCharge
        ResourceAmtNeededToStart = 5
        ResourceAmtNeededToEnd = 5
    }
}</v>
      </c>
    </row>
    <row r="62" spans="1:11" ht="159.5" x14ac:dyDescent="0.35">
      <c r="A62" t="s">
        <v>144</v>
      </c>
      <c r="B62" t="s">
        <v>137</v>
      </c>
      <c r="C62" t="s">
        <v>139</v>
      </c>
      <c r="E62" t="s">
        <v>5</v>
      </c>
      <c r="F62" t="str">
        <f t="shared" si="2"/>
        <v>ModuleSciExpResourceUsage</v>
      </c>
      <c r="G62" t="s">
        <v>0</v>
      </c>
      <c r="H62" t="str">
        <f>IF(VLOOKUP($B62,DefaultScience!$A$1:$D$169,2,FALSE)&lt;&gt;0,VLOOKUP($B62,DefaultScience!$A$1:$D$169,2,FALSE),"")</f>
        <v/>
      </c>
      <c r="I62" t="str">
        <f>IF(VLOOKUP($B62,DefaultScience!$A$1:$D$169,3,FALSE)&lt;&gt;0,VLOOKUP($B62,DefaultScience!$A$1:$D$169,3,FALSE),"")</f>
        <v/>
      </c>
      <c r="J62">
        <f>IF(VLOOKUP($B62,DefaultScience!$A$1:$D$169,4,FALSE)&lt;&gt;0,VLOOKUP($B62,DefaultScience!$A$1:$D$169,4,FALSE),"")</f>
        <v>5</v>
      </c>
      <c r="K62" s="1" t="str">
        <f t="shared" ref="K62" si="9">_xlfn.CONCAT("@PART[",A62,"]:NEEDS[",C62,"]:HAS[@MODULE[",E62,"]]",CHAR(10),"{",CHAR(10),"    @MODULE[",E62,"]",IF(D62="Multiple",",*",IF(E62="ModuleScienceExperiment",_xlfn.CONCAT(":HAS[#experimentID[",B62,"]]"),"")),CHAR(10),"    {",CHAR(10),"        %name = ",F62,CHAR(10),CHAR(10),"        ",G$2," = ",G62,IF(H62&lt;&gt;"",_xlfn.CONCAT(CHAR(10),"        ",H$2," = ",H62),""),IF(I62&lt;&gt;"",_xlfn.CONCAT(CHAR(10),"        ",I$2," = ",I62),""),IF(J62&lt;&gt;"",_xlfn.CONCAT(CHAR(10),"        ",J$2," = ",J62),""),CHAR(10),"    }",CHAR(10),"}")</f>
        <v>@PART[Box_XL_Crystals_Generator]:NEEDS[Interkosmos]:HAS[@MODULE[ModuleScienceExperiment]]
{
    @MODULE[ModuleScienceExperiment]:HAS[#experimentID[Crystals]]
    {
        %name = ModuleSciExpResourceUsage
        ResourceUsed = ElectricCharge
        ResourceAmtUsedForDeploy = 5
    }
}</v>
      </c>
    </row>
    <row r="63" spans="1:11" ht="145" x14ac:dyDescent="0.35">
      <c r="A63" t="s">
        <v>145</v>
      </c>
      <c r="B63" t="s">
        <v>145</v>
      </c>
      <c r="C63" t="s">
        <v>146</v>
      </c>
      <c r="E63" t="s">
        <v>5</v>
      </c>
      <c r="F63" t="str">
        <f t="shared" ref="F63:F84" si="10">IF(E63="ModuleScienceExperiment","ModuleSciExpResourceUsage",IF(E63="ModuleAnimateGeneric","ModuleAnimGenericResourceUsage",_xlfn.CONCAT(E63,"ResourceUsage")))</f>
        <v>ModuleSciExpResourceUsage</v>
      </c>
      <c r="G63" t="s">
        <v>0</v>
      </c>
      <c r="H63" t="str">
        <f>IF(VLOOKUP($B63,DefaultScience!$A$1:$D$169,2,FALSE)&lt;&gt;0,VLOOKUP($B63,DefaultScience!$A$1:$D$169,2,FALSE),"")</f>
        <v/>
      </c>
      <c r="I63" t="str">
        <f>IF(VLOOKUP($B63,DefaultScience!$A$1:$D$169,3,FALSE)&lt;&gt;0,VLOOKUP($B63,DefaultScience!$A$1:$D$169,3,FALSE),"")</f>
        <v/>
      </c>
      <c r="J63">
        <f>IF(VLOOKUP($B63,DefaultScience!$A$1:$D$169,4,FALSE)&lt;&gt;0,VLOOKUP($B63,DefaultScience!$A$1:$D$169,4,FALSE),"")</f>
        <v>5</v>
      </c>
      <c r="K63" s="1" t="str">
        <f t="shared" ref="K63:K84" si="11">_xlfn.CONCAT("@PART[",A63,"]:NEEDS[",C63,"]:HAS[@MODULE[",E63,"]]",CHAR(10),"{",CHAR(10),"    @MODULE[",E63,"]",IF(D63="Multiple",",*",IF(E63="ModuleScienceExperiment",_xlfn.CONCAT(":HAS[#experimentID[",B63,"]]"),"")),CHAR(10),"    {",CHAR(10),"        %name = ",F63,CHAR(10),CHAR(10),"        ",G$2," = ",G63,IF(H63&lt;&gt;"",_xlfn.CONCAT(CHAR(10),"        ",H$2," = ",H63),""),IF(I63&lt;&gt;"",_xlfn.CONCAT(CHAR(10),"        ",I$2," = ",I63),""),IF(J63&lt;&gt;"",_xlfn.CONCAT(CHAR(10),"        ",J$2," = ",J63),""),CHAR(10),"    }",CHAR(10),"}")</f>
        <v>@PART[CardboardBox]:NEEDS[KrakenScience]:HAS[@MODULE[ModuleScienceExperiment]]
{
    @MODULE[ModuleScienceExperiment]:HAS[#experimentID[CardboardBox]]
    {
        %name = ModuleSciExpResourceUsage
        ResourceUsed = ElectricCharge
        ResourceAmtUsedForDeploy = 5
    }
}</v>
      </c>
    </row>
    <row r="64" spans="1:11" ht="145" x14ac:dyDescent="0.35">
      <c r="A64" t="s">
        <v>148</v>
      </c>
      <c r="B64" t="s">
        <v>148</v>
      </c>
      <c r="C64" t="s">
        <v>146</v>
      </c>
      <c r="E64" t="s">
        <v>1</v>
      </c>
      <c r="F64" t="str">
        <f t="shared" si="10"/>
        <v>ModuleAnimGenericResourceUsage</v>
      </c>
      <c r="G64" t="s">
        <v>0</v>
      </c>
      <c r="H64">
        <f>IF(VLOOKUP($B64,DefaultScience!$A$1:$D$169,2,FALSE)&lt;&gt;0,VLOOKUP($B64,DefaultScience!$A$1:$D$169,2,FALSE),"")</f>
        <v>5</v>
      </c>
      <c r="I64">
        <f>IF(VLOOKUP($B64,DefaultScience!$A$1:$D$169,3,FALSE)&lt;&gt;0,VLOOKUP($B64,DefaultScience!$A$1:$D$169,3,FALSE),"")</f>
        <v>5</v>
      </c>
      <c r="J64" t="str">
        <f>IF(VLOOKUP($B64,DefaultScience!$A$1:$D$169,4,FALSE)&lt;&gt;0,VLOOKUP($B64,DefaultScience!$A$1:$D$169,4,FALSE),"")</f>
        <v/>
      </c>
      <c r="K64" s="1" t="str">
        <f t="shared" si="11"/>
        <v>@PART[KrakenScanner]:NEEDS[KrakenScience]:HAS[@MODULE[ModuleAnimateGeneric]]
{
    @MODULE[ModuleAnimateGeneric]
    {
        %name = ModuleAnimGenericResourceUsage
        ResourceUsed = ElectricCharge
        ResourceAmtNeededToStart = 5
        ResourceAmtNeededToEnd = 5
    }
}</v>
      </c>
    </row>
    <row r="65" spans="1:11" ht="145" x14ac:dyDescent="0.35">
      <c r="A65" t="s">
        <v>149</v>
      </c>
      <c r="B65" t="s">
        <v>149</v>
      </c>
      <c r="C65" t="s">
        <v>146</v>
      </c>
      <c r="E65" t="s">
        <v>1</v>
      </c>
      <c r="F65" t="str">
        <f t="shared" si="10"/>
        <v>ModuleAnimGenericResourceUsage</v>
      </c>
      <c r="G65" t="s">
        <v>0</v>
      </c>
      <c r="H65">
        <f>IF(VLOOKUP($B65,DefaultScience!$A$1:$D$169,2,FALSE)&lt;&gt;0,VLOOKUP($B65,DefaultScience!$A$1:$D$169,2,FALSE),"")</f>
        <v>5</v>
      </c>
      <c r="I65">
        <f>IF(VLOOKUP($B65,DefaultScience!$A$1:$D$169,3,FALSE)&lt;&gt;0,VLOOKUP($B65,DefaultScience!$A$1:$D$169,3,FALSE),"")</f>
        <v>5</v>
      </c>
      <c r="J65" t="str">
        <f>IF(VLOOKUP($B65,DefaultScience!$A$1:$D$169,4,FALSE)&lt;&gt;0,VLOOKUP($B65,DefaultScience!$A$1:$D$169,4,FALSE),"")</f>
        <v/>
      </c>
      <c r="K65" s="1" t="str">
        <f t="shared" si="11"/>
        <v>@PART[Incubator]:NEEDS[KrakenScience]:HAS[@MODULE[ModuleAnimateGeneric]]
{
    @MODULE[ModuleAnimateGeneric]
    {
        %name = ModuleAnimGenericResourceUsage
        ResourceUsed = ElectricCharge
        ResourceAmtNeededToStart = 5
        ResourceAmtNeededToEnd = 5
    }
}</v>
      </c>
    </row>
    <row r="66" spans="1:11" ht="145" x14ac:dyDescent="0.35">
      <c r="A66" t="s">
        <v>152</v>
      </c>
      <c r="B66" t="s">
        <v>152</v>
      </c>
      <c r="C66" t="s">
        <v>146</v>
      </c>
      <c r="E66" t="s">
        <v>5</v>
      </c>
      <c r="F66" t="str">
        <f t="shared" si="10"/>
        <v>ModuleSciExpResourceUsage</v>
      </c>
      <c r="G66" t="s">
        <v>0</v>
      </c>
      <c r="H66" t="str">
        <f>IF(VLOOKUP($B66,DefaultScience!$A$1:$D$169,2,FALSE)&lt;&gt;0,VLOOKUP($B66,DefaultScience!$A$1:$D$169,2,FALSE),"")</f>
        <v/>
      </c>
      <c r="I66" t="str">
        <f>IF(VLOOKUP($B66,DefaultScience!$A$1:$D$169,3,FALSE)&lt;&gt;0,VLOOKUP($B66,DefaultScience!$A$1:$D$169,3,FALSE),"")</f>
        <v/>
      </c>
      <c r="J66">
        <f>IF(VLOOKUP($B66,DefaultScience!$A$1:$D$169,4,FALSE)&lt;&gt;0,VLOOKUP($B66,DefaultScience!$A$1:$D$169,4,FALSE),"")</f>
        <v>5</v>
      </c>
      <c r="K66" s="1" t="str">
        <f t="shared" si="11"/>
        <v>@PART[EyeSample]:NEEDS[KrakenScience]:HAS[@MODULE[ModuleScienceExperiment]]
{
    @MODULE[ModuleScienceExperiment]:HAS[#experimentID[EyeSample]]
    {
        %name = ModuleSciExpResourceUsage
        ResourceUsed = ElectricCharge
        ResourceAmtUsedForDeploy = 5
    }
}</v>
      </c>
    </row>
    <row r="67" spans="1:11" ht="145" x14ac:dyDescent="0.35">
      <c r="A67" t="s">
        <v>157</v>
      </c>
      <c r="B67" t="s">
        <v>157</v>
      </c>
      <c r="C67" t="s">
        <v>146</v>
      </c>
      <c r="E67" t="s">
        <v>5</v>
      </c>
      <c r="F67" t="str">
        <f t="shared" si="10"/>
        <v>ModuleSciExpResourceUsage</v>
      </c>
      <c r="G67" t="s">
        <v>0</v>
      </c>
      <c r="H67" t="str">
        <f>IF(VLOOKUP($B67,DefaultScience!$A$1:$D$169,2,FALSE)&lt;&gt;0,VLOOKUP($B67,DefaultScience!$A$1:$D$169,2,FALSE),"")</f>
        <v/>
      </c>
      <c r="I67" t="str">
        <f>IF(VLOOKUP($B67,DefaultScience!$A$1:$D$169,3,FALSE)&lt;&gt;0,VLOOKUP($B67,DefaultScience!$A$1:$D$169,3,FALSE),"")</f>
        <v/>
      </c>
      <c r="J67">
        <f>IF(VLOOKUP($B67,DefaultScience!$A$1:$D$169,4,FALSE)&lt;&gt;0,VLOOKUP($B67,DefaultScience!$A$1:$D$169,4,FALSE),"")</f>
        <v>5</v>
      </c>
      <c r="K67" s="1" t="str">
        <f t="shared" si="11"/>
        <v>@PART[KrakenSpecimen1]:NEEDS[KrakenScience]:HAS[@MODULE[ModuleScienceExperiment]]
{
    @MODULE[ModuleScienceExperiment]:HAS[#experimentID[KrakenSpecimen1]]
    {
        %name = ModuleSciExpResourceUsage
        ResourceUsed = ElectricCharge
        ResourceAmtUsedForDeploy = 5
    }
}</v>
      </c>
    </row>
    <row r="68" spans="1:11" ht="145" x14ac:dyDescent="0.35">
      <c r="A68" t="s">
        <v>158</v>
      </c>
      <c r="B68" t="s">
        <v>159</v>
      </c>
      <c r="C68" t="s">
        <v>146</v>
      </c>
      <c r="E68" t="s">
        <v>5</v>
      </c>
      <c r="F68" t="str">
        <f t="shared" si="10"/>
        <v>ModuleSciExpResourceUsage</v>
      </c>
      <c r="G68" t="s">
        <v>0</v>
      </c>
      <c r="H68" t="str">
        <f>IF(VLOOKUP($B68,DefaultScience!$A$1:$D$169,2,FALSE)&lt;&gt;0,VLOOKUP($B68,DefaultScience!$A$1:$D$169,2,FALSE),"")</f>
        <v/>
      </c>
      <c r="I68" t="str">
        <f>IF(VLOOKUP($B68,DefaultScience!$A$1:$D$169,3,FALSE)&lt;&gt;0,VLOOKUP($B68,DefaultScience!$A$1:$D$169,3,FALSE),"")</f>
        <v/>
      </c>
      <c r="J68">
        <f>IF(VLOOKUP($B68,DefaultScience!$A$1:$D$169,4,FALSE)&lt;&gt;0,VLOOKUP($B68,DefaultScience!$A$1:$D$169,4,FALSE),"")</f>
        <v>5</v>
      </c>
      <c r="K68" s="1" t="str">
        <f t="shared" si="11"/>
        <v>@PART[KrakenSpecimen2]:NEEDS[KrakenScience]:HAS[@MODULE[ModuleScienceExperiment]]
{
    @MODULE[ModuleScienceExperiment]:HAS[#experimentID[KrakenSpecimen3]]
    {
        %name = ModuleSciExpResourceUsage
        ResourceUsed = ElectricCharge
        ResourceAmtUsedForDeploy = 5
    }
}</v>
      </c>
    </row>
    <row r="69" spans="1:11" ht="145" x14ac:dyDescent="0.35">
      <c r="A69" t="s">
        <v>159</v>
      </c>
      <c r="B69" t="s">
        <v>159</v>
      </c>
      <c r="C69" t="s">
        <v>146</v>
      </c>
      <c r="E69" t="s">
        <v>5</v>
      </c>
      <c r="F69" t="str">
        <f t="shared" si="10"/>
        <v>ModuleSciExpResourceUsage</v>
      </c>
      <c r="G69" t="s">
        <v>0</v>
      </c>
      <c r="H69" t="str">
        <f>IF(VLOOKUP($B69,DefaultScience!$A$1:$D$169,2,FALSE)&lt;&gt;0,VLOOKUP($B69,DefaultScience!$A$1:$D$169,2,FALSE),"")</f>
        <v/>
      </c>
      <c r="I69" t="str">
        <f>IF(VLOOKUP($B69,DefaultScience!$A$1:$D$169,3,FALSE)&lt;&gt;0,VLOOKUP($B69,DefaultScience!$A$1:$D$169,3,FALSE),"")</f>
        <v/>
      </c>
      <c r="J69">
        <f>IF(VLOOKUP($B69,DefaultScience!$A$1:$D$169,4,FALSE)&lt;&gt;0,VLOOKUP($B69,DefaultScience!$A$1:$D$169,4,FALSE),"")</f>
        <v>5</v>
      </c>
      <c r="K69" s="1" t="str">
        <f t="shared" si="11"/>
        <v>@PART[KrakenSpecimen3]:NEEDS[KrakenScience]:HAS[@MODULE[ModuleScienceExperiment]]
{
    @MODULE[ModuleScienceExperiment]:HAS[#experimentID[KrakenSpecimen3]]
    {
        %name = ModuleSciExpResourceUsage
        ResourceUsed = ElectricCharge
        ResourceAmtUsedForDeploy = 5
    }
}</v>
      </c>
    </row>
    <row r="70" spans="1:11" ht="145" x14ac:dyDescent="0.35">
      <c r="A70" t="s">
        <v>154</v>
      </c>
      <c r="B70" t="s">
        <v>154</v>
      </c>
      <c r="C70" t="s">
        <v>146</v>
      </c>
      <c r="E70" t="s">
        <v>5</v>
      </c>
      <c r="F70" t="str">
        <f t="shared" si="10"/>
        <v>ModuleSciExpResourceUsage</v>
      </c>
      <c r="G70" t="s">
        <v>0</v>
      </c>
      <c r="H70" t="str">
        <f>IF(VLOOKUP($B70,DefaultScience!$A$1:$D$169,2,FALSE)&lt;&gt;0,VLOOKUP($B70,DefaultScience!$A$1:$D$169,2,FALSE),"")</f>
        <v/>
      </c>
      <c r="I70" t="str">
        <f>IF(VLOOKUP($B70,DefaultScience!$A$1:$D$169,3,FALSE)&lt;&gt;0,VLOOKUP($B70,DefaultScience!$A$1:$D$169,3,FALSE),"")</f>
        <v/>
      </c>
      <c r="J70">
        <f>IF(VLOOKUP($B70,DefaultScience!$A$1:$D$169,4,FALSE)&lt;&gt;0,VLOOKUP($B70,DefaultScience!$A$1:$D$169,4,FALSE),"")</f>
        <v>5</v>
      </c>
      <c r="K70" s="1" t="str">
        <f t="shared" si="11"/>
        <v>@PART[Microwaves]:NEEDS[KrakenScience]:HAS[@MODULE[ModuleScienceExperiment]]
{
    @MODULE[ModuleScienceExperiment]:HAS[#experimentID[Microwaves]]
    {
        %name = ModuleSciExpResourceUsage
        ResourceUsed = ElectricCharge
        ResourceAmtUsedForDeploy = 5
    }
}</v>
      </c>
    </row>
    <row r="71" spans="1:11" ht="145" x14ac:dyDescent="0.35">
      <c r="A71" t="s">
        <v>147</v>
      </c>
      <c r="B71" t="s">
        <v>147</v>
      </c>
      <c r="C71" t="s">
        <v>146</v>
      </c>
      <c r="E71" t="s">
        <v>5</v>
      </c>
      <c r="F71" t="str">
        <f t="shared" si="10"/>
        <v>ModuleSciExpResourceUsage</v>
      </c>
      <c r="G71" t="s">
        <v>0</v>
      </c>
      <c r="H71" t="str">
        <f>IF(VLOOKUP($B71,DefaultScience!$A$1:$D$169,2,FALSE)&lt;&gt;0,VLOOKUP($B71,DefaultScience!$A$1:$D$169,2,FALSE),"")</f>
        <v/>
      </c>
      <c r="I71" t="str">
        <f>IF(VLOOKUP($B71,DefaultScience!$A$1:$D$169,3,FALSE)&lt;&gt;0,VLOOKUP($B71,DefaultScience!$A$1:$D$169,3,FALSE),"")</f>
        <v/>
      </c>
      <c r="J71">
        <f>IF(VLOOKUP($B71,DefaultScience!$A$1:$D$169,4,FALSE)&lt;&gt;0,VLOOKUP($B71,DefaultScience!$A$1:$D$169,4,FALSE),"")</f>
        <v>5</v>
      </c>
      <c r="K71" s="1" t="str">
        <f t="shared" si="11"/>
        <v>@PART[SampleBox]:NEEDS[KrakenScience]:HAS[@MODULE[ModuleScienceExperiment]]
{
    @MODULE[ModuleScienceExperiment]:HAS[#experimentID[SampleBox]]
    {
        %name = ModuleSciExpResourceUsage
        ResourceUsed = ElectricCharge
        ResourceAmtUsedForDeploy = 5
    }
}</v>
      </c>
    </row>
    <row r="72" spans="1:11" ht="145" x14ac:dyDescent="0.35">
      <c r="A72" t="s">
        <v>155</v>
      </c>
      <c r="B72" t="s">
        <v>155</v>
      </c>
      <c r="C72" t="s">
        <v>146</v>
      </c>
      <c r="E72" t="s">
        <v>5</v>
      </c>
      <c r="F72" t="str">
        <f t="shared" si="10"/>
        <v>ModuleSciExpResourceUsage</v>
      </c>
      <c r="G72" t="s">
        <v>0</v>
      </c>
      <c r="H72" t="str">
        <f>IF(VLOOKUP($B72,DefaultScience!$A$1:$D$169,2,FALSE)&lt;&gt;0,VLOOKUP($B72,DefaultScience!$A$1:$D$169,2,FALSE),"")</f>
        <v/>
      </c>
      <c r="I72" t="str">
        <f>IF(VLOOKUP($B72,DefaultScience!$A$1:$D$169,3,FALSE)&lt;&gt;0,VLOOKUP($B72,DefaultScience!$A$1:$D$169,3,FALSE),"")</f>
        <v/>
      </c>
      <c r="J72">
        <f>IF(VLOOKUP($B72,DefaultScience!$A$1:$D$169,4,FALSE)&lt;&gt;0,VLOOKUP($B72,DefaultScience!$A$1:$D$169,4,FALSE),"")</f>
        <v>5</v>
      </c>
      <c r="K72" s="1" t="str">
        <f t="shared" si="11"/>
        <v>@PART[ScienceRackBio]:NEEDS[KrakenScience]:HAS[@MODULE[ModuleScienceExperiment]]
{
    @MODULE[ModuleScienceExperiment]:HAS[#experimentID[ScienceRackBio]]
    {
        %name = ModuleSciExpResourceUsage
        ResourceUsed = ElectricCharge
        ResourceAmtUsedForDeploy = 5
    }
}</v>
      </c>
    </row>
    <row r="73" spans="1:11" ht="145" x14ac:dyDescent="0.35">
      <c r="A73" t="s">
        <v>156</v>
      </c>
      <c r="B73" t="s">
        <v>156</v>
      </c>
      <c r="C73" t="s">
        <v>146</v>
      </c>
      <c r="E73" t="s">
        <v>5</v>
      </c>
      <c r="F73" t="str">
        <f t="shared" si="10"/>
        <v>ModuleSciExpResourceUsage</v>
      </c>
      <c r="G73" t="s">
        <v>0</v>
      </c>
      <c r="H73" t="str">
        <f>IF(VLOOKUP($B73,DefaultScience!$A$1:$D$169,2,FALSE)&lt;&gt;0,VLOOKUP($B73,DefaultScience!$A$1:$D$169,2,FALSE),"")</f>
        <v/>
      </c>
      <c r="I73" t="str">
        <f>IF(VLOOKUP($B73,DefaultScience!$A$1:$D$169,3,FALSE)&lt;&gt;0,VLOOKUP($B73,DefaultScience!$A$1:$D$169,3,FALSE),"")</f>
        <v/>
      </c>
      <c r="J73">
        <f>IF(VLOOKUP($B73,DefaultScience!$A$1:$D$169,4,FALSE)&lt;&gt;0,VLOOKUP($B73,DefaultScience!$A$1:$D$169,4,FALSE),"")</f>
        <v>5</v>
      </c>
      <c r="K73" s="1" t="str">
        <f t="shared" si="11"/>
        <v>@PART[ScienceRackExp]:NEEDS[KrakenScience]:HAS[@MODULE[ModuleScienceExperiment]]
{
    @MODULE[ModuleScienceExperiment]:HAS[#experimentID[ScienceRackExp]]
    {
        %name = ModuleSciExpResourceUsage
        ResourceUsed = ElectricCharge
        ResourceAmtUsedForDeploy = 5
    }
}</v>
      </c>
    </row>
    <row r="74" spans="1:11" ht="145" x14ac:dyDescent="0.35">
      <c r="A74" t="s">
        <v>151</v>
      </c>
      <c r="B74" t="s">
        <v>151</v>
      </c>
      <c r="C74" t="s">
        <v>146</v>
      </c>
      <c r="E74" t="s">
        <v>5</v>
      </c>
      <c r="F74" t="str">
        <f t="shared" si="10"/>
        <v>ModuleSciExpResourceUsage</v>
      </c>
      <c r="G74" t="s">
        <v>0</v>
      </c>
      <c r="H74" t="str">
        <f>IF(VLOOKUP($B74,DefaultScience!$A$1:$D$169,2,FALSE)&lt;&gt;0,VLOOKUP($B74,DefaultScience!$A$1:$D$169,2,FALSE),"")</f>
        <v/>
      </c>
      <c r="I74" t="str">
        <f>IF(VLOOKUP($B74,DefaultScience!$A$1:$D$169,3,FALSE)&lt;&gt;0,VLOOKUP($B74,DefaultScience!$A$1:$D$169,3,FALSE),"")</f>
        <v/>
      </c>
      <c r="J74">
        <f>IF(VLOOKUP($B74,DefaultScience!$A$1:$D$169,4,FALSE)&lt;&gt;0,VLOOKUP($B74,DefaultScience!$A$1:$D$169,4,FALSE),"")</f>
        <v>5</v>
      </c>
      <c r="K74" s="1" t="str">
        <f t="shared" si="11"/>
        <v>@PART[SkinSample]:NEEDS[KrakenScience]:HAS[@MODULE[ModuleScienceExperiment]]
{
    @MODULE[ModuleScienceExperiment]:HAS[#experimentID[SkinSample]]
    {
        %name = ModuleSciExpResourceUsage
        ResourceUsed = ElectricCharge
        ResourceAmtUsedForDeploy = 5
    }
}</v>
      </c>
    </row>
    <row r="75" spans="1:11" ht="145" x14ac:dyDescent="0.35">
      <c r="A75" t="s">
        <v>150</v>
      </c>
      <c r="B75" t="s">
        <v>150</v>
      </c>
      <c r="C75" t="s">
        <v>146</v>
      </c>
      <c r="E75" t="s">
        <v>5</v>
      </c>
      <c r="F75" t="str">
        <f t="shared" si="10"/>
        <v>ModuleSciExpResourceUsage</v>
      </c>
      <c r="G75" t="s">
        <v>0</v>
      </c>
      <c r="H75" t="str">
        <f>IF(VLOOKUP($B75,DefaultScience!$A$1:$D$169,2,FALSE)&lt;&gt;0,VLOOKUP($B75,DefaultScience!$A$1:$D$169,2,FALSE),"")</f>
        <v/>
      </c>
      <c r="I75" t="str">
        <f>IF(VLOOKUP($B75,DefaultScience!$A$1:$D$169,3,FALSE)&lt;&gt;0,VLOOKUP($B75,DefaultScience!$A$1:$D$169,3,FALSE),"")</f>
        <v/>
      </c>
      <c r="J75">
        <f>IF(VLOOKUP($B75,DefaultScience!$A$1:$D$169,4,FALSE)&lt;&gt;0,VLOOKUP($B75,DefaultScience!$A$1:$D$169,4,FALSE),"")</f>
        <v>5</v>
      </c>
      <c r="K75" s="1" t="str">
        <f t="shared" si="11"/>
        <v>@PART[TentacleSample]:NEEDS[KrakenScience]:HAS[@MODULE[ModuleScienceExperiment]]
{
    @MODULE[ModuleScienceExperiment]:HAS[#experimentID[TentacleSample]]
    {
        %name = ModuleSciExpResourceUsage
        ResourceUsed = ElectricCharge
        ResourceAmtUsedForDeploy = 5
    }
}</v>
      </c>
    </row>
    <row r="76" spans="1:11" ht="145" x14ac:dyDescent="0.35">
      <c r="A76" t="s">
        <v>153</v>
      </c>
      <c r="B76" t="s">
        <v>153</v>
      </c>
      <c r="C76" t="s">
        <v>146</v>
      </c>
      <c r="E76" t="s">
        <v>5</v>
      </c>
      <c r="F76" t="str">
        <f t="shared" si="10"/>
        <v>ModuleSciExpResourceUsage</v>
      </c>
      <c r="G76" t="s">
        <v>0</v>
      </c>
      <c r="H76" t="str">
        <f>IF(VLOOKUP($B76,DefaultScience!$A$1:$D$169,2,FALSE)&lt;&gt;0,VLOOKUP($B76,DefaultScience!$A$1:$D$169,2,FALSE),"")</f>
        <v/>
      </c>
      <c r="I76" t="str">
        <f>IF(VLOOKUP($B76,DefaultScience!$A$1:$D$169,3,FALSE)&lt;&gt;0,VLOOKUP($B76,DefaultScience!$A$1:$D$169,3,FALSE),"")</f>
        <v/>
      </c>
      <c r="J76">
        <f>IF(VLOOKUP($B76,DefaultScience!$A$1:$D$169,4,FALSE)&lt;&gt;0,VLOOKUP($B76,DefaultScience!$A$1:$D$169,4,FALSE),"")</f>
        <v>5</v>
      </c>
      <c r="K76" s="1" t="str">
        <f t="shared" si="11"/>
        <v>@PART[BloodSample]:NEEDS[KrakenScience]:HAS[@MODULE[ModuleScienceExperiment]]
{
    @MODULE[ModuleScienceExperiment]:HAS[#experimentID[BloodSample]]
    {
        %name = ModuleSciExpResourceUsage
        ResourceUsed = ElectricCharge
        ResourceAmtUsedForDeploy = 5
    }
}</v>
      </c>
    </row>
    <row r="77" spans="1:11" ht="145" x14ac:dyDescent="0.35">
      <c r="E77" t="s">
        <v>5</v>
      </c>
      <c r="F77" t="str">
        <f t="shared" si="10"/>
        <v>ModuleSciExpResourceUsage</v>
      </c>
      <c r="G77" t="s">
        <v>0</v>
      </c>
      <c r="H77" t="e">
        <f>IF(VLOOKUP($B77,DefaultScience!$A$1:$D$169,2,FALSE)&lt;&gt;0,VLOOKUP($B77,DefaultScience!$A$1:$D$169,2,FALSE),"")</f>
        <v>#N/A</v>
      </c>
      <c r="I77" t="e">
        <f>IF(VLOOKUP($B77,DefaultScience!$A$1:$D$169,3,FALSE)&lt;&gt;0,VLOOKUP($B77,DefaultScience!$A$1:$D$169,3,FALSE),"")</f>
        <v>#N/A</v>
      </c>
      <c r="J77" t="e">
        <f>IF(VLOOKUP($B77,DefaultScience!$A$1:$D$169,4,FALSE)&lt;&gt;0,VLOOKUP($B77,DefaultScience!$A$1:$D$169,4,FALSE),"")</f>
        <v>#N/A</v>
      </c>
      <c r="K77" s="1" t="e">
        <f t="shared" si="11"/>
        <v>#N/A</v>
      </c>
    </row>
    <row r="78" spans="1:11" ht="145" x14ac:dyDescent="0.35">
      <c r="E78" t="s">
        <v>5</v>
      </c>
      <c r="F78" t="str">
        <f t="shared" si="10"/>
        <v>ModuleSciExpResourceUsage</v>
      </c>
      <c r="G78" t="s">
        <v>0</v>
      </c>
      <c r="H78" t="e">
        <f>IF(VLOOKUP($B78,DefaultScience!$A$1:$D$169,2,FALSE)&lt;&gt;0,VLOOKUP($B78,DefaultScience!$A$1:$D$169,2,FALSE),"")</f>
        <v>#N/A</v>
      </c>
      <c r="I78" t="e">
        <f>IF(VLOOKUP($B78,DefaultScience!$A$1:$D$169,3,FALSE)&lt;&gt;0,VLOOKUP($B78,DefaultScience!$A$1:$D$169,3,FALSE),"")</f>
        <v>#N/A</v>
      </c>
      <c r="J78" t="e">
        <f>IF(VLOOKUP($B78,DefaultScience!$A$1:$D$169,4,FALSE)&lt;&gt;0,VLOOKUP($B78,DefaultScience!$A$1:$D$169,4,FALSE),"")</f>
        <v>#N/A</v>
      </c>
      <c r="K78" s="1" t="e">
        <f t="shared" si="11"/>
        <v>#N/A</v>
      </c>
    </row>
    <row r="79" spans="1:11" ht="145" x14ac:dyDescent="0.35">
      <c r="E79" t="s">
        <v>5</v>
      </c>
      <c r="F79" t="str">
        <f t="shared" si="10"/>
        <v>ModuleSciExpResourceUsage</v>
      </c>
      <c r="G79" t="s">
        <v>0</v>
      </c>
      <c r="H79" t="e">
        <f>IF(VLOOKUP($B79,DefaultScience!$A$1:$D$169,2,FALSE)&lt;&gt;0,VLOOKUP($B79,DefaultScience!$A$1:$D$169,2,FALSE),"")</f>
        <v>#N/A</v>
      </c>
      <c r="I79" t="e">
        <f>IF(VLOOKUP($B79,DefaultScience!$A$1:$D$169,3,FALSE)&lt;&gt;0,VLOOKUP($B79,DefaultScience!$A$1:$D$169,3,FALSE),"")</f>
        <v>#N/A</v>
      </c>
      <c r="J79" t="e">
        <f>IF(VLOOKUP($B79,DefaultScience!$A$1:$D$169,4,FALSE)&lt;&gt;0,VLOOKUP($B79,DefaultScience!$A$1:$D$169,4,FALSE),"")</f>
        <v>#N/A</v>
      </c>
      <c r="K79" s="1" t="e">
        <f t="shared" si="11"/>
        <v>#N/A</v>
      </c>
    </row>
    <row r="80" spans="1:11" ht="145" x14ac:dyDescent="0.35">
      <c r="E80" t="s">
        <v>5</v>
      </c>
      <c r="F80" t="str">
        <f t="shared" si="10"/>
        <v>ModuleSciExpResourceUsage</v>
      </c>
      <c r="G80" t="s">
        <v>0</v>
      </c>
      <c r="H80" t="e">
        <f>IF(VLOOKUP($B80,DefaultScience!$A$1:$D$169,2,FALSE)&lt;&gt;0,VLOOKUP($B80,DefaultScience!$A$1:$D$169,2,FALSE),"")</f>
        <v>#N/A</v>
      </c>
      <c r="I80" t="e">
        <f>IF(VLOOKUP($B80,DefaultScience!$A$1:$D$169,3,FALSE)&lt;&gt;0,VLOOKUP($B80,DefaultScience!$A$1:$D$169,3,FALSE),"")</f>
        <v>#N/A</v>
      </c>
      <c r="J80" t="e">
        <f>IF(VLOOKUP($B80,DefaultScience!$A$1:$D$169,4,FALSE)&lt;&gt;0,VLOOKUP($B80,DefaultScience!$A$1:$D$169,4,FALSE),"")</f>
        <v>#N/A</v>
      </c>
      <c r="K80" s="1" t="e">
        <f t="shared" si="11"/>
        <v>#N/A</v>
      </c>
    </row>
    <row r="81" spans="5:11" ht="145" x14ac:dyDescent="0.35">
      <c r="E81" t="s">
        <v>5</v>
      </c>
      <c r="F81" t="str">
        <f t="shared" si="10"/>
        <v>ModuleSciExpResourceUsage</v>
      </c>
      <c r="G81" t="s">
        <v>0</v>
      </c>
      <c r="H81" t="e">
        <f>IF(VLOOKUP($B81,DefaultScience!$A$1:$D$169,2,FALSE)&lt;&gt;0,VLOOKUP($B81,DefaultScience!$A$1:$D$169,2,FALSE),"")</f>
        <v>#N/A</v>
      </c>
      <c r="I81" t="e">
        <f>IF(VLOOKUP($B81,DefaultScience!$A$1:$D$169,3,FALSE)&lt;&gt;0,VLOOKUP($B81,DefaultScience!$A$1:$D$169,3,FALSE),"")</f>
        <v>#N/A</v>
      </c>
      <c r="J81" t="e">
        <f>IF(VLOOKUP($B81,DefaultScience!$A$1:$D$169,4,FALSE)&lt;&gt;0,VLOOKUP($B81,DefaultScience!$A$1:$D$169,4,FALSE),"")</f>
        <v>#N/A</v>
      </c>
      <c r="K81" s="1" t="e">
        <f t="shared" si="11"/>
        <v>#N/A</v>
      </c>
    </row>
    <row r="82" spans="5:11" ht="145" x14ac:dyDescent="0.35">
      <c r="E82" t="s">
        <v>5</v>
      </c>
      <c r="F82" t="str">
        <f t="shared" si="10"/>
        <v>ModuleSciExpResourceUsage</v>
      </c>
      <c r="G82" t="s">
        <v>0</v>
      </c>
      <c r="H82" t="e">
        <f>IF(VLOOKUP($B82,DefaultScience!$A$1:$D$169,2,FALSE)&lt;&gt;0,VLOOKUP($B82,DefaultScience!$A$1:$D$169,2,FALSE),"")</f>
        <v>#N/A</v>
      </c>
      <c r="I82" t="e">
        <f>IF(VLOOKUP($B82,DefaultScience!$A$1:$D$169,3,FALSE)&lt;&gt;0,VLOOKUP($B82,DefaultScience!$A$1:$D$169,3,FALSE),"")</f>
        <v>#N/A</v>
      </c>
      <c r="J82" t="e">
        <f>IF(VLOOKUP($B82,DefaultScience!$A$1:$D$169,4,FALSE)&lt;&gt;0,VLOOKUP($B82,DefaultScience!$A$1:$D$169,4,FALSE),"")</f>
        <v>#N/A</v>
      </c>
      <c r="K82" s="1" t="e">
        <f t="shared" si="11"/>
        <v>#N/A</v>
      </c>
    </row>
    <row r="83" spans="5:11" ht="145" x14ac:dyDescent="0.35">
      <c r="E83" t="s">
        <v>5</v>
      </c>
      <c r="F83" t="str">
        <f t="shared" si="10"/>
        <v>ModuleSciExpResourceUsage</v>
      </c>
      <c r="G83" t="s">
        <v>0</v>
      </c>
      <c r="H83" t="e">
        <f>IF(VLOOKUP($B83,DefaultScience!$A$1:$D$169,2,FALSE)&lt;&gt;0,VLOOKUP($B83,DefaultScience!$A$1:$D$169,2,FALSE),"")</f>
        <v>#N/A</v>
      </c>
      <c r="I83" t="e">
        <f>IF(VLOOKUP($B83,DefaultScience!$A$1:$D$169,3,FALSE)&lt;&gt;0,VLOOKUP($B83,DefaultScience!$A$1:$D$169,3,FALSE),"")</f>
        <v>#N/A</v>
      </c>
      <c r="J83" t="e">
        <f>IF(VLOOKUP($B83,DefaultScience!$A$1:$D$169,4,FALSE)&lt;&gt;0,VLOOKUP($B83,DefaultScience!$A$1:$D$169,4,FALSE),"")</f>
        <v>#N/A</v>
      </c>
      <c r="K83" s="1" t="e">
        <f t="shared" si="11"/>
        <v>#N/A</v>
      </c>
    </row>
    <row r="84" spans="5:11" ht="145" x14ac:dyDescent="0.35">
      <c r="E84" t="s">
        <v>5</v>
      </c>
      <c r="F84" t="str">
        <f t="shared" si="10"/>
        <v>ModuleSciExpResourceUsage</v>
      </c>
      <c r="G84" t="s">
        <v>0</v>
      </c>
      <c r="H84" t="e">
        <f>IF(VLOOKUP($B84,DefaultScience!$A$1:$D$169,2,FALSE)&lt;&gt;0,VLOOKUP($B84,DefaultScience!$A$1:$D$169,2,FALSE),"")</f>
        <v>#N/A</v>
      </c>
      <c r="I84" t="e">
        <f>IF(VLOOKUP($B84,DefaultScience!$A$1:$D$169,3,FALSE)&lt;&gt;0,VLOOKUP($B84,DefaultScience!$A$1:$D$169,3,FALSE),"")</f>
        <v>#N/A</v>
      </c>
      <c r="J84" t="e">
        <f>IF(VLOOKUP($B84,DefaultScience!$A$1:$D$169,4,FALSE)&lt;&gt;0,VLOOKUP($B84,DefaultScience!$A$1:$D$169,4,FALSE),"")</f>
        <v>#N/A</v>
      </c>
      <c r="K84" s="1" t="e">
        <f t="shared" si="11"/>
        <v>#N/A</v>
      </c>
    </row>
  </sheetData>
  <autoFilter ref="A2:K56" xr:uid="{85248FD1-1A18-4196-993A-B202B70BD65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E328C-10DD-49E0-907A-605D017DD146}">
  <dimension ref="A1:D61"/>
  <sheetViews>
    <sheetView topLeftCell="A33" workbookViewId="0">
      <selection activeCell="D51" sqref="D51"/>
    </sheetView>
  </sheetViews>
  <sheetFormatPr defaultRowHeight="14.5" x14ac:dyDescent="0.35"/>
  <sheetData>
    <row r="1" spans="1:4" x14ac:dyDescent="0.35">
      <c r="A1" t="s">
        <v>126</v>
      </c>
      <c r="B1" t="s">
        <v>120</v>
      </c>
      <c r="C1" t="s">
        <v>119</v>
      </c>
      <c r="D1" t="s">
        <v>118</v>
      </c>
    </row>
    <row r="2" spans="1:4" x14ac:dyDescent="0.35">
      <c r="A2" t="s">
        <v>58</v>
      </c>
      <c r="B2">
        <v>5</v>
      </c>
      <c r="C2">
        <v>5</v>
      </c>
      <c r="D2">
        <v>5</v>
      </c>
    </row>
    <row r="3" spans="1:4" x14ac:dyDescent="0.35">
      <c r="A3" t="s">
        <v>41</v>
      </c>
      <c r="D3">
        <v>5</v>
      </c>
    </row>
    <row r="4" spans="1:4" x14ac:dyDescent="0.35">
      <c r="A4" t="s">
        <v>46</v>
      </c>
      <c r="D4">
        <v>5</v>
      </c>
    </row>
    <row r="5" spans="1:4" x14ac:dyDescent="0.35">
      <c r="A5" t="s">
        <v>61</v>
      </c>
      <c r="D5">
        <v>5</v>
      </c>
    </row>
    <row r="6" spans="1:4" x14ac:dyDescent="0.35">
      <c r="A6" t="s">
        <v>94</v>
      </c>
      <c r="D6">
        <v>5</v>
      </c>
    </row>
    <row r="7" spans="1:4" x14ac:dyDescent="0.35">
      <c r="A7" t="s">
        <v>100</v>
      </c>
      <c r="D7">
        <v>5</v>
      </c>
    </row>
    <row r="8" spans="1:4" x14ac:dyDescent="0.35">
      <c r="A8" t="s">
        <v>81</v>
      </c>
      <c r="B8">
        <v>5</v>
      </c>
      <c r="C8">
        <v>5</v>
      </c>
      <c r="D8">
        <v>5</v>
      </c>
    </row>
    <row r="9" spans="1:4" x14ac:dyDescent="0.35">
      <c r="A9" t="s">
        <v>85</v>
      </c>
      <c r="D9">
        <v>5</v>
      </c>
    </row>
    <row r="10" spans="1:4" x14ac:dyDescent="0.35">
      <c r="A10" t="s">
        <v>73</v>
      </c>
      <c r="D10">
        <v>5</v>
      </c>
    </row>
    <row r="11" spans="1:4" x14ac:dyDescent="0.35">
      <c r="A11" t="s">
        <v>83</v>
      </c>
      <c r="B11">
        <v>5</v>
      </c>
      <c r="C11">
        <v>5</v>
      </c>
      <c r="D11">
        <v>5</v>
      </c>
    </row>
    <row r="12" spans="1:4" x14ac:dyDescent="0.35">
      <c r="A12" t="s">
        <v>76</v>
      </c>
      <c r="B12">
        <v>5</v>
      </c>
      <c r="C12">
        <v>5</v>
      </c>
      <c r="D12">
        <v>5</v>
      </c>
    </row>
    <row r="13" spans="1:4" x14ac:dyDescent="0.35">
      <c r="A13" t="s">
        <v>104</v>
      </c>
      <c r="B13">
        <v>5</v>
      </c>
      <c r="C13">
        <v>5</v>
      </c>
    </row>
    <row r="14" spans="1:4" x14ac:dyDescent="0.35">
      <c r="A14" t="s">
        <v>103</v>
      </c>
      <c r="B14">
        <v>15</v>
      </c>
      <c r="C14">
        <v>5</v>
      </c>
    </row>
    <row r="15" spans="1:4" x14ac:dyDescent="0.35">
      <c r="A15" t="s">
        <v>79</v>
      </c>
      <c r="B15">
        <v>5</v>
      </c>
      <c r="C15">
        <v>5</v>
      </c>
      <c r="D15">
        <v>5</v>
      </c>
    </row>
    <row r="16" spans="1:4" x14ac:dyDescent="0.35">
      <c r="A16" t="s">
        <v>65</v>
      </c>
      <c r="B16">
        <v>5</v>
      </c>
      <c r="C16">
        <v>5</v>
      </c>
      <c r="D16">
        <v>5</v>
      </c>
    </row>
    <row r="17" spans="1:4" x14ac:dyDescent="0.35">
      <c r="A17" t="s">
        <v>68</v>
      </c>
      <c r="B17">
        <v>5</v>
      </c>
      <c r="C17">
        <v>5</v>
      </c>
      <c r="D17">
        <v>5</v>
      </c>
    </row>
    <row r="18" spans="1:4" x14ac:dyDescent="0.35">
      <c r="A18" t="s">
        <v>97</v>
      </c>
      <c r="B18">
        <v>5</v>
      </c>
      <c r="C18">
        <v>5</v>
      </c>
      <c r="D18">
        <v>5</v>
      </c>
    </row>
    <row r="19" spans="1:4" x14ac:dyDescent="0.35">
      <c r="A19" t="s">
        <v>70</v>
      </c>
      <c r="D19">
        <v>5</v>
      </c>
    </row>
    <row r="20" spans="1:4" x14ac:dyDescent="0.35">
      <c r="A20" t="s">
        <v>43</v>
      </c>
      <c r="D20">
        <v>5</v>
      </c>
    </row>
    <row r="21" spans="1:4" x14ac:dyDescent="0.35">
      <c r="A21" t="s">
        <v>39</v>
      </c>
      <c r="D21">
        <v>5</v>
      </c>
    </row>
    <row r="22" spans="1:4" x14ac:dyDescent="0.35">
      <c r="A22" t="s">
        <v>91</v>
      </c>
      <c r="B22">
        <v>5</v>
      </c>
      <c r="C22">
        <v>5</v>
      </c>
      <c r="D22">
        <v>5</v>
      </c>
    </row>
    <row r="23" spans="1:4" x14ac:dyDescent="0.35">
      <c r="A23" t="s">
        <v>3</v>
      </c>
      <c r="B23">
        <v>15</v>
      </c>
      <c r="C23">
        <v>5</v>
      </c>
    </row>
    <row r="24" spans="1:4" x14ac:dyDescent="0.35">
      <c r="A24" t="s">
        <v>27</v>
      </c>
      <c r="B24">
        <v>5</v>
      </c>
      <c r="C24">
        <v>5</v>
      </c>
    </row>
    <row r="25" spans="1:4" x14ac:dyDescent="0.35">
      <c r="A25" t="s">
        <v>30</v>
      </c>
      <c r="D25">
        <v>5</v>
      </c>
    </row>
    <row r="26" spans="1:4" x14ac:dyDescent="0.35">
      <c r="A26" t="s">
        <v>52</v>
      </c>
      <c r="D26">
        <v>5</v>
      </c>
    </row>
    <row r="27" spans="1:4" x14ac:dyDescent="0.35">
      <c r="A27" t="s">
        <v>54</v>
      </c>
      <c r="B27">
        <v>5</v>
      </c>
      <c r="C27">
        <v>5</v>
      </c>
    </row>
    <row r="28" spans="1:4" x14ac:dyDescent="0.35">
      <c r="A28" t="s">
        <v>89</v>
      </c>
      <c r="B28">
        <v>5</v>
      </c>
      <c r="C28">
        <v>5</v>
      </c>
      <c r="D28">
        <v>5</v>
      </c>
    </row>
    <row r="29" spans="1:4" x14ac:dyDescent="0.35">
      <c r="A29" t="s">
        <v>87</v>
      </c>
      <c r="B29">
        <v>5</v>
      </c>
      <c r="C29">
        <v>5</v>
      </c>
      <c r="D29">
        <v>5</v>
      </c>
    </row>
    <row r="30" spans="1:4" x14ac:dyDescent="0.35">
      <c r="A30" t="s">
        <v>34</v>
      </c>
      <c r="D30">
        <v>5</v>
      </c>
    </row>
    <row r="31" spans="1:4" x14ac:dyDescent="0.35">
      <c r="A31" t="s">
        <v>24</v>
      </c>
      <c r="D31">
        <v>5</v>
      </c>
    </row>
    <row r="32" spans="1:4" x14ac:dyDescent="0.35">
      <c r="A32" t="s">
        <v>21</v>
      </c>
      <c r="D32">
        <v>5</v>
      </c>
    </row>
    <row r="33" spans="1:4" x14ac:dyDescent="0.35">
      <c r="A33" t="s">
        <v>19</v>
      </c>
      <c r="D33">
        <v>5</v>
      </c>
    </row>
    <row r="34" spans="1:4" x14ac:dyDescent="0.35">
      <c r="A34" t="s">
        <v>17</v>
      </c>
      <c r="D34">
        <v>5</v>
      </c>
    </row>
    <row r="35" spans="1:4" x14ac:dyDescent="0.35">
      <c r="A35" t="s">
        <v>15</v>
      </c>
      <c r="D35">
        <v>5</v>
      </c>
    </row>
    <row r="36" spans="1:4" x14ac:dyDescent="0.35">
      <c r="A36" t="s">
        <v>14</v>
      </c>
      <c r="D36">
        <v>5</v>
      </c>
    </row>
    <row r="37" spans="1:4" x14ac:dyDescent="0.35">
      <c r="A37" t="s">
        <v>13</v>
      </c>
      <c r="D37">
        <v>5</v>
      </c>
    </row>
    <row r="38" spans="1:4" x14ac:dyDescent="0.35">
      <c r="A38" t="s">
        <v>11</v>
      </c>
      <c r="D38">
        <v>5</v>
      </c>
    </row>
    <row r="39" spans="1:4" x14ac:dyDescent="0.35">
      <c r="A39" t="s">
        <v>10</v>
      </c>
      <c r="D39">
        <v>5</v>
      </c>
    </row>
    <row r="40" spans="1:4" x14ac:dyDescent="0.35">
      <c r="A40" t="s">
        <v>9</v>
      </c>
      <c r="D40">
        <v>5</v>
      </c>
    </row>
    <row r="41" spans="1:4" x14ac:dyDescent="0.35">
      <c r="A41" t="s">
        <v>7</v>
      </c>
      <c r="D41">
        <v>5</v>
      </c>
    </row>
    <row r="42" spans="1:4" x14ac:dyDescent="0.35">
      <c r="A42" t="s">
        <v>132</v>
      </c>
      <c r="B42">
        <v>5</v>
      </c>
      <c r="C42">
        <v>5</v>
      </c>
    </row>
    <row r="43" spans="1:4" x14ac:dyDescent="0.35">
      <c r="A43" t="s">
        <v>133</v>
      </c>
      <c r="D43">
        <v>5</v>
      </c>
    </row>
    <row r="44" spans="1:4" x14ac:dyDescent="0.35">
      <c r="A44" t="s">
        <v>134</v>
      </c>
      <c r="B44">
        <v>5</v>
      </c>
      <c r="C44">
        <v>5</v>
      </c>
    </row>
    <row r="45" spans="1:4" x14ac:dyDescent="0.35">
      <c r="A45" t="s">
        <v>135</v>
      </c>
      <c r="D45">
        <v>5</v>
      </c>
    </row>
    <row r="46" spans="1:4" x14ac:dyDescent="0.35">
      <c r="A46" t="s">
        <v>136</v>
      </c>
      <c r="B46">
        <v>5</v>
      </c>
      <c r="C46">
        <v>5</v>
      </c>
    </row>
    <row r="47" spans="1:4" x14ac:dyDescent="0.35">
      <c r="A47" t="s">
        <v>137</v>
      </c>
      <c r="D47">
        <v>5</v>
      </c>
    </row>
    <row r="48" spans="1:4" x14ac:dyDescent="0.35">
      <c r="A48" t="s">
        <v>145</v>
      </c>
      <c r="D48">
        <v>5</v>
      </c>
    </row>
    <row r="49" spans="1:4" x14ac:dyDescent="0.35">
      <c r="A49" t="s">
        <v>147</v>
      </c>
      <c r="D49">
        <v>5</v>
      </c>
    </row>
    <row r="50" spans="1:4" x14ac:dyDescent="0.35">
      <c r="A50" t="s">
        <v>148</v>
      </c>
      <c r="B50">
        <v>5</v>
      </c>
      <c r="C50">
        <v>5</v>
      </c>
    </row>
    <row r="51" spans="1:4" x14ac:dyDescent="0.35">
      <c r="A51" t="s">
        <v>149</v>
      </c>
      <c r="B51">
        <v>5</v>
      </c>
      <c r="C51">
        <v>5</v>
      </c>
    </row>
    <row r="52" spans="1:4" x14ac:dyDescent="0.35">
      <c r="A52" t="s">
        <v>150</v>
      </c>
      <c r="D52">
        <v>5</v>
      </c>
    </row>
    <row r="53" spans="1:4" x14ac:dyDescent="0.35">
      <c r="A53" t="s">
        <v>151</v>
      </c>
      <c r="D53">
        <v>5</v>
      </c>
    </row>
    <row r="54" spans="1:4" x14ac:dyDescent="0.35">
      <c r="A54" t="s">
        <v>152</v>
      </c>
      <c r="D54">
        <v>5</v>
      </c>
    </row>
    <row r="55" spans="1:4" x14ac:dyDescent="0.35">
      <c r="A55" t="s">
        <v>153</v>
      </c>
      <c r="D55">
        <v>5</v>
      </c>
    </row>
    <row r="56" spans="1:4" x14ac:dyDescent="0.35">
      <c r="A56" t="s">
        <v>154</v>
      </c>
      <c r="D56">
        <v>5</v>
      </c>
    </row>
    <row r="57" spans="1:4" x14ac:dyDescent="0.35">
      <c r="A57" t="s">
        <v>155</v>
      </c>
      <c r="D57">
        <v>5</v>
      </c>
    </row>
    <row r="58" spans="1:4" x14ac:dyDescent="0.35">
      <c r="A58" t="s">
        <v>156</v>
      </c>
      <c r="D58">
        <v>5</v>
      </c>
    </row>
    <row r="59" spans="1:4" x14ac:dyDescent="0.35">
      <c r="A59" t="s">
        <v>157</v>
      </c>
      <c r="D59">
        <v>5</v>
      </c>
    </row>
    <row r="60" spans="1:4" x14ac:dyDescent="0.35">
      <c r="A60" t="s">
        <v>158</v>
      </c>
      <c r="D60">
        <v>5</v>
      </c>
    </row>
    <row r="61" spans="1:4" x14ac:dyDescent="0.35">
      <c r="A61" t="s">
        <v>159</v>
      </c>
      <c r="D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RealisticPowerDraw</vt:lpstr>
      <vt:lpstr>DefaultScience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Kollmann</dc:creator>
  <cp:lastModifiedBy>Trevor Kollmann</cp:lastModifiedBy>
  <dcterms:created xsi:type="dcterms:W3CDTF">2020-09-17T02:42:54Z</dcterms:created>
  <dcterms:modified xsi:type="dcterms:W3CDTF">2020-09-17T09:10:09Z</dcterms:modified>
</cp:coreProperties>
</file>