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6E20C06A-D6DA-4F0E-B8C7-F504D8BCB2E6}" xr6:coauthVersionLast="45" xr6:coauthVersionMax="45" xr10:uidLastSave="{00000000-0000-0000-0000-000000000000}"/>
  <bookViews>
    <workbookView minimized="1" xWindow="5260" yWindow="720" windowWidth="25370" windowHeight="1887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M5" i="1"/>
  <c r="AK5" i="1"/>
  <c r="AN5" i="1"/>
  <c r="AP5" i="1" s="1"/>
  <c r="AM5" i="1" s="1"/>
  <c r="AO5" i="1"/>
  <c r="AR5" i="1"/>
  <c r="AB5" i="1" s="1"/>
  <c r="M6" i="1"/>
  <c r="AK6" i="1"/>
  <c r="AN6" i="1"/>
  <c r="AP6" i="1" s="1"/>
  <c r="AM6" i="1" s="1"/>
  <c r="AO6" i="1"/>
  <c r="AR6" i="1"/>
  <c r="AB6" i="1" s="1"/>
  <c r="M7" i="1"/>
  <c r="AK7" i="1"/>
  <c r="AN7" i="1"/>
  <c r="AP7" i="1" s="1"/>
  <c r="AM7" i="1" s="1"/>
  <c r="AO7" i="1"/>
  <c r="AR7" i="1"/>
  <c r="AB7" i="1" s="1"/>
  <c r="M8" i="1"/>
  <c r="AK8" i="1"/>
  <c r="AN8" i="1"/>
  <c r="AP8" i="1" s="1"/>
  <c r="AM8" i="1" s="1"/>
  <c r="AO8" i="1"/>
  <c r="AR8" i="1"/>
  <c r="M9" i="1"/>
  <c r="AK9" i="1"/>
  <c r="AN9" i="1"/>
  <c r="AP9" i="1" s="1"/>
  <c r="AM9" i="1" s="1"/>
  <c r="AO9" i="1"/>
  <c r="AR9" i="1"/>
  <c r="M10" i="1"/>
  <c r="AK10" i="1"/>
  <c r="AN10" i="1"/>
  <c r="AP10" i="1" s="1"/>
  <c r="AM10" i="1" s="1"/>
  <c r="AO10" i="1"/>
  <c r="AR10" i="1"/>
  <c r="AB10" i="1" s="1"/>
  <c r="M11" i="1"/>
  <c r="AK11" i="1"/>
  <c r="AN11" i="1"/>
  <c r="AP11" i="1" s="1"/>
  <c r="AM11" i="1" s="1"/>
  <c r="AO11" i="1"/>
  <c r="AR11" i="1"/>
  <c r="AB11" i="1" s="1"/>
  <c r="M12" i="1"/>
  <c r="AK12" i="1"/>
  <c r="AN12" i="1"/>
  <c r="AP12" i="1" s="1"/>
  <c r="AM12" i="1" s="1"/>
  <c r="AO12" i="1"/>
  <c r="AR12" i="1"/>
  <c r="AB12" i="1" s="1"/>
  <c r="M13" i="1"/>
  <c r="AK13" i="1"/>
  <c r="AN13" i="1"/>
  <c r="AP13" i="1" s="1"/>
  <c r="AM13" i="1" s="1"/>
  <c r="AO13" i="1"/>
  <c r="AR13" i="1"/>
  <c r="AB13" i="1" s="1"/>
  <c r="M14" i="1"/>
  <c r="AK14" i="1"/>
  <c r="AN14" i="1"/>
  <c r="AP14" i="1" s="1"/>
  <c r="AM14" i="1" s="1"/>
  <c r="AO14" i="1"/>
  <c r="AR14" i="1"/>
  <c r="AB14" i="1" s="1"/>
  <c r="M15" i="1"/>
  <c r="AB15" i="1"/>
  <c r="AK15" i="1"/>
  <c r="AN15" i="1"/>
  <c r="AP15" i="1" s="1"/>
  <c r="AM15" i="1" s="1"/>
  <c r="AO15" i="1"/>
  <c r="AR15" i="1"/>
  <c r="M16" i="1"/>
  <c r="AB16" i="1"/>
  <c r="AK16" i="1"/>
  <c r="AN16" i="1"/>
  <c r="AP16" i="1" s="1"/>
  <c r="AM16" i="1" s="1"/>
  <c r="AO16" i="1"/>
  <c r="AR16" i="1"/>
  <c r="M17" i="1"/>
  <c r="AK17" i="1"/>
  <c r="AN17" i="1"/>
  <c r="AP17" i="1" s="1"/>
  <c r="AM17" i="1" s="1"/>
  <c r="AO17" i="1"/>
  <c r="AR17" i="1"/>
  <c r="AB17" i="1" s="1"/>
  <c r="M18" i="1"/>
  <c r="AK18" i="1"/>
  <c r="AN18" i="1"/>
  <c r="AP18" i="1" s="1"/>
  <c r="AM18" i="1" s="1"/>
  <c r="AO18" i="1"/>
  <c r="AR18" i="1"/>
  <c r="AB18" i="1" s="1"/>
  <c r="M19" i="1"/>
  <c r="AK19" i="1"/>
  <c r="AN19" i="1"/>
  <c r="AP19" i="1" s="1"/>
  <c r="AM19" i="1" s="1"/>
  <c r="AO19" i="1"/>
  <c r="AR19" i="1"/>
  <c r="AB19" i="1" s="1"/>
  <c r="M20" i="1"/>
  <c r="AK20" i="1"/>
  <c r="AN20" i="1"/>
  <c r="AP20" i="1" s="1"/>
  <c r="AM20" i="1" s="1"/>
  <c r="AO20" i="1"/>
  <c r="AR20" i="1"/>
  <c r="AB20" i="1" s="1"/>
  <c r="M21" i="1"/>
  <c r="AK21" i="1"/>
  <c r="AN21" i="1"/>
  <c r="AP21" i="1" s="1"/>
  <c r="AM21" i="1" s="1"/>
  <c r="AO21" i="1"/>
  <c r="AR21" i="1"/>
  <c r="AB21" i="1" s="1"/>
  <c r="M22" i="1"/>
  <c r="AK22" i="1"/>
  <c r="AN22" i="1"/>
  <c r="AP22" i="1" s="1"/>
  <c r="AM22" i="1" s="1"/>
  <c r="AO22" i="1"/>
  <c r="AR22" i="1"/>
  <c r="AB22" i="1" s="1"/>
  <c r="M23" i="1"/>
  <c r="AK23" i="1"/>
  <c r="AN23" i="1"/>
  <c r="AP23" i="1" s="1"/>
  <c r="AM23" i="1" s="1"/>
  <c r="AO23" i="1"/>
  <c r="AR23" i="1"/>
  <c r="AB23" i="1" s="1"/>
  <c r="M24" i="1"/>
  <c r="AK24" i="1"/>
  <c r="AN24" i="1"/>
  <c r="AP24" i="1" s="1"/>
  <c r="AM24" i="1" s="1"/>
  <c r="AO24" i="1"/>
  <c r="AR24" i="1"/>
  <c r="AB24" i="1" s="1"/>
  <c r="M25" i="1"/>
  <c r="AK25" i="1"/>
  <c r="AN25" i="1"/>
  <c r="AP25" i="1" s="1"/>
  <c r="AM25" i="1" s="1"/>
  <c r="AO25" i="1"/>
  <c r="AR25" i="1"/>
  <c r="AB25" i="1" s="1"/>
  <c r="M26" i="1"/>
  <c r="AK26" i="1"/>
  <c r="AN26" i="1"/>
  <c r="AP26" i="1" s="1"/>
  <c r="AM26" i="1" s="1"/>
  <c r="AO26" i="1"/>
  <c r="AR26" i="1"/>
  <c r="AB26" i="1" s="1"/>
  <c r="M27" i="1"/>
  <c r="AK27" i="1"/>
  <c r="AN27" i="1"/>
  <c r="AP27" i="1" s="1"/>
  <c r="AM27" i="1" s="1"/>
  <c r="AO27" i="1"/>
  <c r="AR27" i="1"/>
  <c r="AB27" i="1" s="1"/>
  <c r="M28" i="1"/>
  <c r="AK28" i="1"/>
  <c r="AN28" i="1"/>
  <c r="AP28" i="1" s="1"/>
  <c r="AM28" i="1" s="1"/>
  <c r="AO28" i="1"/>
  <c r="AR28" i="1"/>
  <c r="AB28" i="1" s="1"/>
  <c r="M29" i="1"/>
  <c r="AK29" i="1"/>
  <c r="AN29" i="1"/>
  <c r="AP29" i="1" s="1"/>
  <c r="AM29" i="1" s="1"/>
  <c r="AO29" i="1"/>
  <c r="AR29" i="1"/>
  <c r="AB29" i="1" s="1"/>
  <c r="M30" i="1"/>
  <c r="AK30" i="1"/>
  <c r="AN30" i="1"/>
  <c r="AP30" i="1" s="1"/>
  <c r="AM30" i="1" s="1"/>
  <c r="AO30" i="1"/>
  <c r="AR30" i="1"/>
  <c r="AB30" i="1" s="1"/>
  <c r="M31" i="1"/>
  <c r="AK31" i="1"/>
  <c r="AN31" i="1"/>
  <c r="AP31" i="1" s="1"/>
  <c r="AM31" i="1" s="1"/>
  <c r="AO31" i="1"/>
  <c r="AR31" i="1"/>
  <c r="AB31" i="1" s="1"/>
  <c r="AB9" i="1" l="1"/>
  <c r="AB8" i="1"/>
  <c r="AR2" i="1"/>
  <c r="AO2" i="1"/>
  <c r="AN2" i="1"/>
  <c r="AP2" i="1" s="1"/>
  <c r="AM2" i="1" s="1"/>
  <c r="AK2" i="1"/>
  <c r="M2" i="1"/>
  <c r="AR3" i="1"/>
  <c r="AO3" i="1"/>
  <c r="AN3" i="1"/>
  <c r="AP3" i="1" s="1"/>
  <c r="AM3" i="1" s="1"/>
  <c r="AK3" i="1"/>
  <c r="M3" i="1"/>
  <c r="AR4" i="1"/>
  <c r="AO4" i="1"/>
  <c r="AN4" i="1"/>
  <c r="AP4" i="1" s="1"/>
  <c r="AM4" i="1" s="1"/>
  <c r="AK4" i="1"/>
  <c r="M4" i="1"/>
  <c r="AB4" i="1" l="1"/>
  <c r="AB3" i="1"/>
  <c r="AB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H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<sst xmlns="http://schemas.openxmlformats.org/spreadsheetml/2006/main" count="1431" uniqueCount="568">
  <si>
    <t>TopFolder</t>
  </si>
  <si>
    <t>Name</t>
  </si>
  <si>
    <t>Title</t>
  </si>
  <si>
    <t>Manufacturer</t>
  </si>
  <si>
    <t>Category</t>
  </si>
  <si>
    <t>EntryCost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</si>
  <si>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</si>
  <si>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</si>
  <si>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</si>
  <si>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</si>
  <si>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</si>
  <si>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</si>
  <si>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</si>
  <si>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</si>
  <si>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</si>
  <si>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</si>
  <si>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</si>
  <si>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</si>
  <si>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</si>
  <si>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</si>
  <si>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</si>
  <si>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</si>
  <si>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</si>
  <si>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</si>
  <si>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</si>
  <si>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</si>
  <si>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</si>
  <si>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</si>
  <si>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</si>
  <si>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</si>
  <si>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</si>
  <si>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</si>
  <si>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</si>
  <si>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</si>
  <si>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</si>
  <si>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</si>
  <si>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</si>
  <si>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</si>
  <si>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</si>
  <si>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</si>
  <si>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</si>
  <si>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</si>
  <si>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</si>
  <si>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</si>
  <si>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</si>
  <si>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</si>
  <si>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</si>
  <si>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</si>
  <si>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</si>
  <si>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</si>
  <si>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</si>
  <si>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</si>
  <si>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</si>
  <si>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</si>
  <si>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</si>
  <si>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</si>
  <si>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</si>
  <si>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</si>
  <si>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</si>
  <si>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</si>
  <si>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</si>
  <si>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</si>
  <si>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</si>
  <si>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</si>
  <si>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</si>
  <si>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</si>
  <si>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</si>
  <si>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</si>
  <si>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</si>
  <si>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</si>
  <si>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</si>
  <si>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</si>
  <si>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</si>
  <si>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</si>
  <si>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</si>
  <si>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</si>
  <si>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</si>
  <si>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</si>
  <si>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</si>
  <si>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</si>
  <si>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</si>
  <si>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</si>
  <si>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</si>
  <si>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</si>
  <si>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</si>
  <si>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</si>
  <si>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</si>
  <si>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</si>
  <si>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</si>
  <si>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</si>
  <si>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</si>
  <si>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</si>
  <si>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</si>
  <si>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</si>
  <si>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</si>
  <si>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</si>
  <si>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</si>
  <si>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</si>
  <si>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</si>
  <si>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</si>
  <si>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</si>
  <si>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</si>
  <si>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</si>
  <si>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</si>
  <si>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</si>
  <si>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</si>
  <si>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</si>
  <si>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</si>
  <si>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</si>
  <si>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</si>
  <si>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</si>
  <si>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</si>
  <si>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</si>
  <si>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</si>
  <si>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</si>
  <si>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</si>
  <si>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</si>
  <si>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</si>
  <si>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</si>
  <si>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</si>
  <si>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</si>
  <si>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</si>
  <si>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</si>
  <si>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</si>
  <si>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</si>
  <si>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</si>
  <si>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</si>
  <si>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</si>
  <si>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</si>
  <si>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</si>
  <si>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</si>
  <si>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</si>
  <si>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</si>
  <si>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</si>
  <si>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</si>
  <si>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</si>
  <si>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</si>
  <si>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</si>
  <si>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</si>
  <si>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</si>
  <si>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</si>
  <si>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</si>
  <si>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</si>
  <si>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</si>
  <si>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</si>
  <si>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</si>
  <si>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</si>
  <si>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</si>
  <si>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</si>
  <si>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</si>
  <si>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</si>
  <si>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</si>
  <si>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</si>
  <si>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</si>
  <si>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</si>
  <si>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</si>
  <si>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</si>
  <si>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</si>
  <si>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</si>
  <si>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</si>
  <si>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</si>
  <si>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</si>
  <si>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</si>
  <si>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</si>
  <si>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</si>
  <si>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</si>
  <si>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</si>
  <si>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</si>
  <si>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</si>
  <si>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</si>
  <si>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</si>
  <si>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</si>
  <si>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</si>
  <si>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</si>
  <si>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</si>
  <si>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</si>
  <si>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</si>
  <si>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</si>
  <si>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</si>
  <si>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</si>
  <si>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</si>
  <si>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</si>
  <si>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</si>
  <si>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</si>
  <si>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</si>
  <si>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</si>
  <si>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</si>
  <si>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</si>
  <si>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</si>
  <si>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</si>
  <si>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</si>
  <si>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</si>
  <si>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</si>
  <si>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</si>
  <si>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</si>
  <si>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</si>
  <si>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</si>
  <si>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</si>
  <si>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</si>
  <si>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</si>
  <si>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</si>
  <si>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</si>
  <si>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</si>
  <si>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</si>
  <si>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</si>
  <si>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</si>
  <si>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</si>
  <si>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</si>
  <si>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</si>
  <si>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</si>
  <si>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</si>
  <si>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</si>
  <si>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</si>
  <si>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</si>
  <si>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</si>
  <si>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</si>
  <si>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</si>
  <si>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</si>
  <si>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</si>
  <si>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</si>
  <si>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</si>
  <si>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</si>
  <si>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</si>
  <si>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</si>
  <si>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</si>
  <si>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</si>
  <si>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</si>
  <si>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</si>
  <si>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</si>
  <si>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</si>
  <si>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</si>
  <si>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</si>
  <si>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</si>
  <si>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</si>
  <si>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</si>
  <si>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</si>
  <si>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</si>
  <si>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</si>
  <si>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</si>
  <si>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</si>
  <si>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</si>
  <si>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</si>
  <si>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</si>
  <si>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</si>
  <si>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</si>
  <si>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</si>
  <si>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</si>
  <si>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</si>
  <si>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</si>
  <si>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</si>
  <si>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</si>
  <si>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</si>
  <si>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</si>
  <si>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</si>
  <si>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</si>
  <si>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</si>
  <si>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</si>
  <si>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</si>
  <si>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</si>
  <si>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</si>
  <si>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</si>
  <si>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</si>
  <si>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</si>
  <si>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</si>
  <si>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</si>
  <si>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</si>
  <si>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</si>
  <si>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</si>
  <si>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</si>
  <si>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</si>
  <si>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</si>
  <si>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</si>
  <si>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</si>
  <si>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</si>
  <si>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</si>
  <si>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</si>
  <si>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</si>
  <si>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</si>
  <si>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</si>
  <si>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</si>
  <si>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</si>
  <si>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</si>
  <si>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</si>
  <si>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</si>
  <si>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</si>
  <si>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</si>
  <si>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</si>
  <si>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</si>
  <si>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</si>
  <si>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</si>
  <si>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</si>
  <si>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</si>
  <si>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</si>
  <si>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</si>
  <si>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</si>
  <si>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</si>
  <si>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</si>
  <si>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</si>
  <si>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</si>
  <si>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</si>
  <si>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</si>
  <si>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</si>
  <si>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</si>
  <si>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</si>
  <si>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</si>
  <si>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</si>
  <si>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</si>
  <si>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</si>
  <si>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</si>
  <si>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</si>
  <si>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</si>
  <si>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</si>
  <si>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</si>
  <si>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</si>
  <si>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</si>
  <si>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</si>
  <si>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</si>
  <si>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</si>
  <si>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</si>
  <si>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</si>
  <si>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</si>
  <si>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</si>
  <si>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</si>
  <si>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</si>
  <si>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</si>
  <si>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</si>
  <si>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</si>
  <si>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</si>
  <si>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</si>
  <si>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</si>
  <si>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</si>
  <si>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</si>
  <si>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</si>
  <si>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</si>
  <si>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</si>
  <si>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</si>
  <si>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</si>
  <si>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</si>
  <si>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</si>
  <si>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</si>
  <si>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</si>
  <si>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</si>
  <si>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</si>
  <si>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</si>
  <si>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</si>
  <si>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</si>
  <si>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</si>
  <si>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</si>
  <si>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</si>
  <si>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</si>
  <si>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</si>
  <si>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</si>
  <si>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</si>
  <si>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</si>
  <si>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</si>
  <si>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</si>
  <si>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</si>
  <si>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</si>
  <si>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</si>
  <si>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</si>
  <si>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</si>
  <si>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DeepSky</t>
  </si>
  <si>
    <t>DeepSky/AirlineKuisine/mk3tank_waste.cfg</t>
  </si>
  <si>
    <t>dsak_swg_3at</t>
  </si>
  <si>
    <t>DS Mk3 Sewage Tank</t>
  </si>
  <si>
    <t>Deep Sky</t>
  </si>
  <si>
    <t>Payload</t>
  </si>
  <si>
    <t>DeepSky/AirlineKuisine/mk3tank_ess_tiny.cfg</t>
  </si>
  <si>
    <t>dsak_ess_3at</t>
  </si>
  <si>
    <t>DS Mk3 Essentials Tank Tiny</t>
  </si>
  <si>
    <t>DeepSky/AirlineKuisine/mk3tank_ess_short.cfg</t>
  </si>
  <si>
    <t>dsak_ess_3as</t>
  </si>
  <si>
    <t>DS Mk3 Essentials Tank Short</t>
  </si>
  <si>
    <t>DeepSky/AirlineKuisine/mk3tank_ess.cfg</t>
  </si>
  <si>
    <t>dsak_ess_3a</t>
  </si>
  <si>
    <t>DS Mk3 Essentials Tank</t>
  </si>
  <si>
    <t>DeepSky/AirlineKuisine/mk3proc_c.cfg</t>
  </si>
  <si>
    <t>dsak_proc_3c</t>
  </si>
  <si>
    <t>DS Mk3 Inline Chemical Plant</t>
  </si>
  <si>
    <t>Utility</t>
  </si>
  <si>
    <t>DeepSky/AirlineKuisine/mk3proc_b.cfg</t>
  </si>
  <si>
    <t>dsak_proc_3b</t>
  </si>
  <si>
    <t>DS Mk3 Inline Fuel Cell Array</t>
  </si>
  <si>
    <t>SpecializedElectrics</t>
  </si>
  <si>
    <t>DeepSky/AirlineKuisine/mk3proc_a.cfg</t>
  </si>
  <si>
    <t>dsak_proc_3a</t>
  </si>
  <si>
    <t>DS Mk3 Inline Greenhouse</t>
  </si>
  <si>
    <t>DeepSky/AirlineKuisine/mk3cabin.cfg</t>
  </si>
  <si>
    <t>dsak_cabin3</t>
  </si>
  <si>
    <t>DS Mk3 Rec Centre</t>
  </si>
  <si>
    <t>DeepSky/AirlineKuisine/mk2tank_waste.cfg</t>
  </si>
  <si>
    <t>dsak_swg_as</t>
  </si>
  <si>
    <t>DS Mk2 Sewage Tank</t>
  </si>
  <si>
    <t>DeepSky/AirlineKuisine/mk2tank_ess_bshort.cfg</t>
  </si>
  <si>
    <t>dsak_ess_bs</t>
  </si>
  <si>
    <t>DS Mk2 Pressurized Tank Short</t>
  </si>
  <si>
    <t>DeepSky/AirlineKuisine/mk2tank_ess_blong.cfg</t>
  </si>
  <si>
    <t>dsak_ess_bl</t>
  </si>
  <si>
    <t>DS Mk2 Pressurized Tank Long</t>
  </si>
  <si>
    <t>DeepSky/AirlineKuisine/mk2tank_ess_ashort.cfg</t>
  </si>
  <si>
    <t>dsak_ess_as</t>
  </si>
  <si>
    <t>DS Mk2 Essentials Tank Short</t>
  </si>
  <si>
    <t>DeepSky/AirlineKuisine/mk2tank_ess_along.cfg</t>
  </si>
  <si>
    <t>dsak_ess_al</t>
  </si>
  <si>
    <t>DS Mk2 Essentials Tank Long</t>
  </si>
  <si>
    <t>DeepSky/AirlineKuisine/mk2proc_c.cfg</t>
  </si>
  <si>
    <t>dsak_proc_c</t>
  </si>
  <si>
    <t>DS Mk2 Inline Chemical Plant</t>
  </si>
  <si>
    <t>DeepSky/AirlineKuisine/mk2proc_b.cfg</t>
  </si>
  <si>
    <t>dsak_proc_b</t>
  </si>
  <si>
    <t>DS Mk2 Inline Fuel Cell Array</t>
  </si>
  <si>
    <t>DeepSky/AirlineKuisine/mk2proc_a.cfg</t>
  </si>
  <si>
    <t>dsak_proc_a</t>
  </si>
  <si>
    <t>DS Mk2 Inline Greenhouse</t>
  </si>
  <si>
    <t>DeepSky/AirlineKuisine/mk2cabin2.cfg</t>
  </si>
  <si>
    <t>dsak_cabin2</t>
  </si>
  <si>
    <t>DS Mk2 Rec Centre Long</t>
  </si>
  <si>
    <t>DeepSky/AirlineKuisine/mk2cabin.cfg</t>
  </si>
  <si>
    <t>dsak_cabin</t>
  </si>
  <si>
    <t>DS Mk2 Rec Centre Short</t>
  </si>
  <si>
    <t>DeepSky/00DeepSky/Parts/Tanks/tank_srf.cfg</t>
  </si>
  <si>
    <t>ds00_pres_srf1</t>
  </si>
  <si>
    <t>DS Pressure Tank Radial</t>
  </si>
  <si>
    <t>FuelTank</t>
  </si>
  <si>
    <t>DeepSky/00DeepSky/Parts/Tanks/tank_size2short.cfg</t>
  </si>
  <si>
    <t>ds00_pres_250</t>
  </si>
  <si>
    <t>DS Pressure Tank 2.5m</t>
  </si>
  <si>
    <t>DeepSky/00DeepSky/Parts/Tanks/tank_mk2short.cfg</t>
  </si>
  <si>
    <t>ds00_pres_mk2</t>
  </si>
  <si>
    <t>DS Pressure Tank Mk2</t>
  </si>
  <si>
    <t>DeepSky/00DeepSky/Parts/Tanks/tank_mk2adapshort.cfg</t>
  </si>
  <si>
    <t>ds00_pres_mk2adap</t>
  </si>
  <si>
    <t>DS Pressure Tank Mk2 Adapter</t>
  </si>
  <si>
    <t>DeepSky/00DeepSky/Parts/Tanks/tank_mk1.cfg</t>
  </si>
  <si>
    <t>ds00_pres_mk1</t>
  </si>
  <si>
    <t>DS Pressure Tank Mk1</t>
  </si>
  <si>
    <t>DeepSky/00DeepSky/Parts/Key/kPad.cfg</t>
  </si>
  <si>
    <t>ds00_kPad</t>
  </si>
  <si>
    <t>DS kPad</t>
  </si>
  <si>
    <t>DeepSky/00DeepSky/Parts/Intakes/Intake_mount.cfg</t>
  </si>
  <si>
    <t>ds00_intrbm</t>
  </si>
  <si>
    <t>DS RBM Variable Geometry Intake</t>
  </si>
  <si>
    <t>none</t>
  </si>
  <si>
    <t>DeepSky/00DeepSky/Parts/Intakes/Intake_Mk2.cfg</t>
  </si>
  <si>
    <t>ds00_intmk2</t>
  </si>
  <si>
    <t>DS Voyager Mk2 Intake</t>
  </si>
  <si>
    <t>DeepSky/00DeepSky/Parts/Intakes/Intake_long.cfg</t>
  </si>
  <si>
    <t>ds00_intlong</t>
  </si>
  <si>
    <t>DS RailRoad Ramp Intake</t>
  </si>
  <si>
    <t>Aero</t>
  </si>
  <si>
    <t>DeepSky/00DeepSky/Parts/Intakes/Intake_circular.cfg</t>
  </si>
  <si>
    <t>ds00_intcirc</t>
  </si>
  <si>
    <t>DS Ram Circular Intake</t>
  </si>
  <si>
    <t>DeepSky/00DeepSky/Parts/Cockpits/SpitfireCockpit.cfg</t>
  </si>
  <si>
    <t>ds00_srfcockpit</t>
  </si>
  <si>
    <t>DS Spitfire cockpit</t>
  </si>
  <si>
    <t>Pods</t>
  </si>
  <si>
    <t>DeepSky/00DeepSky/Parts/Cockpits/Mk2_InlineCockpit.cfg</t>
  </si>
  <si>
    <t>ds00_mk2cockpit</t>
  </si>
  <si>
    <t>DS Voyager Mk2 Inline Cockpit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</si>
  <si>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</si>
  <si>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</si>
  <si>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</si>
  <si>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</si>
  <si>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</si>
  <si>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</si>
  <si>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</si>
  <si>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</si>
  <si>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</si>
  <si>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size6</t>
  </si>
  <si>
    <t>4 300</t>
  </si>
  <si>
    <t>5 180</t>
  </si>
  <si>
    <t>10 0.001</t>
  </si>
  <si>
    <t>size7</t>
  </si>
  <si>
    <t>5 300</t>
  </si>
  <si>
    <t>6 180</t>
  </si>
  <si>
    <t>11 0.001</t>
  </si>
  <si>
    <t>size8</t>
  </si>
  <si>
    <t>6 300</t>
  </si>
  <si>
    <t>7 180</t>
  </si>
  <si>
    <t>12 0.001</t>
  </si>
  <si>
    <t>size9</t>
  </si>
  <si>
    <t>7 300</t>
  </si>
  <si>
    <t>8 180</t>
  </si>
  <si>
    <t>13 0.001</t>
  </si>
  <si>
    <t>size10</t>
  </si>
  <si>
    <t>8 300</t>
  </si>
  <si>
    <t>9 180</t>
  </si>
  <si>
    <t>14 0.001</t>
  </si>
  <si>
    <t>size11</t>
  </si>
  <si>
    <t>9 300</t>
  </si>
  <si>
    <t>10 180</t>
  </si>
  <si>
    <t>15 0.001</t>
  </si>
  <si>
    <t>size12</t>
  </si>
  <si>
    <t>10 300</t>
  </si>
  <si>
    <t>11 180</t>
  </si>
  <si>
    <t>16 0.001</t>
  </si>
  <si>
    <t>size13</t>
  </si>
  <si>
    <t>11 300</t>
  </si>
  <si>
    <t>12 180</t>
  </si>
  <si>
    <t>17 0.001</t>
  </si>
  <si>
    <t>size14</t>
  </si>
  <si>
    <t>12 300</t>
  </si>
  <si>
    <t>13 180</t>
  </si>
  <si>
    <t>18 0.001</t>
  </si>
  <si>
    <t>size15</t>
  </si>
  <si>
    <t>13 300</t>
  </si>
  <si>
    <t>14 180</t>
  </si>
  <si>
    <t>19 0.001</t>
  </si>
  <si>
    <t>size16</t>
  </si>
  <si>
    <t>14 300</t>
  </si>
  <si>
    <t>15 180</t>
  </si>
  <si>
    <t>20 0.001</t>
  </si>
  <si>
    <t>size17</t>
  </si>
  <si>
    <t>15 300</t>
  </si>
  <si>
    <t>16 180</t>
  </si>
  <si>
    <t>21 0.001</t>
  </si>
  <si>
    <t>size18</t>
  </si>
  <si>
    <t>16 300</t>
  </si>
  <si>
    <t>17 180</t>
  </si>
  <si>
    <t>22 0.001</t>
  </si>
  <si>
    <t>size19</t>
  </si>
  <si>
    <t>17 300</t>
  </si>
  <si>
    <t>18 180</t>
  </si>
  <si>
    <t>23 0.001</t>
  </si>
  <si>
    <t>size20</t>
  </si>
  <si>
    <t>18 300</t>
  </si>
  <si>
    <t>19 180</t>
  </si>
  <si>
    <t>24 0.001</t>
  </si>
  <si>
    <t>size21</t>
  </si>
  <si>
    <t>19 300</t>
  </si>
  <si>
    <t>20 180</t>
  </si>
  <si>
    <t>25 0.001</t>
  </si>
  <si>
    <t>size22</t>
  </si>
  <si>
    <t>20 300</t>
  </si>
  <si>
    <t>21 180</t>
  </si>
  <si>
    <t>26 0.001</t>
  </si>
  <si>
    <t>size23</t>
  </si>
  <si>
    <t>21 300</t>
  </si>
  <si>
    <t>22 180</t>
  </si>
  <si>
    <t>27 0.001</t>
  </si>
  <si>
    <t>size24</t>
  </si>
  <si>
    <t>22 300</t>
  </si>
  <si>
    <t>23 180</t>
  </si>
  <si>
    <t>28 0.001</t>
  </si>
  <si>
    <t>size25</t>
  </si>
  <si>
    <t>23 300</t>
  </si>
  <si>
    <t>24 180</t>
  </si>
  <si>
    <t>29 0.001</t>
  </si>
  <si>
    <t>size26</t>
  </si>
  <si>
    <t>24 300</t>
  </si>
  <si>
    <t>25 180</t>
  </si>
  <si>
    <t>30 0.001</t>
  </si>
  <si>
    <t>size27</t>
  </si>
  <si>
    <t>25 300</t>
  </si>
  <si>
    <t>26 180</t>
  </si>
  <si>
    <t>31 0.001</t>
  </si>
  <si>
    <t>size28</t>
  </si>
  <si>
    <t>26 300</t>
  </si>
  <si>
    <t>27 180</t>
  </si>
  <si>
    <t>32 0.001</t>
  </si>
  <si>
    <t>size29</t>
  </si>
  <si>
    <t>27 300</t>
  </si>
  <si>
    <t>28 180</t>
  </si>
  <si>
    <t>33 0.001</t>
  </si>
  <si>
    <t>mark3</t>
  </si>
  <si>
    <t>mark2</t>
  </si>
  <si>
    <t>mark1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</si>
</sst>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31"/>
  <sheetViews>
    <sheetView tabSelected="1" zoomScale="70" zoomScaleNormal="70" workbookViewId="0">
      <pane xSplit="3" ySplit="1" topLeftCell="D30" activePane="bottomRight" state="frozen"/>
      <selection pane="topRight" activeCell="C1" sqref="C1"/>
      <selection pane="bottomLeft" activeCell="A2" sqref="A2"/>
      <selection pane="bottomRight" activeCell="L20" sqref="L20:O31"/>
    </sheetView>
  </sheetViews>
  <sheetFormatPr defaultRowHeight="14.5" x14ac:dyDescent="0.35"/>
  <cols>
    <col min="1" max="2" width="10.81640625" customWidth="1"/>
    <col min="3" max="3" width="12.7265625" customWidth="1"/>
    <col min="4" max="4" width="24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55.3632812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286</v>
      </c>
      <c r="V1" s="10" t="s">
        <v>242</v>
      </c>
      <c r="W1" s="10" t="s">
        <v>285</v>
      </c>
      <c r="X1" s="10" t="s">
        <v>307</v>
      </c>
      <c r="Y1" s="10" t="s">
        <v>306</v>
      </c>
      <c r="Z1" s="10" t="s">
        <v>354</v>
      </c>
      <c r="AB1" s="11" t="s">
        <v>319</v>
      </c>
      <c r="AD1" s="17" t="s">
        <v>328</v>
      </c>
      <c r="AE1" s="17" t="s">
        <v>329</v>
      </c>
      <c r="AF1" s="17" t="s">
        <v>320</v>
      </c>
      <c r="AG1" s="17" t="s">
        <v>321</v>
      </c>
      <c r="AH1" s="17" t="s">
        <v>322</v>
      </c>
      <c r="AI1" s="17" t="s">
        <v>323</v>
      </c>
      <c r="AJ1" s="17" t="s">
        <v>324</v>
      </c>
      <c r="AK1" s="15" t="s">
        <v>331</v>
      </c>
      <c r="AM1" s="15" t="s">
        <v>237</v>
      </c>
      <c r="AN1" s="16" t="s">
        <v>316</v>
      </c>
      <c r="AO1" s="16" t="s">
        <v>309</v>
      </c>
      <c r="AP1" s="16" t="s">
        <v>317</v>
      </c>
      <c r="AQ1" s="10" t="s">
        <v>360</v>
      </c>
      <c r="AR1" s="16" t="s">
        <v>310</v>
      </c>
    </row>
    <row r="2" spans="1:44" ht="252.5" x14ac:dyDescent="0.35">
      <c r="A2" t="s">
        <v>361</v>
      </c>
      <c r="B2" t="s">
        <v>362</v>
      </c>
      <c r="C2" t="s">
        <v>363</v>
      </c>
      <c r="D2" t="s">
        <v>364</v>
      </c>
      <c r="E2" t="s">
        <v>365</v>
      </c>
      <c r="F2" t="s">
        <v>366</v>
      </c>
      <c r="G2">
        <v>25200</v>
      </c>
      <c r="H2">
        <v>7310</v>
      </c>
      <c r="I2">
        <v>0.71</v>
      </c>
      <c r="J2" t="s">
        <v>24</v>
      </c>
      <c r="L2" s="12" t="str">
        <f>_xlfn.CONCAT("@PART[",C2,"]:AFTER[",A2,"] // ",D2,CHAR(10),"{",CHAR(10),"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@PART[dsak_swg_3at]:AFTER[DeepSky] // DS Mk3 Sewage Tank
{
    @TechRequired = heavyAerodynamics
    spacePlaneSystemUpgradeType = mark3
}</v>
      </c>
      <c r="M2" s="9" t="str">
        <f>_xlfn.XLOOKUP(_xlfn.CONCAT(N2,O2),TechTree!$C$2:$C$500,TechTree!$D$2:$D$500,"Not Valid Combination",0,1)</f>
        <v>heavyAerodynamics</v>
      </c>
      <c r="N2" s="8" t="s">
        <v>202</v>
      </c>
      <c r="O2" s="8">
        <v>6</v>
      </c>
      <c r="P2" s="8" t="s">
        <v>287</v>
      </c>
      <c r="U2" s="10" t="s">
        <v>241</v>
      </c>
      <c r="V2" s="10" t="s">
        <v>257</v>
      </c>
      <c r="W2" s="10" t="s">
        <v>565</v>
      </c>
      <c r="X2" s="10" t="s">
        <v>292</v>
      </c>
      <c r="Y2" s="10" t="s">
        <v>301</v>
      </c>
      <c r="Z2" s="10" t="s">
        <v>330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PARTUPGRADE:NEEDS[DeepSky]
{
    name = mark3Upgrade
    partIcon = dsak_swg_3at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2" s="14"/>
      <c r="AD2" s="18" t="s">
        <v>330</v>
      </c>
      <c r="AE2" s="18">
        <v>5</v>
      </c>
      <c r="AF2" s="18" t="s">
        <v>325</v>
      </c>
      <c r="AG2" s="18" t="s">
        <v>326</v>
      </c>
      <c r="AH2" s="18" t="s">
        <v>327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",X2))),"")))))))</f>
        <v xml:space="preserve">    spacePlaneSystemUpgradeType = mark3</v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180.5" x14ac:dyDescent="0.35">
      <c r="A3" t="s">
        <v>361</v>
      </c>
      <c r="B3" t="s">
        <v>367</v>
      </c>
      <c r="C3" t="s">
        <v>368</v>
      </c>
      <c r="D3" t="s">
        <v>369</v>
      </c>
      <c r="E3" t="s">
        <v>365</v>
      </c>
      <c r="F3" t="s">
        <v>366</v>
      </c>
      <c r="G3">
        <v>25200</v>
      </c>
      <c r="H3">
        <v>8170</v>
      </c>
      <c r="I3">
        <v>0.71</v>
      </c>
      <c r="J3" t="s">
        <v>24</v>
      </c>
      <c r="L3" s="12" t="str">
        <f t="shared" ref="L3:L31" si="0">_xlfn.CONCAT("@PART[",C3,"]:AFTER[",A3,"] // ",D3,CHAR(10),"{",CHAR(10),"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@PART[dsak_ess_3at]:AFTER[DeepSky] // DS Mk3 Essentials Tank Tiny
{
    @TechRequired = heavyAerodynamics
    @cost = 3000
    spacePlaneSystemUpgradeType = mark3
}</v>
      </c>
      <c r="M3" s="9" t="str">
        <f>_xlfn.XLOOKUP(_xlfn.CONCAT(N3,O3),TechTree!$C$2:$C$500,TechTree!$D$2:$D$500,"Not Valid Combination",0,1)</f>
        <v>heavyAerodynamics</v>
      </c>
      <c r="N3" s="8" t="s">
        <v>202</v>
      </c>
      <c r="O3" s="8">
        <v>6</v>
      </c>
      <c r="P3" s="8" t="s">
        <v>287</v>
      </c>
      <c r="S3" s="10">
        <v>3000</v>
      </c>
      <c r="U3" s="10" t="s">
        <v>241</v>
      </c>
      <c r="V3" s="10" t="s">
        <v>257</v>
      </c>
      <c r="W3" s="10" t="s">
        <v>565</v>
      </c>
      <c r="X3" s="10" t="s">
        <v>292</v>
      </c>
      <c r="Y3" s="10" t="s">
        <v>301</v>
      </c>
      <c r="Z3" s="10" t="s">
        <v>330</v>
      </c>
      <c r="AB3" s="12" t="str">
        <f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// Choose the one with the part that you want to represent the system
PARTUPGRADE:NEEDS[DeepSky]
{
    name = mark3Upgrade
    partIcon = dsak_ess_3at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3" s="14"/>
      <c r="AD3" s="18" t="s">
        <v>330</v>
      </c>
      <c r="AE3" s="18">
        <v>5</v>
      </c>
      <c r="AF3" s="18" t="s">
        <v>325</v>
      </c>
      <c r="AG3" s="18" t="s">
        <v>326</v>
      </c>
      <c r="AH3" s="18" t="s">
        <v>327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",X3))),"")))))))</f>
        <v xml:space="preserve">    spacePlaneSystemUpgradeType = mark3</v>
      </c>
      <c r="AN3" s="16" t="str">
        <f>IF(P3="Engine",VLOOKUP(V3,EngineUpgrades!$A$2:$C$15,2,FALSE),"")</f>
        <v/>
      </c>
      <c r="AO3" s="16" t="str">
        <f>IF(P3="Engine",VLOOKUP(V3,EngineUpgrades!$A$2:$C$15,3,FALSE),"")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7">
        <v>1</v>
      </c>
      <c r="AR3" s="16" t="str">
        <f>IF(P3="Engine",_xlfn.XLOOKUP(_xlfn.CONCAT(N3,O3+AQ3),TechTree!$C$2:$C$500,TechTree!$D$2:$D$500,"Not Valid Combination",0,1),"")</f>
        <v/>
      </c>
    </row>
    <row r="4" spans="1:44" ht="180.5" x14ac:dyDescent="0.35">
      <c r="A4" t="s">
        <v>361</v>
      </c>
      <c r="B4" t="s">
        <v>370</v>
      </c>
      <c r="C4" t="s">
        <v>371</v>
      </c>
      <c r="D4" t="s">
        <v>372</v>
      </c>
      <c r="E4" t="s">
        <v>365</v>
      </c>
      <c r="F4" t="s">
        <v>366</v>
      </c>
      <c r="G4">
        <v>25200</v>
      </c>
      <c r="H4">
        <v>4000</v>
      </c>
      <c r="I4">
        <v>1.79</v>
      </c>
      <c r="J4" t="s">
        <v>24</v>
      </c>
      <c r="L4" s="12" t="str">
        <f t="shared" si="0"/>
        <v>@PART[dsak_ess_3as]:AFTER[DeepSky] // DS Mk3 Essentials Tank Short
{
    @TechRequired = heavyAerodynamics
    @entryCost = 40000
    @cost = 6000
    spacePlaneSystemUpgradeType = mark3
}</v>
      </c>
      <c r="M4" s="9" t="str">
        <f>_xlfn.XLOOKUP(_xlfn.CONCAT(N4,O4),TechTree!$C$2:$C$500,TechTree!$D$2:$D$500,"Not Valid Combination",0,1)</f>
        <v>heavyAerodynamics</v>
      </c>
      <c r="N4" s="8" t="s">
        <v>202</v>
      </c>
      <c r="O4" s="8">
        <v>6</v>
      </c>
      <c r="P4" s="8" t="s">
        <v>287</v>
      </c>
      <c r="R4" s="10">
        <v>40000</v>
      </c>
      <c r="S4" s="10">
        <v>6000</v>
      </c>
      <c r="U4" s="10" t="s">
        <v>241</v>
      </c>
      <c r="V4" s="10" t="s">
        <v>257</v>
      </c>
      <c r="W4" s="10" t="s">
        <v>565</v>
      </c>
      <c r="X4" s="10" t="s">
        <v>292</v>
      </c>
      <c r="Y4" s="10" t="s">
        <v>301</v>
      </c>
      <c r="Z4" s="10" t="s">
        <v>330</v>
      </c>
      <c r="AB4" s="12" t="str">
        <f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>// Choose the one with the part that you want to represent the system
PARTUPGRADE:NEEDS[DeepSky]
{
    name = mark3Upgrade
    partIcon = dsak_ess_3as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4" s="14"/>
      <c r="AD4" s="18" t="s">
        <v>330</v>
      </c>
      <c r="AE4" s="18">
        <v>5</v>
      </c>
      <c r="AF4" s="18" t="s">
        <v>325</v>
      </c>
      <c r="AG4" s="18" t="s">
        <v>326</v>
      </c>
      <c r="AH4" s="18" t="s">
        <v>327</v>
      </c>
      <c r="AI4" s="18"/>
      <c r="AJ4" s="18"/>
      <c r="AK4" s="19" t="str">
        <f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",X4))),"")))))))</f>
        <v xml:space="preserve">    spacePlaneSystemUpgradeType = mark3</v>
      </c>
      <c r="AN4" s="16" t="str">
        <f>IF(P4="Engine",VLOOKUP(V4,EngineUpgrades!$A$2:$C$15,2,FALSE),"")</f>
        <v/>
      </c>
      <c r="AO4" s="16" t="str">
        <f>IF(P4="Engine",VLOOKUP(V4,EngineUpgrades!$A$2:$C$15,3,FALSE),"")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7">
        <v>1</v>
      </c>
      <c r="AR4" s="16" t="str">
        <f>IF(P4="Engine",_xlfn.XLOOKUP(_xlfn.CONCAT(N4,O4+AQ4),TechTree!$C$2:$C$500,TechTree!$D$2:$D$500,"Not Valid Combination",0,1),"")</f>
        <v/>
      </c>
    </row>
    <row r="5" spans="1:44" ht="180.5" x14ac:dyDescent="0.35">
      <c r="A5" t="s">
        <v>361</v>
      </c>
      <c r="B5" t="s">
        <v>373</v>
      </c>
      <c r="C5" t="s">
        <v>374</v>
      </c>
      <c r="D5" t="s">
        <v>375</v>
      </c>
      <c r="E5" t="s">
        <v>365</v>
      </c>
      <c r="F5" t="s">
        <v>366</v>
      </c>
      <c r="G5">
        <v>50400</v>
      </c>
      <c r="H5">
        <v>8000</v>
      </c>
      <c r="I5">
        <v>3.57</v>
      </c>
      <c r="J5" t="s">
        <v>24</v>
      </c>
      <c r="L5" s="12" t="str">
        <f t="shared" si="0"/>
        <v>@PART[dsak_ess_3a]:AFTER[DeepSky] // DS Mk3 Essentials Tank
{
    @TechRequired = heavyAerodynamics
    @entryCost = 55000
    @cost = 12000
    spacePlaneSystemUpgradeType = mark3
}</v>
      </c>
      <c r="M5" s="9" t="str">
        <f>_xlfn.XLOOKUP(_xlfn.CONCAT(N5,O5),TechTree!$C$2:$C$500,TechTree!$D$2:$D$500,"Not Valid Combination",0,1)</f>
        <v>heavyAerodynamics</v>
      </c>
      <c r="N5" s="8" t="s">
        <v>202</v>
      </c>
      <c r="O5" s="8">
        <v>6</v>
      </c>
      <c r="P5" s="8" t="s">
        <v>287</v>
      </c>
      <c r="R5" s="10">
        <v>55000</v>
      </c>
      <c r="S5" s="10">
        <v>12000</v>
      </c>
      <c r="U5" s="10" t="s">
        <v>241</v>
      </c>
      <c r="V5" s="10" t="s">
        <v>257</v>
      </c>
      <c r="W5" s="10" t="s">
        <v>565</v>
      </c>
      <c r="X5" s="10" t="s">
        <v>292</v>
      </c>
      <c r="Y5" s="10" t="s">
        <v>302</v>
      </c>
      <c r="Z5" s="10" t="s">
        <v>330</v>
      </c>
      <c r="AB5" s="12" t="str">
        <f t="shared" ref="AB5:AB31" si="1">IF(P5="Engine",_xlfn.CONCAT("PARTUPGRADE:NEEDS[",A5,"]",CHAR(10),"{",CHAR(10),"    name = ",W5,CHAR(10),"    partIcon = ",C5,CHAR(10),"    techRequired = ",AR5,CHAR(10),"    title = ",CHAR(10),"    basicInfo = Increased Thrust, Increased Specific Impulse",CHAR(10),"    manufacturer = Kiwi Imagineers",CHAR(10),"    description = ",CHAR(10),"}",CHAR(10),"@PARTUPGRADE[",W5,"]:NEEDS[",A5,"]:FOR[zKiwiTechTree]",CHAR(10),"{",CHAR(10),"    @entryCost = #$@PART[",C5,"]/entryCost$",CHAR(10),"    @entryCost *= #$@KIWI_ENGINE_MULTIPLIERS/",AO5,"/UPGRADE_ENTRYCOST_MULTIPLIER$",CHAR(10),"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$@PARTUPGRADE[",W5,"]/techRequired$!&lt;/color&gt; ",CHAR(10),"}"),IF(OR(P5="System",P5="System and Space Capability")=TRUE,_xlfn.CONCAT("// Choose the one with the part that you want to represent the system",CHAR(10),"PARTUPGRADE:NEEDS[",A5,"]",CHAR(10),"{",CHAR(10),"    name = ",W5,"Upgrade",CHAR(10),"    partIcon = ",C5,CHAR(10),"    techRequired = ",AR5,CHAR(10),"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System",CHAR(10),"}",CHAR(10),"@PART[*]:HAS[#spacePlaneSystemUpgradeType[",W5,"]]:FOR[zzzKiwiTechTree]",CHAR(10),"{",CHAR(10),"    @description = #$description$ \n\n&lt;color=#ff0000&gt;The INSERT HERE System has upgrades in $@PARTUPGRADE[",W5,"Upgrade]/techRequired$!&lt;/color&gt; ",CHAR(10),"}"),""))</f>
        <v>// Choose the one with the part that you want to represent the system
PARTUPGRADE:NEEDS[DeepSky]
{
    name = mark3Upgrade
    partIcon = dsak_ess_3a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5" s="14"/>
      <c r="AD5" s="18" t="s">
        <v>330</v>
      </c>
      <c r="AE5" s="18">
        <v>6</v>
      </c>
      <c r="AF5" s="18" t="s">
        <v>460</v>
      </c>
      <c r="AG5" s="18" t="s">
        <v>461</v>
      </c>
      <c r="AH5" s="18" t="s">
        <v>462</v>
      </c>
      <c r="AI5" s="18"/>
      <c r="AJ5" s="18"/>
      <c r="AK5" s="19" t="str">
        <f t="shared" ref="AK5:AK31" si="2"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",X5))),"")))))))</f>
        <v xml:space="preserve">    spacePlaneSystemUpgradeType = mark3</v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2</v>
      </c>
      <c r="AR5" s="16" t="str">
        <f>IF(P5="Engine",_xlfn.XLOOKUP(_xlfn.CONCAT(N5,O5+AQ5),TechTree!$C$2:$C$500,TechTree!$D$2:$D$500,"Not Valid Combination",0,1),"")</f>
        <v/>
      </c>
    </row>
    <row r="6" spans="1:44" ht="180.5" x14ac:dyDescent="0.35">
      <c r="A6" t="s">
        <v>361</v>
      </c>
      <c r="B6" t="s">
        <v>376</v>
      </c>
      <c r="C6" t="s">
        <v>377</v>
      </c>
      <c r="D6" t="s">
        <v>378</v>
      </c>
      <c r="E6" t="s">
        <v>365</v>
      </c>
      <c r="F6" t="s">
        <v>379</v>
      </c>
      <c r="G6">
        <v>25200</v>
      </c>
      <c r="H6">
        <v>7740</v>
      </c>
      <c r="I6">
        <v>6.6</v>
      </c>
      <c r="J6" t="s">
        <v>116</v>
      </c>
      <c r="L6" s="12" t="str">
        <f t="shared" si="0"/>
        <v>@PART[dsak_proc_3c]:AFTER[DeepSky] // DS Mk3 Inline Chemical Plant
{
    @TechRequired = advOffworldMining
    spacePlaneSystemUpgradeType = mark3
}</v>
      </c>
      <c r="M6" s="9" t="str">
        <f>_xlfn.XLOOKUP(_xlfn.CONCAT(N6,O6),TechTree!$C$2:$C$500,TechTree!$D$2:$D$500,"Not Valid Combination",0,1)</f>
        <v>advOffworldMining</v>
      </c>
      <c r="N6" s="8" t="s">
        <v>222</v>
      </c>
      <c r="O6" s="8">
        <v>9</v>
      </c>
      <c r="P6" s="8" t="s">
        <v>287</v>
      </c>
      <c r="U6" s="10" t="s">
        <v>241</v>
      </c>
      <c r="V6" s="10" t="s">
        <v>257</v>
      </c>
      <c r="W6" s="10" t="s">
        <v>565</v>
      </c>
      <c r="X6" s="10" t="s">
        <v>292</v>
      </c>
      <c r="Y6" s="10" t="s">
        <v>303</v>
      </c>
      <c r="Z6" s="10" t="s">
        <v>330</v>
      </c>
      <c r="AB6" s="12" t="str">
        <f t="shared" si="1"/>
        <v>// Choose the one with the part that you want to represent the system
PARTUPGRADE:NEEDS[DeepSky]
{
    name = mark3Upgrade
    partIcon = dsak_proc_3c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6" s="14"/>
      <c r="AD6" s="18" t="s">
        <v>330</v>
      </c>
      <c r="AE6" s="18">
        <v>7</v>
      </c>
      <c r="AF6" s="18" t="s">
        <v>463</v>
      </c>
      <c r="AG6" s="18" t="s">
        <v>464</v>
      </c>
      <c r="AH6" s="18" t="s">
        <v>465</v>
      </c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",X6))),"")))))))</f>
        <v xml:space="preserve">    spacePlaneSystemUpgradeType = mark3</v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3</v>
      </c>
      <c r="AR6" s="16" t="str">
        <f>IF(P6="Engine",_xlfn.XLOOKUP(_xlfn.CONCAT(N6,O6+AQ6),TechTree!$C$2:$C$500,TechTree!$D$2:$D$500,"Not Valid Combination",0,1),"")</f>
        <v/>
      </c>
    </row>
    <row r="7" spans="1:44" ht="180.5" x14ac:dyDescent="0.35">
      <c r="A7" t="s">
        <v>361</v>
      </c>
      <c r="B7" t="s">
        <v>380</v>
      </c>
      <c r="C7" t="s">
        <v>381</v>
      </c>
      <c r="D7" t="s">
        <v>382</v>
      </c>
      <c r="E7" t="s">
        <v>365</v>
      </c>
      <c r="F7" t="s">
        <v>379</v>
      </c>
      <c r="G7">
        <v>25200</v>
      </c>
      <c r="H7">
        <v>6020</v>
      </c>
      <c r="I7">
        <v>5.74</v>
      </c>
      <c r="J7" t="s">
        <v>383</v>
      </c>
      <c r="L7" s="12" t="str">
        <f t="shared" si="0"/>
        <v>@PART[dsak_proc_3b]:AFTER[DeepSky] // DS Mk3 Inline Fuel Cell Array
{
    @TechRequired = cuttingEdgeSolarTech
    spacePlaneSystemUpgradeType = mark3
}</v>
      </c>
      <c r="M7" s="9" t="str">
        <f>_xlfn.XLOOKUP(_xlfn.CONCAT(N7,O7),TechTree!$C$2:$C$500,TechTree!$D$2:$D$500,"Not Valid Combination",0,1)</f>
        <v>cuttingEdgeSolarTech</v>
      </c>
      <c r="N7" s="8" t="s">
        <v>209</v>
      </c>
      <c r="O7" s="8">
        <v>8</v>
      </c>
      <c r="P7" s="8" t="s">
        <v>287</v>
      </c>
      <c r="U7" s="10" t="s">
        <v>241</v>
      </c>
      <c r="V7" s="10" t="s">
        <v>257</v>
      </c>
      <c r="W7" s="10" t="s">
        <v>565</v>
      </c>
      <c r="X7" s="10" t="s">
        <v>292</v>
      </c>
      <c r="Y7" s="10" t="s">
        <v>305</v>
      </c>
      <c r="Z7" s="10" t="s">
        <v>330</v>
      </c>
      <c r="AB7" s="12" t="str">
        <f t="shared" si="1"/>
        <v>// Choose the one with the part that you want to represent the system
PARTUPGRADE:NEEDS[DeepSky]
{
    name = mark3Upgrade
    partIcon = dsak_proc_3b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7" s="14"/>
      <c r="AD7" s="18" t="s">
        <v>330</v>
      </c>
      <c r="AE7" s="18">
        <v>8</v>
      </c>
      <c r="AF7" s="18" t="s">
        <v>466</v>
      </c>
      <c r="AG7" s="18" t="s">
        <v>467</v>
      </c>
      <c r="AH7" s="18" t="s">
        <v>468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",X7))),"")))))))</f>
        <v xml:space="preserve">    spacePlaneSystemUpgradeType = mark3</v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4</v>
      </c>
      <c r="AR7" s="16" t="str">
        <f>IF(P7="Engine",_xlfn.XLOOKUP(_xlfn.CONCAT(N7,O7+AQ7),TechTree!$C$2:$C$500,TechTree!$D$2:$D$500,"Not Valid Combination",0,1),"")</f>
        <v/>
      </c>
    </row>
    <row r="8" spans="1:44" ht="180.5" x14ac:dyDescent="0.35">
      <c r="A8" t="s">
        <v>361</v>
      </c>
      <c r="B8" t="s">
        <v>384</v>
      </c>
      <c r="C8" t="s">
        <v>385</v>
      </c>
      <c r="D8" t="s">
        <v>386</v>
      </c>
      <c r="E8" t="s">
        <v>365</v>
      </c>
      <c r="F8" t="s">
        <v>379</v>
      </c>
      <c r="G8">
        <v>33600</v>
      </c>
      <c r="H8">
        <v>9460</v>
      </c>
      <c r="I8">
        <v>2.8639999999999999</v>
      </c>
      <c r="J8" t="s">
        <v>70</v>
      </c>
      <c r="L8" s="12" t="str">
        <f t="shared" si="0"/>
        <v>@PART[dsak_proc_3a]:AFTER[DeepSky] // DS Mk3 Inline Greenhouse
{
    @TechRequired = longTermHabitation
    spacePlaneSystemUpgradeType = mark3
}</v>
      </c>
      <c r="M8" s="9" t="str">
        <f>_xlfn.XLOOKUP(_xlfn.CONCAT(N8,O8),TechTree!$C$2:$C$500,TechTree!$D$2:$D$500,"Not Valid Combination",0,1)</f>
        <v>longTermHabitation</v>
      </c>
      <c r="N8" s="8" t="s">
        <v>224</v>
      </c>
      <c r="O8" s="8">
        <v>8</v>
      </c>
      <c r="P8" s="8" t="s">
        <v>287</v>
      </c>
      <c r="U8" s="10" t="s">
        <v>241</v>
      </c>
      <c r="V8" s="10" t="s">
        <v>257</v>
      </c>
      <c r="W8" s="10" t="s">
        <v>565</v>
      </c>
      <c r="X8" s="10" t="s">
        <v>292</v>
      </c>
      <c r="Y8" s="10" t="s">
        <v>469</v>
      </c>
      <c r="Z8" s="10" t="s">
        <v>330</v>
      </c>
      <c r="AB8" s="12" t="str">
        <f t="shared" si="1"/>
        <v>// Choose the one with the part that you want to represent the system
PARTUPGRADE:NEEDS[DeepSky]
{
    name = mark3Upgrade
    partIcon = dsak_proc_3a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@PART[*]:HAS[#spacePlaneSystemUpgradeType[mark3]]:FOR[zzzKiwiTechTree]
{
    @description = #$description$ \n\n&lt;color=#ff0000&gt;The INSERT HERE System has upgrades in $@PARTUPGRADE[mark3Upgrade]/techRequired$!&lt;/color&gt; 
}</v>
      </c>
      <c r="AC8" s="14"/>
      <c r="AD8" s="18" t="s">
        <v>330</v>
      </c>
      <c r="AE8" s="18">
        <v>9</v>
      </c>
      <c r="AF8" s="18" t="s">
        <v>470</v>
      </c>
      <c r="AG8" s="18" t="s">
        <v>471</v>
      </c>
      <c r="AH8" s="18" t="s">
        <v>472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",X8))),"")))))))</f>
        <v xml:space="preserve">    spacePlaneSystemUpgradeType = mark3</v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5</v>
      </c>
      <c r="AR8" s="16" t="str">
        <f>IF(P8="Engine",_xlfn.XLOOKUP(_xlfn.CONCAT(N8,O8+AQ8),TechTree!$C$2:$C$500,TechTree!$D$2:$D$500,"Not Valid Combination",0,1),"")</f>
        <v/>
      </c>
    </row>
    <row r="9" spans="1:44" ht="252.5" x14ac:dyDescent="0.35">
      <c r="A9" t="s">
        <v>361</v>
      </c>
      <c r="B9" t="s">
        <v>387</v>
      </c>
      <c r="C9" t="s">
        <v>388</v>
      </c>
      <c r="D9" t="s">
        <v>389</v>
      </c>
      <c r="E9" t="s">
        <v>365</v>
      </c>
      <c r="F9" t="s">
        <v>379</v>
      </c>
      <c r="G9">
        <v>144000</v>
      </c>
      <c r="H9">
        <v>37500</v>
      </c>
      <c r="I9">
        <v>6.5</v>
      </c>
      <c r="J9" t="s">
        <v>66</v>
      </c>
      <c r="L9" s="12" t="str">
        <f t="shared" si="0"/>
        <v>@PART[dsak_cabin3]:AFTER[DeepSky] // DS Mk3 Rec Centre
{
    @TechRequired = shortTermHabitation
    engineUpgradeType = standardOther
    engineNumber = 
    engineNumberUpgrade = 
    engineName = 
    engineNameUpgrade = 
    enginePartUpgradeName = mark3
}</v>
      </c>
      <c r="M9" s="9" t="str">
        <f>_xlfn.XLOOKUP(_xlfn.CONCAT(N9,O9),TechTree!$C$2:$C$500,TechTree!$D$2:$D$500,"Not Valid Combination",0,1)</f>
        <v>shortTermHabitation</v>
      </c>
      <c r="N9" s="8" t="s">
        <v>224</v>
      </c>
      <c r="O9" s="8">
        <v>7</v>
      </c>
      <c r="P9" s="8" t="s">
        <v>8</v>
      </c>
      <c r="U9" s="10" t="s">
        <v>241</v>
      </c>
      <c r="V9" s="10" t="s">
        <v>257</v>
      </c>
      <c r="W9" s="10" t="s">
        <v>565</v>
      </c>
      <c r="X9" s="10" t="s">
        <v>292</v>
      </c>
      <c r="Y9" s="10" t="s">
        <v>473</v>
      </c>
      <c r="Z9" s="10" t="s">
        <v>330</v>
      </c>
      <c r="AB9" s="12" t="str">
        <f t="shared" si="1"/>
        <v>PARTUPGRADE:NEEDS[DeepSky]
{
    name = mark3
    partIcon = dsak_cabin3
    techRequired = Not Valid Combination
    title = 
    basicInfo = Increased Thrust, Increased Specific Impulse
    manufacturer = Kiwi Imagineers
    description = 
}
@PARTUPGRADE[mark3]:NEEDS[DeepSky]:FOR[zKiwiTechTree]
{
    @entryCost = #$@PART[dsak_cabin3]/entryCost$
    @entryCost *= #$@KIWI_ENGINE_MULTIPLIERS/OTHER/UPGRADE_ENTRYCOST_MULTIPLIER$
    @title = #$@PART[dsak_cabin3]/title$ Upgrade
    @description = #Our imagineers dreamt about making the $@PART[dsak_cabin3]/engineName$ thrustier and efficientier and have 'made it so'.
}
@PART[dsak_cabin3]:NEEDS[DeepSky]:AFTER[zzKiwiTechTree]
{
    @description = #$description$ \n\n&lt;color=#ff0000&gt;This engine has an upgrade in $@PARTUPGRADE[mark3]/techRequired$!&lt;/color&gt; 
}</v>
      </c>
      <c r="AC9" s="14"/>
      <c r="AD9" s="18" t="s">
        <v>330</v>
      </c>
      <c r="AE9" s="18">
        <v>10</v>
      </c>
      <c r="AF9" s="18" t="s">
        <v>474</v>
      </c>
      <c r="AG9" s="18" t="s">
        <v>475</v>
      </c>
      <c r="AH9" s="18" t="s">
        <v>476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",X9))),"")))))))</f>
        <v xml:space="preserve">    engineUpgradeType = standardOther
    engineNumber = 
    engineNumberUpgrade = 
    engineName = 
    engineNameUpgrade = 
    enginePartUpgradeName = mark3</v>
      </c>
      <c r="AN9" s="16" t="str">
        <f>IF(P9="Engine",VLOOKUP(V9,EngineUpgrades!$A$2:$C$15,2,FALSE),"")</f>
        <v>singleFuel</v>
      </c>
      <c r="AO9" s="16" t="str">
        <f>IF(P9="Engine",VLOOKUP(V9,EngineUpgrades!$A$2:$C$15,3,FALSE),"")</f>
        <v>OTHER</v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 xml:space="preserve">    engineNumber = 
    engineNumberUpgrade = 
    engineName = 
    engineNameUpgrade = 
</v>
      </c>
      <c r="AQ9" s="17">
        <v>6</v>
      </c>
      <c r="AR9" s="16" t="str">
        <f>IF(P9="Engine",_xlfn.XLOOKUP(_xlfn.CONCAT(N9,O9+AQ9),TechTree!$C$2:$C$500,TechTree!$D$2:$D$500,"Not Valid Combination",0,1),"")</f>
        <v>Not Valid Combination</v>
      </c>
    </row>
    <row r="10" spans="1:44" ht="180.5" x14ac:dyDescent="0.35">
      <c r="A10" t="s">
        <v>361</v>
      </c>
      <c r="B10" t="s">
        <v>390</v>
      </c>
      <c r="C10" t="s">
        <v>391</v>
      </c>
      <c r="D10" t="s">
        <v>392</v>
      </c>
      <c r="E10" t="s">
        <v>365</v>
      </c>
      <c r="F10" t="s">
        <v>366</v>
      </c>
      <c r="G10">
        <v>19100</v>
      </c>
      <c r="H10">
        <v>1450</v>
      </c>
      <c r="I10">
        <v>0.28999999999999998</v>
      </c>
      <c r="J10" t="s">
        <v>171</v>
      </c>
      <c r="L10" s="12" t="str">
        <f t="shared" si="0"/>
        <v>@PART[dsak_swg_as]:AFTER[DeepSky] // DS Mk2 Sewage Tank
{
    @TechRequired = advAerodynamics
    spacePlaneSystemUpgradeType = mark2
}</v>
      </c>
      <c r="M10" s="9" t="str">
        <f>_xlfn.XLOOKUP(_xlfn.CONCAT(N10,O10),TechTree!$C$2:$C$500,TechTree!$D$2:$D$500,"Not Valid Combination",0,1)</f>
        <v>advAerodynamics</v>
      </c>
      <c r="N10" s="8" t="s">
        <v>202</v>
      </c>
      <c r="O10" s="8">
        <v>5</v>
      </c>
      <c r="P10" s="8" t="s">
        <v>287</v>
      </c>
      <c r="U10" s="10" t="s">
        <v>241</v>
      </c>
      <c r="V10" s="10" t="s">
        <v>257</v>
      </c>
      <c r="W10" s="10" t="s">
        <v>566</v>
      </c>
      <c r="X10" s="10" t="s">
        <v>292</v>
      </c>
      <c r="Y10" s="10" t="s">
        <v>477</v>
      </c>
      <c r="Z10" s="10" t="s">
        <v>330</v>
      </c>
      <c r="AB10" s="12" t="str">
        <f t="shared" si="1"/>
        <v>// Choose the one with the part that you want to represent the system
PARTUPGRADE:NEEDS[DeepSky]
{
    name = mark2Upgrade
    partIcon = dsak_swg_as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0" s="14"/>
      <c r="AD10" s="18" t="s">
        <v>330</v>
      </c>
      <c r="AE10" s="18">
        <v>11</v>
      </c>
      <c r="AF10" s="18" t="s">
        <v>478</v>
      </c>
      <c r="AG10" s="18" t="s">
        <v>479</v>
      </c>
      <c r="AH10" s="18" t="s">
        <v>480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",X10))),"")))))))</f>
        <v xml:space="preserve">    spacePlaneSystemUpgradeType = mark2</v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7</v>
      </c>
      <c r="AR10" s="16" t="str">
        <f>IF(P10="Engine",_xlfn.XLOOKUP(_xlfn.CONCAT(N10,O10+AQ10),TechTree!$C$2:$C$500,TechTree!$D$2:$D$500,"Not Valid Combination",0,1),"")</f>
        <v/>
      </c>
    </row>
    <row r="11" spans="1:44" ht="180.5" x14ac:dyDescent="0.35">
      <c r="A11" t="s">
        <v>361</v>
      </c>
      <c r="B11" t="s">
        <v>393</v>
      </c>
      <c r="C11" t="s">
        <v>394</v>
      </c>
      <c r="D11" t="s">
        <v>395</v>
      </c>
      <c r="E11" t="s">
        <v>365</v>
      </c>
      <c r="F11" t="s">
        <v>366</v>
      </c>
      <c r="G11">
        <v>19100</v>
      </c>
      <c r="H11">
        <v>1450</v>
      </c>
      <c r="I11">
        <v>0.28999999999999998</v>
      </c>
      <c r="J11" t="s">
        <v>142</v>
      </c>
      <c r="L11" s="12" t="str">
        <f t="shared" si="0"/>
        <v>@PART[dsak_ess_bs]:AFTER[DeepSky] // DS Mk2 Pressurized Tank Short
{
    @TechRequired = advAerodynamics
    spacePlaneSystemUpgradeType = mark2
}</v>
      </c>
      <c r="M11" s="9" t="str">
        <f>_xlfn.XLOOKUP(_xlfn.CONCAT(N11,O11),TechTree!$C$2:$C$500,TechTree!$D$2:$D$500,"Not Valid Combination",0,1)</f>
        <v>advAerodynamics</v>
      </c>
      <c r="N11" s="8" t="s">
        <v>202</v>
      </c>
      <c r="O11" s="8">
        <v>5</v>
      </c>
      <c r="P11" s="8" t="s">
        <v>287</v>
      </c>
      <c r="U11" s="10" t="s">
        <v>241</v>
      </c>
      <c r="V11" s="10" t="s">
        <v>257</v>
      </c>
      <c r="W11" s="10" t="s">
        <v>566</v>
      </c>
      <c r="X11" s="10" t="s">
        <v>292</v>
      </c>
      <c r="Y11" s="10" t="s">
        <v>481</v>
      </c>
      <c r="Z11" s="10" t="s">
        <v>330</v>
      </c>
      <c r="AB11" s="12" t="str">
        <f t="shared" si="1"/>
        <v>// Choose the one with the part that you want to represent the system
PARTUPGRADE:NEEDS[DeepSky]
{
    name = mark2Upgrade
    partIcon = dsak_ess_bs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1" s="14"/>
      <c r="AD11" s="18" t="s">
        <v>330</v>
      </c>
      <c r="AE11" s="18">
        <v>12</v>
      </c>
      <c r="AF11" s="18" t="s">
        <v>482</v>
      </c>
      <c r="AG11" s="18" t="s">
        <v>483</v>
      </c>
      <c r="AH11" s="18" t="s">
        <v>484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",X11))),"")))))))</f>
        <v xml:space="preserve">    spacePlaneSystemUpgradeType = mark2</v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8</v>
      </c>
      <c r="AR11" s="16" t="str">
        <f>IF(P11="Engine",_xlfn.XLOOKUP(_xlfn.CONCAT(N11,O11+AQ11),TechTree!$C$2:$C$500,TechTree!$D$2:$D$500,"Not Valid Combination",0,1),"")</f>
        <v/>
      </c>
    </row>
    <row r="12" spans="1:44" ht="180.5" x14ac:dyDescent="0.35">
      <c r="A12" t="s">
        <v>361</v>
      </c>
      <c r="B12" t="s">
        <v>396</v>
      </c>
      <c r="C12" t="s">
        <v>397</v>
      </c>
      <c r="D12" t="s">
        <v>398</v>
      </c>
      <c r="E12" t="s">
        <v>365</v>
      </c>
      <c r="F12" t="s">
        <v>366</v>
      </c>
      <c r="G12">
        <v>19100</v>
      </c>
      <c r="H12">
        <v>1450</v>
      </c>
      <c r="I12">
        <v>0.56999999999999995</v>
      </c>
      <c r="J12" t="s">
        <v>171</v>
      </c>
      <c r="L12" s="12" t="str">
        <f t="shared" si="0"/>
        <v>@PART[dsak_ess_bl]:AFTER[DeepSky] // DS Mk2 Pressurized Tank Long
{
    @TechRequired = advAerodynamics
    spacePlaneSystemUpgradeType = mark2
}</v>
      </c>
      <c r="M12" s="9" t="str">
        <f>_xlfn.XLOOKUP(_xlfn.CONCAT(N12,O12),TechTree!$C$2:$C$500,TechTree!$D$2:$D$500,"Not Valid Combination",0,1)</f>
        <v>advAerodynamics</v>
      </c>
      <c r="N12" s="8" t="s">
        <v>202</v>
      </c>
      <c r="O12" s="8">
        <v>5</v>
      </c>
      <c r="P12" s="8" t="s">
        <v>287</v>
      </c>
      <c r="U12" s="10" t="s">
        <v>241</v>
      </c>
      <c r="V12" s="10" t="s">
        <v>257</v>
      </c>
      <c r="W12" s="10" t="s">
        <v>566</v>
      </c>
      <c r="X12" s="10" t="s">
        <v>292</v>
      </c>
      <c r="Y12" s="10" t="s">
        <v>485</v>
      </c>
      <c r="Z12" s="10" t="s">
        <v>330</v>
      </c>
      <c r="AB12" s="12" t="str">
        <f t="shared" si="1"/>
        <v>// Choose the one with the part that you want to represent the system
PARTUPGRADE:NEEDS[DeepSky]
{
    name = mark2Upgrade
    partIcon = dsak_ess_bl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2" s="14"/>
      <c r="AD12" s="18" t="s">
        <v>330</v>
      </c>
      <c r="AE12" s="18">
        <v>13</v>
      </c>
      <c r="AF12" s="18" t="s">
        <v>486</v>
      </c>
      <c r="AG12" s="18" t="s">
        <v>487</v>
      </c>
      <c r="AH12" s="18" t="s">
        <v>488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",X12))),"")))))))</f>
        <v xml:space="preserve">    spacePlaneSystemUpgradeType = mark2</v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9</v>
      </c>
      <c r="AR12" s="16" t="str">
        <f>IF(P12="Engine",_xlfn.XLOOKUP(_xlfn.CONCAT(N12,O12+AQ12),TechTree!$C$2:$C$500,TechTree!$D$2:$D$500,"Not Valid Combination",0,1),"")</f>
        <v/>
      </c>
    </row>
    <row r="13" spans="1:44" ht="180.5" x14ac:dyDescent="0.35">
      <c r="A13" t="s">
        <v>361</v>
      </c>
      <c r="B13" t="s">
        <v>399</v>
      </c>
      <c r="C13" t="s">
        <v>400</v>
      </c>
      <c r="D13" t="s">
        <v>401</v>
      </c>
      <c r="E13" t="s">
        <v>365</v>
      </c>
      <c r="F13" t="s">
        <v>366</v>
      </c>
      <c r="G13">
        <v>19100</v>
      </c>
      <c r="H13">
        <v>1450</v>
      </c>
      <c r="I13">
        <v>0.28999999999999998</v>
      </c>
      <c r="J13" t="s">
        <v>171</v>
      </c>
      <c r="L13" s="12" t="str">
        <f t="shared" si="0"/>
        <v>@PART[dsak_ess_as]:AFTER[DeepSky] // DS Mk2 Essentials Tank Short
{
    @TechRequired = advAerodynamics
    spacePlaneSystemUpgradeType = mark2
}</v>
      </c>
      <c r="M13" s="9" t="str">
        <f>_xlfn.XLOOKUP(_xlfn.CONCAT(N13,O13),TechTree!$C$2:$C$500,TechTree!$D$2:$D$500,"Not Valid Combination",0,1)</f>
        <v>advAerodynamics</v>
      </c>
      <c r="N13" s="8" t="s">
        <v>202</v>
      </c>
      <c r="O13" s="8">
        <v>5</v>
      </c>
      <c r="P13" s="8" t="s">
        <v>287</v>
      </c>
      <c r="U13" s="10" t="s">
        <v>241</v>
      </c>
      <c r="V13" s="10" t="s">
        <v>257</v>
      </c>
      <c r="W13" s="10" t="s">
        <v>566</v>
      </c>
      <c r="X13" s="10" t="s">
        <v>292</v>
      </c>
      <c r="Y13" s="10" t="s">
        <v>489</v>
      </c>
      <c r="Z13" s="10" t="s">
        <v>330</v>
      </c>
      <c r="AB13" s="12" t="str">
        <f t="shared" si="1"/>
        <v>// Choose the one with the part that you want to represent the system
PARTUPGRADE:NEEDS[DeepSky]
{
    name = mark2Upgrade
    partIcon = dsak_ess_as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3" s="14"/>
      <c r="AD13" s="18" t="s">
        <v>330</v>
      </c>
      <c r="AE13" s="18">
        <v>14</v>
      </c>
      <c r="AF13" s="18" t="s">
        <v>490</v>
      </c>
      <c r="AG13" s="18" t="s">
        <v>491</v>
      </c>
      <c r="AH13" s="18" t="s">
        <v>492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",X13))),"")))))))</f>
        <v xml:space="preserve">    spacePlaneSystemUpgradeType = mark2</v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10</v>
      </c>
      <c r="AR13" s="16" t="str">
        <f>IF(P13="Engine",_xlfn.XLOOKUP(_xlfn.CONCAT(N13,O13+AQ13),TechTree!$C$2:$C$500,TechTree!$D$2:$D$500,"Not Valid Combination",0,1),"")</f>
        <v/>
      </c>
    </row>
    <row r="14" spans="1:44" ht="180.5" x14ac:dyDescent="0.35">
      <c r="A14" t="s">
        <v>361</v>
      </c>
      <c r="B14" t="s">
        <v>402</v>
      </c>
      <c r="C14" t="s">
        <v>403</v>
      </c>
      <c r="D14" t="s">
        <v>404</v>
      </c>
      <c r="E14" t="s">
        <v>365</v>
      </c>
      <c r="F14" t="s">
        <v>366</v>
      </c>
      <c r="G14">
        <v>19100</v>
      </c>
      <c r="H14">
        <v>1450</v>
      </c>
      <c r="I14">
        <v>0.56999999999999995</v>
      </c>
      <c r="J14" t="s">
        <v>171</v>
      </c>
      <c r="L14" s="12" t="str">
        <f t="shared" si="0"/>
        <v>@PART[dsak_ess_al]:AFTER[DeepSky] // DS Mk2 Essentials Tank Long
{
    @TechRequired = advAerodynamics
    spacePlaneSystemUpgradeType = mark2
}</v>
      </c>
      <c r="M14" s="9" t="str">
        <f>_xlfn.XLOOKUP(_xlfn.CONCAT(N14,O14),TechTree!$C$2:$C$500,TechTree!$D$2:$D$500,"Not Valid Combination",0,1)</f>
        <v>advAerodynamics</v>
      </c>
      <c r="N14" s="8" t="s">
        <v>202</v>
      </c>
      <c r="O14" s="8">
        <v>5</v>
      </c>
      <c r="P14" s="8" t="s">
        <v>287</v>
      </c>
      <c r="U14" s="10" t="s">
        <v>241</v>
      </c>
      <c r="V14" s="10" t="s">
        <v>257</v>
      </c>
      <c r="W14" s="10" t="s">
        <v>566</v>
      </c>
      <c r="X14" s="10" t="s">
        <v>292</v>
      </c>
      <c r="Y14" s="10" t="s">
        <v>493</v>
      </c>
      <c r="Z14" s="10" t="s">
        <v>330</v>
      </c>
      <c r="AB14" s="12" t="str">
        <f t="shared" si="1"/>
        <v>// Choose the one with the part that you want to represent the system
PARTUPGRADE:NEEDS[DeepSky]
{
    name = mark2Upgrade
    partIcon = dsak_ess_al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4" s="14"/>
      <c r="AD14" s="18" t="s">
        <v>330</v>
      </c>
      <c r="AE14" s="18">
        <v>15</v>
      </c>
      <c r="AF14" s="18" t="s">
        <v>494</v>
      </c>
      <c r="AG14" s="18" t="s">
        <v>495</v>
      </c>
      <c r="AH14" s="18" t="s">
        <v>496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",X14))),"")))))))</f>
        <v xml:space="preserve">    spacePlaneSystemUpgradeType = mark2</v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11</v>
      </c>
      <c r="AR14" s="16" t="str">
        <f>IF(P14="Engine",_xlfn.XLOOKUP(_xlfn.CONCAT(N14,O14+AQ14),TechTree!$C$2:$C$500,TechTree!$D$2:$D$500,"Not Valid Combination",0,1),"")</f>
        <v/>
      </c>
    </row>
    <row r="15" spans="1:44" ht="180.5" x14ac:dyDescent="0.35">
      <c r="A15" t="s">
        <v>361</v>
      </c>
      <c r="B15" t="s">
        <v>405</v>
      </c>
      <c r="C15" t="s">
        <v>406</v>
      </c>
      <c r="D15" t="s">
        <v>407</v>
      </c>
      <c r="E15" t="s">
        <v>365</v>
      </c>
      <c r="F15" t="s">
        <v>379</v>
      </c>
      <c r="G15">
        <v>6000</v>
      </c>
      <c r="H15">
        <v>3900</v>
      </c>
      <c r="I15">
        <v>3.36</v>
      </c>
      <c r="J15" t="s">
        <v>116</v>
      </c>
      <c r="L15" s="12" t="str">
        <f t="shared" si="0"/>
        <v>@PART[dsak_proc_c]:AFTER[DeepSky] // DS Mk2 Inline Chemical Plant
{
    @TechRequired = advLogistics
    spacePlaneSystemUpgradeType = mark2
}</v>
      </c>
      <c r="M15" s="9" t="str">
        <f>_xlfn.XLOOKUP(_xlfn.CONCAT(N15,O15),TechTree!$C$2:$C$500,TechTree!$D$2:$D$500,"Not Valid Combination",0,1)</f>
        <v>advLogistics</v>
      </c>
      <c r="N15" s="8" t="s">
        <v>222</v>
      </c>
      <c r="O15" s="8">
        <v>8</v>
      </c>
      <c r="P15" s="8" t="s">
        <v>287</v>
      </c>
      <c r="U15" s="10" t="s">
        <v>241</v>
      </c>
      <c r="V15" s="10" t="s">
        <v>257</v>
      </c>
      <c r="W15" s="10" t="s">
        <v>566</v>
      </c>
      <c r="X15" s="10" t="s">
        <v>292</v>
      </c>
      <c r="Y15" s="10" t="s">
        <v>497</v>
      </c>
      <c r="Z15" s="10" t="s">
        <v>330</v>
      </c>
      <c r="AB15" s="12" t="str">
        <f t="shared" si="1"/>
        <v>// Choose the one with the part that you want to represent the system
PARTUPGRADE:NEEDS[DeepSky]
{
    name = mark2Upgrade
    partIcon = dsak_proc_c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5" s="14"/>
      <c r="AD15" s="18" t="s">
        <v>330</v>
      </c>
      <c r="AE15" s="18">
        <v>16</v>
      </c>
      <c r="AF15" s="18" t="s">
        <v>498</v>
      </c>
      <c r="AG15" s="18" t="s">
        <v>499</v>
      </c>
      <c r="AH15" s="18" t="s">
        <v>500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",X15))),"")))))))</f>
        <v xml:space="preserve">    spacePlaneSystemUpgradeType = mark2</v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12</v>
      </c>
      <c r="AR15" s="16" t="str">
        <f>IF(P15="Engine",_xlfn.XLOOKUP(_xlfn.CONCAT(N15,O15+AQ15),TechTree!$C$2:$C$500,TechTree!$D$2:$D$500,"Not Valid Combination",0,1),"")</f>
        <v/>
      </c>
    </row>
    <row r="16" spans="1:44" ht="180.5" x14ac:dyDescent="0.35">
      <c r="A16" t="s">
        <v>361</v>
      </c>
      <c r="B16" t="s">
        <v>408</v>
      </c>
      <c r="C16" t="s">
        <v>409</v>
      </c>
      <c r="D16" t="s">
        <v>410</v>
      </c>
      <c r="E16" t="s">
        <v>365</v>
      </c>
      <c r="F16" t="s">
        <v>379</v>
      </c>
      <c r="G16">
        <v>13300</v>
      </c>
      <c r="H16">
        <v>3310</v>
      </c>
      <c r="I16">
        <v>1.6</v>
      </c>
      <c r="J16" t="s">
        <v>383</v>
      </c>
      <c r="L16" s="12" t="str">
        <f t="shared" si="0"/>
        <v>@PART[dsak_proc_b]:AFTER[DeepSky] // DS Mk2 Inline Fuel Cell Array
{
    @TechRequired = advSolarTech
    spacePlaneSystemUpgradeType = mark2
}</v>
      </c>
      <c r="M16" s="9" t="str">
        <f>_xlfn.XLOOKUP(_xlfn.CONCAT(N16,O16),TechTree!$C$2:$C$500,TechTree!$D$2:$D$500,"Not Valid Combination",0,1)</f>
        <v>advSolarTech</v>
      </c>
      <c r="N16" s="8" t="s">
        <v>209</v>
      </c>
      <c r="O16" s="8">
        <v>7</v>
      </c>
      <c r="P16" s="8" t="s">
        <v>287</v>
      </c>
      <c r="U16" s="10" t="s">
        <v>241</v>
      </c>
      <c r="V16" s="10" t="s">
        <v>257</v>
      </c>
      <c r="W16" s="10" t="s">
        <v>566</v>
      </c>
      <c r="X16" s="10" t="s">
        <v>292</v>
      </c>
      <c r="Y16" s="10" t="s">
        <v>501</v>
      </c>
      <c r="Z16" s="10" t="s">
        <v>330</v>
      </c>
      <c r="AB16" s="12" t="str">
        <f t="shared" si="1"/>
        <v>// Choose the one with the part that you want to represent the system
PARTUPGRADE:NEEDS[DeepSky]
{
    name = mark2Upgrade
    partIcon = dsak_proc_b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6" s="14"/>
      <c r="AD16" s="18" t="s">
        <v>330</v>
      </c>
      <c r="AE16" s="18">
        <v>17</v>
      </c>
      <c r="AF16" s="18" t="s">
        <v>502</v>
      </c>
      <c r="AG16" s="18" t="s">
        <v>503</v>
      </c>
      <c r="AH16" s="18" t="s">
        <v>504</v>
      </c>
      <c r="AI16" s="18"/>
      <c r="AJ16" s="18"/>
      <c r="AK16" s="19" t="str">
        <f t="shared" si="2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",X16))),"")))))))</f>
        <v xml:space="preserve">    spacePlaneSystemUpgradeType = mark2</v>
      </c>
      <c r="AN16" s="16" t="str">
        <f>IF(P16="Engine",VLOOKUP(V16,EngineUpgrades!$A$2:$C$15,2,FALSE),"")</f>
        <v/>
      </c>
      <c r="AO16" s="16" t="str">
        <f>IF(P16="Engine",VLOOKUP(V16,EngineUpgrades!$A$2:$C$15,3,FALSE),"")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7">
        <v>13</v>
      </c>
      <c r="AR16" s="16" t="str">
        <f>IF(P16="Engine",_xlfn.XLOOKUP(_xlfn.CONCAT(N16,O16+AQ16),TechTree!$C$2:$C$500,TechTree!$D$2:$D$500,"Not Valid Combination",0,1),"")</f>
        <v/>
      </c>
    </row>
    <row r="17" spans="1:44" ht="180.5" x14ac:dyDescent="0.35">
      <c r="A17" t="s">
        <v>361</v>
      </c>
      <c r="B17" t="s">
        <v>411</v>
      </c>
      <c r="C17" t="s">
        <v>412</v>
      </c>
      <c r="D17" t="s">
        <v>413</v>
      </c>
      <c r="E17" t="s">
        <v>365</v>
      </c>
      <c r="F17" t="s">
        <v>379</v>
      </c>
      <c r="G17">
        <v>18300</v>
      </c>
      <c r="H17">
        <v>2270</v>
      </c>
      <c r="I17">
        <v>3.6</v>
      </c>
      <c r="J17" t="s">
        <v>70</v>
      </c>
      <c r="L17" s="12" t="str">
        <f t="shared" si="0"/>
        <v>@PART[dsak_proc_a]:AFTER[DeepSky] // DS Mk2 Inline Greenhouse
{
    @TechRequired = shortTermHabitation
    spacePlaneSystemUpgradeType = mark2
}</v>
      </c>
      <c r="M17" s="9" t="str">
        <f>_xlfn.XLOOKUP(_xlfn.CONCAT(N17,O17),TechTree!$C$2:$C$500,TechTree!$D$2:$D$500,"Not Valid Combination",0,1)</f>
        <v>shortTermHabitation</v>
      </c>
      <c r="N17" s="8" t="s">
        <v>224</v>
      </c>
      <c r="O17" s="8">
        <v>7</v>
      </c>
      <c r="P17" s="8" t="s">
        <v>287</v>
      </c>
      <c r="U17" s="10" t="s">
        <v>241</v>
      </c>
      <c r="V17" s="10" t="s">
        <v>257</v>
      </c>
      <c r="W17" s="10" t="s">
        <v>566</v>
      </c>
      <c r="X17" s="10" t="s">
        <v>292</v>
      </c>
      <c r="Y17" s="10" t="s">
        <v>505</v>
      </c>
      <c r="Z17" s="10" t="s">
        <v>330</v>
      </c>
      <c r="AB17" s="12" t="str">
        <f t="shared" si="1"/>
        <v>// Choose the one with the part that you want to represent the system
PARTUPGRADE:NEEDS[DeepSky]
{
    name = mark2Upgrade
    partIcon = dsak_proc_a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7" s="14"/>
      <c r="AD17" s="18" t="s">
        <v>330</v>
      </c>
      <c r="AE17" s="18">
        <v>18</v>
      </c>
      <c r="AF17" s="18" t="s">
        <v>506</v>
      </c>
      <c r="AG17" s="18" t="s">
        <v>507</v>
      </c>
      <c r="AH17" s="18" t="s">
        <v>508</v>
      </c>
      <c r="AI17" s="18"/>
      <c r="AJ17" s="18"/>
      <c r="AK17" s="19" t="str">
        <f t="shared" si="2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",X17))),"")))))))</f>
        <v xml:space="preserve">    spacePlaneSystemUpgradeType = mark2</v>
      </c>
      <c r="AN17" s="16" t="str">
        <f>IF(P17="Engine",VLOOKUP(V17,EngineUpgrades!$A$2:$C$15,2,FALSE),"")</f>
        <v/>
      </c>
      <c r="AO17" s="16" t="str">
        <f>IF(P17="Engine",VLOOKUP(V17,EngineUpgrades!$A$2:$C$15,3,FALSE),"")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7">
        <v>14</v>
      </c>
      <c r="AR17" s="16" t="str">
        <f>IF(P17="Engine",_xlfn.XLOOKUP(_xlfn.CONCAT(N17,O17+AQ17),TechTree!$C$2:$C$500,TechTree!$D$2:$D$500,"Not Valid Combination",0,1),"")</f>
        <v/>
      </c>
    </row>
    <row r="18" spans="1:44" ht="180.5" x14ac:dyDescent="0.35">
      <c r="A18" t="s">
        <v>361</v>
      </c>
      <c r="B18" t="s">
        <v>414</v>
      </c>
      <c r="C18" t="s">
        <v>415</v>
      </c>
      <c r="D18" t="s">
        <v>416</v>
      </c>
      <c r="E18" t="s">
        <v>365</v>
      </c>
      <c r="F18" t="s">
        <v>379</v>
      </c>
      <c r="G18">
        <v>15000</v>
      </c>
      <c r="H18">
        <v>7200</v>
      </c>
      <c r="I18">
        <v>2.5</v>
      </c>
      <c r="J18" t="s">
        <v>66</v>
      </c>
      <c r="L18" s="12" t="str">
        <f t="shared" si="0"/>
        <v>@PART[dsak_cabin2]:AFTER[DeepSky] // DS Mk2 Rec Centre Long
{
    @TechRequired = shortTermHabitation
    spacePlaneSystemUpgradeType = mark2
}</v>
      </c>
      <c r="M18" s="9" t="str">
        <f>_xlfn.XLOOKUP(_xlfn.CONCAT(N18,O18),TechTree!$C$2:$C$500,TechTree!$D$2:$D$500,"Not Valid Combination",0,1)</f>
        <v>shortTermHabitation</v>
      </c>
      <c r="N18" s="8" t="s">
        <v>224</v>
      </c>
      <c r="O18" s="8">
        <v>7</v>
      </c>
      <c r="P18" s="8" t="s">
        <v>287</v>
      </c>
      <c r="U18" s="10" t="s">
        <v>241</v>
      </c>
      <c r="V18" s="10" t="s">
        <v>257</v>
      </c>
      <c r="W18" s="10" t="s">
        <v>566</v>
      </c>
      <c r="X18" s="10" t="s">
        <v>292</v>
      </c>
      <c r="Y18" s="10" t="s">
        <v>509</v>
      </c>
      <c r="Z18" s="10" t="s">
        <v>330</v>
      </c>
      <c r="AB18" s="12" t="str">
        <f t="shared" si="1"/>
        <v>// Choose the one with the part that you want to represent the system
PARTUPGRADE:NEEDS[DeepSky]
{
    name = mark2Upgrade
    partIcon = dsak_cabin2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8" s="14"/>
      <c r="AD18" s="18" t="s">
        <v>330</v>
      </c>
      <c r="AE18" s="18">
        <v>19</v>
      </c>
      <c r="AF18" s="18" t="s">
        <v>510</v>
      </c>
      <c r="AG18" s="18" t="s">
        <v>511</v>
      </c>
      <c r="AH18" s="18" t="s">
        <v>512</v>
      </c>
      <c r="AI18" s="18"/>
      <c r="AJ18" s="18"/>
      <c r="AK18" s="19" t="str">
        <f t="shared" si="2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",X18))),"")))))))</f>
        <v xml:space="preserve">    spacePlaneSystemUpgradeType = mark2</v>
      </c>
      <c r="AN18" s="16" t="str">
        <f>IF(P18="Engine",VLOOKUP(V18,EngineUpgrades!$A$2:$C$15,2,FALSE),"")</f>
        <v/>
      </c>
      <c r="AO18" s="16" t="str">
        <f>IF(P18="Engine",VLOOKUP(V18,EngineUpgrades!$A$2:$C$15,3,FALSE),"")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7">
        <v>15</v>
      </c>
      <c r="AR18" s="16" t="str">
        <f>IF(P18="Engine",_xlfn.XLOOKUP(_xlfn.CONCAT(N18,O18+AQ18),TechTree!$C$2:$C$500,TechTree!$D$2:$D$500,"Not Valid Combination",0,1),"")</f>
        <v/>
      </c>
    </row>
    <row r="19" spans="1:44" ht="180.5" x14ac:dyDescent="0.35">
      <c r="A19" t="s">
        <v>361</v>
      </c>
      <c r="B19" t="s">
        <v>417</v>
      </c>
      <c r="C19" t="s">
        <v>418</v>
      </c>
      <c r="D19" t="s">
        <v>419</v>
      </c>
      <c r="E19" t="s">
        <v>365</v>
      </c>
      <c r="F19" t="s">
        <v>379</v>
      </c>
      <c r="G19">
        <v>12000</v>
      </c>
      <c r="H19">
        <v>6400</v>
      </c>
      <c r="I19">
        <v>2</v>
      </c>
      <c r="J19" t="s">
        <v>66</v>
      </c>
      <c r="L19" s="12" t="str">
        <f t="shared" si="0"/>
        <v>@PART[dsak_cabin]:AFTER[DeepSky] // DS Mk2 Rec Centre Short
{
    @TechRequired = shortTermHabitation
    spacePlaneSystemUpgradeType = mark2
}</v>
      </c>
      <c r="M19" s="9" t="str">
        <f>_xlfn.XLOOKUP(_xlfn.CONCAT(N19,O19),TechTree!$C$2:$C$500,TechTree!$D$2:$D$500,"Not Valid Combination",0,1)</f>
        <v>shortTermHabitation</v>
      </c>
      <c r="N19" s="8" t="s">
        <v>224</v>
      </c>
      <c r="O19" s="8">
        <v>7</v>
      </c>
      <c r="P19" s="8" t="s">
        <v>287</v>
      </c>
      <c r="U19" s="10" t="s">
        <v>241</v>
      </c>
      <c r="V19" s="10" t="s">
        <v>257</v>
      </c>
      <c r="W19" s="10" t="s">
        <v>566</v>
      </c>
      <c r="X19" s="10" t="s">
        <v>292</v>
      </c>
      <c r="Y19" s="10" t="s">
        <v>513</v>
      </c>
      <c r="Z19" s="10" t="s">
        <v>330</v>
      </c>
      <c r="AB19" s="12" t="str">
        <f t="shared" si="1"/>
        <v>// Choose the one with the part that you want to represent the system
PARTUPGRADE:NEEDS[DeepSky]
{
    name = mark2Upgrade
    partIcon = dsak_cabin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19" s="14"/>
      <c r="AD19" s="18" t="s">
        <v>330</v>
      </c>
      <c r="AE19" s="18">
        <v>20</v>
      </c>
      <c r="AF19" s="18" t="s">
        <v>514</v>
      </c>
      <c r="AG19" s="18" t="s">
        <v>515</v>
      </c>
      <c r="AH19" s="18" t="s">
        <v>516</v>
      </c>
      <c r="AI19" s="18"/>
      <c r="AJ19" s="18"/>
      <c r="AK19" s="19" t="str">
        <f t="shared" si="2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",X19))),"")))))))</f>
        <v xml:space="preserve">    spacePlaneSystemUpgradeType = mark2</v>
      </c>
      <c r="AN19" s="16" t="str">
        <f>IF(P19="Engine",VLOOKUP(V19,EngineUpgrades!$A$2:$C$15,2,FALSE),"")</f>
        <v/>
      </c>
      <c r="AO19" s="16" t="str">
        <f>IF(P19="Engine",VLOOKUP(V19,EngineUpgrades!$A$2:$C$15,3,FALSE),"")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7">
        <v>16</v>
      </c>
      <c r="AR19" s="16" t="str">
        <f>IF(P19="Engine",_xlfn.XLOOKUP(_xlfn.CONCAT(N19,O19+AQ19),TechTree!$C$2:$C$500,TechTree!$D$2:$D$500,"Not Valid Combination",0,1),"")</f>
        <v/>
      </c>
    </row>
    <row r="20" spans="1:44" ht="60.5" x14ac:dyDescent="0.35">
      <c r="A20" t="s">
        <v>361</v>
      </c>
      <c r="B20" t="s">
        <v>420</v>
      </c>
      <c r="C20" t="s">
        <v>421</v>
      </c>
      <c r="D20" t="s">
        <v>422</v>
      </c>
      <c r="E20" t="s">
        <v>365</v>
      </c>
      <c r="F20" t="s">
        <v>423</v>
      </c>
      <c r="G20">
        <v>5400</v>
      </c>
      <c r="H20">
        <v>450</v>
      </c>
      <c r="I20">
        <v>0.25</v>
      </c>
      <c r="J20" t="s">
        <v>116</v>
      </c>
      <c r="L20" s="12" t="str">
        <f t="shared" si="0"/>
        <v>@PART[ds00_pres_srf1]:AFTER[DeepSky] // DS Pressure Tank Radial
{
    @TechRequired = advancedFlexibleFuelSolutions
    structuralUpgradeType = 5_6
}</v>
      </c>
      <c r="M20" s="9" t="str">
        <f>_xlfn.XLOOKUP(_xlfn.CONCAT(N20,O20),TechTree!$C$2:$C$500,TechTree!$D$2:$D$500,"Not Valid Combination",0,1)</f>
        <v>advancedFlexibleFuelSolutions</v>
      </c>
      <c r="N20" s="8" t="s">
        <v>352</v>
      </c>
      <c r="O20" s="8">
        <v>5</v>
      </c>
      <c r="P20" s="8" t="s">
        <v>6</v>
      </c>
      <c r="U20" s="10" t="s">
        <v>241</v>
      </c>
      <c r="V20" s="10" t="s">
        <v>257</v>
      </c>
      <c r="X20" s="10" t="s">
        <v>292</v>
      </c>
      <c r="Y20" s="10" t="s">
        <v>517</v>
      </c>
      <c r="Z20" s="10" t="s">
        <v>330</v>
      </c>
      <c r="AB20" s="12" t="str">
        <f t="shared" si="1"/>
        <v/>
      </c>
      <c r="AC20" s="14"/>
      <c r="AD20" s="18" t="s">
        <v>330</v>
      </c>
      <c r="AE20" s="18">
        <v>21</v>
      </c>
      <c r="AF20" s="18" t="s">
        <v>518</v>
      </c>
      <c r="AG20" s="18" t="s">
        <v>519</v>
      </c>
      <c r="AH20" s="18" t="s">
        <v>520</v>
      </c>
      <c r="AI20" s="18"/>
      <c r="AJ20" s="18"/>
      <c r="AK20" s="19" t="str">
        <f t="shared" si="2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",X20))),"")))))))</f>
        <v xml:space="preserve">    structuralUpgradeType = 5_6</v>
      </c>
      <c r="AN20" s="16" t="str">
        <f>IF(P20="Engine",VLOOKUP(V20,EngineUpgrades!$A$2:$C$15,2,FALSE),"")</f>
        <v/>
      </c>
      <c r="AO20" s="16" t="str">
        <f>IF(P20="Engine",VLOOKUP(V20,EngineUpgrades!$A$2:$C$15,3,FALSE),"")</f>
        <v/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/>
      </c>
      <c r="AQ20" s="17">
        <v>17</v>
      </c>
      <c r="AR20" s="16" t="str">
        <f>IF(P20="Engine",_xlfn.XLOOKUP(_xlfn.CONCAT(N20,O20+AQ20),TechTree!$C$2:$C$500,TechTree!$D$2:$D$500,"Not Valid Combination",0,1),"")</f>
        <v/>
      </c>
    </row>
    <row r="21" spans="1:44" ht="180.5" x14ac:dyDescent="0.35">
      <c r="A21" t="s">
        <v>361</v>
      </c>
      <c r="B21" t="s">
        <v>424</v>
      </c>
      <c r="C21" t="s">
        <v>425</v>
      </c>
      <c r="D21" t="s">
        <v>426</v>
      </c>
      <c r="E21" t="s">
        <v>365</v>
      </c>
      <c r="F21" t="s">
        <v>423</v>
      </c>
      <c r="G21">
        <v>18800</v>
      </c>
      <c r="H21">
        <v>3250</v>
      </c>
      <c r="I21">
        <v>1.8</v>
      </c>
      <c r="J21" t="s">
        <v>116</v>
      </c>
      <c r="L21" s="12" t="str">
        <f t="shared" si="0"/>
        <v>@PART[ds00_pres_250]:AFTER[DeepSky] // DS Pressure Tank 2.5m
{
    @TechRequired = advAerodynamics
    spacePlaneSystemUpgradeType = mark1
}</v>
      </c>
      <c r="M21" s="9" t="str">
        <f>_xlfn.XLOOKUP(_xlfn.CONCAT(N21,O21),TechTree!$C$2:$C$500,TechTree!$D$2:$D$500,"Not Valid Combination",0,1)</f>
        <v>advAerodynamics</v>
      </c>
      <c r="N21" s="8" t="s">
        <v>202</v>
      </c>
      <c r="O21" s="8">
        <v>5</v>
      </c>
      <c r="P21" s="8" t="s">
        <v>287</v>
      </c>
      <c r="U21" s="10" t="s">
        <v>241</v>
      </c>
      <c r="V21" s="10" t="s">
        <v>257</v>
      </c>
      <c r="W21" s="10" t="s">
        <v>567</v>
      </c>
      <c r="X21" s="10" t="s">
        <v>292</v>
      </c>
      <c r="Y21" s="10" t="s">
        <v>521</v>
      </c>
      <c r="Z21" s="10" t="s">
        <v>330</v>
      </c>
      <c r="AB21" s="12" t="str">
        <f t="shared" si="1"/>
        <v>// Choose the one with the part that you want to represent the system
PARTUPGRADE:NEEDS[DeepSky]
{
    name = mark1Upgrade
    partIcon = ds00_pres_250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1" s="14"/>
      <c r="AD21" s="18" t="s">
        <v>330</v>
      </c>
      <c r="AE21" s="18">
        <v>22</v>
      </c>
      <c r="AF21" s="18" t="s">
        <v>522</v>
      </c>
      <c r="AG21" s="18" t="s">
        <v>523</v>
      </c>
      <c r="AH21" s="18" t="s">
        <v>524</v>
      </c>
      <c r="AI21" s="18"/>
      <c r="AJ21" s="18"/>
      <c r="AK21" s="19" t="str">
        <f t="shared" si="2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",X21))),"")))))))</f>
        <v xml:space="preserve">    spacePlaneSystemUpgradeType = mark1</v>
      </c>
      <c r="AN21" s="16" t="str">
        <f>IF(P21="Engine",VLOOKUP(V21,EngineUpgrades!$A$2:$C$15,2,FALSE),"")</f>
        <v/>
      </c>
      <c r="AO21" s="16" t="str">
        <f>IF(P21="Engine",VLOOKUP(V21,EngineUpgrades!$A$2:$C$15,3,FALSE),"")</f>
        <v/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/>
      </c>
      <c r="AQ21" s="17">
        <v>18</v>
      </c>
      <c r="AR21" s="16" t="str">
        <f>IF(P21="Engine",_xlfn.XLOOKUP(_xlfn.CONCAT(N21,O21+AQ21),TechTree!$C$2:$C$500,TechTree!$D$2:$D$500,"Not Valid Combination",0,1),"")</f>
        <v/>
      </c>
    </row>
    <row r="22" spans="1:44" ht="180.5" x14ac:dyDescent="0.35">
      <c r="A22" t="s">
        <v>361</v>
      </c>
      <c r="B22" t="s">
        <v>427</v>
      </c>
      <c r="C22" t="s">
        <v>428</v>
      </c>
      <c r="D22" t="s">
        <v>429</v>
      </c>
      <c r="E22" t="s">
        <v>365</v>
      </c>
      <c r="F22" t="s">
        <v>423</v>
      </c>
      <c r="G22">
        <v>14600</v>
      </c>
      <c r="H22">
        <v>550</v>
      </c>
      <c r="I22">
        <v>0.28999999999999998</v>
      </c>
      <c r="J22" t="s">
        <v>116</v>
      </c>
      <c r="L22" s="12" t="str">
        <f t="shared" si="0"/>
        <v>@PART[ds00_pres_mk2]:AFTER[DeepSky] // DS Pressure Tank Mk2
{
    @TechRequired = heavyAerodynamics
    spacePlaneSystemUpgradeType = mark2
}</v>
      </c>
      <c r="M22" s="9" t="str">
        <f>_xlfn.XLOOKUP(_xlfn.CONCAT(N22,O22),TechTree!$C$2:$C$500,TechTree!$D$2:$D$500,"Not Valid Combination",0,1)</f>
        <v>heavyAerodynamics</v>
      </c>
      <c r="N22" s="8" t="s">
        <v>202</v>
      </c>
      <c r="O22" s="8">
        <v>6</v>
      </c>
      <c r="P22" s="8" t="s">
        <v>287</v>
      </c>
      <c r="U22" s="10" t="s">
        <v>241</v>
      </c>
      <c r="V22" s="10" t="s">
        <v>257</v>
      </c>
      <c r="W22" s="10" t="s">
        <v>566</v>
      </c>
      <c r="X22" s="10" t="s">
        <v>292</v>
      </c>
      <c r="Y22" s="10" t="s">
        <v>525</v>
      </c>
      <c r="Z22" s="10" t="s">
        <v>330</v>
      </c>
      <c r="AB22" s="12" t="str">
        <f t="shared" si="1"/>
        <v>// Choose the one with the part that you want to represent the system
PARTUPGRADE:NEEDS[DeepSky]
{
    name = mark2Upgrade
    partIcon = ds00_pres_mk2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2" s="14"/>
      <c r="AD22" s="18" t="s">
        <v>330</v>
      </c>
      <c r="AE22" s="18">
        <v>23</v>
      </c>
      <c r="AF22" s="18" t="s">
        <v>526</v>
      </c>
      <c r="AG22" s="18" t="s">
        <v>527</v>
      </c>
      <c r="AH22" s="18" t="s">
        <v>528</v>
      </c>
      <c r="AI22" s="18"/>
      <c r="AJ22" s="18"/>
      <c r="AK22" s="19" t="str">
        <f t="shared" si="2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",X22))),"")))))))</f>
        <v xml:space="preserve">    spacePlaneSystemUpgradeType = mark2</v>
      </c>
      <c r="AN22" s="16" t="str">
        <f>IF(P22="Engine",VLOOKUP(V22,EngineUpgrades!$A$2:$C$15,2,FALSE),"")</f>
        <v/>
      </c>
      <c r="AO22" s="16" t="str">
        <f>IF(P22="Engine",VLOOKUP(V22,EngineUpgrades!$A$2:$C$15,3,FALSE),"")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7">
        <v>19</v>
      </c>
      <c r="AR22" s="16" t="str">
        <f>IF(P22="Engine",_xlfn.XLOOKUP(_xlfn.CONCAT(N22,O22+AQ22),TechTree!$C$2:$C$500,TechTree!$D$2:$D$500,"Not Valid Combination",0,1),"")</f>
        <v/>
      </c>
    </row>
    <row r="23" spans="1:44" ht="180.5" x14ac:dyDescent="0.35">
      <c r="A23" t="s">
        <v>361</v>
      </c>
      <c r="B23" t="s">
        <v>430</v>
      </c>
      <c r="C23" t="s">
        <v>431</v>
      </c>
      <c r="D23" t="s">
        <v>432</v>
      </c>
      <c r="E23" t="s">
        <v>365</v>
      </c>
      <c r="F23" t="s">
        <v>423</v>
      </c>
      <c r="G23">
        <v>14600</v>
      </c>
      <c r="H23">
        <v>550</v>
      </c>
      <c r="I23">
        <v>0.28999999999999998</v>
      </c>
      <c r="J23" t="s">
        <v>116</v>
      </c>
      <c r="L23" s="12" t="str">
        <f t="shared" si="0"/>
        <v>@PART[ds00_pres_mk2adap]:AFTER[DeepSky] // DS Pressure Tank Mk2 Adapter
{
    @TechRequired = heavyAerodynamics
    spacePlaneSystemUpgradeType = mark2
}</v>
      </c>
      <c r="M23" s="9" t="str">
        <f>_xlfn.XLOOKUP(_xlfn.CONCAT(N23,O23),TechTree!$C$2:$C$500,TechTree!$D$2:$D$500,"Not Valid Combination",0,1)</f>
        <v>heavyAerodynamics</v>
      </c>
      <c r="N23" s="8" t="s">
        <v>202</v>
      </c>
      <c r="O23" s="8">
        <v>6</v>
      </c>
      <c r="P23" s="8" t="s">
        <v>287</v>
      </c>
      <c r="U23" s="10" t="s">
        <v>241</v>
      </c>
      <c r="V23" s="10" t="s">
        <v>257</v>
      </c>
      <c r="W23" s="10" t="s">
        <v>566</v>
      </c>
      <c r="X23" s="10" t="s">
        <v>292</v>
      </c>
      <c r="Y23" s="10" t="s">
        <v>529</v>
      </c>
      <c r="Z23" s="10" t="s">
        <v>330</v>
      </c>
      <c r="AB23" s="12" t="str">
        <f t="shared" si="1"/>
        <v>// Choose the one with the part that you want to represent the system
PARTUPGRADE:NEEDS[DeepSky]
{
    name = mark2Upgrade
    partIcon = ds00_pres_mk2adap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3" s="14"/>
      <c r="AD23" s="18" t="s">
        <v>330</v>
      </c>
      <c r="AE23" s="18">
        <v>24</v>
      </c>
      <c r="AF23" s="18" t="s">
        <v>530</v>
      </c>
      <c r="AG23" s="18" t="s">
        <v>531</v>
      </c>
      <c r="AH23" s="18" t="s">
        <v>532</v>
      </c>
      <c r="AI23" s="18"/>
      <c r="AJ23" s="18"/>
      <c r="AK23" s="19" t="str">
        <f t="shared" si="2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",X23))),"")))))))</f>
        <v xml:space="preserve">    spacePlaneSystemUpgradeType = mark2</v>
      </c>
      <c r="AN23" s="16" t="str">
        <f>IF(P23="Engine",VLOOKUP(V23,EngineUpgrades!$A$2:$C$15,2,FALSE),"")</f>
        <v/>
      </c>
      <c r="AO23" s="16" t="str">
        <f>IF(P23="Engine",VLOOKUP(V23,EngineUpgrades!$A$2:$C$15,3,FALSE),"")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7">
        <v>20</v>
      </c>
      <c r="AR23" s="16" t="str">
        <f>IF(P23="Engine",_xlfn.XLOOKUP(_xlfn.CONCAT(N23,O23+AQ23),TechTree!$C$2:$C$500,TechTree!$D$2:$D$500,"Not Valid Combination",0,1),"")</f>
        <v/>
      </c>
    </row>
    <row r="24" spans="1:44" ht="180.5" x14ac:dyDescent="0.35">
      <c r="A24" t="s">
        <v>361</v>
      </c>
      <c r="B24" t="s">
        <v>433</v>
      </c>
      <c r="C24" t="s">
        <v>434</v>
      </c>
      <c r="D24" t="s">
        <v>435</v>
      </c>
      <c r="E24" t="s">
        <v>365</v>
      </c>
      <c r="F24" t="s">
        <v>423</v>
      </c>
      <c r="G24">
        <v>2600</v>
      </c>
      <c r="H24">
        <v>550</v>
      </c>
      <c r="I24">
        <v>0.25</v>
      </c>
      <c r="J24" t="s">
        <v>116</v>
      </c>
      <c r="L24" s="12" t="str">
        <f t="shared" si="0"/>
        <v>@PART[ds00_pres_mk1]:AFTER[DeepSky] // DS Pressure Tank Mk1
{
    @TechRequired = advAerodynamics
    spacePlaneSystemUpgradeType = mark1
}</v>
      </c>
      <c r="M24" s="9" t="str">
        <f>_xlfn.XLOOKUP(_xlfn.CONCAT(N24,O24),TechTree!$C$2:$C$500,TechTree!$D$2:$D$500,"Not Valid Combination",0,1)</f>
        <v>advAerodynamics</v>
      </c>
      <c r="N24" s="8" t="s">
        <v>202</v>
      </c>
      <c r="O24" s="8">
        <v>5</v>
      </c>
      <c r="P24" s="8" t="s">
        <v>287</v>
      </c>
      <c r="U24" s="10" t="s">
        <v>241</v>
      </c>
      <c r="V24" s="10" t="s">
        <v>257</v>
      </c>
      <c r="W24" s="10" t="s">
        <v>567</v>
      </c>
      <c r="X24" s="10" t="s">
        <v>292</v>
      </c>
      <c r="Y24" s="10" t="s">
        <v>533</v>
      </c>
      <c r="Z24" s="10" t="s">
        <v>330</v>
      </c>
      <c r="AB24" s="12" t="str">
        <f t="shared" si="1"/>
        <v>// Choose the one with the part that you want to represent the system
PARTUPGRADE:NEEDS[DeepSky]
{
    name = mark1Upgrade
    partIcon = ds00_pres_mk1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24" s="14"/>
      <c r="AD24" s="18" t="s">
        <v>330</v>
      </c>
      <c r="AE24" s="18">
        <v>25</v>
      </c>
      <c r="AF24" s="18" t="s">
        <v>534</v>
      </c>
      <c r="AG24" s="18" t="s">
        <v>535</v>
      </c>
      <c r="AH24" s="18" t="s">
        <v>536</v>
      </c>
      <c r="AI24" s="18"/>
      <c r="AJ24" s="18"/>
      <c r="AK24" s="19" t="str">
        <f t="shared" si="2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",X24))),"")))))))</f>
        <v xml:space="preserve">    spacePlaneSystemUpgradeType = mark1</v>
      </c>
      <c r="AN24" s="16" t="str">
        <f>IF(P24="Engine",VLOOKUP(V24,EngineUpgrades!$A$2:$C$15,2,FALSE),"")</f>
        <v/>
      </c>
      <c r="AO24" s="16" t="str">
        <f>IF(P24="Engine",VLOOKUP(V24,EngineUpgrades!$A$2:$C$15,3,FALSE),"")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7">
        <v>21</v>
      </c>
      <c r="AR24" s="16" t="str">
        <f>IF(P24="Engine",_xlfn.XLOOKUP(_xlfn.CONCAT(N24,O24+AQ24),TechTree!$C$2:$C$500,TechTree!$D$2:$D$500,"Not Valid Combination",0,1),"")</f>
        <v/>
      </c>
    </row>
    <row r="25" spans="1:44" ht="252.5" x14ac:dyDescent="0.35">
      <c r="A25" t="s">
        <v>361</v>
      </c>
      <c r="B25" t="s">
        <v>436</v>
      </c>
      <c r="C25" t="s">
        <v>437</v>
      </c>
      <c r="D25" t="s">
        <v>438</v>
      </c>
      <c r="E25" t="s">
        <v>365</v>
      </c>
      <c r="F25" t="s">
        <v>379</v>
      </c>
      <c r="G25">
        <v>8000</v>
      </c>
      <c r="H25">
        <v>800</v>
      </c>
      <c r="I25">
        <v>1E-3</v>
      </c>
      <c r="J25" t="s">
        <v>44</v>
      </c>
      <c r="L25" s="12" t="str">
        <f t="shared" si="0"/>
        <v>@PART[ds00_kPad]:AFTER[DeepSky] // DS kPad
{
    @TechRequired = Not Valid Combination
    engineUpgradeType = standardOther
    engineNumber = 
    engineNumberUpgrade = 
    engineName = 
    engineNameUpgrade = 
    enginePartUpgradeName = 
}</v>
      </c>
      <c r="M25" s="9" t="str">
        <f>_xlfn.XLOOKUP(_xlfn.CONCAT(N25,O25),TechTree!$C$2:$C$500,TechTree!$D$2:$D$500,"Not Valid Combination",0,1)</f>
        <v>Not Valid Combination</v>
      </c>
      <c r="N25" s="8" t="s">
        <v>356</v>
      </c>
      <c r="O25" s="8">
        <v>32</v>
      </c>
      <c r="P25" s="8" t="s">
        <v>8</v>
      </c>
      <c r="U25" s="10" t="s">
        <v>241</v>
      </c>
      <c r="V25" s="10" t="s">
        <v>257</v>
      </c>
      <c r="X25" s="10" t="s">
        <v>292</v>
      </c>
      <c r="Y25" s="10" t="s">
        <v>537</v>
      </c>
      <c r="Z25" s="10" t="s">
        <v>330</v>
      </c>
      <c r="AB25" s="12" t="str">
        <f t="shared" si="1"/>
        <v>PARTUPGRADE:NEEDS[DeepSky]
{
    name = 
    partIcon = ds00_kPad
    techRequired = Not Valid Combination
    title = 
    basicInfo = Increased Thrust, Increased Specific Impulse
    manufacturer = Kiwi Imagineers
    description = 
}
@PARTUPGRADE[]:NEEDS[DeepSky]:FOR[zKiwiTechTree]
{
    @entryCost = #$@PART[ds00_kPad]/entryCost$
    @entryCost *= #$@KIWI_ENGINE_MULTIPLIERS/OTHER/UPGRADE_ENTRYCOST_MULTIPLIER$
    @title = #$@PART[ds00_kPad]/title$ Upgrade
    @description = #Our imagineers dreamt about making the $@PART[ds00_kPad]/engineName$ thrustier and efficientier and have 'made it so'.
}
@PART[ds00_kPad]:NEEDS[DeepSky]:AFTER[zzKiwiTechTree]
{
    @description = #$description$ \n\n&lt;color=#ff0000&gt;This engine has an upgrade in $@PARTUPGRADE[]/techRequired$!&lt;/color&gt; 
}</v>
      </c>
      <c r="AC25" s="14"/>
      <c r="AD25" s="18" t="s">
        <v>330</v>
      </c>
      <c r="AE25" s="18">
        <v>26</v>
      </c>
      <c r="AF25" s="18" t="s">
        <v>538</v>
      </c>
      <c r="AG25" s="18" t="s">
        <v>539</v>
      </c>
      <c r="AH25" s="18" t="s">
        <v>540</v>
      </c>
      <c r="AI25" s="18"/>
      <c r="AJ25" s="18"/>
      <c r="AK25" s="19" t="str">
        <f t="shared" si="2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",X25))),"")))))))</f>
        <v xml:space="preserve">    engineUpgradeType = standardOther
    engineNumber = 
    engineNumberUpgrade = 
    engineName = 
    engineNameUpgrade = 
    enginePartUpgradeName = </v>
      </c>
      <c r="AN25" s="16" t="str">
        <f>IF(P25="Engine",VLOOKUP(V25,EngineUpgrades!$A$2:$C$15,2,FALSE),"")</f>
        <v>singleFuel</v>
      </c>
      <c r="AO25" s="16" t="str">
        <f>IF(P25="Engine",VLOOKUP(V25,EngineUpgrades!$A$2:$C$15,3,FALSE),"")</f>
        <v>OTHER</v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 xml:space="preserve">    engineNumber = 
    engineNumberUpgrade = 
    engineName = 
    engineNameUpgrade = 
</v>
      </c>
      <c r="AQ25" s="17">
        <v>22</v>
      </c>
      <c r="AR25" s="16" t="str">
        <f>IF(P25="Engine",_xlfn.XLOOKUP(_xlfn.CONCAT(N25,O25+AQ25),TechTree!$C$2:$C$500,TechTree!$D$2:$D$500,"Not Valid Combination",0,1),"")</f>
        <v>Not Valid Combination</v>
      </c>
    </row>
    <row r="26" spans="1:44" ht="60.5" x14ac:dyDescent="0.35">
      <c r="A26" t="s">
        <v>361</v>
      </c>
      <c r="B26" t="s">
        <v>439</v>
      </c>
      <c r="C26" t="s">
        <v>440</v>
      </c>
      <c r="D26" t="s">
        <v>441</v>
      </c>
      <c r="E26" t="s">
        <v>365</v>
      </c>
      <c r="F26" t="s">
        <v>442</v>
      </c>
      <c r="G26">
        <v>16000</v>
      </c>
      <c r="H26">
        <v>3200</v>
      </c>
      <c r="I26">
        <v>0.6</v>
      </c>
      <c r="J26" t="s">
        <v>29</v>
      </c>
      <c r="L26" s="12" t="str">
        <f t="shared" si="0"/>
        <v>@PART[ds00_intrbm]:AFTER[DeepSky] // DS RBM Variable Geometry Intake
{
    @TechRequired = isru
    structuralUpgradeType = 7_8
}</v>
      </c>
      <c r="M26" s="9" t="str">
        <f>_xlfn.XLOOKUP(_xlfn.CONCAT(N26,O26),TechTree!$C$2:$C$500,TechTree!$D$2:$D$500,"Not Valid Combination",0,1)</f>
        <v>isru</v>
      </c>
      <c r="N26" s="8" t="s">
        <v>222</v>
      </c>
      <c r="O26" s="8">
        <v>7</v>
      </c>
      <c r="P26" s="8" t="s">
        <v>6</v>
      </c>
      <c r="U26" s="10" t="s">
        <v>241</v>
      </c>
      <c r="V26" s="10" t="s">
        <v>257</v>
      </c>
      <c r="X26" s="10" t="s">
        <v>292</v>
      </c>
      <c r="Y26" s="10" t="s">
        <v>541</v>
      </c>
      <c r="Z26" s="10" t="s">
        <v>330</v>
      </c>
      <c r="AB26" s="12" t="str">
        <f t="shared" si="1"/>
        <v/>
      </c>
      <c r="AC26" s="14"/>
      <c r="AD26" s="18" t="s">
        <v>330</v>
      </c>
      <c r="AE26" s="18">
        <v>27</v>
      </c>
      <c r="AF26" s="18" t="s">
        <v>542</v>
      </c>
      <c r="AG26" s="18" t="s">
        <v>543</v>
      </c>
      <c r="AH26" s="18" t="s">
        <v>544</v>
      </c>
      <c r="AI26" s="18"/>
      <c r="AJ26" s="18"/>
      <c r="AK26" s="19" t="str">
        <f t="shared" si="2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",X26))),"")))))))</f>
        <v xml:space="preserve">    structuralUpgradeType = 7_8</v>
      </c>
      <c r="AN26" s="16" t="str">
        <f>IF(P26="Engine",VLOOKUP(V26,EngineUpgrades!$A$2:$C$15,2,FALSE),"")</f>
        <v/>
      </c>
      <c r="AO26" s="16" t="str">
        <f>IF(P26="Engine",VLOOKUP(V26,EngineUpgrades!$A$2:$C$15,3,FALSE),"")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7">
        <v>23</v>
      </c>
      <c r="AR26" s="16" t="str">
        <f>IF(P26="Engine",_xlfn.XLOOKUP(_xlfn.CONCAT(N26,O26+AQ26),TechTree!$C$2:$C$500,TechTree!$D$2:$D$500,"Not Valid Combination",0,1),"")</f>
        <v/>
      </c>
    </row>
    <row r="27" spans="1:44" ht="180.5" x14ac:dyDescent="0.35">
      <c r="A27" t="s">
        <v>361</v>
      </c>
      <c r="B27" t="s">
        <v>443</v>
      </c>
      <c r="C27" t="s">
        <v>444</v>
      </c>
      <c r="D27" t="s">
        <v>445</v>
      </c>
      <c r="E27" t="s">
        <v>365</v>
      </c>
      <c r="F27" t="s">
        <v>442</v>
      </c>
      <c r="G27">
        <v>8800</v>
      </c>
      <c r="H27">
        <v>780</v>
      </c>
      <c r="I27">
        <v>1.5</v>
      </c>
      <c r="J27" t="s">
        <v>109</v>
      </c>
      <c r="L27" s="12" t="str">
        <f t="shared" si="0"/>
        <v>@PART[ds00_intmk2]:AFTER[DeepSky] // DS Voyager Mk2 Intake
{
    @TechRequired = isru
    spacePlaneSystemUpgradeType = mark2
}</v>
      </c>
      <c r="M27" s="9" t="str">
        <f>_xlfn.XLOOKUP(_xlfn.CONCAT(N27,O27),TechTree!$C$2:$C$500,TechTree!$D$2:$D$500,"Not Valid Combination",0,1)</f>
        <v>isru</v>
      </c>
      <c r="N27" s="8" t="s">
        <v>222</v>
      </c>
      <c r="O27" s="8">
        <v>7</v>
      </c>
      <c r="P27" s="8" t="s">
        <v>287</v>
      </c>
      <c r="U27" s="10" t="s">
        <v>241</v>
      </c>
      <c r="V27" s="10" t="s">
        <v>257</v>
      </c>
      <c r="W27" s="10" t="s">
        <v>566</v>
      </c>
      <c r="X27" s="10" t="s">
        <v>292</v>
      </c>
      <c r="Y27" s="10" t="s">
        <v>545</v>
      </c>
      <c r="Z27" s="10" t="s">
        <v>330</v>
      </c>
      <c r="AB27" s="12" t="str">
        <f t="shared" si="1"/>
        <v>// Choose the one with the part that you want to represent the system
PARTUPGRADE:NEEDS[DeepSky]
{
    name = mark2Upgrade
    partIcon = ds00_intmk2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27" s="14"/>
      <c r="AD27" s="18" t="s">
        <v>330</v>
      </c>
      <c r="AE27" s="18">
        <v>28</v>
      </c>
      <c r="AF27" s="18" t="s">
        <v>546</v>
      </c>
      <c r="AG27" s="18" t="s">
        <v>547</v>
      </c>
      <c r="AH27" s="18" t="s">
        <v>548</v>
      </c>
      <c r="AI27" s="18"/>
      <c r="AJ27" s="18"/>
      <c r="AK27" s="19" t="str">
        <f t="shared" si="2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",X27))),"")))))))</f>
        <v xml:space="preserve">    spacePlaneSystemUpgradeType = mark2</v>
      </c>
      <c r="AN27" s="16" t="str">
        <f>IF(P27="Engine",VLOOKUP(V27,EngineUpgrades!$A$2:$C$15,2,FALSE),"")</f>
        <v/>
      </c>
      <c r="AO27" s="16" t="str">
        <f>IF(P27="Engine",VLOOKUP(V27,EngineUpgrades!$A$2:$C$15,3,FALSE),"")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7">
        <v>24</v>
      </c>
      <c r="AR27" s="16" t="str">
        <f>IF(P27="Engine",_xlfn.XLOOKUP(_xlfn.CONCAT(N27,O27+AQ27),TechTree!$C$2:$C$500,TechTree!$D$2:$D$500,"Not Valid Combination",0,1),"")</f>
        <v/>
      </c>
    </row>
    <row r="28" spans="1:44" ht="60.5" x14ac:dyDescent="0.35">
      <c r="A28" t="s">
        <v>361</v>
      </c>
      <c r="B28" t="s">
        <v>446</v>
      </c>
      <c r="C28" t="s">
        <v>447</v>
      </c>
      <c r="D28" t="s">
        <v>448</v>
      </c>
      <c r="E28" t="s">
        <v>365</v>
      </c>
      <c r="F28" t="s">
        <v>449</v>
      </c>
      <c r="G28">
        <v>7700</v>
      </c>
      <c r="H28">
        <v>1500</v>
      </c>
      <c r="I28">
        <v>0.4</v>
      </c>
      <c r="J28" t="s">
        <v>29</v>
      </c>
      <c r="L28" s="12" t="str">
        <f t="shared" si="0"/>
        <v>@PART[ds00_intlong]:AFTER[DeepSky] // DS RailRoad Ramp Intake
{
    @TechRequired = hypersonicFlight
    structuralUpgradeType = 7_8
}</v>
      </c>
      <c r="M28" s="9" t="str">
        <f>_xlfn.XLOOKUP(_xlfn.CONCAT(N28,O28),TechTree!$C$2:$C$500,TechTree!$D$2:$D$500,"Not Valid Combination",0,1)</f>
        <v>hypersonicFlight</v>
      </c>
      <c r="N28" s="8" t="s">
        <v>227</v>
      </c>
      <c r="O28" s="8">
        <v>7</v>
      </c>
      <c r="P28" s="8" t="s">
        <v>6</v>
      </c>
      <c r="U28" s="10" t="s">
        <v>241</v>
      </c>
      <c r="V28" s="10" t="s">
        <v>257</v>
      </c>
      <c r="X28" s="10" t="s">
        <v>292</v>
      </c>
      <c r="Y28" s="10" t="s">
        <v>549</v>
      </c>
      <c r="Z28" s="10" t="s">
        <v>330</v>
      </c>
      <c r="AB28" s="12" t="str">
        <f t="shared" si="1"/>
        <v/>
      </c>
      <c r="AC28" s="14"/>
      <c r="AD28" s="18" t="s">
        <v>330</v>
      </c>
      <c r="AE28" s="18">
        <v>29</v>
      </c>
      <c r="AF28" s="18" t="s">
        <v>550</v>
      </c>
      <c r="AG28" s="18" t="s">
        <v>551</v>
      </c>
      <c r="AH28" s="18" t="s">
        <v>552</v>
      </c>
      <c r="AI28" s="18"/>
      <c r="AJ28" s="18"/>
      <c r="AK28" s="19" t="str">
        <f t="shared" si="2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",X28))),"")))))))</f>
        <v xml:space="preserve">    structuralUpgradeType = 7_8</v>
      </c>
      <c r="AN28" s="16" t="str">
        <f>IF(P28="Engine",VLOOKUP(V28,EngineUpgrades!$A$2:$C$15,2,FALSE),"")</f>
        <v/>
      </c>
      <c r="AO28" s="16" t="str">
        <f>IF(P28="Engine",VLOOKUP(V28,EngineUpgrades!$A$2:$C$15,3,FALSE),"")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7">
        <v>25</v>
      </c>
      <c r="AR28" s="16" t="str">
        <f>IF(P28="Engine",_xlfn.XLOOKUP(_xlfn.CONCAT(N28,O28+AQ28),TechTree!$C$2:$C$500,TechTree!$D$2:$D$500,"Not Valid Combination",0,1),"")</f>
        <v/>
      </c>
    </row>
    <row r="29" spans="1:44" ht="60.5" x14ac:dyDescent="0.35">
      <c r="A29" t="s">
        <v>361</v>
      </c>
      <c r="B29" t="s">
        <v>450</v>
      </c>
      <c r="C29" t="s">
        <v>451</v>
      </c>
      <c r="D29" t="s">
        <v>452</v>
      </c>
      <c r="E29" t="s">
        <v>365</v>
      </c>
      <c r="F29" t="s">
        <v>449</v>
      </c>
      <c r="G29">
        <v>10720</v>
      </c>
      <c r="H29">
        <v>1100</v>
      </c>
      <c r="I29">
        <v>0.16</v>
      </c>
      <c r="J29" t="s">
        <v>109</v>
      </c>
      <c r="L29" s="12" t="str">
        <f t="shared" si="0"/>
        <v>@PART[ds00_intcirc]:AFTER[DeepSky] // DS Ram Circular Intake
{
    @TechRequired = supersonicFlight
    structuralUpgradeType = 5_6
}</v>
      </c>
      <c r="M29" s="9" t="str">
        <f>_xlfn.XLOOKUP(_xlfn.CONCAT(N29,O29),TechTree!$C$2:$C$500,TechTree!$D$2:$D$500,"Not Valid Combination",0,1)</f>
        <v>supersonicFlight</v>
      </c>
      <c r="N29" s="8" t="s">
        <v>227</v>
      </c>
      <c r="O29" s="8">
        <v>5</v>
      </c>
      <c r="P29" s="8" t="s">
        <v>6</v>
      </c>
      <c r="U29" s="10" t="s">
        <v>241</v>
      </c>
      <c r="V29" s="10" t="s">
        <v>257</v>
      </c>
      <c r="X29" s="10" t="s">
        <v>292</v>
      </c>
      <c r="Y29" s="10" t="s">
        <v>553</v>
      </c>
      <c r="Z29" s="10" t="s">
        <v>330</v>
      </c>
      <c r="AB29" s="12" t="str">
        <f t="shared" si="1"/>
        <v/>
      </c>
      <c r="AC29" s="14"/>
      <c r="AD29" s="18" t="s">
        <v>330</v>
      </c>
      <c r="AE29" s="18">
        <v>30</v>
      </c>
      <c r="AF29" s="18" t="s">
        <v>554</v>
      </c>
      <c r="AG29" s="18" t="s">
        <v>555</v>
      </c>
      <c r="AH29" s="18" t="s">
        <v>556</v>
      </c>
      <c r="AI29" s="18"/>
      <c r="AJ29" s="18"/>
      <c r="AK29" s="19" t="str">
        <f t="shared" si="2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",X29))),"")))))))</f>
        <v xml:space="preserve">    structuralUpgradeType = 5_6</v>
      </c>
      <c r="AN29" s="16" t="str">
        <f>IF(P29="Engine",VLOOKUP(V29,EngineUpgrades!$A$2:$C$15,2,FALSE),"")</f>
        <v/>
      </c>
      <c r="AO29" s="16" t="str">
        <f>IF(P29="Engine",VLOOKUP(V29,EngineUpgrades!$A$2:$C$15,3,FALSE),"")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7">
        <v>26</v>
      </c>
      <c r="AR29" s="16" t="str">
        <f>IF(P29="Engine",_xlfn.XLOOKUP(_xlfn.CONCAT(N29,O29+AQ29),TechTree!$C$2:$C$500,TechTree!$D$2:$D$500,"Not Valid Combination",0,1),"")</f>
        <v/>
      </c>
    </row>
    <row r="30" spans="1:44" ht="180.5" x14ac:dyDescent="0.35">
      <c r="A30" t="s">
        <v>361</v>
      </c>
      <c r="B30" t="s">
        <v>453</v>
      </c>
      <c r="C30" t="s">
        <v>454</v>
      </c>
      <c r="D30" t="s">
        <v>455</v>
      </c>
      <c r="E30" t="s">
        <v>365</v>
      </c>
      <c r="F30" t="s">
        <v>456</v>
      </c>
      <c r="G30">
        <v>2600</v>
      </c>
      <c r="H30">
        <v>1100</v>
      </c>
      <c r="I30">
        <v>0.75</v>
      </c>
      <c r="J30" t="s">
        <v>75</v>
      </c>
      <c r="L30" s="12" t="str">
        <f t="shared" si="0"/>
        <v>@PART[ds00_srfcockpit]:AFTER[DeepSky] // DS Spitfire cockpit
{
    @TechRequired = aviation
    spacePlaneSystemUpgradeType = mark1
    spaceplaneUpgradeType = spaceCapable
    baseSkinTemp = 
    upgradeSkinTemp = 
}</v>
      </c>
      <c r="M30" s="9" t="str">
        <f>_xlfn.XLOOKUP(_xlfn.CONCAT(N30,O30),TechTree!$C$2:$C$500,TechTree!$D$2:$D$500,"Not Valid Combination",0,1)</f>
        <v>aviation</v>
      </c>
      <c r="N30" s="8" t="s">
        <v>201</v>
      </c>
      <c r="O30" s="8">
        <v>3</v>
      </c>
      <c r="P30" s="8" t="s">
        <v>311</v>
      </c>
      <c r="U30" s="10" t="s">
        <v>241</v>
      </c>
      <c r="V30" s="10" t="s">
        <v>257</v>
      </c>
      <c r="W30" s="10" t="s">
        <v>567</v>
      </c>
      <c r="X30" s="10" t="s">
        <v>292</v>
      </c>
      <c r="Y30" s="10" t="s">
        <v>557</v>
      </c>
      <c r="Z30" s="10" t="s">
        <v>330</v>
      </c>
      <c r="AB30" s="12" t="str">
        <f t="shared" si="1"/>
        <v>// Choose the one with the part that you want to represent the system
PARTUPGRADE:NEEDS[DeepSky]
{
    name = mark1Upgrade
    partIcon = ds00_srfcockpit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@PART[*]:HAS[#spacePlaneSystemUpgradeType[mark1]]:FOR[zzzKiwiTechTree]
{
    @description = #$description$ \n\n&lt;color=#ff0000&gt;The INSERT HERE System has upgrades in $@PARTUPGRADE[mark1Upgrade]/techRequired$!&lt;/color&gt; 
}</v>
      </c>
      <c r="AC30" s="14"/>
      <c r="AD30" s="18" t="s">
        <v>330</v>
      </c>
      <c r="AE30" s="18">
        <v>31</v>
      </c>
      <c r="AF30" s="18" t="s">
        <v>558</v>
      </c>
      <c r="AG30" s="18" t="s">
        <v>559</v>
      </c>
      <c r="AH30" s="18" t="s">
        <v>560</v>
      </c>
      <c r="AI30" s="18"/>
      <c r="AJ30" s="18"/>
      <c r="AK30" s="19" t="str">
        <f t="shared" si="2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",X30))),"")))))))</f>
        <v xml:space="preserve">    spacePlaneSystemUpgradeType = mark1
    spaceplaneUpgradeType = spaceCapable
    baseSkinTemp = 
    upgradeSkinTemp = </v>
      </c>
      <c r="AN30" s="16" t="str">
        <f>IF(P30="Engine",VLOOKUP(V30,EngineUpgrades!$A$2:$C$15,2,FALSE),"")</f>
        <v/>
      </c>
      <c r="AO30" s="16" t="str">
        <f>IF(P30="Engine",VLOOKUP(V30,EngineUpgrades!$A$2:$C$15,3,FALSE),"")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7">
        <v>27</v>
      </c>
      <c r="AR30" s="16" t="str">
        <f>IF(P30="Engine",_xlfn.XLOOKUP(_xlfn.CONCAT(N30,O30+AQ30),TechTree!$C$2:$C$500,TechTree!$D$2:$D$500,"Not Valid Combination",0,1),"")</f>
        <v/>
      </c>
    </row>
    <row r="31" spans="1:44" ht="180.5" x14ac:dyDescent="0.35">
      <c r="A31" t="s">
        <v>361</v>
      </c>
      <c r="B31" t="s">
        <v>457</v>
      </c>
      <c r="C31" t="s">
        <v>458</v>
      </c>
      <c r="D31" t="s">
        <v>459</v>
      </c>
      <c r="E31" t="s">
        <v>365</v>
      </c>
      <c r="F31" t="s">
        <v>456</v>
      </c>
      <c r="G31">
        <v>2600</v>
      </c>
      <c r="H31">
        <v>4400</v>
      </c>
      <c r="I31">
        <v>2.6</v>
      </c>
      <c r="J31" t="s">
        <v>15</v>
      </c>
      <c r="L31" s="12" t="str">
        <f t="shared" si="0"/>
        <v>@PART[ds00_mk2cockpit]:AFTER[DeepSky] // DS Voyager Mk2 Inline Cockpit
{
    @TechRequired = supersonicFlight
    spacePlaneSystemUpgradeType = mark2
    spaceplaneUpgradeType = spaceCapable
    baseSkinTemp = 
    upgradeSkinTemp = 
}</v>
      </c>
      <c r="M31" s="9" t="str">
        <f>_xlfn.XLOOKUP(_xlfn.CONCAT(N31,O31),TechTree!$C$2:$C$500,TechTree!$D$2:$D$500,"Not Valid Combination",0,1)</f>
        <v>supersonicFlight</v>
      </c>
      <c r="N31" s="8" t="s">
        <v>201</v>
      </c>
      <c r="O31" s="8">
        <v>5</v>
      </c>
      <c r="P31" s="8" t="s">
        <v>311</v>
      </c>
      <c r="U31" s="10" t="s">
        <v>241</v>
      </c>
      <c r="V31" s="10" t="s">
        <v>257</v>
      </c>
      <c r="W31" s="10" t="s">
        <v>566</v>
      </c>
      <c r="X31" s="10" t="s">
        <v>292</v>
      </c>
      <c r="Y31" s="10" t="s">
        <v>561</v>
      </c>
      <c r="Z31" s="10" t="s">
        <v>330</v>
      </c>
      <c r="AB31" s="12" t="str">
        <f t="shared" si="1"/>
        <v>// Choose the one with the part that you want to represent the system
PARTUPGRADE:NEEDS[DeepSky]
{
    name = mark2Upgrade
    partIcon = ds00_mk2cockpit
    techRequired = 
    title = 
    basicInfo = 20% Decrease in Dry Mass
    manufacturer = Kiwi Imagineers
    description = The engineers have introduced composite materials that have reduced the dry mass of the INSERT HERE System
}
@PART[*]:HAS[#spacePlaneSystemUpgradeType[mark2]]:FOR[zzzKiwiTechTree]
{
    @description = #$description$ \n\n&lt;color=#ff0000&gt;The INSERT HERE System has upgrades in $@PARTUPGRADE[mark2Upgrade]/techRequired$!&lt;/color&gt; 
}</v>
      </c>
      <c r="AC31" s="14"/>
      <c r="AD31" s="18" t="s">
        <v>330</v>
      </c>
      <c r="AE31" s="18">
        <v>32</v>
      </c>
      <c r="AF31" s="18" t="s">
        <v>562</v>
      </c>
      <c r="AG31" s="18" t="s">
        <v>563</v>
      </c>
      <c r="AH31" s="18" t="s">
        <v>564</v>
      </c>
      <c r="AI31" s="18"/>
      <c r="AJ31" s="18"/>
      <c r="AK31" s="19" t="str">
        <f t="shared" si="2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",X31))),"")))))))</f>
        <v xml:space="preserve">    spacePlaneSystemUpgradeType = mark2
    spaceplaneUpgradeType = spaceCapable
    baseSkinTemp = 
    upgradeSkinTemp = </v>
      </c>
      <c r="AN31" s="16" t="str">
        <f>IF(P31="Engine",VLOOKUP(V31,EngineUpgrades!$A$2:$C$15,2,FALSE),"")</f>
        <v/>
      </c>
      <c r="AO31" s="16" t="str">
        <f>IF(P31="Engine",VLOOKUP(V31,EngineUpgrades!$A$2:$C$15,3,FALSE),"")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7">
        <v>28</v>
      </c>
      <c r="AR31" s="16" t="str">
        <f>IF(P31="Engine",_xlfn.XLOOKUP(_xlfn.CONCAT(N31,O31+AQ31),TechTree!$C$2:$C$500,TechTree!$D$2:$D$500,"Not Valid Combination",0,1),"")</f>
        <v/>
      </c>
    </row>
  </sheetData>
  <phoneticPr fontId="4" type="noConversion"/>
  <dataValidations count="4">
    <dataValidation type="whole" allowBlank="1" showInputMessage="1" showErrorMessage="1" sqref="O2:O31" xr:uid="{96BB0DB9-B2B7-4C58-8F48-970E70A268C9}">
      <formula1>0</formula1>
      <formula2>12</formula2>
    </dataValidation>
    <dataValidation type="list" allowBlank="1" showInputMessage="1" showErrorMessage="1" sqref="U2:U31" xr:uid="{60517796-EFF1-422E-B157-AD1B67F87809}">
      <formula1>"mk1PodUpgrade,mk2PodUpgrade,mk3PodUpgrade,mk4PodUpgrade"</formula1>
    </dataValidation>
    <dataValidation type="list" allowBlank="1" showInputMessage="1" showErrorMessage="1" sqref="AD2:AD31" xr:uid="{C38C90EA-499B-40A2-9B9C-EB4A90FA38B0}">
      <formula1>"No,Yes"</formula1>
    </dataValidation>
    <dataValidation type="list" allowBlank="1" showInputMessage="1" showErrorMessage="1" sqref="Z2:Z3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UpgradeTypes!$A$2:$A$11</xm:f>
          </x14:formula1>
          <xm:sqref>P2:P31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V2:V31</xm:sqref>
        </x14:dataValidation>
        <x14:dataValidation type="list" allowBlank="1" showInputMessage="1" showErrorMessage="1" xr:uid="{BD2AF8F5-D239-4203-A63C-1F4B7BBD5CAF}">
          <x14:formula1>
            <xm:f>UpgradeTypes!$A$2:$A$34</xm:f>
          </x14:formula1>
          <xm:sqref>P2:P31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X2:X31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Y2:Y31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197</v>
      </c>
      <c r="B1" t="s">
        <v>198</v>
      </c>
      <c r="C1" s="1" t="s">
        <v>226</v>
      </c>
      <c r="D1" t="s">
        <v>11</v>
      </c>
      <c r="F1" s="2" t="s">
        <v>225</v>
      </c>
    </row>
    <row r="2" spans="1:6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F2" s="3" t="s">
        <v>199</v>
      </c>
    </row>
    <row r="3" spans="1:6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F3" s="4" t="s">
        <v>205</v>
      </c>
    </row>
    <row r="4" spans="1:6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F4" s="4" t="s">
        <v>216</v>
      </c>
    </row>
    <row r="5" spans="1:6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F5" s="4" t="s">
        <v>208</v>
      </c>
    </row>
    <row r="6" spans="1:6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F6" s="4" t="s">
        <v>356</v>
      </c>
    </row>
    <row r="7" spans="1:6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F7" s="4" t="s">
        <v>201</v>
      </c>
    </row>
    <row r="8" spans="1:6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F8" s="4" t="s">
        <v>203</v>
      </c>
    </row>
    <row r="9" spans="1:6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F9" s="4" t="s">
        <v>228</v>
      </c>
    </row>
    <row r="10" spans="1:6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F10" s="4" t="s">
        <v>212</v>
      </c>
    </row>
    <row r="11" spans="1:6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F11" s="4" t="s">
        <v>210</v>
      </c>
    </row>
    <row r="12" spans="1:6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F12" s="4" t="s">
        <v>343</v>
      </c>
    </row>
    <row r="13" spans="1:6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F13" s="4" t="s">
        <v>229</v>
      </c>
    </row>
    <row r="14" spans="1:6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F14" s="4" t="s">
        <v>227</v>
      </c>
    </row>
    <row r="15" spans="1:6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F15" s="4" t="s">
        <v>202</v>
      </c>
    </row>
    <row r="16" spans="1:6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F16" s="4" t="s">
        <v>221</v>
      </c>
    </row>
    <row r="17" spans="1:6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F17" s="4" t="s">
        <v>218</v>
      </c>
    </row>
    <row r="18" spans="1:6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F18" s="4" t="s">
        <v>211</v>
      </c>
    </row>
    <row r="19" spans="1:6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F19" s="4" t="s">
        <v>337</v>
      </c>
    </row>
    <row r="20" spans="1:6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F20" s="4" t="s">
        <v>339</v>
      </c>
    </row>
    <row r="21" spans="1:6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F21" s="4" t="s">
        <v>338</v>
      </c>
    </row>
    <row r="22" spans="1:6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F22" s="4" t="s">
        <v>336</v>
      </c>
    </row>
    <row r="23" spans="1:6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F23" s="4" t="s">
        <v>217</v>
      </c>
    </row>
    <row r="24" spans="1:6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F24" s="4" t="s">
        <v>353</v>
      </c>
    </row>
    <row r="25" spans="1:6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F25" s="4" t="s">
        <v>223</v>
      </c>
    </row>
    <row r="26" spans="1:6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F26" s="4" t="s">
        <v>334</v>
      </c>
    </row>
    <row r="27" spans="1:6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F27" s="4" t="s">
        <v>215</v>
      </c>
    </row>
    <row r="28" spans="1:6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F28" s="4" t="s">
        <v>230</v>
      </c>
    </row>
    <row r="29" spans="1:6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F29" s="4" t="s">
        <v>219</v>
      </c>
    </row>
    <row r="30" spans="1:6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F30" s="4" t="s">
        <v>204</v>
      </c>
    </row>
    <row r="31" spans="1:6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F31" s="4" t="s">
        <v>207</v>
      </c>
    </row>
    <row r="32" spans="1:6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F32" s="4" t="s">
        <v>7</v>
      </c>
    </row>
    <row r="33" spans="1:6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F33" s="4" t="s">
        <v>209</v>
      </c>
    </row>
    <row r="34" spans="1:6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F34" s="4" t="s">
        <v>214</v>
      </c>
    </row>
    <row r="35" spans="1:6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F35" s="4" t="s">
        <v>213</v>
      </c>
    </row>
    <row r="36" spans="1:6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F36" s="4" t="s">
        <v>352</v>
      </c>
    </row>
    <row r="37" spans="1:6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F37" s="4" t="s">
        <v>206</v>
      </c>
    </row>
    <row r="38" spans="1:6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F38" s="4" t="s">
        <v>224</v>
      </c>
    </row>
    <row r="39" spans="1:6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F39" s="4" t="s">
        <v>222</v>
      </c>
    </row>
    <row r="40" spans="1:6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F40" s="4" t="s">
        <v>220</v>
      </c>
    </row>
    <row r="41" spans="1:6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F41" s="20" t="s">
        <v>110</v>
      </c>
    </row>
    <row r="42" spans="1:6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</row>
    <row r="43" spans="1:6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</row>
    <row r="44" spans="1:6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</row>
    <row r="45" spans="1:6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</row>
    <row r="46" spans="1:6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</row>
    <row r="47" spans="1:6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</row>
    <row r="48" spans="1:6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</row>
    <row r="49" spans="1:4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</row>
    <row r="50" spans="1:4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</row>
    <row r="51" spans="1:4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</row>
    <row r="52" spans="1:4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</row>
    <row r="53" spans="1:4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</row>
    <row r="54" spans="1:4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</row>
    <row r="55" spans="1:4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</row>
    <row r="56" spans="1:4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</row>
    <row r="57" spans="1:4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</row>
    <row r="58" spans="1:4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</row>
    <row r="59" spans="1:4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</row>
    <row r="60" spans="1:4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</row>
    <row r="61" spans="1:4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</row>
    <row r="62" spans="1:4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</row>
    <row r="63" spans="1:4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</row>
    <row r="64" spans="1:4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</row>
    <row r="65" spans="1:4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</row>
    <row r="66" spans="1:4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228</v>
      </c>
      <c r="B67">
        <v>9</v>
      </c>
      <c r="C67" s="1" t="str">
        <f t="shared" ref="C67:C130" si="1">_xlfn.CONCAT(A67,B67)</f>
        <v>Command Module Extensions9</v>
      </c>
      <c r="D67" t="s">
        <v>159</v>
      </c>
    </row>
    <row r="68" spans="1:4" x14ac:dyDescent="0.35">
      <c r="A68" s="5" t="s">
        <v>212</v>
      </c>
      <c r="B68">
        <v>0</v>
      </c>
      <c r="C68" s="1" t="str">
        <f t="shared" si="1"/>
        <v>Cryogenic Engines0</v>
      </c>
      <c r="D68" t="s">
        <v>75</v>
      </c>
    </row>
    <row r="69" spans="1:4" x14ac:dyDescent="0.35">
      <c r="A69" s="5" t="s">
        <v>212</v>
      </c>
      <c r="B69">
        <v>1</v>
      </c>
      <c r="C69" s="1" t="str">
        <f t="shared" si="1"/>
        <v>Cryogenic Engines1</v>
      </c>
      <c r="D69" t="s">
        <v>191</v>
      </c>
    </row>
    <row r="70" spans="1:4" x14ac:dyDescent="0.35">
      <c r="A70" s="5" t="s">
        <v>212</v>
      </c>
      <c r="B70">
        <v>2</v>
      </c>
      <c r="C70" s="1" t="str">
        <f t="shared" si="1"/>
        <v>Cryogenic Engines2</v>
      </c>
      <c r="D70" t="s">
        <v>165</v>
      </c>
    </row>
    <row r="71" spans="1:4" x14ac:dyDescent="0.35">
      <c r="A71" s="5" t="s">
        <v>212</v>
      </c>
      <c r="B71">
        <v>3</v>
      </c>
      <c r="C71" s="1" t="str">
        <f t="shared" si="1"/>
        <v>Cryogenic Engines3</v>
      </c>
      <c r="D71" t="s">
        <v>181</v>
      </c>
    </row>
    <row r="72" spans="1:4" x14ac:dyDescent="0.35">
      <c r="A72" s="5" t="s">
        <v>212</v>
      </c>
      <c r="B72">
        <v>4</v>
      </c>
      <c r="C72" s="1" t="str">
        <f t="shared" si="1"/>
        <v>Cryogenic Engines4</v>
      </c>
      <c r="D72" t="s">
        <v>156</v>
      </c>
    </row>
    <row r="73" spans="1:4" x14ac:dyDescent="0.35">
      <c r="A73" s="5" t="s">
        <v>212</v>
      </c>
      <c r="B73">
        <v>5</v>
      </c>
      <c r="C73" s="1" t="str">
        <f t="shared" si="1"/>
        <v>Cryogenic Engines5</v>
      </c>
      <c r="D73" t="s">
        <v>150</v>
      </c>
    </row>
    <row r="74" spans="1:4" x14ac:dyDescent="0.35">
      <c r="A74" s="5" t="s">
        <v>212</v>
      </c>
      <c r="B74">
        <v>6</v>
      </c>
      <c r="C74" s="1" t="str">
        <f t="shared" si="1"/>
        <v>Cryogenic Engines6</v>
      </c>
      <c r="D74" t="s">
        <v>135</v>
      </c>
    </row>
    <row r="75" spans="1:4" x14ac:dyDescent="0.35">
      <c r="A75" s="5" t="s">
        <v>212</v>
      </c>
      <c r="B75">
        <v>7</v>
      </c>
      <c r="C75" s="1" t="str">
        <f t="shared" si="1"/>
        <v>Cryogenic Engines7</v>
      </c>
      <c r="D75" t="s">
        <v>131</v>
      </c>
    </row>
    <row r="76" spans="1:4" x14ac:dyDescent="0.35">
      <c r="A76" s="5" t="s">
        <v>212</v>
      </c>
      <c r="B76">
        <v>8</v>
      </c>
      <c r="C76" s="1" t="str">
        <f t="shared" si="1"/>
        <v>Cryogenic Engines8</v>
      </c>
      <c r="D76" t="s">
        <v>60</v>
      </c>
    </row>
    <row r="77" spans="1:4" x14ac:dyDescent="0.35">
      <c r="A77" s="5" t="s">
        <v>212</v>
      </c>
      <c r="B77">
        <v>9</v>
      </c>
      <c r="C77" s="1" t="str">
        <f t="shared" si="1"/>
        <v>Cryogenic Engines9</v>
      </c>
      <c r="D77" t="s">
        <v>98</v>
      </c>
    </row>
    <row r="78" spans="1:4" x14ac:dyDescent="0.35">
      <c r="A78" s="5" t="s">
        <v>212</v>
      </c>
      <c r="B78">
        <v>10</v>
      </c>
      <c r="C78" s="1" t="str">
        <f t="shared" si="1"/>
        <v>Cryogenic Engines10</v>
      </c>
      <c r="D78" t="s">
        <v>26</v>
      </c>
    </row>
    <row r="79" spans="1:4" x14ac:dyDescent="0.35">
      <c r="A79" s="5" t="s">
        <v>210</v>
      </c>
      <c r="B79">
        <v>0</v>
      </c>
      <c r="C79" s="1" t="str">
        <f t="shared" si="1"/>
        <v>Decouplers Docking Engine Plates0</v>
      </c>
      <c r="D79" t="s">
        <v>75</v>
      </c>
    </row>
    <row r="80" spans="1:4" x14ac:dyDescent="0.35">
      <c r="A80" s="5" t="s">
        <v>210</v>
      </c>
      <c r="B80">
        <v>1</v>
      </c>
      <c r="C80" s="1" t="str">
        <f t="shared" si="1"/>
        <v>Decouplers Docking Engine Plates1</v>
      </c>
      <c r="D80" t="s">
        <v>19</v>
      </c>
    </row>
    <row r="81" spans="1:4" x14ac:dyDescent="0.35">
      <c r="A81" s="5" t="s">
        <v>210</v>
      </c>
      <c r="B81">
        <v>2</v>
      </c>
      <c r="C81" s="1" t="str">
        <f t="shared" si="1"/>
        <v>Decouplers Docking Engine Plates2</v>
      </c>
      <c r="D81" t="s">
        <v>18</v>
      </c>
    </row>
    <row r="82" spans="1:4" x14ac:dyDescent="0.35">
      <c r="A82" s="5" t="s">
        <v>210</v>
      </c>
      <c r="B82">
        <v>3</v>
      </c>
      <c r="C82" s="1" t="str">
        <f t="shared" si="1"/>
        <v>Decouplers Docking Engine Plates3</v>
      </c>
      <c r="D82" t="s">
        <v>46</v>
      </c>
    </row>
    <row r="83" spans="1:4" x14ac:dyDescent="0.35">
      <c r="A83" s="5" t="s">
        <v>210</v>
      </c>
      <c r="B83">
        <v>4</v>
      </c>
      <c r="C83" s="1" t="str">
        <f t="shared" si="1"/>
        <v>Decouplers Docking Engine Plates4</v>
      </c>
      <c r="D83" t="s">
        <v>47</v>
      </c>
    </row>
    <row r="84" spans="1:4" x14ac:dyDescent="0.35">
      <c r="A84" s="5" t="s">
        <v>210</v>
      </c>
      <c r="B84">
        <v>5</v>
      </c>
      <c r="C84" s="1" t="str">
        <f t="shared" si="1"/>
        <v>Decouplers Docking Engine Plates5</v>
      </c>
      <c r="D84" t="s">
        <v>48</v>
      </c>
    </row>
    <row r="85" spans="1:4" x14ac:dyDescent="0.35">
      <c r="A85" s="5" t="s">
        <v>210</v>
      </c>
      <c r="B85">
        <v>6</v>
      </c>
      <c r="C85" s="1" t="str">
        <f t="shared" si="1"/>
        <v>Decouplers Docking Engine Plates6</v>
      </c>
      <c r="D85" t="s">
        <v>49</v>
      </c>
    </row>
    <row r="86" spans="1:4" x14ac:dyDescent="0.35">
      <c r="A86" s="5" t="s">
        <v>210</v>
      </c>
      <c r="B86">
        <v>7</v>
      </c>
      <c r="C86" s="1" t="str">
        <f t="shared" si="1"/>
        <v>Decouplers Docking Engine Plates7</v>
      </c>
      <c r="D86" t="s">
        <v>188</v>
      </c>
    </row>
    <row r="87" spans="1:4" x14ac:dyDescent="0.35">
      <c r="A87" s="5" t="s">
        <v>210</v>
      </c>
      <c r="B87">
        <v>8</v>
      </c>
      <c r="C87" s="1" t="str">
        <f t="shared" si="1"/>
        <v>Decouplers Docking Engine Plates8</v>
      </c>
      <c r="D87" t="s">
        <v>187</v>
      </c>
    </row>
    <row r="88" spans="1:4" x14ac:dyDescent="0.35">
      <c r="A88" s="5" t="s">
        <v>210</v>
      </c>
      <c r="B88">
        <v>9</v>
      </c>
      <c r="C88" s="1" t="str">
        <f t="shared" si="1"/>
        <v>Decouplers Docking Engine Plates9</v>
      </c>
      <c r="D88" t="s">
        <v>196</v>
      </c>
    </row>
    <row r="89" spans="1:4" x14ac:dyDescent="0.35">
      <c r="A89" s="5" t="s">
        <v>210</v>
      </c>
      <c r="B89">
        <v>10</v>
      </c>
      <c r="C89" s="1" t="str">
        <f t="shared" si="1"/>
        <v>Decouplers Docking Engine Plates10</v>
      </c>
      <c r="D89" t="s">
        <v>155</v>
      </c>
    </row>
    <row r="90" spans="1:4" x14ac:dyDescent="0.35">
      <c r="A90" s="5" t="s">
        <v>229</v>
      </c>
      <c r="B90">
        <v>2</v>
      </c>
      <c r="C90" s="1" t="str">
        <f t="shared" si="1"/>
        <v>Ion Propulsion2</v>
      </c>
      <c r="D90" t="s">
        <v>145</v>
      </c>
    </row>
    <row r="91" spans="1:4" x14ac:dyDescent="0.35">
      <c r="A91" s="5" t="s">
        <v>229</v>
      </c>
      <c r="B91">
        <v>3</v>
      </c>
      <c r="C91" s="1" t="str">
        <f t="shared" si="1"/>
        <v>Ion Propulsion3</v>
      </c>
      <c r="D91" t="s">
        <v>42</v>
      </c>
    </row>
    <row r="92" spans="1:4" x14ac:dyDescent="0.35">
      <c r="A92" s="5" t="s">
        <v>229</v>
      </c>
      <c r="B92">
        <v>4</v>
      </c>
      <c r="C92" s="1" t="str">
        <f t="shared" si="1"/>
        <v>Ion Propulsion4</v>
      </c>
      <c r="D92" t="s">
        <v>185</v>
      </c>
    </row>
    <row r="93" spans="1:4" x14ac:dyDescent="0.35">
      <c r="A93" s="5" t="s">
        <v>229</v>
      </c>
      <c r="B93">
        <v>5</v>
      </c>
      <c r="C93" s="1" t="str">
        <f t="shared" si="1"/>
        <v>Ion Propulsion5</v>
      </c>
      <c r="D93" t="s">
        <v>183</v>
      </c>
    </row>
    <row r="94" spans="1:4" x14ac:dyDescent="0.35">
      <c r="A94" s="5" t="s">
        <v>229</v>
      </c>
      <c r="B94">
        <v>6</v>
      </c>
      <c r="C94" s="1" t="str">
        <f t="shared" si="1"/>
        <v>Ion Propulsion6</v>
      </c>
      <c r="D94" t="s">
        <v>157</v>
      </c>
    </row>
    <row r="95" spans="1:4" x14ac:dyDescent="0.35">
      <c r="A95" s="5" t="s">
        <v>229</v>
      </c>
      <c r="B95">
        <v>7</v>
      </c>
      <c r="C95" s="1" t="str">
        <f t="shared" si="1"/>
        <v>Ion Propulsion7</v>
      </c>
      <c r="D95" t="s">
        <v>122</v>
      </c>
    </row>
    <row r="96" spans="1:4" x14ac:dyDescent="0.35">
      <c r="A96" s="5" t="s">
        <v>229</v>
      </c>
      <c r="B96">
        <v>8</v>
      </c>
      <c r="C96" s="1" t="str">
        <f t="shared" si="1"/>
        <v>Ion Propulsion8</v>
      </c>
      <c r="D96" t="s">
        <v>189</v>
      </c>
    </row>
    <row r="97" spans="1:4" x14ac:dyDescent="0.35">
      <c r="A97" s="5" t="s">
        <v>229</v>
      </c>
      <c r="B97">
        <v>9</v>
      </c>
      <c r="C97" s="1" t="str">
        <f t="shared" si="1"/>
        <v>Ion Propulsion9</v>
      </c>
      <c r="D97" t="s">
        <v>184</v>
      </c>
    </row>
    <row r="98" spans="1:4" x14ac:dyDescent="0.35">
      <c r="A98" s="5" t="s">
        <v>229</v>
      </c>
      <c r="B98">
        <v>10</v>
      </c>
      <c r="C98" s="1" t="str">
        <f t="shared" si="1"/>
        <v>Ion Propulsion10</v>
      </c>
      <c r="D98" t="s">
        <v>194</v>
      </c>
    </row>
    <row r="99" spans="1:4" x14ac:dyDescent="0.35">
      <c r="A99" s="5" t="s">
        <v>229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227</v>
      </c>
      <c r="B100">
        <v>0</v>
      </c>
      <c r="C100" s="1" t="str">
        <f t="shared" si="1"/>
        <v>Jet Engines Air Intakes0</v>
      </c>
      <c r="D100" t="s">
        <v>75</v>
      </c>
    </row>
    <row r="101" spans="1:4" x14ac:dyDescent="0.35">
      <c r="A101" s="5" t="s">
        <v>227</v>
      </c>
      <c r="B101">
        <v>1</v>
      </c>
      <c r="C101" s="1" t="str">
        <f t="shared" si="1"/>
        <v>Jet Engines Air Intakes1</v>
      </c>
      <c r="D101" t="s">
        <v>76</v>
      </c>
    </row>
    <row r="102" spans="1:4" x14ac:dyDescent="0.35">
      <c r="A102" s="5" t="s">
        <v>227</v>
      </c>
      <c r="B102">
        <v>2</v>
      </c>
      <c r="C102" s="1" t="str">
        <f t="shared" si="1"/>
        <v>Jet Engines Air Intakes2</v>
      </c>
      <c r="D102" t="s">
        <v>78</v>
      </c>
    </row>
    <row r="103" spans="1:4" x14ac:dyDescent="0.35">
      <c r="A103" s="5" t="s">
        <v>227</v>
      </c>
      <c r="B103">
        <v>3</v>
      </c>
      <c r="C103" s="1" t="str">
        <f t="shared" si="1"/>
        <v>Jet Engines Air Intakes3</v>
      </c>
      <c r="D103" t="s">
        <v>82</v>
      </c>
    </row>
    <row r="104" spans="1:4" x14ac:dyDescent="0.35">
      <c r="A104" s="5" t="s">
        <v>227</v>
      </c>
      <c r="B104">
        <v>4</v>
      </c>
      <c r="C104" s="1" t="str">
        <f t="shared" si="1"/>
        <v>Jet Engines Air Intakes4</v>
      </c>
      <c r="D104" t="s">
        <v>114</v>
      </c>
    </row>
    <row r="105" spans="1:4" x14ac:dyDescent="0.35">
      <c r="A105" s="5" t="s">
        <v>227</v>
      </c>
      <c r="B105">
        <v>5</v>
      </c>
      <c r="C105" s="1" t="str">
        <f t="shared" si="1"/>
        <v>Jet Engines Air Intakes5</v>
      </c>
      <c r="D105" t="s">
        <v>15</v>
      </c>
    </row>
    <row r="106" spans="1:4" x14ac:dyDescent="0.35">
      <c r="A106" s="5" t="s">
        <v>227</v>
      </c>
      <c r="B106">
        <v>6</v>
      </c>
      <c r="C106" s="1" t="str">
        <f t="shared" si="1"/>
        <v>Jet Engines Air Intakes6</v>
      </c>
      <c r="D106" t="s">
        <v>142</v>
      </c>
    </row>
    <row r="107" spans="1:4" x14ac:dyDescent="0.35">
      <c r="A107" s="5" t="s">
        <v>227</v>
      </c>
      <c r="B107">
        <v>7</v>
      </c>
      <c r="C107" s="1" t="str">
        <f t="shared" si="1"/>
        <v>Jet Engines Air Intakes7</v>
      </c>
      <c r="D107" t="s">
        <v>29</v>
      </c>
    </row>
    <row r="108" spans="1:4" x14ac:dyDescent="0.35">
      <c r="A108" s="5" t="s">
        <v>227</v>
      </c>
      <c r="B108">
        <v>8</v>
      </c>
      <c r="C108" s="1" t="str">
        <f t="shared" si="1"/>
        <v>Jet Engines Air Intakes8</v>
      </c>
      <c r="D108" t="s">
        <v>171</v>
      </c>
    </row>
    <row r="109" spans="1:4" x14ac:dyDescent="0.35">
      <c r="A109" s="5" t="s">
        <v>227</v>
      </c>
      <c r="B109">
        <v>9</v>
      </c>
      <c r="C109" s="1" t="str">
        <f t="shared" si="1"/>
        <v>Jet Engines Air Intakes9</v>
      </c>
      <c r="D109" t="s">
        <v>315</v>
      </c>
    </row>
    <row r="110" spans="1:4" x14ac:dyDescent="0.35">
      <c r="A110" s="5" t="s">
        <v>202</v>
      </c>
      <c r="B110">
        <v>0</v>
      </c>
      <c r="C110" s="1" t="str">
        <f t="shared" si="1"/>
        <v>Jet Parts Wings Fuel Tanks0</v>
      </c>
      <c r="D110" t="s">
        <v>75</v>
      </c>
    </row>
    <row r="111" spans="1:4" x14ac:dyDescent="0.35">
      <c r="A111" s="5" t="s">
        <v>202</v>
      </c>
      <c r="B111">
        <v>1</v>
      </c>
      <c r="C111" s="1" t="str">
        <f t="shared" si="1"/>
        <v>Jet Parts Wings Fuel Tanks1</v>
      </c>
      <c r="D111" t="s">
        <v>76</v>
      </c>
    </row>
    <row r="112" spans="1:4" x14ac:dyDescent="0.35">
      <c r="A112" s="5" t="s">
        <v>202</v>
      </c>
      <c r="B112">
        <v>2</v>
      </c>
      <c r="C112" s="1" t="str">
        <f t="shared" si="1"/>
        <v>Jet Parts Wings Fuel Tanks2</v>
      </c>
      <c r="D112" t="s">
        <v>78</v>
      </c>
    </row>
    <row r="113" spans="1:4" x14ac:dyDescent="0.35">
      <c r="A113" s="5" t="s">
        <v>202</v>
      </c>
      <c r="B113">
        <v>3</v>
      </c>
      <c r="C113" s="1" t="str">
        <f t="shared" si="1"/>
        <v>Jet Parts Wings Fuel Tanks3</v>
      </c>
      <c r="D113" t="s">
        <v>82</v>
      </c>
    </row>
    <row r="114" spans="1:4" x14ac:dyDescent="0.35">
      <c r="A114" s="5" t="s">
        <v>202</v>
      </c>
      <c r="B114">
        <v>4</v>
      </c>
      <c r="C114" s="1" t="str">
        <f t="shared" si="1"/>
        <v>Jet Parts Wings Fuel Tanks4</v>
      </c>
      <c r="D114" t="s">
        <v>109</v>
      </c>
    </row>
    <row r="115" spans="1:4" x14ac:dyDescent="0.35">
      <c r="A115" s="5" t="s">
        <v>202</v>
      </c>
      <c r="B115">
        <v>5</v>
      </c>
      <c r="C115" s="1" t="str">
        <f t="shared" si="1"/>
        <v>Jet Parts Wings Fuel Tanks5</v>
      </c>
      <c r="D115" t="s">
        <v>12</v>
      </c>
    </row>
    <row r="116" spans="1:4" x14ac:dyDescent="0.35">
      <c r="A116" s="5" t="s">
        <v>202</v>
      </c>
      <c r="B116">
        <v>6</v>
      </c>
      <c r="C116" s="1" t="str">
        <f t="shared" si="1"/>
        <v>Jet Parts Wings Fuel Tanks6</v>
      </c>
      <c r="D116" t="s">
        <v>108</v>
      </c>
    </row>
    <row r="117" spans="1:4" x14ac:dyDescent="0.35">
      <c r="A117" s="5" t="s">
        <v>202</v>
      </c>
      <c r="B117">
        <v>7</v>
      </c>
      <c r="C117" s="1" t="str">
        <f t="shared" si="1"/>
        <v>Jet Parts Wings Fuel Tanks7</v>
      </c>
      <c r="D117" t="s">
        <v>24</v>
      </c>
    </row>
    <row r="118" spans="1:4" x14ac:dyDescent="0.35">
      <c r="A118" s="5" t="s">
        <v>202</v>
      </c>
      <c r="B118">
        <v>8</v>
      </c>
      <c r="C118" s="1" t="str">
        <f t="shared" si="1"/>
        <v>Jet Parts Wings Fuel Tanks8</v>
      </c>
      <c r="D118" t="s">
        <v>170</v>
      </c>
    </row>
    <row r="119" spans="1:4" x14ac:dyDescent="0.35">
      <c r="A119" s="5" t="s">
        <v>202</v>
      </c>
      <c r="B119">
        <v>9</v>
      </c>
      <c r="C119" s="1" t="str">
        <f t="shared" si="1"/>
        <v>Jet Parts Wings Fuel Tanks9</v>
      </c>
      <c r="D119" t="s">
        <v>182</v>
      </c>
    </row>
    <row r="120" spans="1:4" x14ac:dyDescent="0.35">
      <c r="A120" s="5" t="s">
        <v>221</v>
      </c>
      <c r="B120">
        <v>4</v>
      </c>
      <c r="C120" s="1" t="str">
        <f t="shared" si="1"/>
        <v>Ladders Lights4</v>
      </c>
      <c r="D120" t="s">
        <v>85</v>
      </c>
    </row>
    <row r="121" spans="1:4" x14ac:dyDescent="0.35">
      <c r="A121" s="5" t="s">
        <v>221</v>
      </c>
      <c r="B121">
        <v>5</v>
      </c>
      <c r="C121" s="1" t="str">
        <f t="shared" si="1"/>
        <v>Ladders Lights5</v>
      </c>
      <c r="D121" t="s">
        <v>33</v>
      </c>
    </row>
    <row r="122" spans="1:4" x14ac:dyDescent="0.35">
      <c r="A122" s="5" t="s">
        <v>218</v>
      </c>
      <c r="B122">
        <v>0</v>
      </c>
      <c r="C122" s="1" t="str">
        <f t="shared" si="1"/>
        <v>Landing Gear Wheels0</v>
      </c>
      <c r="D122" t="s">
        <v>75</v>
      </c>
    </row>
    <row r="123" spans="1:4" x14ac:dyDescent="0.35">
      <c r="A123" s="5" t="s">
        <v>218</v>
      </c>
      <c r="B123">
        <v>1</v>
      </c>
      <c r="C123" s="1" t="str">
        <f t="shared" si="1"/>
        <v>Landing Gear Wheels1</v>
      </c>
      <c r="D123" t="s">
        <v>76</v>
      </c>
    </row>
    <row r="124" spans="1:4" x14ac:dyDescent="0.35">
      <c r="A124" s="5" t="s">
        <v>218</v>
      </c>
      <c r="B124">
        <v>2</v>
      </c>
      <c r="C124" s="1" t="str">
        <f t="shared" si="1"/>
        <v>Landing Gear Wheels2</v>
      </c>
      <c r="D124" t="s">
        <v>78</v>
      </c>
    </row>
    <row r="125" spans="1:4" x14ac:dyDescent="0.35">
      <c r="A125" s="5" t="s">
        <v>218</v>
      </c>
      <c r="B125">
        <v>3</v>
      </c>
      <c r="C125" s="1" t="str">
        <f t="shared" si="1"/>
        <v>Landing Gear Wheels3</v>
      </c>
      <c r="D125" t="s">
        <v>82</v>
      </c>
    </row>
    <row r="126" spans="1:4" x14ac:dyDescent="0.35">
      <c r="A126" s="5" t="s">
        <v>218</v>
      </c>
      <c r="B126">
        <v>4</v>
      </c>
      <c r="C126" s="1" t="str">
        <f t="shared" si="1"/>
        <v>Landing Gear Wheels4</v>
      </c>
      <c r="D126" t="s">
        <v>13</v>
      </c>
    </row>
    <row r="127" spans="1:4" x14ac:dyDescent="0.35">
      <c r="A127" s="5" t="s">
        <v>218</v>
      </c>
      <c r="B127">
        <v>5</v>
      </c>
      <c r="C127" s="1" t="str">
        <f t="shared" si="1"/>
        <v>Landing Gear Wheels5</v>
      </c>
      <c r="D127" t="s">
        <v>72</v>
      </c>
    </row>
    <row r="128" spans="1:4" x14ac:dyDescent="0.35">
      <c r="A128" s="5" t="s">
        <v>218</v>
      </c>
      <c r="B128">
        <v>6</v>
      </c>
      <c r="C128" s="1" t="str">
        <f t="shared" si="1"/>
        <v>Landing Gear Wheels6</v>
      </c>
      <c r="D128" t="s">
        <v>55</v>
      </c>
    </row>
    <row r="129" spans="1:4" x14ac:dyDescent="0.35">
      <c r="A129" s="5" t="s">
        <v>218</v>
      </c>
      <c r="B129">
        <v>7</v>
      </c>
      <c r="C129" s="1" t="str">
        <f t="shared" si="1"/>
        <v>Landing Gear Wheels7</v>
      </c>
      <c r="D129" t="s">
        <v>25</v>
      </c>
    </row>
    <row r="130" spans="1:4" x14ac:dyDescent="0.35">
      <c r="A130" s="5" t="s">
        <v>218</v>
      </c>
      <c r="B130">
        <v>8</v>
      </c>
      <c r="C130" s="1" t="str">
        <f t="shared" si="1"/>
        <v>Landing Gear Wheels8</v>
      </c>
      <c r="D130" t="s">
        <v>153</v>
      </c>
    </row>
    <row r="131" spans="1:4" x14ac:dyDescent="0.35">
      <c r="A131" s="5" t="s">
        <v>211</v>
      </c>
      <c r="B131">
        <v>0</v>
      </c>
      <c r="C131" s="1" t="str">
        <f t="shared" ref="C131:C194" si="2">_xlfn.CONCAT(A131,B131)</f>
        <v>Liquid Fuel Engines0</v>
      </c>
      <c r="D131" t="s">
        <v>75</v>
      </c>
    </row>
    <row r="132" spans="1:4" x14ac:dyDescent="0.35">
      <c r="A132" s="5" t="s">
        <v>211</v>
      </c>
      <c r="B132">
        <v>1</v>
      </c>
      <c r="C132" s="1" t="str">
        <f t="shared" si="2"/>
        <v>Liquid Fuel Engines1</v>
      </c>
      <c r="D132" t="s">
        <v>19</v>
      </c>
    </row>
    <row r="133" spans="1:4" x14ac:dyDescent="0.35">
      <c r="A133" s="5" t="s">
        <v>211</v>
      </c>
      <c r="B133">
        <v>2</v>
      </c>
      <c r="C133" s="1" t="str">
        <f t="shared" si="2"/>
        <v>Liquid Fuel Engines2</v>
      </c>
      <c r="D133" t="s">
        <v>177</v>
      </c>
    </row>
    <row r="134" spans="1:4" x14ac:dyDescent="0.35">
      <c r="A134" s="5" t="s">
        <v>211</v>
      </c>
      <c r="B134">
        <v>3</v>
      </c>
      <c r="C134" s="1" t="str">
        <f t="shared" si="2"/>
        <v>Liquid Fuel Engines3</v>
      </c>
      <c r="D134" t="s">
        <v>148</v>
      </c>
    </row>
    <row r="135" spans="1:4" x14ac:dyDescent="0.35">
      <c r="A135" s="5" t="s">
        <v>211</v>
      </c>
      <c r="B135">
        <v>4</v>
      </c>
      <c r="C135" s="1" t="str">
        <f t="shared" si="2"/>
        <v>Liquid Fuel Engines4</v>
      </c>
      <c r="D135" t="s">
        <v>138</v>
      </c>
    </row>
    <row r="136" spans="1:4" x14ac:dyDescent="0.35">
      <c r="A136" s="5" t="s">
        <v>211</v>
      </c>
      <c r="B136">
        <v>5</v>
      </c>
      <c r="C136" s="1" t="str">
        <f t="shared" si="2"/>
        <v>Liquid Fuel Engines5</v>
      </c>
      <c r="D136" t="s">
        <v>103</v>
      </c>
    </row>
    <row r="137" spans="1:4" x14ac:dyDescent="0.35">
      <c r="A137" s="5" t="s">
        <v>211</v>
      </c>
      <c r="B137">
        <v>6</v>
      </c>
      <c r="C137" s="1" t="str">
        <f t="shared" si="2"/>
        <v>Liquid Fuel Engines6</v>
      </c>
      <c r="D137" t="s">
        <v>132</v>
      </c>
    </row>
    <row r="138" spans="1:4" x14ac:dyDescent="0.35">
      <c r="A138" s="5" t="s">
        <v>211</v>
      </c>
      <c r="B138">
        <v>7</v>
      </c>
      <c r="C138" s="1" t="str">
        <f t="shared" si="2"/>
        <v>Liquid Fuel Engines7</v>
      </c>
      <c r="D138" t="s">
        <v>127</v>
      </c>
    </row>
    <row r="139" spans="1:4" x14ac:dyDescent="0.35">
      <c r="A139" s="5" t="s">
        <v>211</v>
      </c>
      <c r="B139">
        <v>8</v>
      </c>
      <c r="C139" s="1" t="str">
        <f t="shared" si="2"/>
        <v>Liquid Fuel Engines8</v>
      </c>
      <c r="D139" t="s">
        <v>56</v>
      </c>
    </row>
    <row r="140" spans="1:4" x14ac:dyDescent="0.35">
      <c r="A140" s="5" t="s">
        <v>211</v>
      </c>
      <c r="B140">
        <v>9</v>
      </c>
      <c r="C140" s="1" t="str">
        <f t="shared" si="2"/>
        <v>Liquid Fuel Engines9</v>
      </c>
      <c r="D140" t="s">
        <v>102</v>
      </c>
    </row>
    <row r="141" spans="1:4" x14ac:dyDescent="0.35">
      <c r="A141" s="5" t="s">
        <v>211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75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19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124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96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95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94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93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92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91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90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155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75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19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145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42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20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97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152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27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123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163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217</v>
      </c>
      <c r="B164">
        <v>6</v>
      </c>
      <c r="C164" s="1" t="str">
        <f t="shared" si="2"/>
        <v>Nuclear Propulsion6</v>
      </c>
      <c r="D164" t="s">
        <v>179</v>
      </c>
    </row>
    <row r="165" spans="1:4" x14ac:dyDescent="0.35">
      <c r="A165" s="5" t="s">
        <v>217</v>
      </c>
      <c r="B165">
        <v>7</v>
      </c>
      <c r="C165" s="1" t="str">
        <f t="shared" si="2"/>
        <v>Nuclear Propulsion7</v>
      </c>
      <c r="D165" t="s">
        <v>154</v>
      </c>
    </row>
    <row r="166" spans="1:4" x14ac:dyDescent="0.35">
      <c r="A166" s="5" t="s">
        <v>217</v>
      </c>
      <c r="B166">
        <v>8</v>
      </c>
      <c r="C166" s="1" t="str">
        <f t="shared" si="2"/>
        <v>Nuclear Propulsion8</v>
      </c>
      <c r="D166" t="s">
        <v>133</v>
      </c>
    </row>
    <row r="167" spans="1:4" x14ac:dyDescent="0.35">
      <c r="A167" s="5" t="s">
        <v>217</v>
      </c>
      <c r="B167">
        <v>9</v>
      </c>
      <c r="C167" s="1" t="str">
        <f t="shared" si="2"/>
        <v>Nuclear Propulsion9</v>
      </c>
      <c r="D167" t="s">
        <v>130</v>
      </c>
    </row>
    <row r="168" spans="1:4" x14ac:dyDescent="0.35">
      <c r="A168" s="5" t="s">
        <v>217</v>
      </c>
      <c r="B168">
        <v>10</v>
      </c>
      <c r="C168" s="1" t="str">
        <f t="shared" si="2"/>
        <v>Nuclear Propulsion10</v>
      </c>
      <c r="D168" t="s">
        <v>52</v>
      </c>
    </row>
    <row r="169" spans="1:4" x14ac:dyDescent="0.35">
      <c r="A169" s="5" t="s">
        <v>217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223</v>
      </c>
      <c r="B170">
        <v>2</v>
      </c>
      <c r="C170" s="1" t="str">
        <f t="shared" si="2"/>
        <v>Parachutes2</v>
      </c>
      <c r="D170" t="s">
        <v>111</v>
      </c>
    </row>
    <row r="171" spans="1:4" x14ac:dyDescent="0.35">
      <c r="A171" s="5" t="s">
        <v>223</v>
      </c>
      <c r="B171">
        <v>3</v>
      </c>
      <c r="C171" s="1" t="str">
        <f t="shared" si="2"/>
        <v>Parachutes3</v>
      </c>
      <c r="D171" t="s">
        <v>107</v>
      </c>
    </row>
    <row r="172" spans="1:4" x14ac:dyDescent="0.35">
      <c r="A172" s="5" t="s">
        <v>223</v>
      </c>
      <c r="B172">
        <v>4</v>
      </c>
      <c r="C172" s="1" t="str">
        <f t="shared" si="2"/>
        <v>Parachutes4</v>
      </c>
      <c r="D172" t="s">
        <v>85</v>
      </c>
    </row>
    <row r="173" spans="1:4" x14ac:dyDescent="0.35">
      <c r="A173" s="5" t="s">
        <v>223</v>
      </c>
      <c r="B173">
        <v>5</v>
      </c>
      <c r="C173" s="1" t="str">
        <f t="shared" si="2"/>
        <v>Parachutes5</v>
      </c>
      <c r="D173" t="s">
        <v>33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178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164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176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215</v>
      </c>
      <c r="B178">
        <v>0</v>
      </c>
      <c r="C178" s="1" t="str">
        <f t="shared" si="2"/>
        <v>Probes0</v>
      </c>
      <c r="D178" t="s">
        <v>75</v>
      </c>
    </row>
    <row r="179" spans="1:4" x14ac:dyDescent="0.35">
      <c r="A179" s="5" t="s">
        <v>215</v>
      </c>
      <c r="B179">
        <v>1</v>
      </c>
      <c r="C179" s="1" t="str">
        <f t="shared" si="2"/>
        <v>Probes1</v>
      </c>
      <c r="D179" t="s">
        <v>115</v>
      </c>
    </row>
    <row r="180" spans="1:4" x14ac:dyDescent="0.35">
      <c r="A180" s="5" t="s">
        <v>215</v>
      </c>
      <c r="B180">
        <v>2</v>
      </c>
      <c r="C180" s="1" t="str">
        <f t="shared" si="2"/>
        <v>Probes2</v>
      </c>
      <c r="D180" t="s">
        <v>43</v>
      </c>
    </row>
    <row r="181" spans="1:4" x14ac:dyDescent="0.35">
      <c r="A181" s="5" t="s">
        <v>215</v>
      </c>
      <c r="B181">
        <v>3</v>
      </c>
      <c r="C181" s="1" t="str">
        <f t="shared" si="2"/>
        <v>Probes3</v>
      </c>
      <c r="D181" t="s">
        <v>36</v>
      </c>
    </row>
    <row r="182" spans="1:4" x14ac:dyDescent="0.35">
      <c r="A182" s="5" t="s">
        <v>215</v>
      </c>
      <c r="B182">
        <v>4</v>
      </c>
      <c r="C182" s="1" t="str">
        <f t="shared" si="2"/>
        <v>Probes4</v>
      </c>
      <c r="D182" t="s">
        <v>51</v>
      </c>
    </row>
    <row r="183" spans="1:4" x14ac:dyDescent="0.35">
      <c r="A183" s="5" t="s">
        <v>215</v>
      </c>
      <c r="B183">
        <v>5</v>
      </c>
      <c r="C183" s="1" t="str">
        <f t="shared" si="2"/>
        <v>Probes5</v>
      </c>
      <c r="D183" t="s">
        <v>84</v>
      </c>
    </row>
    <row r="184" spans="1:4" x14ac:dyDescent="0.35">
      <c r="A184" s="5" t="s">
        <v>215</v>
      </c>
      <c r="B184">
        <v>6</v>
      </c>
      <c r="C184" s="1" t="str">
        <f t="shared" si="2"/>
        <v>Probes6</v>
      </c>
      <c r="D184" t="s">
        <v>50</v>
      </c>
    </row>
    <row r="185" spans="1:4" x14ac:dyDescent="0.35">
      <c r="A185" s="5" t="s">
        <v>215</v>
      </c>
      <c r="B185">
        <v>7</v>
      </c>
      <c r="C185" s="1" t="str">
        <f t="shared" si="2"/>
        <v>Probes7</v>
      </c>
      <c r="D185" t="s">
        <v>121</v>
      </c>
    </row>
    <row r="186" spans="1:4" x14ac:dyDescent="0.35">
      <c r="A186" s="5" t="s">
        <v>215</v>
      </c>
      <c r="B186">
        <v>8</v>
      </c>
      <c r="C186" s="1" t="str">
        <f t="shared" si="2"/>
        <v>Probes8</v>
      </c>
      <c r="D186" t="s">
        <v>141</v>
      </c>
    </row>
    <row r="187" spans="1:4" x14ac:dyDescent="0.35">
      <c r="A187" s="5" t="s">
        <v>215</v>
      </c>
      <c r="B187">
        <v>9</v>
      </c>
      <c r="C187" s="1" t="str">
        <f t="shared" si="2"/>
        <v>Probes9</v>
      </c>
      <c r="D187" t="s">
        <v>169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28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172</v>
      </c>
    </row>
    <row r="190" spans="1:4" x14ac:dyDescent="0.35">
      <c r="A190" s="5" t="s">
        <v>230</v>
      </c>
      <c r="B190">
        <v>0</v>
      </c>
      <c r="C190" s="1" t="str">
        <f t="shared" si="2"/>
        <v>Resource Detection0</v>
      </c>
      <c r="D190" t="s">
        <v>75</v>
      </c>
    </row>
    <row r="191" spans="1:4" x14ac:dyDescent="0.35">
      <c r="A191" s="5" t="s">
        <v>230</v>
      </c>
      <c r="B191">
        <v>1</v>
      </c>
      <c r="C191" s="1" t="str">
        <f t="shared" si="2"/>
        <v>Resource Detection1</v>
      </c>
      <c r="D191" t="s">
        <v>115</v>
      </c>
    </row>
    <row r="192" spans="1:4" x14ac:dyDescent="0.35">
      <c r="A192" s="5" t="s">
        <v>230</v>
      </c>
      <c r="B192">
        <v>2</v>
      </c>
      <c r="C192" s="1" t="str">
        <f t="shared" si="2"/>
        <v>Resource Detection2</v>
      </c>
      <c r="D192" t="s">
        <v>43</v>
      </c>
    </row>
    <row r="193" spans="1:4" x14ac:dyDescent="0.35">
      <c r="A193" s="5" t="s">
        <v>230</v>
      </c>
      <c r="B193">
        <v>3</v>
      </c>
      <c r="C193" s="1" t="str">
        <f t="shared" si="2"/>
        <v>Resource Detection3</v>
      </c>
      <c r="D193" t="s">
        <v>36</v>
      </c>
    </row>
    <row r="194" spans="1:4" x14ac:dyDescent="0.35">
      <c r="A194" s="5" t="s">
        <v>230</v>
      </c>
      <c r="B194">
        <v>4</v>
      </c>
      <c r="C194" s="1" t="str">
        <f t="shared" si="2"/>
        <v>Resource Detection4</v>
      </c>
      <c r="D194" t="s">
        <v>37</v>
      </c>
    </row>
    <row r="195" spans="1:4" x14ac:dyDescent="0.35">
      <c r="A195" s="5" t="s">
        <v>230</v>
      </c>
      <c r="B195">
        <v>5</v>
      </c>
      <c r="C195" s="1" t="str">
        <f t="shared" ref="C195:C257" si="3">_xlfn.CONCAT(A195,B195)</f>
        <v>Resource Detection5</v>
      </c>
      <c r="D195" t="s">
        <v>39</v>
      </c>
    </row>
    <row r="196" spans="1:4" x14ac:dyDescent="0.35">
      <c r="A196" s="5" t="s">
        <v>230</v>
      </c>
      <c r="B196">
        <v>6</v>
      </c>
      <c r="C196" s="1" t="str">
        <f t="shared" si="3"/>
        <v>Resource Detection6</v>
      </c>
      <c r="D196" t="s">
        <v>38</v>
      </c>
    </row>
    <row r="197" spans="1:4" x14ac:dyDescent="0.35">
      <c r="A197" s="5" t="s">
        <v>230</v>
      </c>
      <c r="B197">
        <v>7</v>
      </c>
      <c r="C197" s="1" t="str">
        <f t="shared" si="3"/>
        <v>Resource Detection7</v>
      </c>
      <c r="D197" t="s">
        <v>116</v>
      </c>
    </row>
    <row r="198" spans="1:4" x14ac:dyDescent="0.35">
      <c r="A198" s="5" t="s">
        <v>230</v>
      </c>
      <c r="B198">
        <v>8</v>
      </c>
      <c r="C198" s="1" t="str">
        <f t="shared" si="3"/>
        <v>Resource Detection8</v>
      </c>
      <c r="D198" t="s">
        <v>68</v>
      </c>
    </row>
    <row r="199" spans="1:4" x14ac:dyDescent="0.35">
      <c r="A199" s="5" t="s">
        <v>230</v>
      </c>
      <c r="B199">
        <v>9</v>
      </c>
      <c r="C199" s="1" t="str">
        <f t="shared" si="3"/>
        <v>Resource Detection9</v>
      </c>
      <c r="D199" t="s">
        <v>147</v>
      </c>
    </row>
    <row r="200" spans="1:4" x14ac:dyDescent="0.35">
      <c r="A200" s="5" t="s">
        <v>219</v>
      </c>
      <c r="B200">
        <v>0</v>
      </c>
      <c r="C200" s="1" t="str">
        <f t="shared" si="3"/>
        <v>RCS Thrusters SAS Modules Launch Escape0</v>
      </c>
      <c r="D200" t="s">
        <v>75</v>
      </c>
    </row>
    <row r="201" spans="1:4" x14ac:dyDescent="0.35">
      <c r="A201" s="5" t="s">
        <v>219</v>
      </c>
      <c r="B201">
        <v>1</v>
      </c>
      <c r="C201" s="1" t="str">
        <f t="shared" si="3"/>
        <v>RCS Thrusters SAS Modules Launch Escape1</v>
      </c>
      <c r="D201" t="s">
        <v>19</v>
      </c>
    </row>
    <row r="202" spans="1:4" x14ac:dyDescent="0.35">
      <c r="A202" s="5" t="s">
        <v>219</v>
      </c>
      <c r="B202">
        <v>2</v>
      </c>
      <c r="C202" s="1" t="str">
        <f t="shared" si="3"/>
        <v>RCS Thrusters SAS Modules Launch Escape2</v>
      </c>
      <c r="D202" t="s">
        <v>145</v>
      </c>
    </row>
    <row r="203" spans="1:4" x14ac:dyDescent="0.35">
      <c r="A203" s="5" t="s">
        <v>219</v>
      </c>
      <c r="B203">
        <v>3</v>
      </c>
      <c r="C203" s="1" t="str">
        <f t="shared" si="3"/>
        <v>RCS Thrusters SAS Modules Launch Escape3</v>
      </c>
      <c r="D203" t="s">
        <v>42</v>
      </c>
    </row>
    <row r="204" spans="1:4" x14ac:dyDescent="0.35">
      <c r="A204" s="5" t="s">
        <v>219</v>
      </c>
      <c r="B204">
        <v>4</v>
      </c>
      <c r="C204" s="1" t="str">
        <f t="shared" si="3"/>
        <v>RCS Thrusters SAS Modules Launch Escape4</v>
      </c>
      <c r="D204" t="s">
        <v>20</v>
      </c>
    </row>
    <row r="205" spans="1:4" x14ac:dyDescent="0.35">
      <c r="A205" s="5" t="s">
        <v>219</v>
      </c>
      <c r="B205">
        <v>5</v>
      </c>
      <c r="C205" s="1" t="str">
        <f t="shared" si="3"/>
        <v>RCS Thrusters SAS Modules Launch Escape5</v>
      </c>
      <c r="D205" t="s">
        <v>97</v>
      </c>
    </row>
    <row r="206" spans="1:4" x14ac:dyDescent="0.35">
      <c r="A206" s="5" t="s">
        <v>219</v>
      </c>
      <c r="B206">
        <v>6</v>
      </c>
      <c r="C206" s="1" t="str">
        <f t="shared" si="3"/>
        <v>RCS Thrusters SAS Modules Launch Escape6</v>
      </c>
      <c r="D206" t="s">
        <v>152</v>
      </c>
    </row>
    <row r="207" spans="1:4" x14ac:dyDescent="0.35">
      <c r="A207" s="5" t="s">
        <v>219</v>
      </c>
      <c r="B207">
        <v>7</v>
      </c>
      <c r="C207" s="1" t="str">
        <f t="shared" si="3"/>
        <v>RCS Thrusters SAS Modules Launch Escape7</v>
      </c>
      <c r="D207" t="s">
        <v>27</v>
      </c>
    </row>
    <row r="208" spans="1:4" x14ac:dyDescent="0.35">
      <c r="A208" s="5" t="s">
        <v>204</v>
      </c>
      <c r="B208">
        <v>3</v>
      </c>
      <c r="C208" s="1" t="str">
        <f t="shared" si="3"/>
        <v>Re-Entry Pods3</v>
      </c>
      <c r="D208" t="s">
        <v>89</v>
      </c>
    </row>
    <row r="209" spans="1:4" x14ac:dyDescent="0.35">
      <c r="A209" s="5" t="s">
        <v>204</v>
      </c>
      <c r="B209">
        <v>4</v>
      </c>
      <c r="C209" s="1" t="str">
        <f t="shared" si="3"/>
        <v>Re-Entry Pods4</v>
      </c>
      <c r="D209" t="s">
        <v>88</v>
      </c>
    </row>
    <row r="210" spans="1:4" x14ac:dyDescent="0.35">
      <c r="A210" s="5" t="s">
        <v>204</v>
      </c>
      <c r="B210">
        <v>5</v>
      </c>
      <c r="C210" s="1" t="str">
        <f t="shared" si="3"/>
        <v>Re-Entry Pods5</v>
      </c>
      <c r="D210" t="s">
        <v>87</v>
      </c>
    </row>
    <row r="211" spans="1:4" x14ac:dyDescent="0.35">
      <c r="A211" s="5" t="s">
        <v>207</v>
      </c>
      <c r="B211">
        <v>0</v>
      </c>
      <c r="C211" s="1" t="str">
        <f t="shared" si="3"/>
        <v>Rotors VTOLS0</v>
      </c>
      <c r="D211" t="s">
        <v>75</v>
      </c>
    </row>
    <row r="212" spans="1:4" x14ac:dyDescent="0.35">
      <c r="A212" s="5" t="s">
        <v>207</v>
      </c>
      <c r="B212">
        <v>1</v>
      </c>
      <c r="C212" s="1" t="str">
        <f t="shared" si="3"/>
        <v>Rotors VTOLS1</v>
      </c>
      <c r="D212" t="s">
        <v>76</v>
      </c>
    </row>
    <row r="213" spans="1:4" x14ac:dyDescent="0.35">
      <c r="A213" s="5" t="s">
        <v>207</v>
      </c>
      <c r="B213">
        <v>2</v>
      </c>
      <c r="C213" s="1" t="str">
        <f t="shared" si="3"/>
        <v>Rotors VTOLS2</v>
      </c>
      <c r="D213" t="s">
        <v>78</v>
      </c>
    </row>
    <row r="214" spans="1:4" x14ac:dyDescent="0.35">
      <c r="A214" s="5" t="s">
        <v>207</v>
      </c>
      <c r="B214">
        <v>3</v>
      </c>
      <c r="C214" s="1" t="str">
        <f t="shared" si="3"/>
        <v>Rotors VTOLS3</v>
      </c>
      <c r="D214" t="s">
        <v>82</v>
      </c>
    </row>
    <row r="215" spans="1:4" x14ac:dyDescent="0.35">
      <c r="A215" s="5" t="s">
        <v>207</v>
      </c>
      <c r="B215">
        <v>4</v>
      </c>
      <c r="C215" s="1" t="str">
        <f t="shared" si="3"/>
        <v>Rotors VTOLS4</v>
      </c>
      <c r="D215" t="s">
        <v>83</v>
      </c>
    </row>
    <row r="216" spans="1:4" x14ac:dyDescent="0.35">
      <c r="A216" s="5" t="s">
        <v>207</v>
      </c>
      <c r="B216">
        <v>5</v>
      </c>
      <c r="C216" s="1" t="str">
        <f t="shared" si="3"/>
        <v>Rotors VTOLS5</v>
      </c>
      <c r="D216" t="s">
        <v>81</v>
      </c>
    </row>
    <row r="217" spans="1:4" x14ac:dyDescent="0.35">
      <c r="A217" s="5" t="s">
        <v>207</v>
      </c>
      <c r="B217">
        <v>6</v>
      </c>
      <c r="C217" s="1" t="str">
        <f t="shared" si="3"/>
        <v>Rotors VTOLS6</v>
      </c>
      <c r="D217" t="s">
        <v>139</v>
      </c>
    </row>
    <row r="218" spans="1:4" x14ac:dyDescent="0.35">
      <c r="A218" s="5" t="s">
        <v>207</v>
      </c>
      <c r="B218">
        <v>7</v>
      </c>
      <c r="C218" s="1" t="str">
        <f t="shared" si="3"/>
        <v>Rotors VTOLS7</v>
      </c>
      <c r="D218" t="s">
        <v>136</v>
      </c>
    </row>
    <row r="219" spans="1:4" x14ac:dyDescent="0.35">
      <c r="A219" s="5" t="s">
        <v>207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7</v>
      </c>
      <c r="B220">
        <v>0</v>
      </c>
      <c r="C220" s="1" t="str">
        <f t="shared" si="3"/>
        <v>Science0</v>
      </c>
      <c r="D220" t="s">
        <v>75</v>
      </c>
    </row>
    <row r="221" spans="1:4" x14ac:dyDescent="0.35">
      <c r="A221" s="6" t="s">
        <v>7</v>
      </c>
      <c r="B221">
        <v>1</v>
      </c>
      <c r="C221" s="1" t="str">
        <f t="shared" si="3"/>
        <v>Science1</v>
      </c>
      <c r="D221" t="s">
        <v>115</v>
      </c>
    </row>
    <row r="222" spans="1:4" x14ac:dyDescent="0.35">
      <c r="A222" s="6" t="s">
        <v>7</v>
      </c>
      <c r="B222">
        <v>2</v>
      </c>
      <c r="C222" s="1" t="str">
        <f t="shared" si="3"/>
        <v>Science2</v>
      </c>
      <c r="D222" t="s">
        <v>43</v>
      </c>
    </row>
    <row r="223" spans="1:4" x14ac:dyDescent="0.35">
      <c r="A223" s="6" t="s">
        <v>7</v>
      </c>
      <c r="B223">
        <v>3</v>
      </c>
      <c r="C223" s="1" t="str">
        <f t="shared" si="3"/>
        <v>Science3</v>
      </c>
      <c r="D223" t="s">
        <v>36</v>
      </c>
    </row>
    <row r="224" spans="1:4" x14ac:dyDescent="0.35">
      <c r="A224" s="6" t="s">
        <v>7</v>
      </c>
      <c r="B224">
        <v>4</v>
      </c>
      <c r="C224" s="1" t="str">
        <f t="shared" si="3"/>
        <v>Science4</v>
      </c>
      <c r="D224" t="s">
        <v>37</v>
      </c>
    </row>
    <row r="225" spans="1:4" x14ac:dyDescent="0.35">
      <c r="A225" s="6" t="s">
        <v>7</v>
      </c>
      <c r="B225">
        <v>5</v>
      </c>
      <c r="C225" s="1" t="str">
        <f t="shared" si="3"/>
        <v>Science5</v>
      </c>
      <c r="D225" t="s">
        <v>39</v>
      </c>
    </row>
    <row r="226" spans="1:4" x14ac:dyDescent="0.35">
      <c r="A226" s="6" t="s">
        <v>7</v>
      </c>
      <c r="B226">
        <v>6</v>
      </c>
      <c r="C226" s="1" t="str">
        <f t="shared" si="3"/>
        <v>Science6</v>
      </c>
      <c r="D226" t="s">
        <v>38</v>
      </c>
    </row>
    <row r="227" spans="1:4" x14ac:dyDescent="0.35">
      <c r="A227" s="6" t="s">
        <v>7</v>
      </c>
      <c r="B227">
        <v>7</v>
      </c>
      <c r="C227" s="1" t="str">
        <f t="shared" si="3"/>
        <v>Science7</v>
      </c>
      <c r="D227" t="s">
        <v>80</v>
      </c>
    </row>
    <row r="228" spans="1:4" x14ac:dyDescent="0.35">
      <c r="A228" s="6" t="s">
        <v>7</v>
      </c>
      <c r="B228">
        <v>8</v>
      </c>
      <c r="C228" s="1" t="str">
        <f t="shared" si="3"/>
        <v>Science8</v>
      </c>
      <c r="D228" t="s">
        <v>192</v>
      </c>
    </row>
    <row r="229" spans="1:4" x14ac:dyDescent="0.35">
      <c r="A229" s="6" t="s">
        <v>7</v>
      </c>
      <c r="B229">
        <v>9</v>
      </c>
      <c r="C229" s="1" t="str">
        <f t="shared" si="3"/>
        <v>Science9</v>
      </c>
      <c r="D229" t="s">
        <v>193</v>
      </c>
    </row>
    <row r="230" spans="1:4" x14ac:dyDescent="0.35">
      <c r="A230" s="6" t="s">
        <v>7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7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7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209</v>
      </c>
      <c r="B233">
        <v>0</v>
      </c>
      <c r="C233" s="1" t="str">
        <f t="shared" si="3"/>
        <v>Solar Panels Fuel Cells0</v>
      </c>
      <c r="D233" t="s">
        <v>75</v>
      </c>
    </row>
    <row r="234" spans="1:4" x14ac:dyDescent="0.35">
      <c r="A234" s="5" t="s">
        <v>209</v>
      </c>
      <c r="B234">
        <v>1</v>
      </c>
      <c r="C234" s="1" t="str">
        <f t="shared" si="3"/>
        <v>Solar Panels Fuel Cells1</v>
      </c>
      <c r="D234" t="s">
        <v>115</v>
      </c>
    </row>
    <row r="235" spans="1:4" x14ac:dyDescent="0.35">
      <c r="A235" s="5" t="s">
        <v>209</v>
      </c>
      <c r="B235">
        <v>2</v>
      </c>
      <c r="C235" s="1" t="str">
        <f t="shared" si="3"/>
        <v>Solar Panels Fuel Cells2</v>
      </c>
      <c r="D235" t="s">
        <v>43</v>
      </c>
    </row>
    <row r="236" spans="1:4" x14ac:dyDescent="0.35">
      <c r="A236" s="5" t="s">
        <v>209</v>
      </c>
      <c r="B236">
        <v>3</v>
      </c>
      <c r="C236" s="1" t="str">
        <f t="shared" si="3"/>
        <v>Solar Panels Fuel Cells3</v>
      </c>
      <c r="D236" t="s">
        <v>120</v>
      </c>
    </row>
    <row r="237" spans="1:4" x14ac:dyDescent="0.35">
      <c r="A237" s="5" t="s">
        <v>209</v>
      </c>
      <c r="B237">
        <v>4</v>
      </c>
      <c r="C237" s="1" t="str">
        <f t="shared" si="3"/>
        <v>Solar Panels Fuel Cells4</v>
      </c>
      <c r="D237" t="s">
        <v>45</v>
      </c>
    </row>
    <row r="238" spans="1:4" x14ac:dyDescent="0.35">
      <c r="A238" s="5" t="s">
        <v>209</v>
      </c>
      <c r="B238">
        <v>5</v>
      </c>
      <c r="C238" s="1" t="str">
        <f t="shared" si="3"/>
        <v>Solar Panels Fuel Cells5</v>
      </c>
      <c r="D238" t="s">
        <v>44</v>
      </c>
    </row>
    <row r="239" spans="1:4" x14ac:dyDescent="0.35">
      <c r="A239" s="5" t="s">
        <v>209</v>
      </c>
      <c r="B239">
        <v>6</v>
      </c>
      <c r="C239" s="1" t="str">
        <f t="shared" si="3"/>
        <v>Solar Panels Fuel Cells6</v>
      </c>
      <c r="D239" t="s">
        <v>58</v>
      </c>
    </row>
    <row r="240" spans="1:4" x14ac:dyDescent="0.35">
      <c r="A240" s="5" t="s">
        <v>209</v>
      </c>
      <c r="B240">
        <v>7</v>
      </c>
      <c r="C240" s="1" t="str">
        <f t="shared" si="3"/>
        <v>Solar Panels Fuel Cells7</v>
      </c>
      <c r="D240" t="s">
        <v>161</v>
      </c>
    </row>
    <row r="241" spans="1:4" x14ac:dyDescent="0.35">
      <c r="A241" s="5" t="s">
        <v>209</v>
      </c>
      <c r="B241">
        <v>8</v>
      </c>
      <c r="C241" s="1" t="str">
        <f t="shared" si="3"/>
        <v>Solar Panels Fuel Cells8</v>
      </c>
      <c r="D241" t="s">
        <v>162</v>
      </c>
    </row>
    <row r="242" spans="1:4" x14ac:dyDescent="0.35">
      <c r="A242" s="5" t="s">
        <v>209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209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214</v>
      </c>
      <c r="B244">
        <v>0</v>
      </c>
      <c r="C244" s="1" t="str">
        <f>_xlfn.CONCAT(A244,B244)</f>
        <v>Solid Rocket Boosters0</v>
      </c>
      <c r="D244" t="s">
        <v>75</v>
      </c>
    </row>
    <row r="245" spans="1:4" x14ac:dyDescent="0.35">
      <c r="A245" s="5" t="s">
        <v>214</v>
      </c>
      <c r="B245">
        <v>1</v>
      </c>
      <c r="C245" s="1" t="str">
        <f t="shared" si="3"/>
        <v>Solid Rocket Boosters1</v>
      </c>
      <c r="D245" t="s">
        <v>180</v>
      </c>
    </row>
    <row r="246" spans="1:4" x14ac:dyDescent="0.35">
      <c r="A246" s="5" t="s">
        <v>214</v>
      </c>
      <c r="B246">
        <v>2</v>
      </c>
      <c r="C246" s="1" t="str">
        <f t="shared" si="3"/>
        <v>Solid Rocket Boosters2</v>
      </c>
      <c r="D246" t="s">
        <v>128</v>
      </c>
    </row>
    <row r="247" spans="1:4" x14ac:dyDescent="0.35">
      <c r="A247" s="5" t="s">
        <v>214</v>
      </c>
      <c r="B247">
        <v>3</v>
      </c>
      <c r="C247" s="1" t="str">
        <f t="shared" si="3"/>
        <v>Solid Rocket Boosters3</v>
      </c>
      <c r="D247" t="s">
        <v>129</v>
      </c>
    </row>
    <row r="248" spans="1:4" x14ac:dyDescent="0.35">
      <c r="A248" s="5" t="s">
        <v>214</v>
      </c>
      <c r="B248">
        <v>4</v>
      </c>
      <c r="C248" s="1" t="str">
        <f t="shared" si="3"/>
        <v>Solid Rocket Boosters4</v>
      </c>
      <c r="D248" t="s">
        <v>134</v>
      </c>
    </row>
    <row r="249" spans="1:4" x14ac:dyDescent="0.35">
      <c r="A249" s="5" t="s">
        <v>214</v>
      </c>
      <c r="B249">
        <v>5</v>
      </c>
      <c r="C249" s="1" t="str">
        <f t="shared" si="3"/>
        <v>Solid Rocket Boosters5</v>
      </c>
      <c r="D249" t="s">
        <v>101</v>
      </c>
    </row>
    <row r="250" spans="1:4" x14ac:dyDescent="0.35">
      <c r="A250" s="5" t="s">
        <v>214</v>
      </c>
      <c r="B250">
        <v>6</v>
      </c>
      <c r="C250" s="1" t="str">
        <f t="shared" si="3"/>
        <v>Solid Rocket Boosters6</v>
      </c>
      <c r="D250" t="s">
        <v>126</v>
      </c>
    </row>
    <row r="251" spans="1:4" x14ac:dyDescent="0.35">
      <c r="A251" s="5" t="s">
        <v>214</v>
      </c>
      <c r="B251">
        <v>7</v>
      </c>
      <c r="C251" s="1" t="str">
        <f t="shared" si="3"/>
        <v>Solid Rocket Boosters7</v>
      </c>
      <c r="D251" t="s">
        <v>99</v>
      </c>
    </row>
    <row r="252" spans="1:4" x14ac:dyDescent="0.35">
      <c r="A252" s="5" t="s">
        <v>214</v>
      </c>
      <c r="B252">
        <v>8</v>
      </c>
      <c r="C252" s="1" t="str">
        <f t="shared" si="3"/>
        <v>Solid Rocket Boosters8</v>
      </c>
      <c r="D252" t="s">
        <v>59</v>
      </c>
    </row>
    <row r="253" spans="1:4" x14ac:dyDescent="0.35">
      <c r="A253" s="5" t="s">
        <v>213</v>
      </c>
      <c r="B253">
        <v>2</v>
      </c>
      <c r="C253" s="1" t="str">
        <f t="shared" si="3"/>
        <v>Specialty Engines2</v>
      </c>
      <c r="D253" t="s">
        <v>145</v>
      </c>
    </row>
    <row r="254" spans="1:4" x14ac:dyDescent="0.35">
      <c r="A254" s="5" t="s">
        <v>213</v>
      </c>
      <c r="B254">
        <v>3</v>
      </c>
      <c r="C254" s="1" t="str">
        <f t="shared" si="3"/>
        <v>Specialty Engines3</v>
      </c>
      <c r="D254" t="s">
        <v>42</v>
      </c>
    </row>
    <row r="255" spans="1:4" x14ac:dyDescent="0.35">
      <c r="A255" s="5" t="s">
        <v>213</v>
      </c>
      <c r="B255">
        <v>4</v>
      </c>
      <c r="C255" s="1" t="str">
        <f t="shared" si="3"/>
        <v>Specialty Engines4</v>
      </c>
      <c r="D255" t="s">
        <v>185</v>
      </c>
    </row>
    <row r="256" spans="1:4" x14ac:dyDescent="0.35">
      <c r="A256" s="5" t="s">
        <v>213</v>
      </c>
      <c r="B256">
        <v>5</v>
      </c>
      <c r="C256" s="1" t="str">
        <f t="shared" si="3"/>
        <v>Specialty Engines5</v>
      </c>
      <c r="D256" t="s">
        <v>183</v>
      </c>
    </row>
    <row r="257" spans="1:4" x14ac:dyDescent="0.35">
      <c r="A257" s="5" t="s">
        <v>213</v>
      </c>
      <c r="B257">
        <v>6</v>
      </c>
      <c r="C257" s="1" t="str">
        <f t="shared" si="3"/>
        <v>Specialty Engines6</v>
      </c>
      <c r="D257" t="s">
        <v>157</v>
      </c>
    </row>
    <row r="258" spans="1:4" x14ac:dyDescent="0.35">
      <c r="A258" s="5" t="s">
        <v>213</v>
      </c>
      <c r="B258">
        <v>7</v>
      </c>
      <c r="C258" s="1" t="str">
        <f t="shared" ref="C258:C321" si="4">_xlfn.CONCAT(A258,B258)</f>
        <v>Specialty Engines7</v>
      </c>
      <c r="D258" t="s">
        <v>100</v>
      </c>
    </row>
    <row r="259" spans="1:4" x14ac:dyDescent="0.35">
      <c r="A259" s="5" t="s">
        <v>213</v>
      </c>
      <c r="B259">
        <v>8</v>
      </c>
      <c r="C259" s="1" t="str">
        <f t="shared" si="4"/>
        <v>Specialty Engines8</v>
      </c>
      <c r="D259" t="s">
        <v>166</v>
      </c>
    </row>
    <row r="260" spans="1:4" x14ac:dyDescent="0.35">
      <c r="A260" s="5" t="s">
        <v>213</v>
      </c>
      <c r="B260">
        <v>9</v>
      </c>
      <c r="C260" s="1" t="str">
        <f t="shared" si="4"/>
        <v>Specialty Engines9</v>
      </c>
      <c r="D260" t="s">
        <v>137</v>
      </c>
    </row>
    <row r="261" spans="1:4" x14ac:dyDescent="0.35">
      <c r="A261" s="5" t="s">
        <v>213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125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41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149</v>
      </c>
    </row>
    <row r="265" spans="1:4" x14ac:dyDescent="0.35">
      <c r="A265" s="5" t="s">
        <v>206</v>
      </c>
      <c r="B265">
        <v>0</v>
      </c>
      <c r="C265" s="1" t="str">
        <f t="shared" si="4"/>
        <v>Station Structural Parts0</v>
      </c>
      <c r="D265" t="s">
        <v>75</v>
      </c>
    </row>
    <row r="266" spans="1:4" x14ac:dyDescent="0.35">
      <c r="A266" s="5" t="s">
        <v>206</v>
      </c>
      <c r="B266">
        <v>1</v>
      </c>
      <c r="C266" s="1" t="str">
        <f t="shared" si="4"/>
        <v>Station Structural Parts1</v>
      </c>
      <c r="D266" t="s">
        <v>19</v>
      </c>
    </row>
    <row r="267" spans="1:4" x14ac:dyDescent="0.35">
      <c r="A267" s="5" t="s">
        <v>206</v>
      </c>
      <c r="B267">
        <v>2</v>
      </c>
      <c r="C267" s="1" t="str">
        <f t="shared" si="4"/>
        <v>Station Structural Parts2</v>
      </c>
      <c r="D267" t="s">
        <v>18</v>
      </c>
    </row>
    <row r="268" spans="1:4" x14ac:dyDescent="0.35">
      <c r="A268" s="5" t="s">
        <v>206</v>
      </c>
      <c r="B268">
        <v>3</v>
      </c>
      <c r="C268" s="1" t="str">
        <f t="shared" si="4"/>
        <v>Station Structural Parts3</v>
      </c>
      <c r="D268" t="s">
        <v>77</v>
      </c>
    </row>
    <row r="269" spans="1:4" x14ac:dyDescent="0.35">
      <c r="A269" s="5" t="s">
        <v>206</v>
      </c>
      <c r="B269">
        <v>4</v>
      </c>
      <c r="C269" s="1" t="str">
        <f t="shared" si="4"/>
        <v>Station Structural Parts4</v>
      </c>
      <c r="D269" t="s">
        <v>86</v>
      </c>
    </row>
    <row r="270" spans="1:4" x14ac:dyDescent="0.35">
      <c r="A270" s="5" t="s">
        <v>206</v>
      </c>
      <c r="B270">
        <v>5</v>
      </c>
      <c r="C270" s="1" t="str">
        <f t="shared" si="4"/>
        <v>Station Structural Parts5</v>
      </c>
      <c r="D270" t="s">
        <v>69</v>
      </c>
    </row>
    <row r="271" spans="1:4" x14ac:dyDescent="0.35">
      <c r="A271" s="5" t="s">
        <v>206</v>
      </c>
      <c r="B271">
        <v>6</v>
      </c>
      <c r="C271" s="1" t="str">
        <f t="shared" si="4"/>
        <v>Station Structural Parts6</v>
      </c>
      <c r="D271" t="s">
        <v>57</v>
      </c>
    </row>
    <row r="272" spans="1:4" x14ac:dyDescent="0.35">
      <c r="A272" s="5" t="s">
        <v>206</v>
      </c>
      <c r="B272">
        <v>7</v>
      </c>
      <c r="C272" s="1" t="str">
        <f t="shared" si="4"/>
        <v>Station Structural Parts7</v>
      </c>
      <c r="D272" t="s">
        <v>65</v>
      </c>
    </row>
    <row r="273" spans="1:4" x14ac:dyDescent="0.35">
      <c r="A273" s="5" t="s">
        <v>206</v>
      </c>
      <c r="B273">
        <v>8</v>
      </c>
      <c r="C273" s="1" t="str">
        <f t="shared" si="4"/>
        <v>Station Structural Parts8</v>
      </c>
      <c r="D273" t="s">
        <v>61</v>
      </c>
    </row>
    <row r="274" spans="1:4" x14ac:dyDescent="0.35">
      <c r="A274" s="5" t="s">
        <v>206</v>
      </c>
      <c r="B274">
        <v>9</v>
      </c>
      <c r="C274" s="1" t="str">
        <f t="shared" si="4"/>
        <v>Station Structural Parts9</v>
      </c>
      <c r="D274" t="s">
        <v>175</v>
      </c>
    </row>
    <row r="275" spans="1:4" x14ac:dyDescent="0.35">
      <c r="A275" s="5" t="s">
        <v>224</v>
      </c>
      <c r="B275">
        <v>0</v>
      </c>
      <c r="C275" s="1" t="str">
        <f t="shared" si="4"/>
        <v>Stations Colony0</v>
      </c>
      <c r="D275" t="s">
        <v>75</v>
      </c>
    </row>
    <row r="276" spans="1:4" x14ac:dyDescent="0.35">
      <c r="A276" s="5" t="s">
        <v>224</v>
      </c>
      <c r="B276">
        <v>1</v>
      </c>
      <c r="C276" s="1" t="str">
        <f t="shared" si="4"/>
        <v>Stations Colony1</v>
      </c>
      <c r="D276" t="s">
        <v>115</v>
      </c>
    </row>
    <row r="277" spans="1:4" x14ac:dyDescent="0.35">
      <c r="A277" s="5" t="s">
        <v>224</v>
      </c>
      <c r="B277">
        <v>2</v>
      </c>
      <c r="C277" s="1" t="str">
        <f t="shared" si="4"/>
        <v>Stations Colony2</v>
      </c>
      <c r="D277" t="s">
        <v>17</v>
      </c>
    </row>
    <row r="278" spans="1:4" x14ac:dyDescent="0.35">
      <c r="A278" s="5" t="s">
        <v>224</v>
      </c>
      <c r="B278">
        <v>4</v>
      </c>
      <c r="C278" s="1" t="str">
        <f t="shared" si="4"/>
        <v>Stations Colony4</v>
      </c>
      <c r="D278" t="s">
        <v>31</v>
      </c>
    </row>
    <row r="279" spans="1:4" x14ac:dyDescent="0.35">
      <c r="A279" s="5" t="s">
        <v>224</v>
      </c>
      <c r="B279">
        <v>5</v>
      </c>
      <c r="C279" s="1" t="str">
        <f t="shared" si="4"/>
        <v>Stations Colony5</v>
      </c>
      <c r="D279" t="s">
        <v>70</v>
      </c>
    </row>
    <row r="280" spans="1:4" x14ac:dyDescent="0.35">
      <c r="A280" s="5" t="s">
        <v>224</v>
      </c>
      <c r="B280">
        <v>6</v>
      </c>
      <c r="C280" s="1" t="str">
        <f t="shared" si="4"/>
        <v>Stations Colony6</v>
      </c>
      <c r="D280" t="s">
        <v>74</v>
      </c>
    </row>
    <row r="281" spans="1:4" x14ac:dyDescent="0.35">
      <c r="A281" s="5" t="s">
        <v>224</v>
      </c>
      <c r="B281">
        <v>7</v>
      </c>
      <c r="C281" s="1" t="str">
        <f t="shared" si="4"/>
        <v>Stations Colony7</v>
      </c>
      <c r="D281" t="s">
        <v>66</v>
      </c>
    </row>
    <row r="282" spans="1:4" x14ac:dyDescent="0.35">
      <c r="A282" s="5" t="s">
        <v>224</v>
      </c>
      <c r="B282">
        <v>8</v>
      </c>
      <c r="C282" s="1" t="str">
        <f t="shared" si="4"/>
        <v>Stations Colony8</v>
      </c>
      <c r="D282" t="s">
        <v>63</v>
      </c>
    </row>
    <row r="283" spans="1:4" x14ac:dyDescent="0.35">
      <c r="A283" s="5" t="s">
        <v>224</v>
      </c>
      <c r="B283">
        <v>9</v>
      </c>
      <c r="C283" s="1" t="str">
        <f t="shared" si="4"/>
        <v>Stations Colony9</v>
      </c>
      <c r="D283" t="s">
        <v>62</v>
      </c>
    </row>
    <row r="284" spans="1:4" x14ac:dyDescent="0.35">
      <c r="A284" s="5" t="s">
        <v>224</v>
      </c>
      <c r="B284">
        <v>10</v>
      </c>
      <c r="C284" s="1" t="str">
        <f t="shared" si="4"/>
        <v>Stations Colony10</v>
      </c>
      <c r="D284" t="s">
        <v>73</v>
      </c>
    </row>
    <row r="285" spans="1:4" x14ac:dyDescent="0.35">
      <c r="A285" s="5" t="s">
        <v>224</v>
      </c>
      <c r="B285">
        <v>11</v>
      </c>
      <c r="C285" s="1" t="str">
        <f t="shared" si="4"/>
        <v>Stations Colony11</v>
      </c>
      <c r="D285" t="s">
        <v>190</v>
      </c>
    </row>
    <row r="286" spans="1:4" x14ac:dyDescent="0.35">
      <c r="A286" s="5" t="s">
        <v>222</v>
      </c>
      <c r="B286">
        <v>0</v>
      </c>
      <c r="C286" s="1" t="str">
        <f t="shared" si="4"/>
        <v>Storage Resources0</v>
      </c>
      <c r="D286" t="s">
        <v>75</v>
      </c>
    </row>
    <row r="287" spans="1:4" x14ac:dyDescent="0.35">
      <c r="A287" s="5" t="s">
        <v>222</v>
      </c>
      <c r="B287">
        <v>1</v>
      </c>
      <c r="C287" s="1" t="str">
        <f t="shared" si="4"/>
        <v>Storage Resources1</v>
      </c>
      <c r="D287" t="s">
        <v>115</v>
      </c>
    </row>
    <row r="288" spans="1:4" x14ac:dyDescent="0.35">
      <c r="A288" s="5" t="s">
        <v>222</v>
      </c>
      <c r="B288">
        <v>2</v>
      </c>
      <c r="C288" s="1" t="str">
        <f t="shared" si="4"/>
        <v>Storage Resources2</v>
      </c>
      <c r="D288" t="s">
        <v>17</v>
      </c>
    </row>
    <row r="289" spans="1:4" x14ac:dyDescent="0.35">
      <c r="A289" s="5" t="s">
        <v>222</v>
      </c>
      <c r="B289">
        <v>4</v>
      </c>
      <c r="C289" s="1" t="str">
        <f t="shared" si="4"/>
        <v>Storage Resources4</v>
      </c>
      <c r="D289" t="s">
        <v>32</v>
      </c>
    </row>
    <row r="290" spans="1:4" x14ac:dyDescent="0.35">
      <c r="A290" s="5" t="s">
        <v>222</v>
      </c>
      <c r="B290">
        <v>5</v>
      </c>
      <c r="C290" s="1" t="str">
        <f t="shared" si="4"/>
        <v>Storage Resources5</v>
      </c>
      <c r="D290" t="s">
        <v>34</v>
      </c>
    </row>
    <row r="291" spans="1:4" x14ac:dyDescent="0.35">
      <c r="A291" s="5" t="s">
        <v>222</v>
      </c>
      <c r="B291">
        <v>6</v>
      </c>
      <c r="C291" s="1" t="str">
        <f t="shared" si="4"/>
        <v>Storage Resources6</v>
      </c>
      <c r="D291" t="s">
        <v>35</v>
      </c>
    </row>
    <row r="292" spans="1:4" x14ac:dyDescent="0.35">
      <c r="A292" s="5" t="s">
        <v>222</v>
      </c>
      <c r="B292">
        <v>7</v>
      </c>
      <c r="C292" s="1" t="str">
        <f t="shared" si="4"/>
        <v>Storage Resources7</v>
      </c>
      <c r="D292" t="s">
        <v>117</v>
      </c>
    </row>
    <row r="293" spans="1:4" x14ac:dyDescent="0.35">
      <c r="A293" s="5" t="s">
        <v>222</v>
      </c>
      <c r="B293">
        <v>8</v>
      </c>
      <c r="C293" s="1" t="str">
        <f t="shared" si="4"/>
        <v>Storage Resources8</v>
      </c>
      <c r="D293" t="s">
        <v>118</v>
      </c>
    </row>
    <row r="294" spans="1:4" x14ac:dyDescent="0.35">
      <c r="A294" s="5" t="s">
        <v>222</v>
      </c>
      <c r="B294">
        <v>9</v>
      </c>
      <c r="C294" s="1" t="str">
        <f t="shared" si="4"/>
        <v>Storage Resources9</v>
      </c>
      <c r="D294" t="s">
        <v>119</v>
      </c>
    </row>
    <row r="295" spans="1:4" x14ac:dyDescent="0.35">
      <c r="A295" s="5" t="s">
        <v>222</v>
      </c>
      <c r="B295">
        <v>10</v>
      </c>
      <c r="C295" s="1" t="str">
        <f t="shared" si="4"/>
        <v>Storage Resources10</v>
      </c>
      <c r="D295" t="s">
        <v>40</v>
      </c>
    </row>
    <row r="296" spans="1:4" x14ac:dyDescent="0.35">
      <c r="A296" s="5" t="s">
        <v>220</v>
      </c>
      <c r="B296">
        <v>0</v>
      </c>
      <c r="C296" s="1" t="str">
        <f t="shared" si="4"/>
        <v>Thermal Heat Shields0</v>
      </c>
      <c r="D296" t="s">
        <v>75</v>
      </c>
    </row>
    <row r="297" spans="1:4" x14ac:dyDescent="0.35">
      <c r="A297" s="5" t="s">
        <v>220</v>
      </c>
      <c r="B297">
        <v>1</v>
      </c>
      <c r="C297" s="1" t="str">
        <f t="shared" si="4"/>
        <v>Thermal Heat Shields1</v>
      </c>
      <c r="D297" t="s">
        <v>115</v>
      </c>
    </row>
    <row r="298" spans="1:4" x14ac:dyDescent="0.35">
      <c r="A298" s="5" t="s">
        <v>220</v>
      </c>
      <c r="B298">
        <v>2</v>
      </c>
      <c r="C298" s="1" t="str">
        <f t="shared" si="4"/>
        <v>Thermal Heat Shields2</v>
      </c>
      <c r="D298" t="s">
        <v>43</v>
      </c>
    </row>
    <row r="299" spans="1:4" x14ac:dyDescent="0.35">
      <c r="A299" s="5" t="s">
        <v>220</v>
      </c>
      <c r="B299">
        <v>3</v>
      </c>
      <c r="C299" s="1" t="str">
        <f t="shared" si="4"/>
        <v>Thermal Heat Shields3</v>
      </c>
      <c r="D299" t="s">
        <v>120</v>
      </c>
    </row>
    <row r="300" spans="1:4" x14ac:dyDescent="0.35">
      <c r="A300" s="5" t="s">
        <v>220</v>
      </c>
      <c r="B300">
        <v>4</v>
      </c>
      <c r="C300" s="1" t="str">
        <f t="shared" si="4"/>
        <v>Thermal Heat Shields4</v>
      </c>
      <c r="D300" t="s">
        <v>45</v>
      </c>
    </row>
    <row r="301" spans="1:4" x14ac:dyDescent="0.35">
      <c r="A301" s="5" t="s">
        <v>220</v>
      </c>
      <c r="B301">
        <v>5</v>
      </c>
      <c r="C301" s="1" t="str">
        <f t="shared" si="4"/>
        <v>Thermal Heat Shields5</v>
      </c>
      <c r="D301" t="s">
        <v>14</v>
      </c>
    </row>
    <row r="302" spans="1:4" x14ac:dyDescent="0.35">
      <c r="A302" s="5" t="s">
        <v>220</v>
      </c>
      <c r="B302">
        <v>6</v>
      </c>
      <c r="C302" s="1" t="str">
        <f t="shared" si="4"/>
        <v>Thermal Heat Shields6</v>
      </c>
      <c r="D302" t="s">
        <v>112</v>
      </c>
    </row>
    <row r="303" spans="1:4" x14ac:dyDescent="0.35">
      <c r="A303" s="5" t="s">
        <v>220</v>
      </c>
      <c r="B303">
        <v>7</v>
      </c>
      <c r="C303" s="1" t="str">
        <f t="shared" si="4"/>
        <v>Thermal Heat Shields7</v>
      </c>
      <c r="D303" t="s">
        <v>146</v>
      </c>
    </row>
    <row r="304" spans="1:4" x14ac:dyDescent="0.35">
      <c r="A304" s="5" t="s">
        <v>220</v>
      </c>
      <c r="B304">
        <v>8</v>
      </c>
      <c r="C304" s="1" t="str">
        <f t="shared" si="4"/>
        <v>Thermal Heat Shields8</v>
      </c>
      <c r="D304" t="s">
        <v>113</v>
      </c>
    </row>
    <row r="305" spans="1:4" x14ac:dyDescent="0.35">
      <c r="A305" s="5" t="s">
        <v>220</v>
      </c>
      <c r="B305">
        <v>9</v>
      </c>
      <c r="C305" s="1" t="str">
        <f t="shared" si="4"/>
        <v>Thermal Heat Shields9</v>
      </c>
      <c r="D305" t="s">
        <v>53</v>
      </c>
    </row>
    <row r="306" spans="1:4" x14ac:dyDescent="0.35">
      <c r="A306" s="5" t="s">
        <v>110</v>
      </c>
      <c r="B306">
        <v>0</v>
      </c>
      <c r="C306" s="1" t="str">
        <f t="shared" si="4"/>
        <v>Unresearchable0</v>
      </c>
      <c r="D306" t="s">
        <v>110</v>
      </c>
    </row>
    <row r="307" spans="1:4" x14ac:dyDescent="0.35">
      <c r="A307" s="5" t="s">
        <v>110</v>
      </c>
      <c r="B307">
        <v>1</v>
      </c>
      <c r="C307" s="1" t="str">
        <f t="shared" si="4"/>
        <v>Unresearchable1</v>
      </c>
      <c r="D307" t="s">
        <v>110</v>
      </c>
    </row>
    <row r="308" spans="1:4" x14ac:dyDescent="0.35">
      <c r="A308" s="5" t="s">
        <v>110</v>
      </c>
      <c r="B308">
        <v>2</v>
      </c>
      <c r="C308" s="1" t="str">
        <f t="shared" si="4"/>
        <v>Unresearchable2</v>
      </c>
      <c r="D308" t="s">
        <v>110</v>
      </c>
    </row>
    <row r="309" spans="1:4" x14ac:dyDescent="0.35">
      <c r="A309" s="5" t="s">
        <v>110</v>
      </c>
      <c r="B309">
        <v>3</v>
      </c>
      <c r="C309" s="1" t="str">
        <f t="shared" si="4"/>
        <v>Unresearchable3</v>
      </c>
      <c r="D309" t="s">
        <v>110</v>
      </c>
    </row>
    <row r="310" spans="1:4" x14ac:dyDescent="0.35">
      <c r="A310" s="5" t="s">
        <v>110</v>
      </c>
      <c r="B310">
        <v>4</v>
      </c>
      <c r="C310" s="1" t="str">
        <f t="shared" si="4"/>
        <v>Unresearchable4</v>
      </c>
      <c r="D310" t="s">
        <v>110</v>
      </c>
    </row>
    <row r="311" spans="1:4" x14ac:dyDescent="0.35">
      <c r="A311" s="5" t="s">
        <v>110</v>
      </c>
      <c r="B311">
        <v>5</v>
      </c>
      <c r="C311" s="1" t="str">
        <f t="shared" si="4"/>
        <v>Unresearchable5</v>
      </c>
      <c r="D311" t="s">
        <v>110</v>
      </c>
    </row>
    <row r="312" spans="1:4" x14ac:dyDescent="0.35">
      <c r="A312" s="5" t="s">
        <v>110</v>
      </c>
      <c r="B312">
        <v>6</v>
      </c>
      <c r="C312" s="1" t="str">
        <f t="shared" si="4"/>
        <v>Unresearchable6</v>
      </c>
      <c r="D312" t="s">
        <v>110</v>
      </c>
    </row>
    <row r="313" spans="1:4" x14ac:dyDescent="0.35">
      <c r="A313" s="5" t="s">
        <v>110</v>
      </c>
      <c r="B313">
        <v>7</v>
      </c>
      <c r="C313" s="1" t="str">
        <f t="shared" si="4"/>
        <v>Unresearchable7</v>
      </c>
      <c r="D313" t="s">
        <v>110</v>
      </c>
    </row>
    <row r="314" spans="1:4" x14ac:dyDescent="0.35">
      <c r="A314" s="5" t="s">
        <v>110</v>
      </c>
      <c r="B314">
        <v>8</v>
      </c>
      <c r="C314" s="1" t="str">
        <f t="shared" si="4"/>
        <v>Unresearchable8</v>
      </c>
      <c r="D314" t="s">
        <v>110</v>
      </c>
    </row>
    <row r="315" spans="1:4" x14ac:dyDescent="0.35">
      <c r="A315" s="5" t="s">
        <v>110</v>
      </c>
      <c r="B315">
        <v>9</v>
      </c>
      <c r="C315" s="1" t="str">
        <f t="shared" si="4"/>
        <v>Unresearchable9</v>
      </c>
      <c r="D315" t="s">
        <v>110</v>
      </c>
    </row>
    <row r="316" spans="1:4" x14ac:dyDescent="0.35">
      <c r="A316" s="5" t="s">
        <v>110</v>
      </c>
      <c r="B316">
        <v>10</v>
      </c>
      <c r="C316" s="1" t="str">
        <f t="shared" si="4"/>
        <v>Unresearchable10</v>
      </c>
      <c r="D316" t="s">
        <v>110</v>
      </c>
    </row>
    <row r="317" spans="1:4" x14ac:dyDescent="0.35">
      <c r="A317" s="5" t="s">
        <v>110</v>
      </c>
      <c r="B317">
        <v>11</v>
      </c>
      <c r="C317" s="1" t="str">
        <f t="shared" si="4"/>
        <v>Unresearchable11</v>
      </c>
      <c r="D317" t="s">
        <v>110</v>
      </c>
    </row>
    <row r="318" spans="1:4" x14ac:dyDescent="0.35">
      <c r="A318" s="5" t="s">
        <v>110</v>
      </c>
      <c r="B318">
        <v>12</v>
      </c>
      <c r="C318" s="1" t="str">
        <f t="shared" si="4"/>
        <v>Unresearchable12</v>
      </c>
      <c r="D318" t="s">
        <v>110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186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186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186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186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186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186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186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186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186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186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186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186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186</v>
      </c>
    </row>
    <row r="332" spans="1:4" x14ac:dyDescent="0.35">
      <c r="A332" s="6" t="s">
        <v>356</v>
      </c>
      <c r="B332">
        <v>8</v>
      </c>
      <c r="C332" s="1" t="str">
        <f t="shared" si="5"/>
        <v>Beamed Power8</v>
      </c>
      <c r="D332" t="s">
        <v>104</v>
      </c>
    </row>
    <row r="333" spans="1:4" x14ac:dyDescent="0.35">
      <c r="A333" s="6" t="s">
        <v>356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356</v>
      </c>
      <c r="B334">
        <v>10</v>
      </c>
      <c r="C334" s="1" t="str">
        <f t="shared" si="5"/>
        <v>Beamed Power10</v>
      </c>
      <c r="D334" t="s">
        <v>357</v>
      </c>
    </row>
    <row r="335" spans="1:4" x14ac:dyDescent="0.35">
      <c r="A335" s="6" t="s">
        <v>356</v>
      </c>
      <c r="B335">
        <v>11</v>
      </c>
      <c r="C335" s="1" t="str">
        <f t="shared" si="5"/>
        <v>Beamed Power11</v>
      </c>
      <c r="D335" t="s">
        <v>358</v>
      </c>
    </row>
    <row r="336" spans="1:4" x14ac:dyDescent="0.35">
      <c r="A336" s="6" t="s">
        <v>356</v>
      </c>
      <c r="B336">
        <v>12</v>
      </c>
      <c r="C336" s="1" t="str">
        <f t="shared" si="5"/>
        <v>Beamed Power12</v>
      </c>
      <c r="D336" t="s">
        <v>359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289</v>
      </c>
    </row>
    <row r="7" spans="1:1" x14ac:dyDescent="0.35">
      <c r="A7" t="s">
        <v>6</v>
      </c>
    </row>
    <row r="8" spans="1:1" x14ac:dyDescent="0.35">
      <c r="A8" t="s">
        <v>311</v>
      </c>
    </row>
    <row r="9" spans="1:1" x14ac:dyDescent="0.35">
      <c r="A9" t="s">
        <v>287</v>
      </c>
    </row>
    <row r="10" spans="1:1" x14ac:dyDescent="0.35">
      <c r="A10" t="s">
        <v>240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243</v>
      </c>
      <c r="B1" t="s">
        <v>277</v>
      </c>
      <c r="C1" t="s">
        <v>284</v>
      </c>
      <c r="D1" t="s">
        <v>262</v>
      </c>
      <c r="E1" t="s">
        <v>263</v>
      </c>
      <c r="F1" t="s">
        <v>264</v>
      </c>
      <c r="G1" t="s">
        <v>268</v>
      </c>
      <c r="H1" t="s">
        <v>273</v>
      </c>
    </row>
    <row r="2" spans="1:8" x14ac:dyDescent="0.35">
      <c r="A2" t="s">
        <v>244</v>
      </c>
      <c r="B2" t="s">
        <v>262</v>
      </c>
      <c r="C2" t="s">
        <v>278</v>
      </c>
    </row>
    <row r="3" spans="1:8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</row>
    <row r="4" spans="1:8" x14ac:dyDescent="0.35">
      <c r="A4" t="s">
        <v>246</v>
      </c>
      <c r="B4" t="s">
        <v>263</v>
      </c>
      <c r="C4" t="s">
        <v>278</v>
      </c>
      <c r="D4" t="s">
        <v>259</v>
      </c>
      <c r="E4" t="s">
        <v>259</v>
      </c>
      <c r="F4" t="s">
        <v>259</v>
      </c>
      <c r="G4" t="s">
        <v>269</v>
      </c>
      <c r="H4" t="s">
        <v>269</v>
      </c>
    </row>
    <row r="5" spans="1:8" x14ac:dyDescent="0.35">
      <c r="A5" t="s">
        <v>247</v>
      </c>
      <c r="B5" t="s">
        <v>263</v>
      </c>
      <c r="C5" t="s">
        <v>278</v>
      </c>
      <c r="D5" t="s">
        <v>260</v>
      </c>
      <c r="E5" t="s">
        <v>260</v>
      </c>
      <c r="F5" t="s">
        <v>265</v>
      </c>
      <c r="G5" t="s">
        <v>259</v>
      </c>
      <c r="H5" t="s">
        <v>259</v>
      </c>
    </row>
    <row r="6" spans="1:8" x14ac:dyDescent="0.35">
      <c r="A6" t="s">
        <v>248</v>
      </c>
      <c r="B6" t="s">
        <v>262</v>
      </c>
      <c r="C6" t="s">
        <v>279</v>
      </c>
      <c r="D6" t="s">
        <v>261</v>
      </c>
      <c r="E6" t="s">
        <v>261</v>
      </c>
      <c r="F6" t="s">
        <v>260</v>
      </c>
      <c r="G6" t="s">
        <v>270</v>
      </c>
      <c r="H6" t="s">
        <v>270</v>
      </c>
    </row>
    <row r="7" spans="1:8" x14ac:dyDescent="0.35">
      <c r="A7" t="s">
        <v>249</v>
      </c>
      <c r="B7" t="s">
        <v>262</v>
      </c>
      <c r="C7" t="s">
        <v>279</v>
      </c>
      <c r="F7" t="s">
        <v>261</v>
      </c>
      <c r="G7" t="s">
        <v>260</v>
      </c>
      <c r="H7" t="s">
        <v>260</v>
      </c>
    </row>
    <row r="8" spans="1:8" x14ac:dyDescent="0.35">
      <c r="A8" t="s">
        <v>250</v>
      </c>
      <c r="B8" t="s">
        <v>264</v>
      </c>
      <c r="C8" t="s">
        <v>280</v>
      </c>
      <c r="E8" t="s">
        <v>275</v>
      </c>
      <c r="F8" t="s">
        <v>266</v>
      </c>
      <c r="G8" t="s">
        <v>271</v>
      </c>
      <c r="H8" t="s">
        <v>271</v>
      </c>
    </row>
    <row r="9" spans="1:8" x14ac:dyDescent="0.35">
      <c r="A9" t="s">
        <v>251</v>
      </c>
      <c r="B9" t="s">
        <v>262</v>
      </c>
      <c r="C9" t="s">
        <v>278</v>
      </c>
      <c r="E9" t="s">
        <v>276</v>
      </c>
      <c r="G9" t="s">
        <v>261</v>
      </c>
      <c r="H9" t="s">
        <v>261</v>
      </c>
    </row>
    <row r="10" spans="1:8" x14ac:dyDescent="0.35">
      <c r="A10" t="s">
        <v>252</v>
      </c>
      <c r="B10" t="s">
        <v>262</v>
      </c>
      <c r="C10" t="s">
        <v>278</v>
      </c>
      <c r="F10" t="s">
        <v>267</v>
      </c>
      <c r="G10" t="s">
        <v>272</v>
      </c>
      <c r="H10" t="s">
        <v>272</v>
      </c>
    </row>
    <row r="11" spans="1:8" x14ac:dyDescent="0.35">
      <c r="A11" t="s">
        <v>253</v>
      </c>
      <c r="B11" t="s">
        <v>268</v>
      </c>
      <c r="C11" t="s">
        <v>282</v>
      </c>
    </row>
    <row r="12" spans="1:8" x14ac:dyDescent="0.35">
      <c r="A12" t="s">
        <v>254</v>
      </c>
      <c r="B12" t="s">
        <v>273</v>
      </c>
      <c r="C12" t="s">
        <v>282</v>
      </c>
      <c r="H12" t="s">
        <v>274</v>
      </c>
    </row>
    <row r="13" spans="1:8" x14ac:dyDescent="0.35">
      <c r="A13" t="s">
        <v>255</v>
      </c>
      <c r="B13" t="s">
        <v>262</v>
      </c>
      <c r="C13" t="s">
        <v>283</v>
      </c>
    </row>
    <row r="14" spans="1:8" x14ac:dyDescent="0.35">
      <c r="A14" t="s">
        <v>256</v>
      </c>
      <c r="B14" t="s">
        <v>263</v>
      </c>
      <c r="C14" t="s">
        <v>279</v>
      </c>
    </row>
    <row r="15" spans="1:8" x14ac:dyDescent="0.35">
      <c r="A15" t="s">
        <v>257</v>
      </c>
      <c r="B15" t="s">
        <v>262</v>
      </c>
      <c r="C15" t="s">
        <v>281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2020-11-14T11:28:25Z</dcterms:modified>
</cp:coreProperties>
</file>