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0F4B8CF6-B19E-4841-9757-8912D0F03391}" xr6:coauthVersionLast="45" xr6:coauthVersionMax="45" xr10:uidLastSave="{00000000-0000-0000-0000-000000000000}"/>
  <bookViews>
    <workbookView xWindow="-110" yWindow="-110" windowWidth="38620" windowHeight="2122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Parts!$A$1:$AS$199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U53" i="1"/>
  <c r="U51" i="1"/>
  <c r="U48" i="1"/>
  <c r="U47" i="1"/>
  <c r="M200" i="1"/>
  <c r="AL200" i="1"/>
  <c r="AO200" i="1"/>
  <c r="AQ200" i="1" s="1"/>
  <c r="AN200" i="1" s="1"/>
  <c r="L200" i="1" s="1"/>
  <c r="AP200" i="1"/>
  <c r="AS200" i="1"/>
  <c r="AC200" i="1" s="1"/>
  <c r="M201" i="1"/>
  <c r="AL201" i="1"/>
  <c r="AN201" i="1"/>
  <c r="AO201" i="1"/>
  <c r="AQ201" i="1" s="1"/>
  <c r="AP201" i="1"/>
  <c r="AS201" i="1"/>
  <c r="AC201" i="1" s="1"/>
  <c r="M202" i="1"/>
  <c r="AC202" i="1"/>
  <c r="AL202" i="1"/>
  <c r="AN202" i="1"/>
  <c r="L202" i="1" s="1"/>
  <c r="AO202" i="1"/>
  <c r="AP202" i="1"/>
  <c r="AQ202" i="1"/>
  <c r="AS202" i="1"/>
  <c r="M203" i="1"/>
  <c r="AC203" i="1"/>
  <c r="AL203" i="1"/>
  <c r="AN203" i="1"/>
  <c r="L203" i="1" s="1"/>
  <c r="AO203" i="1"/>
  <c r="AP203" i="1"/>
  <c r="AQ203" i="1"/>
  <c r="AS203" i="1"/>
  <c r="M204" i="1"/>
  <c r="AL204" i="1"/>
  <c r="AO204" i="1"/>
  <c r="AP204" i="1"/>
  <c r="AQ204" i="1"/>
  <c r="AN204" i="1" s="1"/>
  <c r="L204" i="1" s="1"/>
  <c r="AS204" i="1"/>
  <c r="AC204" i="1" s="1"/>
  <c r="M205" i="1"/>
  <c r="AL205" i="1"/>
  <c r="AN205" i="1"/>
  <c r="AO205" i="1"/>
  <c r="AQ205" i="1" s="1"/>
  <c r="AP205" i="1"/>
  <c r="AS205" i="1"/>
  <c r="AC205" i="1" s="1"/>
  <c r="M206" i="1"/>
  <c r="AC206" i="1"/>
  <c r="AL206" i="1"/>
  <c r="AN206" i="1"/>
  <c r="L206" i="1" s="1"/>
  <c r="AO206" i="1"/>
  <c r="AP206" i="1"/>
  <c r="AQ206" i="1"/>
  <c r="AS206" i="1"/>
  <c r="M207" i="1"/>
  <c r="AC207" i="1"/>
  <c r="AL207" i="1"/>
  <c r="AN207" i="1"/>
  <c r="L207" i="1" s="1"/>
  <c r="AO207" i="1"/>
  <c r="AP207" i="1"/>
  <c r="AQ207" i="1"/>
  <c r="AS207" i="1"/>
  <c r="M208" i="1"/>
  <c r="AL208" i="1"/>
  <c r="AN208" i="1"/>
  <c r="L208" i="1" s="1"/>
  <c r="AO208" i="1"/>
  <c r="AP208" i="1"/>
  <c r="AQ208" i="1"/>
  <c r="AS208" i="1"/>
  <c r="AC208" i="1" s="1"/>
  <c r="M209" i="1"/>
  <c r="L209" i="1" s="1"/>
  <c r="AL209" i="1"/>
  <c r="AN209" i="1"/>
  <c r="AO209" i="1"/>
  <c r="AQ209" i="1" s="1"/>
  <c r="AP209" i="1"/>
  <c r="AS209" i="1"/>
  <c r="AC209" i="1" s="1"/>
  <c r="M210" i="1"/>
  <c r="AC210" i="1"/>
  <c r="AL210" i="1"/>
  <c r="AN210" i="1"/>
  <c r="L210" i="1" s="1"/>
  <c r="AO210" i="1"/>
  <c r="AP210" i="1"/>
  <c r="AQ210" i="1"/>
  <c r="AS210" i="1"/>
  <c r="M211" i="1"/>
  <c r="AC211" i="1"/>
  <c r="AL211" i="1"/>
  <c r="AN211" i="1"/>
  <c r="L211" i="1" s="1"/>
  <c r="AO211" i="1"/>
  <c r="AP211" i="1"/>
  <c r="AQ211" i="1"/>
  <c r="AS211" i="1"/>
  <c r="M212" i="1"/>
  <c r="AL212" i="1"/>
  <c r="AO212" i="1"/>
  <c r="AP212" i="1"/>
  <c r="AQ212" i="1"/>
  <c r="AN212" i="1" s="1"/>
  <c r="L212" i="1" s="1"/>
  <c r="AS212" i="1"/>
  <c r="AC212" i="1" s="1"/>
  <c r="M213" i="1"/>
  <c r="AL213" i="1"/>
  <c r="AN213" i="1"/>
  <c r="AO213" i="1"/>
  <c r="AQ213" i="1" s="1"/>
  <c r="AP213" i="1"/>
  <c r="AS213" i="1"/>
  <c r="AC213" i="1" s="1"/>
  <c r="M214" i="1"/>
  <c r="AC214" i="1"/>
  <c r="AL214" i="1"/>
  <c r="AN214" i="1"/>
  <c r="L214" i="1" s="1"/>
  <c r="AO214" i="1"/>
  <c r="AP214" i="1"/>
  <c r="AQ214" i="1"/>
  <c r="AS214" i="1"/>
  <c r="M215" i="1"/>
  <c r="AC215" i="1"/>
  <c r="AL215" i="1"/>
  <c r="AN215" i="1"/>
  <c r="L215" i="1" s="1"/>
  <c r="AO215" i="1"/>
  <c r="AP215" i="1"/>
  <c r="AQ215" i="1"/>
  <c r="AS215" i="1"/>
  <c r="M216" i="1"/>
  <c r="AL216" i="1"/>
  <c r="AN216" i="1"/>
  <c r="L216" i="1" s="1"/>
  <c r="AO216" i="1"/>
  <c r="AP216" i="1"/>
  <c r="AQ216" i="1"/>
  <c r="AS216" i="1"/>
  <c r="AC216" i="1" s="1"/>
  <c r="M217" i="1"/>
  <c r="L217" i="1" s="1"/>
  <c r="AL217" i="1"/>
  <c r="AN217" i="1"/>
  <c r="AO217" i="1"/>
  <c r="AQ217" i="1" s="1"/>
  <c r="AP217" i="1"/>
  <c r="AS217" i="1"/>
  <c r="AC217" i="1" s="1"/>
  <c r="M218" i="1"/>
  <c r="AL218" i="1"/>
  <c r="AN218" i="1"/>
  <c r="L218" i="1" s="1"/>
  <c r="AO218" i="1"/>
  <c r="AP218" i="1"/>
  <c r="AQ218" i="1"/>
  <c r="AS218" i="1"/>
  <c r="AC218" i="1" s="1"/>
  <c r="M219" i="1"/>
  <c r="AC219" i="1"/>
  <c r="AL219" i="1"/>
  <c r="AN219" i="1"/>
  <c r="L219" i="1" s="1"/>
  <c r="AO219" i="1"/>
  <c r="AP219" i="1"/>
  <c r="AQ219" i="1"/>
  <c r="AS219" i="1"/>
  <c r="M220" i="1"/>
  <c r="AL220" i="1"/>
  <c r="AO220" i="1"/>
  <c r="AP220" i="1"/>
  <c r="AQ220" i="1"/>
  <c r="AN220" i="1" s="1"/>
  <c r="L220" i="1" s="1"/>
  <c r="AS220" i="1"/>
  <c r="AC220" i="1" s="1"/>
  <c r="M221" i="1"/>
  <c r="AL221" i="1"/>
  <c r="AN221" i="1"/>
  <c r="AO221" i="1"/>
  <c r="AQ221" i="1" s="1"/>
  <c r="AP221" i="1"/>
  <c r="AS221" i="1"/>
  <c r="AC221" i="1" s="1"/>
  <c r="M222" i="1"/>
  <c r="AC222" i="1"/>
  <c r="AL222" i="1"/>
  <c r="AN222" i="1"/>
  <c r="L222" i="1" s="1"/>
  <c r="AO222" i="1"/>
  <c r="AP222" i="1"/>
  <c r="AQ222" i="1"/>
  <c r="AS222" i="1"/>
  <c r="M223" i="1"/>
  <c r="AC223" i="1"/>
  <c r="AL223" i="1"/>
  <c r="AN223" i="1"/>
  <c r="L223" i="1" s="1"/>
  <c r="AO223" i="1"/>
  <c r="AP223" i="1"/>
  <c r="AQ223" i="1"/>
  <c r="AS223" i="1"/>
  <c r="M224" i="1"/>
  <c r="AL224" i="1"/>
  <c r="AN224" i="1"/>
  <c r="L224" i="1" s="1"/>
  <c r="AO224" i="1"/>
  <c r="AP224" i="1"/>
  <c r="AQ224" i="1"/>
  <c r="AS224" i="1"/>
  <c r="AC224" i="1" s="1"/>
  <c r="M225" i="1"/>
  <c r="AL225" i="1"/>
  <c r="AN225" i="1"/>
  <c r="AO225" i="1"/>
  <c r="AQ225" i="1" s="1"/>
  <c r="AP225" i="1"/>
  <c r="AS225" i="1"/>
  <c r="AC225" i="1" s="1"/>
  <c r="M226" i="1"/>
  <c r="AC226" i="1"/>
  <c r="AL226" i="1"/>
  <c r="AN226" i="1"/>
  <c r="L226" i="1" s="1"/>
  <c r="AO226" i="1"/>
  <c r="AP226" i="1"/>
  <c r="AQ226" i="1"/>
  <c r="AS226" i="1"/>
  <c r="M227" i="1"/>
  <c r="AC227" i="1"/>
  <c r="AL227" i="1"/>
  <c r="AN227" i="1"/>
  <c r="L227" i="1" s="1"/>
  <c r="AO227" i="1"/>
  <c r="AP227" i="1"/>
  <c r="AQ227" i="1"/>
  <c r="AS227" i="1"/>
  <c r="M228" i="1"/>
  <c r="AL228" i="1"/>
  <c r="AO228" i="1"/>
  <c r="AP228" i="1"/>
  <c r="AQ228" i="1"/>
  <c r="AN228" i="1" s="1"/>
  <c r="L228" i="1" s="1"/>
  <c r="AS228" i="1"/>
  <c r="AC228" i="1" s="1"/>
  <c r="M229" i="1"/>
  <c r="L229" i="1" s="1"/>
  <c r="AL229" i="1"/>
  <c r="AN229" i="1"/>
  <c r="AO229" i="1"/>
  <c r="AQ229" i="1" s="1"/>
  <c r="AP229" i="1"/>
  <c r="AS229" i="1"/>
  <c r="AC229" i="1" s="1"/>
  <c r="M230" i="1"/>
  <c r="AC230" i="1"/>
  <c r="AL230" i="1"/>
  <c r="AN230" i="1"/>
  <c r="L230" i="1" s="1"/>
  <c r="AO230" i="1"/>
  <c r="AP230" i="1"/>
  <c r="AQ230" i="1"/>
  <c r="AS230" i="1"/>
  <c r="M231" i="1"/>
  <c r="AC231" i="1"/>
  <c r="AL231" i="1"/>
  <c r="AN231" i="1"/>
  <c r="L231" i="1" s="1"/>
  <c r="AO231" i="1"/>
  <c r="AP231" i="1"/>
  <c r="AQ231" i="1"/>
  <c r="AS231" i="1"/>
  <c r="M232" i="1"/>
  <c r="AL232" i="1"/>
  <c r="AN232" i="1"/>
  <c r="L232" i="1" s="1"/>
  <c r="AO232" i="1"/>
  <c r="AP232" i="1"/>
  <c r="AQ232" i="1"/>
  <c r="AS232" i="1"/>
  <c r="AC232" i="1" s="1"/>
  <c r="M233" i="1"/>
  <c r="AL233" i="1"/>
  <c r="AN233" i="1"/>
  <c r="AO233" i="1"/>
  <c r="AQ233" i="1" s="1"/>
  <c r="AP233" i="1"/>
  <c r="AS233" i="1"/>
  <c r="AC233" i="1" s="1"/>
  <c r="M234" i="1"/>
  <c r="AC234" i="1"/>
  <c r="AL234" i="1"/>
  <c r="AN234" i="1"/>
  <c r="L234" i="1" s="1"/>
  <c r="AO234" i="1"/>
  <c r="AP234" i="1"/>
  <c r="AQ234" i="1"/>
  <c r="AS234" i="1"/>
  <c r="M235" i="1"/>
  <c r="AC235" i="1"/>
  <c r="AL235" i="1"/>
  <c r="AN235" i="1"/>
  <c r="L235" i="1" s="1"/>
  <c r="AO235" i="1"/>
  <c r="AP235" i="1"/>
  <c r="AQ235" i="1"/>
  <c r="AS235" i="1"/>
  <c r="M236" i="1"/>
  <c r="AL236" i="1"/>
  <c r="AO236" i="1"/>
  <c r="AP236" i="1"/>
  <c r="AQ236" i="1"/>
  <c r="AN236" i="1" s="1"/>
  <c r="L236" i="1" s="1"/>
  <c r="AS236" i="1"/>
  <c r="AC236" i="1" s="1"/>
  <c r="M237" i="1"/>
  <c r="AL237" i="1"/>
  <c r="AN237" i="1"/>
  <c r="AO237" i="1"/>
  <c r="AQ237" i="1" s="1"/>
  <c r="AP237" i="1"/>
  <c r="AS237" i="1"/>
  <c r="AC237" i="1" s="1"/>
  <c r="M238" i="1"/>
  <c r="AC238" i="1"/>
  <c r="AL238" i="1"/>
  <c r="AN238" i="1"/>
  <c r="L238" i="1" s="1"/>
  <c r="AO238" i="1"/>
  <c r="AP238" i="1"/>
  <c r="AQ238" i="1"/>
  <c r="AS238" i="1"/>
  <c r="M239" i="1"/>
  <c r="AC239" i="1"/>
  <c r="AL239" i="1"/>
  <c r="AN239" i="1"/>
  <c r="L239" i="1" s="1"/>
  <c r="AO239" i="1"/>
  <c r="AP239" i="1"/>
  <c r="AQ239" i="1"/>
  <c r="AS239" i="1"/>
  <c r="M240" i="1"/>
  <c r="AL240" i="1"/>
  <c r="AN240" i="1"/>
  <c r="L240" i="1" s="1"/>
  <c r="AO240" i="1"/>
  <c r="AP240" i="1"/>
  <c r="AQ240" i="1"/>
  <c r="AS240" i="1"/>
  <c r="AC240" i="1" s="1"/>
  <c r="M241" i="1"/>
  <c r="L241" i="1" s="1"/>
  <c r="AL241" i="1"/>
  <c r="AN241" i="1"/>
  <c r="AO241" i="1"/>
  <c r="AQ241" i="1" s="1"/>
  <c r="AP241" i="1"/>
  <c r="AS241" i="1"/>
  <c r="AC241" i="1" s="1"/>
  <c r="M242" i="1"/>
  <c r="AC242" i="1"/>
  <c r="AL242" i="1"/>
  <c r="AN242" i="1"/>
  <c r="L242" i="1" s="1"/>
  <c r="AO242" i="1"/>
  <c r="AP242" i="1"/>
  <c r="AQ242" i="1"/>
  <c r="AS242" i="1"/>
  <c r="M243" i="1"/>
  <c r="AC243" i="1"/>
  <c r="AL243" i="1"/>
  <c r="AN243" i="1"/>
  <c r="L243" i="1" s="1"/>
  <c r="AO243" i="1"/>
  <c r="AP243" i="1"/>
  <c r="AQ243" i="1"/>
  <c r="AS243" i="1"/>
  <c r="M244" i="1"/>
  <c r="AL244" i="1"/>
  <c r="AO244" i="1"/>
  <c r="AP244" i="1"/>
  <c r="AQ244" i="1"/>
  <c r="AN244" i="1" s="1"/>
  <c r="L244" i="1" s="1"/>
  <c r="AS244" i="1"/>
  <c r="AC244" i="1" s="1"/>
  <c r="M245" i="1"/>
  <c r="AL245" i="1"/>
  <c r="AN245" i="1"/>
  <c r="AO245" i="1"/>
  <c r="AQ245" i="1" s="1"/>
  <c r="AP245" i="1"/>
  <c r="AS245" i="1"/>
  <c r="AC245" i="1" s="1"/>
  <c r="M246" i="1"/>
  <c r="AC246" i="1"/>
  <c r="AL246" i="1"/>
  <c r="AN246" i="1"/>
  <c r="L246" i="1" s="1"/>
  <c r="AO246" i="1"/>
  <c r="AP246" i="1"/>
  <c r="AQ246" i="1"/>
  <c r="AS246" i="1"/>
  <c r="M247" i="1"/>
  <c r="AC247" i="1"/>
  <c r="AL247" i="1"/>
  <c r="AN247" i="1"/>
  <c r="L247" i="1" s="1"/>
  <c r="AO247" i="1"/>
  <c r="AP247" i="1"/>
  <c r="AQ247" i="1"/>
  <c r="AS247" i="1"/>
  <c r="M248" i="1"/>
  <c r="AL248" i="1"/>
  <c r="AN248" i="1"/>
  <c r="L248" i="1" s="1"/>
  <c r="AO248" i="1"/>
  <c r="AP248" i="1"/>
  <c r="AQ248" i="1"/>
  <c r="AS248" i="1"/>
  <c r="AC248" i="1" s="1"/>
  <c r="M249" i="1"/>
  <c r="L249" i="1" s="1"/>
  <c r="AL249" i="1"/>
  <c r="AN249" i="1"/>
  <c r="AO249" i="1"/>
  <c r="AQ249" i="1" s="1"/>
  <c r="AP249" i="1"/>
  <c r="AS249" i="1"/>
  <c r="AC249" i="1" s="1"/>
  <c r="M250" i="1"/>
  <c r="AC250" i="1"/>
  <c r="AL250" i="1"/>
  <c r="AN250" i="1"/>
  <c r="L250" i="1" s="1"/>
  <c r="AO250" i="1"/>
  <c r="AP250" i="1"/>
  <c r="AQ250" i="1"/>
  <c r="AS250" i="1"/>
  <c r="M251" i="1"/>
  <c r="AC251" i="1"/>
  <c r="AL251" i="1"/>
  <c r="AN251" i="1"/>
  <c r="L251" i="1" s="1"/>
  <c r="AO251" i="1"/>
  <c r="AP251" i="1"/>
  <c r="AQ251" i="1"/>
  <c r="AS251" i="1"/>
  <c r="M252" i="1"/>
  <c r="AL252" i="1"/>
  <c r="AO252" i="1"/>
  <c r="AP252" i="1"/>
  <c r="AQ252" i="1"/>
  <c r="AN252" i="1" s="1"/>
  <c r="L252" i="1" s="1"/>
  <c r="AS252" i="1"/>
  <c r="AC252" i="1" s="1"/>
  <c r="M253" i="1"/>
  <c r="AL253" i="1"/>
  <c r="AN253" i="1"/>
  <c r="AO253" i="1"/>
  <c r="AQ253" i="1" s="1"/>
  <c r="AP253" i="1"/>
  <c r="AS253" i="1"/>
  <c r="AC253" i="1" s="1"/>
  <c r="M254" i="1"/>
  <c r="AL254" i="1"/>
  <c r="AN254" i="1"/>
  <c r="L254" i="1" s="1"/>
  <c r="AO254" i="1"/>
  <c r="AP254" i="1"/>
  <c r="AQ254" i="1"/>
  <c r="AS254" i="1"/>
  <c r="AC254" i="1" s="1"/>
  <c r="M255" i="1"/>
  <c r="AC255" i="1"/>
  <c r="AL255" i="1"/>
  <c r="AN255" i="1"/>
  <c r="L255" i="1" s="1"/>
  <c r="AO255" i="1"/>
  <c r="AP255" i="1"/>
  <c r="AQ255" i="1"/>
  <c r="AS255" i="1"/>
  <c r="M256" i="1"/>
  <c r="AL256" i="1"/>
  <c r="AO256" i="1"/>
  <c r="AP256" i="1"/>
  <c r="AQ256" i="1"/>
  <c r="AN256" i="1" s="1"/>
  <c r="L256" i="1" s="1"/>
  <c r="AS256" i="1"/>
  <c r="AC256" i="1" s="1"/>
  <c r="M257" i="1"/>
  <c r="AL257" i="1"/>
  <c r="AN257" i="1"/>
  <c r="AO257" i="1"/>
  <c r="AQ257" i="1" s="1"/>
  <c r="AP257" i="1"/>
  <c r="AS257" i="1"/>
  <c r="AC257" i="1" s="1"/>
  <c r="M258" i="1"/>
  <c r="AC258" i="1"/>
  <c r="AL258" i="1"/>
  <c r="AN258" i="1"/>
  <c r="L258" i="1" s="1"/>
  <c r="AO258" i="1"/>
  <c r="AP258" i="1"/>
  <c r="AQ258" i="1"/>
  <c r="AS258" i="1"/>
  <c r="M259" i="1"/>
  <c r="AC259" i="1"/>
  <c r="AL259" i="1"/>
  <c r="AN259" i="1"/>
  <c r="L259" i="1" s="1"/>
  <c r="AO259" i="1"/>
  <c r="AP259" i="1"/>
  <c r="AQ259" i="1"/>
  <c r="AS259" i="1"/>
  <c r="M260" i="1"/>
  <c r="AL260" i="1"/>
  <c r="AO260" i="1"/>
  <c r="AP260" i="1"/>
  <c r="AQ260" i="1"/>
  <c r="AN260" i="1" s="1"/>
  <c r="L260" i="1" s="1"/>
  <c r="AS260" i="1"/>
  <c r="AC260" i="1" s="1"/>
  <c r="M261" i="1"/>
  <c r="AL261" i="1"/>
  <c r="AN261" i="1"/>
  <c r="AO261" i="1"/>
  <c r="AQ261" i="1" s="1"/>
  <c r="AP261" i="1"/>
  <c r="AS261" i="1"/>
  <c r="AC261" i="1" s="1"/>
  <c r="M262" i="1"/>
  <c r="AC262" i="1"/>
  <c r="AL262" i="1"/>
  <c r="AN262" i="1"/>
  <c r="L262" i="1" s="1"/>
  <c r="AO262" i="1"/>
  <c r="AP262" i="1"/>
  <c r="AQ262" i="1"/>
  <c r="AS262" i="1"/>
  <c r="M263" i="1"/>
  <c r="AC263" i="1"/>
  <c r="AL263" i="1"/>
  <c r="AN263" i="1"/>
  <c r="L263" i="1" s="1"/>
  <c r="AO263" i="1"/>
  <c r="AP263" i="1"/>
  <c r="AQ263" i="1"/>
  <c r="AS263" i="1"/>
  <c r="M264" i="1"/>
  <c r="AL264" i="1"/>
  <c r="AN264" i="1"/>
  <c r="L264" i="1" s="1"/>
  <c r="AO264" i="1"/>
  <c r="AP264" i="1"/>
  <c r="AQ264" i="1"/>
  <c r="AS264" i="1"/>
  <c r="AC264" i="1" s="1"/>
  <c r="M265" i="1"/>
  <c r="L265" i="1" s="1"/>
  <c r="AL265" i="1"/>
  <c r="AN265" i="1"/>
  <c r="AO265" i="1"/>
  <c r="AQ265" i="1" s="1"/>
  <c r="AP265" i="1"/>
  <c r="AS265" i="1"/>
  <c r="AC265" i="1" s="1"/>
  <c r="M266" i="1"/>
  <c r="AC266" i="1"/>
  <c r="AL266" i="1"/>
  <c r="AN266" i="1"/>
  <c r="L266" i="1" s="1"/>
  <c r="AO266" i="1"/>
  <c r="AP266" i="1"/>
  <c r="AQ266" i="1"/>
  <c r="AS266" i="1"/>
  <c r="M267" i="1"/>
  <c r="AC267" i="1"/>
  <c r="AL267" i="1"/>
  <c r="AN267" i="1"/>
  <c r="L267" i="1" s="1"/>
  <c r="AO267" i="1"/>
  <c r="AP267" i="1"/>
  <c r="AQ267" i="1"/>
  <c r="AS267" i="1"/>
  <c r="M268" i="1"/>
  <c r="AL268" i="1"/>
  <c r="AO268" i="1"/>
  <c r="AP268" i="1"/>
  <c r="AQ268" i="1"/>
  <c r="AN268" i="1" s="1"/>
  <c r="L268" i="1" s="1"/>
  <c r="AS268" i="1"/>
  <c r="AC268" i="1" s="1"/>
  <c r="M269" i="1"/>
  <c r="AL269" i="1"/>
  <c r="AN269" i="1"/>
  <c r="AO269" i="1"/>
  <c r="AQ269" i="1" s="1"/>
  <c r="AP269" i="1"/>
  <c r="AS269" i="1"/>
  <c r="AC269" i="1" s="1"/>
  <c r="M270" i="1"/>
  <c r="AC270" i="1"/>
  <c r="AL270" i="1"/>
  <c r="AN270" i="1"/>
  <c r="L270" i="1" s="1"/>
  <c r="AO270" i="1"/>
  <c r="AP270" i="1"/>
  <c r="AQ270" i="1"/>
  <c r="AS270" i="1"/>
  <c r="M271" i="1"/>
  <c r="AC271" i="1"/>
  <c r="AL271" i="1"/>
  <c r="AN271" i="1"/>
  <c r="L271" i="1" s="1"/>
  <c r="AO271" i="1"/>
  <c r="AP271" i="1"/>
  <c r="AQ271" i="1"/>
  <c r="AS271" i="1"/>
  <c r="M272" i="1"/>
  <c r="AL272" i="1"/>
  <c r="AN272" i="1"/>
  <c r="L272" i="1" s="1"/>
  <c r="AO272" i="1"/>
  <c r="AP272" i="1"/>
  <c r="AQ272" i="1"/>
  <c r="AS272" i="1"/>
  <c r="AC272" i="1" s="1"/>
  <c r="M273" i="1"/>
  <c r="L273" i="1" s="1"/>
  <c r="AL273" i="1"/>
  <c r="AN273" i="1"/>
  <c r="AO273" i="1"/>
  <c r="AQ273" i="1" s="1"/>
  <c r="AP273" i="1"/>
  <c r="AS273" i="1"/>
  <c r="AC273" i="1" s="1"/>
  <c r="M274" i="1"/>
  <c r="AL274" i="1"/>
  <c r="AN274" i="1"/>
  <c r="L274" i="1" s="1"/>
  <c r="AO274" i="1"/>
  <c r="AP274" i="1"/>
  <c r="AQ274" i="1"/>
  <c r="AS274" i="1"/>
  <c r="AC274" i="1" s="1"/>
  <c r="M275" i="1"/>
  <c r="AC275" i="1"/>
  <c r="AL275" i="1"/>
  <c r="AN275" i="1"/>
  <c r="L275" i="1" s="1"/>
  <c r="AO275" i="1"/>
  <c r="AP275" i="1"/>
  <c r="AQ275" i="1"/>
  <c r="AS275" i="1"/>
  <c r="M276" i="1"/>
  <c r="AL276" i="1"/>
  <c r="AN276" i="1"/>
  <c r="L276" i="1" s="1"/>
  <c r="AO276" i="1"/>
  <c r="AP276" i="1"/>
  <c r="AQ276" i="1"/>
  <c r="AS276" i="1"/>
  <c r="AC276" i="1" s="1"/>
  <c r="M277" i="1"/>
  <c r="AL277" i="1"/>
  <c r="AN277" i="1"/>
  <c r="AO277" i="1"/>
  <c r="AQ277" i="1" s="1"/>
  <c r="AP277" i="1"/>
  <c r="AS277" i="1"/>
  <c r="AC277" i="1" s="1"/>
  <c r="M278" i="1"/>
  <c r="AL278" i="1"/>
  <c r="AN278" i="1"/>
  <c r="L278" i="1" s="1"/>
  <c r="AO278" i="1"/>
  <c r="AP278" i="1"/>
  <c r="AQ278" i="1"/>
  <c r="AS278" i="1"/>
  <c r="AC278" i="1" s="1"/>
  <c r="M279" i="1"/>
  <c r="AC279" i="1"/>
  <c r="AL279" i="1"/>
  <c r="AN279" i="1"/>
  <c r="L279" i="1" s="1"/>
  <c r="AO279" i="1"/>
  <c r="AP279" i="1"/>
  <c r="AQ279" i="1"/>
  <c r="AS279" i="1"/>
  <c r="M280" i="1"/>
  <c r="AL280" i="1"/>
  <c r="AN280" i="1"/>
  <c r="L280" i="1" s="1"/>
  <c r="AO280" i="1"/>
  <c r="AP280" i="1"/>
  <c r="AQ280" i="1"/>
  <c r="AS280" i="1"/>
  <c r="AC280" i="1" s="1"/>
  <c r="M281" i="1"/>
  <c r="AL281" i="1"/>
  <c r="AN281" i="1"/>
  <c r="AO281" i="1"/>
  <c r="AQ281" i="1" s="1"/>
  <c r="AP281" i="1"/>
  <c r="AS281" i="1"/>
  <c r="AC281" i="1" s="1"/>
  <c r="M282" i="1"/>
  <c r="AL282" i="1"/>
  <c r="AN282" i="1"/>
  <c r="L282" i="1" s="1"/>
  <c r="AO282" i="1"/>
  <c r="AP282" i="1"/>
  <c r="AQ282" i="1"/>
  <c r="AS282" i="1"/>
  <c r="AC282" i="1" s="1"/>
  <c r="M283" i="1"/>
  <c r="AC283" i="1"/>
  <c r="AL283" i="1"/>
  <c r="AN283" i="1"/>
  <c r="L283" i="1" s="1"/>
  <c r="AO283" i="1"/>
  <c r="AP283" i="1"/>
  <c r="AQ283" i="1"/>
  <c r="AS283" i="1"/>
  <c r="M284" i="1"/>
  <c r="AL284" i="1"/>
  <c r="AN284" i="1"/>
  <c r="L284" i="1" s="1"/>
  <c r="AO284" i="1"/>
  <c r="AP284" i="1"/>
  <c r="AQ284" i="1"/>
  <c r="AS284" i="1"/>
  <c r="AC284" i="1" s="1"/>
  <c r="M285" i="1"/>
  <c r="L285" i="1" s="1"/>
  <c r="AL285" i="1"/>
  <c r="AN285" i="1"/>
  <c r="AO285" i="1"/>
  <c r="AQ285" i="1" s="1"/>
  <c r="AP285" i="1"/>
  <c r="AS285" i="1"/>
  <c r="AC285" i="1" s="1"/>
  <c r="M286" i="1"/>
  <c r="AL286" i="1"/>
  <c r="AN286" i="1"/>
  <c r="L286" i="1" s="1"/>
  <c r="AO286" i="1"/>
  <c r="AP286" i="1"/>
  <c r="AQ286" i="1"/>
  <c r="AS286" i="1"/>
  <c r="AC286" i="1" s="1"/>
  <c r="M287" i="1"/>
  <c r="AC287" i="1"/>
  <c r="AL287" i="1"/>
  <c r="AN287" i="1"/>
  <c r="L287" i="1" s="1"/>
  <c r="AO287" i="1"/>
  <c r="AP287" i="1"/>
  <c r="AQ287" i="1"/>
  <c r="AS287" i="1"/>
  <c r="M288" i="1"/>
  <c r="AL288" i="1"/>
  <c r="AN288" i="1"/>
  <c r="L288" i="1" s="1"/>
  <c r="AO288" i="1"/>
  <c r="AP288" i="1"/>
  <c r="AQ288" i="1"/>
  <c r="AS288" i="1"/>
  <c r="AC288" i="1" s="1"/>
  <c r="M289" i="1"/>
  <c r="AL289" i="1"/>
  <c r="AN289" i="1"/>
  <c r="AO289" i="1"/>
  <c r="AQ289" i="1" s="1"/>
  <c r="AP289" i="1"/>
  <c r="AS289" i="1"/>
  <c r="AC289" i="1" s="1"/>
  <c r="M69" i="1"/>
  <c r="AC69" i="1"/>
  <c r="AL69" i="1"/>
  <c r="AN69" i="1"/>
  <c r="AO69" i="1"/>
  <c r="AQ69" i="1" s="1"/>
  <c r="AP69" i="1"/>
  <c r="AS69" i="1"/>
  <c r="M70" i="1"/>
  <c r="AL70" i="1"/>
  <c r="AO70" i="1"/>
  <c r="AQ70" i="1" s="1"/>
  <c r="AN70" i="1" s="1"/>
  <c r="AP70" i="1"/>
  <c r="AS70" i="1"/>
  <c r="M71" i="1"/>
  <c r="AL71" i="1"/>
  <c r="AO71" i="1"/>
  <c r="AQ71" i="1" s="1"/>
  <c r="AN71" i="1" s="1"/>
  <c r="AP71" i="1"/>
  <c r="AS71" i="1"/>
  <c r="M72" i="1"/>
  <c r="AL72" i="1"/>
  <c r="AO72" i="1"/>
  <c r="AP72" i="1"/>
  <c r="AC72" i="1" s="1"/>
  <c r="AQ72" i="1"/>
  <c r="AN72" i="1" s="1"/>
  <c r="AS72" i="1"/>
  <c r="M73" i="1"/>
  <c r="AC73" i="1"/>
  <c r="AL73" i="1"/>
  <c r="AN73" i="1"/>
  <c r="L73" i="1" s="1"/>
  <c r="AO73" i="1"/>
  <c r="AQ73" i="1" s="1"/>
  <c r="AP73" i="1"/>
  <c r="AS73" i="1"/>
  <c r="M74" i="1"/>
  <c r="AL74" i="1"/>
  <c r="AN74" i="1"/>
  <c r="AO74" i="1"/>
  <c r="AP74" i="1"/>
  <c r="AQ74" i="1"/>
  <c r="AS74" i="1"/>
  <c r="AC74" i="1" s="1"/>
  <c r="M75" i="1"/>
  <c r="AL75" i="1"/>
  <c r="AN75" i="1"/>
  <c r="L75" i="1" s="1"/>
  <c r="AO75" i="1"/>
  <c r="AP75" i="1"/>
  <c r="AQ75" i="1"/>
  <c r="AS75" i="1"/>
  <c r="AC75" i="1" s="1"/>
  <c r="M76" i="1"/>
  <c r="AL76" i="1"/>
  <c r="AO76" i="1"/>
  <c r="AP76" i="1"/>
  <c r="AC76" i="1" s="1"/>
  <c r="AQ76" i="1"/>
  <c r="AN76" i="1" s="1"/>
  <c r="L76" i="1" s="1"/>
  <c r="AS76" i="1"/>
  <c r="M77" i="1"/>
  <c r="AC77" i="1"/>
  <c r="AL77" i="1"/>
  <c r="AN77" i="1"/>
  <c r="L77" i="1" s="1"/>
  <c r="AO77" i="1"/>
  <c r="AP77" i="1"/>
  <c r="AQ77" i="1"/>
  <c r="AS77" i="1"/>
  <c r="M78" i="1"/>
  <c r="AL78" i="1"/>
  <c r="AO78" i="1"/>
  <c r="AP78" i="1"/>
  <c r="AQ78" i="1"/>
  <c r="AN78" i="1" s="1"/>
  <c r="L78" i="1" s="1"/>
  <c r="AS78" i="1"/>
  <c r="AC78" i="1" s="1"/>
  <c r="M79" i="1"/>
  <c r="AL79" i="1"/>
  <c r="AN79" i="1"/>
  <c r="L79" i="1" s="1"/>
  <c r="AO79" i="1"/>
  <c r="AP79" i="1"/>
  <c r="AQ79" i="1"/>
  <c r="AS79" i="1"/>
  <c r="AC79" i="1" s="1"/>
  <c r="M80" i="1"/>
  <c r="AL80" i="1"/>
  <c r="AO80" i="1"/>
  <c r="AP80" i="1"/>
  <c r="AC80" i="1" s="1"/>
  <c r="AQ80" i="1"/>
  <c r="AN80" i="1" s="1"/>
  <c r="L80" i="1" s="1"/>
  <c r="AS80" i="1"/>
  <c r="M81" i="1"/>
  <c r="AC81" i="1"/>
  <c r="AL81" i="1"/>
  <c r="AN81" i="1"/>
  <c r="L81" i="1" s="1"/>
  <c r="AO81" i="1"/>
  <c r="AP81" i="1"/>
  <c r="AQ81" i="1"/>
  <c r="AS81" i="1"/>
  <c r="M82" i="1"/>
  <c r="AL82" i="1"/>
  <c r="AO82" i="1"/>
  <c r="AP82" i="1"/>
  <c r="AQ82" i="1"/>
  <c r="AN82" i="1" s="1"/>
  <c r="L82" i="1" s="1"/>
  <c r="AS82" i="1"/>
  <c r="AC82" i="1" s="1"/>
  <c r="M83" i="1"/>
  <c r="AL83" i="1"/>
  <c r="AN83" i="1"/>
  <c r="L83" i="1" s="1"/>
  <c r="AO83" i="1"/>
  <c r="AQ83" i="1" s="1"/>
  <c r="AP83" i="1"/>
  <c r="AS83" i="1"/>
  <c r="AC83" i="1" s="1"/>
  <c r="M84" i="1"/>
  <c r="AL84" i="1"/>
  <c r="AO84" i="1"/>
  <c r="AP84" i="1"/>
  <c r="AC84" i="1" s="1"/>
  <c r="AQ84" i="1"/>
  <c r="AN84" i="1" s="1"/>
  <c r="L84" i="1" s="1"/>
  <c r="AS84" i="1"/>
  <c r="M85" i="1"/>
  <c r="AC85" i="1"/>
  <c r="AL85" i="1"/>
  <c r="AN85" i="1"/>
  <c r="L85" i="1" s="1"/>
  <c r="AO85" i="1"/>
  <c r="AQ85" i="1" s="1"/>
  <c r="AP85" i="1"/>
  <c r="AS85" i="1"/>
  <c r="M86" i="1"/>
  <c r="AL86" i="1"/>
  <c r="AO86" i="1"/>
  <c r="AP86" i="1"/>
  <c r="AQ86" i="1"/>
  <c r="AN86" i="1" s="1"/>
  <c r="L86" i="1" s="1"/>
  <c r="AS86" i="1"/>
  <c r="AC86" i="1" s="1"/>
  <c r="M87" i="1"/>
  <c r="AL87" i="1"/>
  <c r="AN87" i="1"/>
  <c r="L87" i="1" s="1"/>
  <c r="AO87" i="1"/>
  <c r="AQ87" i="1" s="1"/>
  <c r="AP87" i="1"/>
  <c r="AS87" i="1"/>
  <c r="AC87" i="1" s="1"/>
  <c r="M88" i="1"/>
  <c r="AL88" i="1"/>
  <c r="AO88" i="1"/>
  <c r="AP88" i="1"/>
  <c r="AC88" i="1" s="1"/>
  <c r="AQ88" i="1"/>
  <c r="AN88" i="1" s="1"/>
  <c r="L88" i="1" s="1"/>
  <c r="AS88" i="1"/>
  <c r="M89" i="1"/>
  <c r="AC89" i="1"/>
  <c r="AL89" i="1"/>
  <c r="AN89" i="1"/>
  <c r="L89" i="1" s="1"/>
  <c r="AO89" i="1"/>
  <c r="AQ89" i="1" s="1"/>
  <c r="AP89" i="1"/>
  <c r="AS89" i="1"/>
  <c r="M90" i="1"/>
  <c r="AL90" i="1"/>
  <c r="AO90" i="1"/>
  <c r="AP90" i="1"/>
  <c r="AQ90" i="1"/>
  <c r="AN90" i="1" s="1"/>
  <c r="L90" i="1" s="1"/>
  <c r="AS90" i="1"/>
  <c r="AC90" i="1" s="1"/>
  <c r="M91" i="1"/>
  <c r="AL91" i="1"/>
  <c r="AN91" i="1"/>
  <c r="L91" i="1" s="1"/>
  <c r="AO91" i="1"/>
  <c r="AQ91" i="1" s="1"/>
  <c r="AP91" i="1"/>
  <c r="AS91" i="1"/>
  <c r="AC91" i="1" s="1"/>
  <c r="M92" i="1"/>
  <c r="AL92" i="1"/>
  <c r="AO92" i="1"/>
  <c r="AP92" i="1"/>
  <c r="AC92" i="1" s="1"/>
  <c r="AQ92" i="1"/>
  <c r="AN92" i="1" s="1"/>
  <c r="L92" i="1" s="1"/>
  <c r="AS92" i="1"/>
  <c r="M93" i="1"/>
  <c r="AC93" i="1"/>
  <c r="AL93" i="1"/>
  <c r="AN93" i="1"/>
  <c r="L93" i="1" s="1"/>
  <c r="AO93" i="1"/>
  <c r="AQ93" i="1" s="1"/>
  <c r="AP93" i="1"/>
  <c r="AS93" i="1"/>
  <c r="M94" i="1"/>
  <c r="AL94" i="1"/>
  <c r="AO94" i="1"/>
  <c r="AP94" i="1"/>
  <c r="AQ94" i="1"/>
  <c r="AN94" i="1" s="1"/>
  <c r="L94" i="1" s="1"/>
  <c r="AS94" i="1"/>
  <c r="AC94" i="1" s="1"/>
  <c r="M95" i="1"/>
  <c r="AL95" i="1"/>
  <c r="AN95" i="1"/>
  <c r="L95" i="1" s="1"/>
  <c r="AO95" i="1"/>
  <c r="AQ95" i="1" s="1"/>
  <c r="AP95" i="1"/>
  <c r="AS95" i="1"/>
  <c r="AC95" i="1" s="1"/>
  <c r="M96" i="1"/>
  <c r="AC96" i="1"/>
  <c r="AL96" i="1"/>
  <c r="AO96" i="1"/>
  <c r="AP96" i="1"/>
  <c r="AQ96" i="1"/>
  <c r="AN96" i="1" s="1"/>
  <c r="L96" i="1" s="1"/>
  <c r="AS96" i="1"/>
  <c r="M97" i="1"/>
  <c r="AC97" i="1"/>
  <c r="AL97" i="1"/>
  <c r="AN97" i="1"/>
  <c r="L97" i="1" s="1"/>
  <c r="AO97" i="1"/>
  <c r="AQ97" i="1" s="1"/>
  <c r="AP97" i="1"/>
  <c r="AS97" i="1"/>
  <c r="M98" i="1"/>
  <c r="AL98" i="1"/>
  <c r="AO98" i="1"/>
  <c r="AP98" i="1"/>
  <c r="AQ98" i="1"/>
  <c r="AN98" i="1" s="1"/>
  <c r="L98" i="1" s="1"/>
  <c r="AS98" i="1"/>
  <c r="AC98" i="1" s="1"/>
  <c r="M99" i="1"/>
  <c r="AL99" i="1"/>
  <c r="AN99" i="1"/>
  <c r="L99" i="1" s="1"/>
  <c r="AO99" i="1"/>
  <c r="AQ99" i="1" s="1"/>
  <c r="AP99" i="1"/>
  <c r="AS99" i="1"/>
  <c r="AC99" i="1" s="1"/>
  <c r="M100" i="1"/>
  <c r="AC100" i="1"/>
  <c r="AL100" i="1"/>
  <c r="AO100" i="1"/>
  <c r="AP100" i="1"/>
  <c r="AQ100" i="1"/>
  <c r="AN100" i="1" s="1"/>
  <c r="L100" i="1" s="1"/>
  <c r="AS100" i="1"/>
  <c r="M101" i="1"/>
  <c r="AC101" i="1"/>
  <c r="AL101" i="1"/>
  <c r="AN101" i="1"/>
  <c r="L101" i="1" s="1"/>
  <c r="AO101" i="1"/>
  <c r="AQ101" i="1" s="1"/>
  <c r="AP101" i="1"/>
  <c r="AS101" i="1"/>
  <c r="M102" i="1"/>
  <c r="AL102" i="1"/>
  <c r="AO102" i="1"/>
  <c r="AP102" i="1"/>
  <c r="AQ102" i="1"/>
  <c r="AN102" i="1" s="1"/>
  <c r="L102" i="1" s="1"/>
  <c r="AS102" i="1"/>
  <c r="AC102" i="1" s="1"/>
  <c r="M103" i="1"/>
  <c r="AL103" i="1"/>
  <c r="AN103" i="1"/>
  <c r="L103" i="1" s="1"/>
  <c r="AO103" i="1"/>
  <c r="AQ103" i="1" s="1"/>
  <c r="AP103" i="1"/>
  <c r="AS103" i="1"/>
  <c r="AC103" i="1" s="1"/>
  <c r="M104" i="1"/>
  <c r="AC104" i="1"/>
  <c r="AL104" i="1"/>
  <c r="AO104" i="1"/>
  <c r="AP104" i="1"/>
  <c r="AQ104" i="1"/>
  <c r="AN104" i="1" s="1"/>
  <c r="L104" i="1" s="1"/>
  <c r="AS104" i="1"/>
  <c r="M105" i="1"/>
  <c r="AC105" i="1"/>
  <c r="AL105" i="1"/>
  <c r="AN105" i="1"/>
  <c r="L105" i="1" s="1"/>
  <c r="AO105" i="1"/>
  <c r="AQ105" i="1" s="1"/>
  <c r="AP105" i="1"/>
  <c r="AS105" i="1"/>
  <c r="M106" i="1"/>
  <c r="AL106" i="1"/>
  <c r="AO106" i="1"/>
  <c r="AP106" i="1"/>
  <c r="AQ106" i="1"/>
  <c r="AN106" i="1" s="1"/>
  <c r="L106" i="1" s="1"/>
  <c r="AS106" i="1"/>
  <c r="AC106" i="1" s="1"/>
  <c r="M107" i="1"/>
  <c r="AL107" i="1"/>
  <c r="AN107" i="1"/>
  <c r="L107" i="1" s="1"/>
  <c r="AO107" i="1"/>
  <c r="AQ107" i="1" s="1"/>
  <c r="AP107" i="1"/>
  <c r="AS107" i="1"/>
  <c r="AC107" i="1" s="1"/>
  <c r="M108" i="1"/>
  <c r="AC108" i="1"/>
  <c r="AL108" i="1"/>
  <c r="AO108" i="1"/>
  <c r="AP108" i="1"/>
  <c r="AQ108" i="1"/>
  <c r="AN108" i="1" s="1"/>
  <c r="L108" i="1" s="1"/>
  <c r="AS108" i="1"/>
  <c r="M109" i="1"/>
  <c r="AC109" i="1"/>
  <c r="AL109" i="1"/>
  <c r="AN109" i="1"/>
  <c r="L109" i="1" s="1"/>
  <c r="AO109" i="1"/>
  <c r="AQ109" i="1" s="1"/>
  <c r="AP109" i="1"/>
  <c r="AS109" i="1"/>
  <c r="M110" i="1"/>
  <c r="AL110" i="1"/>
  <c r="AO110" i="1"/>
  <c r="AP110" i="1"/>
  <c r="AQ110" i="1"/>
  <c r="AN110" i="1" s="1"/>
  <c r="L110" i="1" s="1"/>
  <c r="AS110" i="1"/>
  <c r="AC110" i="1" s="1"/>
  <c r="M111" i="1"/>
  <c r="AL111" i="1"/>
  <c r="AN111" i="1"/>
  <c r="L111" i="1" s="1"/>
  <c r="AO111" i="1"/>
  <c r="AQ111" i="1" s="1"/>
  <c r="AP111" i="1"/>
  <c r="AS111" i="1"/>
  <c r="AC111" i="1" s="1"/>
  <c r="M112" i="1"/>
  <c r="AC112" i="1"/>
  <c r="AL112" i="1"/>
  <c r="AO112" i="1"/>
  <c r="AP112" i="1"/>
  <c r="AQ112" i="1"/>
  <c r="AN112" i="1" s="1"/>
  <c r="L112" i="1" s="1"/>
  <c r="AS112" i="1"/>
  <c r="M113" i="1"/>
  <c r="AC113" i="1"/>
  <c r="AL113" i="1"/>
  <c r="AN113" i="1"/>
  <c r="L113" i="1" s="1"/>
  <c r="AO113" i="1"/>
  <c r="AQ113" i="1" s="1"/>
  <c r="AP113" i="1"/>
  <c r="AS113" i="1"/>
  <c r="M114" i="1"/>
  <c r="AL114" i="1"/>
  <c r="AO114" i="1"/>
  <c r="AP114" i="1"/>
  <c r="AQ114" i="1"/>
  <c r="AN114" i="1" s="1"/>
  <c r="L114" i="1" s="1"/>
  <c r="AS114" i="1"/>
  <c r="AC114" i="1" s="1"/>
  <c r="M115" i="1"/>
  <c r="AL115" i="1"/>
  <c r="AN115" i="1"/>
  <c r="L115" i="1" s="1"/>
  <c r="AO115" i="1"/>
  <c r="AQ115" i="1" s="1"/>
  <c r="AP115" i="1"/>
  <c r="AS115" i="1"/>
  <c r="AC115" i="1" s="1"/>
  <c r="M116" i="1"/>
  <c r="AC116" i="1"/>
  <c r="AL116" i="1"/>
  <c r="AO116" i="1"/>
  <c r="AP116" i="1"/>
  <c r="AQ116" i="1"/>
  <c r="AN116" i="1" s="1"/>
  <c r="L116" i="1" s="1"/>
  <c r="AS116" i="1"/>
  <c r="M117" i="1"/>
  <c r="AC117" i="1"/>
  <c r="AL117" i="1"/>
  <c r="AN117" i="1"/>
  <c r="L117" i="1" s="1"/>
  <c r="AO117" i="1"/>
  <c r="AQ117" i="1" s="1"/>
  <c r="AP117" i="1"/>
  <c r="AS117" i="1"/>
  <c r="M118" i="1"/>
  <c r="AL118" i="1"/>
  <c r="AO118" i="1"/>
  <c r="AP118" i="1"/>
  <c r="AQ118" i="1"/>
  <c r="AN118" i="1" s="1"/>
  <c r="L118" i="1" s="1"/>
  <c r="AS118" i="1"/>
  <c r="AC118" i="1" s="1"/>
  <c r="M119" i="1"/>
  <c r="AL119" i="1"/>
  <c r="AN119" i="1"/>
  <c r="L119" i="1" s="1"/>
  <c r="AO119" i="1"/>
  <c r="AQ119" i="1" s="1"/>
  <c r="AP119" i="1"/>
  <c r="AS119" i="1"/>
  <c r="AC119" i="1" s="1"/>
  <c r="M120" i="1"/>
  <c r="AC120" i="1"/>
  <c r="AL120" i="1"/>
  <c r="AO120" i="1"/>
  <c r="AP120" i="1"/>
  <c r="AQ120" i="1"/>
  <c r="AN120" i="1" s="1"/>
  <c r="L120" i="1" s="1"/>
  <c r="AS120" i="1"/>
  <c r="M121" i="1"/>
  <c r="AC121" i="1"/>
  <c r="AL121" i="1"/>
  <c r="AN121" i="1"/>
  <c r="L121" i="1" s="1"/>
  <c r="AO121" i="1"/>
  <c r="AQ121" i="1" s="1"/>
  <c r="AP121" i="1"/>
  <c r="AS121" i="1"/>
  <c r="M122" i="1"/>
  <c r="AL122" i="1"/>
  <c r="AO122" i="1"/>
  <c r="AP122" i="1"/>
  <c r="AQ122" i="1"/>
  <c r="AN122" i="1" s="1"/>
  <c r="L122" i="1" s="1"/>
  <c r="AS122" i="1"/>
  <c r="AC122" i="1" s="1"/>
  <c r="M123" i="1"/>
  <c r="AL123" i="1"/>
  <c r="AN123" i="1"/>
  <c r="L123" i="1" s="1"/>
  <c r="AO123" i="1"/>
  <c r="AQ123" i="1" s="1"/>
  <c r="AP123" i="1"/>
  <c r="AS123" i="1"/>
  <c r="AC123" i="1" s="1"/>
  <c r="M124" i="1"/>
  <c r="AC124" i="1"/>
  <c r="AL124" i="1"/>
  <c r="AO124" i="1"/>
  <c r="AP124" i="1"/>
  <c r="AQ124" i="1"/>
  <c r="AN124" i="1" s="1"/>
  <c r="L124" i="1" s="1"/>
  <c r="AS124" i="1"/>
  <c r="M125" i="1"/>
  <c r="AC125" i="1"/>
  <c r="AL125" i="1"/>
  <c r="AN125" i="1"/>
  <c r="L125" i="1" s="1"/>
  <c r="AO125" i="1"/>
  <c r="AQ125" i="1" s="1"/>
  <c r="AP125" i="1"/>
  <c r="AS125" i="1"/>
  <c r="M126" i="1"/>
  <c r="AL126" i="1"/>
  <c r="AO126" i="1"/>
  <c r="AP126" i="1"/>
  <c r="AQ126" i="1"/>
  <c r="AN126" i="1" s="1"/>
  <c r="L126" i="1" s="1"/>
  <c r="AS126" i="1"/>
  <c r="AC126" i="1" s="1"/>
  <c r="M127" i="1"/>
  <c r="AL127" i="1"/>
  <c r="AN127" i="1"/>
  <c r="L127" i="1" s="1"/>
  <c r="AO127" i="1"/>
  <c r="AQ127" i="1" s="1"/>
  <c r="AP127" i="1"/>
  <c r="AS127" i="1"/>
  <c r="AC127" i="1" s="1"/>
  <c r="M128" i="1"/>
  <c r="AC128" i="1"/>
  <c r="AL128" i="1"/>
  <c r="AO128" i="1"/>
  <c r="AP128" i="1"/>
  <c r="AQ128" i="1"/>
  <c r="AN128" i="1" s="1"/>
  <c r="L128" i="1" s="1"/>
  <c r="AS128" i="1"/>
  <c r="M129" i="1"/>
  <c r="AC129" i="1"/>
  <c r="AL129" i="1"/>
  <c r="AN129" i="1"/>
  <c r="L129" i="1" s="1"/>
  <c r="AO129" i="1"/>
  <c r="AQ129" i="1" s="1"/>
  <c r="AP129" i="1"/>
  <c r="AS129" i="1"/>
  <c r="M130" i="1"/>
  <c r="AL130" i="1"/>
  <c r="AO130" i="1"/>
  <c r="AP130" i="1"/>
  <c r="AQ130" i="1"/>
  <c r="AN130" i="1" s="1"/>
  <c r="L130" i="1" s="1"/>
  <c r="AS130" i="1"/>
  <c r="AC130" i="1" s="1"/>
  <c r="M131" i="1"/>
  <c r="AL131" i="1"/>
  <c r="AN131" i="1"/>
  <c r="L131" i="1" s="1"/>
  <c r="AO131" i="1"/>
  <c r="AQ131" i="1" s="1"/>
  <c r="AP131" i="1"/>
  <c r="AS131" i="1"/>
  <c r="AC131" i="1" s="1"/>
  <c r="M132" i="1"/>
  <c r="AL132" i="1"/>
  <c r="AO132" i="1"/>
  <c r="AP132" i="1"/>
  <c r="AQ132" i="1"/>
  <c r="AN132" i="1" s="1"/>
  <c r="L132" i="1" s="1"/>
  <c r="AS132" i="1"/>
  <c r="AC132" i="1" s="1"/>
  <c r="M133" i="1"/>
  <c r="AC133" i="1"/>
  <c r="AL133" i="1"/>
  <c r="AN133" i="1"/>
  <c r="L133" i="1" s="1"/>
  <c r="AO133" i="1"/>
  <c r="AQ133" i="1" s="1"/>
  <c r="AP133" i="1"/>
  <c r="AS133" i="1"/>
  <c r="M134" i="1"/>
  <c r="AL134" i="1"/>
  <c r="AN134" i="1"/>
  <c r="L134" i="1" s="1"/>
  <c r="AO134" i="1"/>
  <c r="AP134" i="1"/>
  <c r="AQ134" i="1"/>
  <c r="AS134" i="1"/>
  <c r="AC134" i="1" s="1"/>
  <c r="M135" i="1"/>
  <c r="AL135" i="1"/>
  <c r="AN135" i="1"/>
  <c r="L135" i="1" s="1"/>
  <c r="AO135" i="1"/>
  <c r="AQ135" i="1" s="1"/>
  <c r="AP135" i="1"/>
  <c r="AS135" i="1"/>
  <c r="AC135" i="1" s="1"/>
  <c r="M136" i="1"/>
  <c r="AL136" i="1"/>
  <c r="AO136" i="1"/>
  <c r="AP136" i="1"/>
  <c r="AQ136" i="1"/>
  <c r="AN136" i="1" s="1"/>
  <c r="L136" i="1" s="1"/>
  <c r="AS136" i="1"/>
  <c r="AC136" i="1" s="1"/>
  <c r="M137" i="1"/>
  <c r="AC137" i="1"/>
  <c r="AL137" i="1"/>
  <c r="AN137" i="1"/>
  <c r="L137" i="1" s="1"/>
  <c r="AO137" i="1"/>
  <c r="AQ137" i="1" s="1"/>
  <c r="AP137" i="1"/>
  <c r="AS137" i="1"/>
  <c r="M138" i="1"/>
  <c r="AC138" i="1"/>
  <c r="AL138" i="1"/>
  <c r="AO138" i="1"/>
  <c r="AP138" i="1"/>
  <c r="AQ138" i="1"/>
  <c r="AN138" i="1" s="1"/>
  <c r="L138" i="1" s="1"/>
  <c r="AS138" i="1"/>
  <c r="M139" i="1"/>
  <c r="AL139" i="1"/>
  <c r="AN139" i="1"/>
  <c r="L139" i="1" s="1"/>
  <c r="AO139" i="1"/>
  <c r="AQ139" i="1" s="1"/>
  <c r="AP139" i="1"/>
  <c r="AS139" i="1"/>
  <c r="AC139" i="1" s="1"/>
  <c r="M140" i="1"/>
  <c r="AL140" i="1"/>
  <c r="AO140" i="1"/>
  <c r="AP140" i="1"/>
  <c r="AQ140" i="1"/>
  <c r="AN140" i="1" s="1"/>
  <c r="L140" i="1" s="1"/>
  <c r="AS140" i="1"/>
  <c r="AC140" i="1" s="1"/>
  <c r="M141" i="1"/>
  <c r="AC141" i="1"/>
  <c r="AL141" i="1"/>
  <c r="AN141" i="1"/>
  <c r="L141" i="1" s="1"/>
  <c r="AO141" i="1"/>
  <c r="AQ141" i="1" s="1"/>
  <c r="AP141" i="1"/>
  <c r="AS141" i="1"/>
  <c r="M142" i="1"/>
  <c r="AC142" i="1"/>
  <c r="AL142" i="1"/>
  <c r="AN142" i="1"/>
  <c r="L142" i="1" s="1"/>
  <c r="AO142" i="1"/>
  <c r="AP142" i="1"/>
  <c r="AQ142" i="1"/>
  <c r="AS142" i="1"/>
  <c r="M143" i="1"/>
  <c r="AL143" i="1"/>
  <c r="AN143" i="1"/>
  <c r="L143" i="1" s="1"/>
  <c r="AO143" i="1"/>
  <c r="AQ143" i="1" s="1"/>
  <c r="AP143" i="1"/>
  <c r="AS143" i="1"/>
  <c r="AC143" i="1" s="1"/>
  <c r="M144" i="1"/>
  <c r="AL144" i="1"/>
  <c r="AO144" i="1"/>
  <c r="AP144" i="1"/>
  <c r="AQ144" i="1"/>
  <c r="AN144" i="1" s="1"/>
  <c r="L144" i="1" s="1"/>
  <c r="AS144" i="1"/>
  <c r="AC144" i="1" s="1"/>
  <c r="M145" i="1"/>
  <c r="AC145" i="1"/>
  <c r="AL145" i="1"/>
  <c r="AN145" i="1"/>
  <c r="L145" i="1" s="1"/>
  <c r="AO145" i="1"/>
  <c r="AQ145" i="1" s="1"/>
  <c r="AP145" i="1"/>
  <c r="AS145" i="1"/>
  <c r="M146" i="1"/>
  <c r="AC146" i="1"/>
  <c r="AL146" i="1"/>
  <c r="AN146" i="1"/>
  <c r="L146" i="1" s="1"/>
  <c r="AO146" i="1"/>
  <c r="AP146" i="1"/>
  <c r="AQ146" i="1"/>
  <c r="AS146" i="1"/>
  <c r="M147" i="1"/>
  <c r="AL147" i="1"/>
  <c r="AN147" i="1"/>
  <c r="L147" i="1" s="1"/>
  <c r="AO147" i="1"/>
  <c r="AQ147" i="1" s="1"/>
  <c r="AP147" i="1"/>
  <c r="AS147" i="1"/>
  <c r="AC147" i="1" s="1"/>
  <c r="M148" i="1"/>
  <c r="AL148" i="1"/>
  <c r="AO148" i="1"/>
  <c r="AP148" i="1"/>
  <c r="AQ148" i="1"/>
  <c r="AN148" i="1" s="1"/>
  <c r="L148" i="1" s="1"/>
  <c r="AS148" i="1"/>
  <c r="AC148" i="1" s="1"/>
  <c r="M149" i="1"/>
  <c r="AC149" i="1"/>
  <c r="AL149" i="1"/>
  <c r="AN149" i="1"/>
  <c r="L149" i="1" s="1"/>
  <c r="AO149" i="1"/>
  <c r="AQ149" i="1" s="1"/>
  <c r="AP149" i="1"/>
  <c r="AS149" i="1"/>
  <c r="M150" i="1"/>
  <c r="AC150" i="1"/>
  <c r="AL150" i="1"/>
  <c r="AN150" i="1"/>
  <c r="L150" i="1" s="1"/>
  <c r="AO150" i="1"/>
  <c r="AP150" i="1"/>
  <c r="AQ150" i="1"/>
  <c r="AS150" i="1"/>
  <c r="M151" i="1"/>
  <c r="AL151" i="1"/>
  <c r="AN151" i="1"/>
  <c r="L151" i="1" s="1"/>
  <c r="AO151" i="1"/>
  <c r="AQ151" i="1" s="1"/>
  <c r="AP151" i="1"/>
  <c r="AS151" i="1"/>
  <c r="AC151" i="1" s="1"/>
  <c r="M152" i="1"/>
  <c r="AL152" i="1"/>
  <c r="AO152" i="1"/>
  <c r="AP152" i="1"/>
  <c r="AQ152" i="1"/>
  <c r="AN152" i="1" s="1"/>
  <c r="L152" i="1" s="1"/>
  <c r="AS152" i="1"/>
  <c r="AC152" i="1" s="1"/>
  <c r="M153" i="1"/>
  <c r="AC153" i="1"/>
  <c r="AL153" i="1"/>
  <c r="AN153" i="1"/>
  <c r="L153" i="1" s="1"/>
  <c r="AO153" i="1"/>
  <c r="AQ153" i="1" s="1"/>
  <c r="AP153" i="1"/>
  <c r="AS153" i="1"/>
  <c r="M154" i="1"/>
  <c r="AC154" i="1"/>
  <c r="AL154" i="1"/>
  <c r="AN154" i="1"/>
  <c r="L154" i="1" s="1"/>
  <c r="AO154" i="1"/>
  <c r="AP154" i="1"/>
  <c r="AQ154" i="1"/>
  <c r="AS154" i="1"/>
  <c r="M155" i="1"/>
  <c r="AL155" i="1"/>
  <c r="AN155" i="1"/>
  <c r="L155" i="1" s="1"/>
  <c r="AO155" i="1"/>
  <c r="AQ155" i="1" s="1"/>
  <c r="AP155" i="1"/>
  <c r="AS155" i="1"/>
  <c r="AC155" i="1" s="1"/>
  <c r="M156" i="1"/>
  <c r="AL156" i="1"/>
  <c r="AO156" i="1"/>
  <c r="AP156" i="1"/>
  <c r="AQ156" i="1"/>
  <c r="AN156" i="1" s="1"/>
  <c r="L156" i="1" s="1"/>
  <c r="AS156" i="1"/>
  <c r="AC156" i="1" s="1"/>
  <c r="M157" i="1"/>
  <c r="AC157" i="1"/>
  <c r="AL157" i="1"/>
  <c r="AN157" i="1"/>
  <c r="L157" i="1" s="1"/>
  <c r="AO157" i="1"/>
  <c r="AQ157" i="1" s="1"/>
  <c r="AP157" i="1"/>
  <c r="AS157" i="1"/>
  <c r="M158" i="1"/>
  <c r="AC158" i="1"/>
  <c r="AL158" i="1"/>
  <c r="AN158" i="1"/>
  <c r="L158" i="1" s="1"/>
  <c r="AO158" i="1"/>
  <c r="AP158" i="1"/>
  <c r="AQ158" i="1"/>
  <c r="AS158" i="1"/>
  <c r="M159" i="1"/>
  <c r="AL159" i="1"/>
  <c r="AN159" i="1"/>
  <c r="L159" i="1" s="1"/>
  <c r="AO159" i="1"/>
  <c r="AQ159" i="1" s="1"/>
  <c r="AP159" i="1"/>
  <c r="AS159" i="1"/>
  <c r="AC159" i="1" s="1"/>
  <c r="M160" i="1"/>
  <c r="AL160" i="1"/>
  <c r="AO160" i="1"/>
  <c r="AP160" i="1"/>
  <c r="AQ160" i="1"/>
  <c r="AN160" i="1" s="1"/>
  <c r="L160" i="1" s="1"/>
  <c r="AS160" i="1"/>
  <c r="AC160" i="1" s="1"/>
  <c r="M161" i="1"/>
  <c r="AC161" i="1"/>
  <c r="AL161" i="1"/>
  <c r="AN161" i="1"/>
  <c r="L161" i="1" s="1"/>
  <c r="AO161" i="1"/>
  <c r="AQ161" i="1" s="1"/>
  <c r="AP161" i="1"/>
  <c r="AS161" i="1"/>
  <c r="M162" i="1"/>
  <c r="AC162" i="1"/>
  <c r="AL162" i="1"/>
  <c r="AN162" i="1"/>
  <c r="L162" i="1" s="1"/>
  <c r="AO162" i="1"/>
  <c r="AP162" i="1"/>
  <c r="AQ162" i="1"/>
  <c r="AS162" i="1"/>
  <c r="M163" i="1"/>
  <c r="AL163" i="1"/>
  <c r="AN163" i="1"/>
  <c r="L163" i="1" s="1"/>
  <c r="AO163" i="1"/>
  <c r="AQ163" i="1" s="1"/>
  <c r="AP163" i="1"/>
  <c r="AS163" i="1"/>
  <c r="AC163" i="1" s="1"/>
  <c r="M164" i="1"/>
  <c r="AL164" i="1"/>
  <c r="AO164" i="1"/>
  <c r="AP164" i="1"/>
  <c r="AQ164" i="1"/>
  <c r="AN164" i="1" s="1"/>
  <c r="L164" i="1" s="1"/>
  <c r="AS164" i="1"/>
  <c r="AC164" i="1" s="1"/>
  <c r="M165" i="1"/>
  <c r="AC165" i="1"/>
  <c r="AL165" i="1"/>
  <c r="AN165" i="1"/>
  <c r="L165" i="1" s="1"/>
  <c r="AO165" i="1"/>
  <c r="AQ165" i="1" s="1"/>
  <c r="AP165" i="1"/>
  <c r="AS165" i="1"/>
  <c r="M166" i="1"/>
  <c r="AC166" i="1"/>
  <c r="AL166" i="1"/>
  <c r="AN166" i="1"/>
  <c r="L166" i="1" s="1"/>
  <c r="AO166" i="1"/>
  <c r="AP166" i="1"/>
  <c r="AQ166" i="1"/>
  <c r="AS166" i="1"/>
  <c r="M167" i="1"/>
  <c r="AL167" i="1"/>
  <c r="AN167" i="1"/>
  <c r="L167" i="1" s="1"/>
  <c r="AO167" i="1"/>
  <c r="AQ167" i="1" s="1"/>
  <c r="AP167" i="1"/>
  <c r="AS167" i="1"/>
  <c r="AC167" i="1" s="1"/>
  <c r="M168" i="1"/>
  <c r="AL168" i="1"/>
  <c r="AO168" i="1"/>
  <c r="AP168" i="1"/>
  <c r="AQ168" i="1"/>
  <c r="AN168" i="1" s="1"/>
  <c r="L168" i="1" s="1"/>
  <c r="AS168" i="1"/>
  <c r="AC168" i="1" s="1"/>
  <c r="M169" i="1"/>
  <c r="AC169" i="1"/>
  <c r="AL169" i="1"/>
  <c r="AN169" i="1"/>
  <c r="L169" i="1" s="1"/>
  <c r="AO169" i="1"/>
  <c r="AQ169" i="1" s="1"/>
  <c r="AP169" i="1"/>
  <c r="AS169" i="1"/>
  <c r="M170" i="1"/>
  <c r="AC170" i="1"/>
  <c r="AL170" i="1"/>
  <c r="AN170" i="1"/>
  <c r="L170" i="1" s="1"/>
  <c r="AO170" i="1"/>
  <c r="AP170" i="1"/>
  <c r="AQ170" i="1"/>
  <c r="AS170" i="1"/>
  <c r="M171" i="1"/>
  <c r="AL171" i="1"/>
  <c r="AN171" i="1"/>
  <c r="L171" i="1" s="1"/>
  <c r="AO171" i="1"/>
  <c r="AQ171" i="1" s="1"/>
  <c r="AP171" i="1"/>
  <c r="AS171" i="1"/>
  <c r="AC171" i="1" s="1"/>
  <c r="M172" i="1"/>
  <c r="AL172" i="1"/>
  <c r="AO172" i="1"/>
  <c r="AP172" i="1"/>
  <c r="AQ172" i="1"/>
  <c r="AN172" i="1" s="1"/>
  <c r="L172" i="1" s="1"/>
  <c r="AS172" i="1"/>
  <c r="AC172" i="1" s="1"/>
  <c r="M173" i="1"/>
  <c r="AC173" i="1"/>
  <c r="AL173" i="1"/>
  <c r="AN173" i="1"/>
  <c r="L173" i="1" s="1"/>
  <c r="AO173" i="1"/>
  <c r="AQ173" i="1" s="1"/>
  <c r="AP173" i="1"/>
  <c r="AS173" i="1"/>
  <c r="M174" i="1"/>
  <c r="AC174" i="1"/>
  <c r="AL174" i="1"/>
  <c r="AN174" i="1"/>
  <c r="L174" i="1" s="1"/>
  <c r="AO174" i="1"/>
  <c r="AP174" i="1"/>
  <c r="AQ174" i="1"/>
  <c r="AS174" i="1"/>
  <c r="M175" i="1"/>
  <c r="AL175" i="1"/>
  <c r="AN175" i="1"/>
  <c r="L175" i="1" s="1"/>
  <c r="AO175" i="1"/>
  <c r="AQ175" i="1" s="1"/>
  <c r="AP175" i="1"/>
  <c r="AS175" i="1"/>
  <c r="AC175" i="1" s="1"/>
  <c r="M176" i="1"/>
  <c r="AL176" i="1"/>
  <c r="AO176" i="1"/>
  <c r="AP176" i="1"/>
  <c r="AQ176" i="1"/>
  <c r="AN176" i="1" s="1"/>
  <c r="L176" i="1" s="1"/>
  <c r="AS176" i="1"/>
  <c r="AC176" i="1" s="1"/>
  <c r="M177" i="1"/>
  <c r="AC177" i="1"/>
  <c r="AL177" i="1"/>
  <c r="AN177" i="1"/>
  <c r="L177" i="1" s="1"/>
  <c r="AO177" i="1"/>
  <c r="AQ177" i="1" s="1"/>
  <c r="AP177" i="1"/>
  <c r="AS177" i="1"/>
  <c r="M178" i="1"/>
  <c r="AC178" i="1"/>
  <c r="AL178" i="1"/>
  <c r="AN178" i="1"/>
  <c r="L178" i="1" s="1"/>
  <c r="AO178" i="1"/>
  <c r="AP178" i="1"/>
  <c r="AQ178" i="1"/>
  <c r="AS178" i="1"/>
  <c r="M179" i="1"/>
  <c r="AL179" i="1"/>
  <c r="AN179" i="1"/>
  <c r="L179" i="1" s="1"/>
  <c r="AO179" i="1"/>
  <c r="AQ179" i="1" s="1"/>
  <c r="AP179" i="1"/>
  <c r="AS179" i="1"/>
  <c r="AC179" i="1" s="1"/>
  <c r="M180" i="1"/>
  <c r="AL180" i="1"/>
  <c r="AO180" i="1"/>
  <c r="AP180" i="1"/>
  <c r="AQ180" i="1"/>
  <c r="AN180" i="1" s="1"/>
  <c r="L180" i="1" s="1"/>
  <c r="AS180" i="1"/>
  <c r="AC180" i="1" s="1"/>
  <c r="M181" i="1"/>
  <c r="AC181" i="1"/>
  <c r="AL181" i="1"/>
  <c r="AN181" i="1"/>
  <c r="L181" i="1" s="1"/>
  <c r="AO181" i="1"/>
  <c r="AQ181" i="1" s="1"/>
  <c r="AP181" i="1"/>
  <c r="AS181" i="1"/>
  <c r="M182" i="1"/>
  <c r="AC182" i="1"/>
  <c r="AL182" i="1"/>
  <c r="AN182" i="1"/>
  <c r="L182" i="1" s="1"/>
  <c r="AO182" i="1"/>
  <c r="AP182" i="1"/>
  <c r="AQ182" i="1"/>
  <c r="AS182" i="1"/>
  <c r="M183" i="1"/>
  <c r="AL183" i="1"/>
  <c r="AN183" i="1"/>
  <c r="L183" i="1" s="1"/>
  <c r="AO183" i="1"/>
  <c r="AQ183" i="1" s="1"/>
  <c r="AP183" i="1"/>
  <c r="AS183" i="1"/>
  <c r="AC183" i="1" s="1"/>
  <c r="M184" i="1"/>
  <c r="AL184" i="1"/>
  <c r="AO184" i="1"/>
  <c r="AP184" i="1"/>
  <c r="AQ184" i="1"/>
  <c r="AN184" i="1" s="1"/>
  <c r="L184" i="1" s="1"/>
  <c r="AS184" i="1"/>
  <c r="AC184" i="1" s="1"/>
  <c r="M185" i="1"/>
  <c r="AC185" i="1"/>
  <c r="AL185" i="1"/>
  <c r="AN185" i="1"/>
  <c r="L185" i="1" s="1"/>
  <c r="AO185" i="1"/>
  <c r="AQ185" i="1" s="1"/>
  <c r="AP185" i="1"/>
  <c r="AS185" i="1"/>
  <c r="M186" i="1"/>
  <c r="AC186" i="1"/>
  <c r="AL186" i="1"/>
  <c r="AN186" i="1"/>
  <c r="L186" i="1" s="1"/>
  <c r="AO186" i="1"/>
  <c r="AP186" i="1"/>
  <c r="AQ186" i="1"/>
  <c r="AS186" i="1"/>
  <c r="M187" i="1"/>
  <c r="AL187" i="1"/>
  <c r="AN187" i="1"/>
  <c r="L187" i="1" s="1"/>
  <c r="AO187" i="1"/>
  <c r="AQ187" i="1" s="1"/>
  <c r="AP187" i="1"/>
  <c r="AS187" i="1"/>
  <c r="AC187" i="1" s="1"/>
  <c r="M188" i="1"/>
  <c r="AL188" i="1"/>
  <c r="AO188" i="1"/>
  <c r="AP188" i="1"/>
  <c r="AQ188" i="1"/>
  <c r="AN188" i="1" s="1"/>
  <c r="L188" i="1" s="1"/>
  <c r="AS188" i="1"/>
  <c r="AC188" i="1" s="1"/>
  <c r="M189" i="1"/>
  <c r="AC189" i="1"/>
  <c r="AL189" i="1"/>
  <c r="AN189" i="1"/>
  <c r="L189" i="1" s="1"/>
  <c r="AO189" i="1"/>
  <c r="AQ189" i="1" s="1"/>
  <c r="AP189" i="1"/>
  <c r="AS189" i="1"/>
  <c r="M190" i="1"/>
  <c r="AC190" i="1"/>
  <c r="AL190" i="1"/>
  <c r="AN190" i="1"/>
  <c r="L190" i="1" s="1"/>
  <c r="AO190" i="1"/>
  <c r="AP190" i="1"/>
  <c r="AQ190" i="1"/>
  <c r="AS190" i="1"/>
  <c r="M191" i="1"/>
  <c r="AL191" i="1"/>
  <c r="AN191" i="1"/>
  <c r="L191" i="1" s="1"/>
  <c r="AO191" i="1"/>
  <c r="AQ191" i="1" s="1"/>
  <c r="AP191" i="1"/>
  <c r="AS191" i="1"/>
  <c r="AC191" i="1" s="1"/>
  <c r="M192" i="1"/>
  <c r="AL192" i="1"/>
  <c r="AO192" i="1"/>
  <c r="AP192" i="1"/>
  <c r="AQ192" i="1"/>
  <c r="AN192" i="1" s="1"/>
  <c r="L192" i="1" s="1"/>
  <c r="AS192" i="1"/>
  <c r="AC192" i="1" s="1"/>
  <c r="M193" i="1"/>
  <c r="AC193" i="1"/>
  <c r="AL193" i="1"/>
  <c r="AN193" i="1"/>
  <c r="L193" i="1" s="1"/>
  <c r="AO193" i="1"/>
  <c r="AQ193" i="1" s="1"/>
  <c r="AP193" i="1"/>
  <c r="AS193" i="1"/>
  <c r="M194" i="1"/>
  <c r="AC194" i="1"/>
  <c r="AL194" i="1"/>
  <c r="AN194" i="1"/>
  <c r="L194" i="1" s="1"/>
  <c r="AO194" i="1"/>
  <c r="AP194" i="1"/>
  <c r="AQ194" i="1"/>
  <c r="AS194" i="1"/>
  <c r="M195" i="1"/>
  <c r="AL195" i="1"/>
  <c r="AN195" i="1"/>
  <c r="L195" i="1" s="1"/>
  <c r="AO195" i="1"/>
  <c r="AQ195" i="1" s="1"/>
  <c r="AP195" i="1"/>
  <c r="AS195" i="1"/>
  <c r="AC195" i="1" s="1"/>
  <c r="M196" i="1"/>
  <c r="AL196" i="1"/>
  <c r="AO196" i="1"/>
  <c r="AP196" i="1"/>
  <c r="AQ196" i="1"/>
  <c r="AN196" i="1" s="1"/>
  <c r="L196" i="1" s="1"/>
  <c r="AS196" i="1"/>
  <c r="AC196" i="1" s="1"/>
  <c r="M197" i="1"/>
  <c r="AC197" i="1"/>
  <c r="AL197" i="1"/>
  <c r="AN197" i="1"/>
  <c r="L197" i="1" s="1"/>
  <c r="AO197" i="1"/>
  <c r="AQ197" i="1" s="1"/>
  <c r="AP197" i="1"/>
  <c r="AS197" i="1"/>
  <c r="M198" i="1"/>
  <c r="AC198" i="1"/>
  <c r="AL198" i="1"/>
  <c r="AN198" i="1"/>
  <c r="L198" i="1" s="1"/>
  <c r="AO198" i="1"/>
  <c r="AP198" i="1"/>
  <c r="AQ198" i="1"/>
  <c r="AS198" i="1"/>
  <c r="M199" i="1"/>
  <c r="AL199" i="1"/>
  <c r="AN199" i="1"/>
  <c r="L199" i="1" s="1"/>
  <c r="AO199" i="1"/>
  <c r="AQ199" i="1" s="1"/>
  <c r="AP199" i="1"/>
  <c r="AS199" i="1"/>
  <c r="AC199" i="1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L72" i="1" l="1"/>
  <c r="AC71" i="1"/>
  <c r="L71" i="1"/>
  <c r="AC70" i="1"/>
  <c r="L70" i="1"/>
  <c r="L69" i="1"/>
  <c r="L205" i="1"/>
  <c r="L237" i="1"/>
  <c r="L281" i="1"/>
  <c r="L225" i="1"/>
  <c r="L269" i="1"/>
  <c r="L213" i="1"/>
  <c r="L74" i="1"/>
  <c r="L257" i="1"/>
  <c r="L245" i="1"/>
  <c r="L201" i="1"/>
  <c r="L261" i="1"/>
  <c r="L233" i="1"/>
  <c r="L289" i="1"/>
  <c r="L277" i="1"/>
  <c r="L253" i="1"/>
  <c r="L221" i="1"/>
  <c r="I17" i="3"/>
  <c r="E17" i="3"/>
  <c r="AC6" i="1"/>
  <c r="AC18" i="1"/>
  <c r="AC41" i="1"/>
  <c r="AC43" i="1"/>
  <c r="AC55" i="1"/>
  <c r="AC56" i="1"/>
  <c r="AC57" i="1"/>
  <c r="AC58" i="1"/>
  <c r="AL13" i="1" l="1"/>
  <c r="AN13" i="1"/>
  <c r="AO13" i="1"/>
  <c r="AQ13" i="1" s="1"/>
  <c r="AP13" i="1"/>
  <c r="AS13" i="1"/>
  <c r="AC13" i="1" s="1"/>
  <c r="AL14" i="1"/>
  <c r="AN14" i="1"/>
  <c r="AO14" i="1"/>
  <c r="AQ14" i="1" s="1"/>
  <c r="AP14" i="1"/>
  <c r="AS14" i="1"/>
  <c r="AC14" i="1" s="1"/>
  <c r="AL15" i="1"/>
  <c r="AN15" i="1"/>
  <c r="AO15" i="1"/>
  <c r="AQ15" i="1" s="1"/>
  <c r="AP15" i="1"/>
  <c r="AS15" i="1"/>
  <c r="AC15" i="1" s="1"/>
  <c r="AL16" i="1"/>
  <c r="AN16" i="1"/>
  <c r="AO16" i="1"/>
  <c r="AQ16" i="1" s="1"/>
  <c r="AP16" i="1"/>
  <c r="AS16" i="1"/>
  <c r="AC16" i="1" s="1"/>
  <c r="AL17" i="1"/>
  <c r="AN17" i="1"/>
  <c r="AO17" i="1"/>
  <c r="AQ17" i="1" s="1"/>
  <c r="AP17" i="1"/>
  <c r="AS17" i="1"/>
  <c r="AC17" i="1" s="1"/>
  <c r="AL18" i="1"/>
  <c r="AN18" i="1"/>
  <c r="AO18" i="1"/>
  <c r="AQ18" i="1" s="1"/>
  <c r="AP18" i="1"/>
  <c r="AS18" i="1"/>
  <c r="AL19" i="1"/>
  <c r="AN19" i="1"/>
  <c r="AO19" i="1"/>
  <c r="AQ19" i="1" s="1"/>
  <c r="AP19" i="1"/>
  <c r="AS19" i="1"/>
  <c r="AC19" i="1" s="1"/>
  <c r="AL20" i="1"/>
  <c r="AO20" i="1"/>
  <c r="AQ20" i="1" s="1"/>
  <c r="AP20" i="1"/>
  <c r="AL21" i="1"/>
  <c r="AO21" i="1"/>
  <c r="AP21" i="1"/>
  <c r="AL22" i="1"/>
  <c r="AN22" i="1"/>
  <c r="AO22" i="1"/>
  <c r="AQ22" i="1" s="1"/>
  <c r="AP22" i="1"/>
  <c r="AS22" i="1"/>
  <c r="AC22" i="1" s="1"/>
  <c r="AL23" i="1"/>
  <c r="AN23" i="1"/>
  <c r="AO23" i="1"/>
  <c r="AQ23" i="1" s="1"/>
  <c r="AP23" i="1"/>
  <c r="AS23" i="1"/>
  <c r="AC23" i="1" s="1"/>
  <c r="AL24" i="1"/>
  <c r="AN24" i="1"/>
  <c r="AO24" i="1"/>
  <c r="AQ24" i="1" s="1"/>
  <c r="AP24" i="1"/>
  <c r="AS24" i="1"/>
  <c r="AC24" i="1" s="1"/>
  <c r="AL25" i="1"/>
  <c r="AN25" i="1"/>
  <c r="AO25" i="1"/>
  <c r="AQ25" i="1" s="1"/>
  <c r="AP25" i="1"/>
  <c r="AS25" i="1"/>
  <c r="AC25" i="1" s="1"/>
  <c r="AL26" i="1"/>
  <c r="AO26" i="1"/>
  <c r="AP26" i="1"/>
  <c r="AL27" i="1"/>
  <c r="AN27" i="1"/>
  <c r="AO27" i="1"/>
  <c r="AQ27" i="1" s="1"/>
  <c r="AP27" i="1"/>
  <c r="AS27" i="1"/>
  <c r="AC27" i="1" s="1"/>
  <c r="AL28" i="1"/>
  <c r="AN28" i="1"/>
  <c r="AO28" i="1"/>
  <c r="AQ28" i="1" s="1"/>
  <c r="AP28" i="1"/>
  <c r="AS28" i="1"/>
  <c r="AC28" i="1" s="1"/>
  <c r="AL29" i="1"/>
  <c r="AN29" i="1"/>
  <c r="AO29" i="1"/>
  <c r="AQ29" i="1" s="1"/>
  <c r="AP29" i="1"/>
  <c r="AS29" i="1"/>
  <c r="AC29" i="1" s="1"/>
  <c r="AL30" i="1"/>
  <c r="AN30" i="1"/>
  <c r="AO30" i="1"/>
  <c r="AQ30" i="1" s="1"/>
  <c r="AP30" i="1"/>
  <c r="AS30" i="1"/>
  <c r="AC30" i="1" s="1"/>
  <c r="AL31" i="1"/>
  <c r="AN31" i="1"/>
  <c r="AO31" i="1"/>
  <c r="AQ31" i="1" s="1"/>
  <c r="AP31" i="1"/>
  <c r="AS31" i="1"/>
  <c r="AC31" i="1" s="1"/>
  <c r="AL32" i="1"/>
  <c r="AN32" i="1"/>
  <c r="AO32" i="1"/>
  <c r="AQ32" i="1" s="1"/>
  <c r="AP32" i="1"/>
  <c r="AS32" i="1"/>
  <c r="AC32" i="1" s="1"/>
  <c r="AL33" i="1"/>
  <c r="AN33" i="1"/>
  <c r="AO33" i="1"/>
  <c r="AQ33" i="1" s="1"/>
  <c r="AP33" i="1"/>
  <c r="AS33" i="1"/>
  <c r="AC33" i="1" s="1"/>
  <c r="AL34" i="1"/>
  <c r="AN34" i="1"/>
  <c r="AO34" i="1"/>
  <c r="AQ34" i="1" s="1"/>
  <c r="AP34" i="1"/>
  <c r="AS34" i="1"/>
  <c r="AC34" i="1" s="1"/>
  <c r="AL35" i="1"/>
  <c r="AN35" i="1"/>
  <c r="AO35" i="1"/>
  <c r="AQ35" i="1" s="1"/>
  <c r="AP35" i="1"/>
  <c r="AS35" i="1"/>
  <c r="AC35" i="1" s="1"/>
  <c r="AL36" i="1"/>
  <c r="AO36" i="1"/>
  <c r="AQ36" i="1" s="1"/>
  <c r="AP36" i="1"/>
  <c r="AL37" i="1"/>
  <c r="AN37" i="1"/>
  <c r="AO37" i="1"/>
  <c r="AQ37" i="1" s="1"/>
  <c r="AP37" i="1"/>
  <c r="AS37" i="1"/>
  <c r="AC37" i="1" s="1"/>
  <c r="AL38" i="1"/>
  <c r="AN38" i="1"/>
  <c r="AO38" i="1"/>
  <c r="AQ38" i="1" s="1"/>
  <c r="AP38" i="1"/>
  <c r="AS38" i="1"/>
  <c r="AC38" i="1" s="1"/>
  <c r="AL39" i="1"/>
  <c r="AN39" i="1"/>
  <c r="AO39" i="1"/>
  <c r="AQ39" i="1" s="1"/>
  <c r="AP39" i="1"/>
  <c r="AS39" i="1"/>
  <c r="AC39" i="1" s="1"/>
  <c r="AL40" i="1"/>
  <c r="AN40" i="1"/>
  <c r="AO40" i="1"/>
  <c r="AQ40" i="1" s="1"/>
  <c r="AP40" i="1"/>
  <c r="AS40" i="1"/>
  <c r="AC40" i="1" s="1"/>
  <c r="AL41" i="1"/>
  <c r="AN41" i="1"/>
  <c r="AO41" i="1"/>
  <c r="AQ41" i="1" s="1"/>
  <c r="AP41" i="1"/>
  <c r="AS41" i="1"/>
  <c r="AL42" i="1"/>
  <c r="AN42" i="1"/>
  <c r="AO42" i="1"/>
  <c r="AQ42" i="1" s="1"/>
  <c r="AP42" i="1"/>
  <c r="AS42" i="1"/>
  <c r="AC42" i="1" s="1"/>
  <c r="AL43" i="1"/>
  <c r="AN43" i="1"/>
  <c r="AO43" i="1"/>
  <c r="AQ43" i="1" s="1"/>
  <c r="AP43" i="1"/>
  <c r="AS43" i="1"/>
  <c r="AL44" i="1"/>
  <c r="AN44" i="1"/>
  <c r="AO44" i="1"/>
  <c r="AQ44" i="1" s="1"/>
  <c r="AP44" i="1"/>
  <c r="AS44" i="1"/>
  <c r="AC44" i="1" s="1"/>
  <c r="AL45" i="1"/>
  <c r="AN45" i="1"/>
  <c r="AO45" i="1"/>
  <c r="AQ45" i="1" s="1"/>
  <c r="AP45" i="1"/>
  <c r="AS45" i="1"/>
  <c r="AC45" i="1" s="1"/>
  <c r="AL46" i="1"/>
  <c r="AN46" i="1"/>
  <c r="AO46" i="1"/>
  <c r="AQ46" i="1" s="1"/>
  <c r="AP46" i="1"/>
  <c r="AS46" i="1"/>
  <c r="AC46" i="1" s="1"/>
  <c r="AL47" i="1"/>
  <c r="AO47" i="1"/>
  <c r="AP47" i="1"/>
  <c r="AL48" i="1"/>
  <c r="AN48" i="1"/>
  <c r="AO48" i="1"/>
  <c r="AQ48" i="1" s="1"/>
  <c r="AP48" i="1"/>
  <c r="AS48" i="1"/>
  <c r="AC48" i="1" s="1"/>
  <c r="AL49" i="1"/>
  <c r="AN49" i="1"/>
  <c r="AO49" i="1"/>
  <c r="AQ49" i="1" s="1"/>
  <c r="AP49" i="1"/>
  <c r="AS49" i="1"/>
  <c r="AC49" i="1" s="1"/>
  <c r="AL50" i="1"/>
  <c r="AN50" i="1"/>
  <c r="AO50" i="1"/>
  <c r="AQ50" i="1" s="1"/>
  <c r="AP50" i="1"/>
  <c r="AS50" i="1"/>
  <c r="AC50" i="1" s="1"/>
  <c r="AL51" i="1"/>
  <c r="AO51" i="1"/>
  <c r="AP51" i="1"/>
  <c r="AL52" i="1"/>
  <c r="AN52" i="1"/>
  <c r="AO52" i="1"/>
  <c r="AQ52" i="1" s="1"/>
  <c r="AP52" i="1"/>
  <c r="AS52" i="1"/>
  <c r="AC52" i="1" s="1"/>
  <c r="AL53" i="1"/>
  <c r="AN53" i="1"/>
  <c r="AO53" i="1"/>
  <c r="AQ53" i="1" s="1"/>
  <c r="AP53" i="1"/>
  <c r="AS53" i="1"/>
  <c r="AC53" i="1" s="1"/>
  <c r="AL54" i="1"/>
  <c r="AO54" i="1"/>
  <c r="AP54" i="1"/>
  <c r="AL55" i="1"/>
  <c r="AN55" i="1"/>
  <c r="AO55" i="1"/>
  <c r="AQ55" i="1" s="1"/>
  <c r="AP55" i="1"/>
  <c r="AS55" i="1"/>
  <c r="AL56" i="1"/>
  <c r="AN56" i="1"/>
  <c r="AO56" i="1"/>
  <c r="AQ56" i="1" s="1"/>
  <c r="AP56" i="1"/>
  <c r="AS56" i="1"/>
  <c r="AL57" i="1"/>
  <c r="AN57" i="1"/>
  <c r="AO57" i="1"/>
  <c r="AQ57" i="1" s="1"/>
  <c r="AP57" i="1"/>
  <c r="AS57" i="1"/>
  <c r="AL58" i="1"/>
  <c r="AN58" i="1"/>
  <c r="AO58" i="1"/>
  <c r="AQ58" i="1" s="1"/>
  <c r="AP58" i="1"/>
  <c r="AS58" i="1"/>
  <c r="AL59" i="1"/>
  <c r="AN59" i="1"/>
  <c r="AO59" i="1"/>
  <c r="AQ59" i="1" s="1"/>
  <c r="AP59" i="1"/>
  <c r="AS59" i="1"/>
  <c r="AC59" i="1" s="1"/>
  <c r="AL60" i="1"/>
  <c r="AO60" i="1"/>
  <c r="AP60" i="1"/>
  <c r="AL61" i="1"/>
  <c r="AN61" i="1"/>
  <c r="AO61" i="1"/>
  <c r="AQ61" i="1" s="1"/>
  <c r="AP61" i="1"/>
  <c r="AS61" i="1"/>
  <c r="AC61" i="1" s="1"/>
  <c r="AL62" i="1"/>
  <c r="AO62" i="1"/>
  <c r="AP62" i="1"/>
  <c r="AL63" i="1"/>
  <c r="AN63" i="1"/>
  <c r="AO63" i="1"/>
  <c r="AQ63" i="1" s="1"/>
  <c r="AP63" i="1"/>
  <c r="AS63" i="1"/>
  <c r="AC63" i="1" s="1"/>
  <c r="AL64" i="1"/>
  <c r="AN64" i="1"/>
  <c r="AO64" i="1"/>
  <c r="AQ64" i="1" s="1"/>
  <c r="AP64" i="1"/>
  <c r="AS64" i="1"/>
  <c r="AC64" i="1" s="1"/>
  <c r="AL65" i="1"/>
  <c r="AN65" i="1"/>
  <c r="AO65" i="1"/>
  <c r="AQ65" i="1" s="1"/>
  <c r="AP65" i="1"/>
  <c r="AS65" i="1"/>
  <c r="AC65" i="1" s="1"/>
  <c r="AL66" i="1"/>
  <c r="AO66" i="1"/>
  <c r="AP66" i="1"/>
  <c r="AL67" i="1"/>
  <c r="AN67" i="1"/>
  <c r="AO67" i="1"/>
  <c r="AQ67" i="1" s="1"/>
  <c r="AP67" i="1"/>
  <c r="AS67" i="1"/>
  <c r="AC67" i="1" s="1"/>
  <c r="AL68" i="1"/>
  <c r="AO68" i="1"/>
  <c r="AP68" i="1"/>
  <c r="AP5" i="1"/>
  <c r="AO5" i="1"/>
  <c r="AL5" i="1"/>
  <c r="AL2" i="1" l="1"/>
  <c r="AN2" i="1"/>
  <c r="AO2" i="1"/>
  <c r="AQ2" i="1" s="1"/>
  <c r="AP2" i="1"/>
  <c r="AS2" i="1"/>
  <c r="AC2" i="1" s="1"/>
  <c r="AL3" i="1"/>
  <c r="AN3" i="1"/>
  <c r="AO3" i="1"/>
  <c r="AQ3" i="1" s="1"/>
  <c r="AP3" i="1"/>
  <c r="AS3" i="1"/>
  <c r="AC3" i="1" s="1"/>
  <c r="AL4" i="1"/>
  <c r="AN4" i="1"/>
  <c r="AO4" i="1"/>
  <c r="AQ4" i="1" s="1"/>
  <c r="AP4" i="1"/>
  <c r="AS4" i="1"/>
  <c r="AC4" i="1" s="1"/>
  <c r="AL6" i="1"/>
  <c r="AN6" i="1"/>
  <c r="AO6" i="1"/>
  <c r="AQ6" i="1" s="1"/>
  <c r="AP6" i="1"/>
  <c r="AS6" i="1"/>
  <c r="AL7" i="1"/>
  <c r="AO7" i="1"/>
  <c r="AP7" i="1"/>
  <c r="AL8" i="1"/>
  <c r="AN8" i="1"/>
  <c r="AO8" i="1"/>
  <c r="AQ8" i="1" s="1"/>
  <c r="AP8" i="1"/>
  <c r="AS8" i="1"/>
  <c r="AC8" i="1" s="1"/>
  <c r="AL9" i="1"/>
  <c r="AN9" i="1"/>
  <c r="AO9" i="1"/>
  <c r="AQ9" i="1" s="1"/>
  <c r="AP9" i="1"/>
  <c r="AS9" i="1"/>
  <c r="AC9" i="1" s="1"/>
  <c r="AL10" i="1"/>
  <c r="AN10" i="1"/>
  <c r="AO10" i="1"/>
  <c r="AQ10" i="1" s="1"/>
  <c r="AP10" i="1"/>
  <c r="AS10" i="1"/>
  <c r="AC10" i="1" s="1"/>
  <c r="AL11" i="1"/>
  <c r="AN11" i="1"/>
  <c r="AO11" i="1"/>
  <c r="AQ11" i="1" s="1"/>
  <c r="AP11" i="1"/>
  <c r="AS11" i="1"/>
  <c r="AC11" i="1" s="1"/>
  <c r="AL12" i="1"/>
  <c r="AN12" i="1"/>
  <c r="AO12" i="1"/>
  <c r="AQ12" i="1" s="1"/>
  <c r="AP12" i="1"/>
  <c r="AS12" i="1"/>
  <c r="AC12" i="1" s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Q51" i="1" l="1"/>
  <c r="AQ68" i="1"/>
  <c r="AQ5" i="1"/>
  <c r="AQ54" i="1"/>
  <c r="AN54" i="1" s="1"/>
  <c r="AQ66" i="1"/>
  <c r="AN66" i="1" s="1"/>
  <c r="AQ60" i="1"/>
  <c r="AN60" i="1" s="1"/>
  <c r="AQ47" i="1"/>
  <c r="AQ62" i="1"/>
  <c r="AN62" i="1" s="1"/>
  <c r="AQ26" i="1"/>
  <c r="AN26" i="1" s="1"/>
  <c r="AQ21" i="1"/>
  <c r="AN21" i="1" s="1"/>
  <c r="AQ7" i="1"/>
  <c r="AN7" i="1" s="1"/>
  <c r="AN47" i="1"/>
  <c r="AN51" i="1"/>
  <c r="AN68" i="1"/>
  <c r="AN36" i="1"/>
  <c r="AN5" i="1"/>
  <c r="AN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" i="1" l="1"/>
  <c r="L13" i="1" s="1"/>
  <c r="M15" i="1"/>
  <c r="L15" i="1" s="1"/>
  <c r="M17" i="1"/>
  <c r="L17" i="1" s="1"/>
  <c r="M19" i="1"/>
  <c r="L19" i="1" s="1"/>
  <c r="AS47" i="1"/>
  <c r="AC47" i="1" s="1"/>
  <c r="M52" i="1"/>
  <c r="L52" i="1" s="1"/>
  <c r="M54" i="1"/>
  <c r="L54" i="1" s="1"/>
  <c r="AS68" i="1"/>
  <c r="AC68" i="1" s="1"/>
  <c r="M42" i="1"/>
  <c r="L42" i="1" s="1"/>
  <c r="AS62" i="1"/>
  <c r="AC62" i="1" s="1"/>
  <c r="M68" i="1"/>
  <c r="L68" i="1" s="1"/>
  <c r="M29" i="1"/>
  <c r="L29" i="1" s="1"/>
  <c r="M48" i="1"/>
  <c r="L48" i="1" s="1"/>
  <c r="M50" i="1"/>
  <c r="L50" i="1" s="1"/>
  <c r="AS66" i="1"/>
  <c r="AC66" i="1" s="1"/>
  <c r="AS5" i="1"/>
  <c r="AC5" i="1" s="1"/>
  <c r="M46" i="1"/>
  <c r="L46" i="1" s="1"/>
  <c r="M67" i="1"/>
  <c r="L67" i="1" s="1"/>
  <c r="M31" i="1"/>
  <c r="L31" i="1" s="1"/>
  <c r="M64" i="1"/>
  <c r="L64" i="1" s="1"/>
  <c r="M23" i="1"/>
  <c r="L23" i="1" s="1"/>
  <c r="M38" i="1"/>
  <c r="L38" i="1" s="1"/>
  <c r="M40" i="1"/>
  <c r="L40" i="1" s="1"/>
  <c r="M44" i="1"/>
  <c r="L44" i="1" s="1"/>
  <c r="M47" i="1"/>
  <c r="L47" i="1" s="1"/>
  <c r="M27" i="1"/>
  <c r="L27" i="1" s="1"/>
  <c r="M35" i="1"/>
  <c r="L35" i="1" s="1"/>
  <c r="M25" i="1"/>
  <c r="L25" i="1" s="1"/>
  <c r="M62" i="1"/>
  <c r="L62" i="1" s="1"/>
  <c r="M58" i="1"/>
  <c r="L58" i="1" s="1"/>
  <c r="AS21" i="1"/>
  <c r="AC21" i="1" s="1"/>
  <c r="M28" i="1"/>
  <c r="L28" i="1" s="1"/>
  <c r="M30" i="1"/>
  <c r="L30" i="1" s="1"/>
  <c r="M32" i="1"/>
  <c r="L32" i="1" s="1"/>
  <c r="M34" i="1"/>
  <c r="L34" i="1" s="1"/>
  <c r="M36" i="1"/>
  <c r="L36" i="1" s="1"/>
  <c r="AS60" i="1"/>
  <c r="AC60" i="1" s="1"/>
  <c r="M63" i="1"/>
  <c r="L63" i="1" s="1"/>
  <c r="M65" i="1"/>
  <c r="L65" i="1" s="1"/>
  <c r="M49" i="1"/>
  <c r="L49" i="1" s="1"/>
  <c r="M22" i="1"/>
  <c r="L22" i="1" s="1"/>
  <c r="M24" i="1"/>
  <c r="L24" i="1" s="1"/>
  <c r="M26" i="1"/>
  <c r="L26" i="1" s="1"/>
  <c r="AS54" i="1"/>
  <c r="AC54" i="1" s="1"/>
  <c r="M61" i="1"/>
  <c r="L61" i="1" s="1"/>
  <c r="M57" i="1"/>
  <c r="L57" i="1" s="1"/>
  <c r="M59" i="1"/>
  <c r="L59" i="1" s="1"/>
  <c r="M55" i="1"/>
  <c r="L55" i="1" s="1"/>
  <c r="M5" i="1"/>
  <c r="L5" i="1" s="1"/>
  <c r="M45" i="1"/>
  <c r="L45" i="1" s="1"/>
  <c r="M21" i="1"/>
  <c r="L21" i="1" s="1"/>
  <c r="M60" i="1"/>
  <c r="L60" i="1" s="1"/>
  <c r="M14" i="1"/>
  <c r="L14" i="1" s="1"/>
  <c r="M16" i="1"/>
  <c r="L16" i="1" s="1"/>
  <c r="M18" i="1"/>
  <c r="L18" i="1" s="1"/>
  <c r="M20" i="1"/>
  <c r="L20" i="1" s="1"/>
  <c r="M53" i="1"/>
  <c r="L53" i="1" s="1"/>
  <c r="M33" i="1"/>
  <c r="L33" i="1" s="1"/>
  <c r="M66" i="1"/>
  <c r="L66" i="1" s="1"/>
  <c r="AS20" i="1"/>
  <c r="AC20" i="1" s="1"/>
  <c r="AS51" i="1"/>
  <c r="AC51" i="1" s="1"/>
  <c r="AS36" i="1"/>
  <c r="AC36" i="1" s="1"/>
  <c r="M51" i="1"/>
  <c r="L51" i="1" s="1"/>
  <c r="M56" i="1"/>
  <c r="L56" i="1" s="1"/>
  <c r="AS26" i="1"/>
  <c r="AC26" i="1" s="1"/>
  <c r="M37" i="1"/>
  <c r="L37" i="1" s="1"/>
  <c r="M39" i="1"/>
  <c r="L39" i="1" s="1"/>
  <c r="M41" i="1"/>
  <c r="L41" i="1" s="1"/>
  <c r="M43" i="1"/>
  <c r="L43" i="1" s="1"/>
  <c r="M2" i="1"/>
  <c r="L2" i="1" s="1"/>
  <c r="M4" i="1"/>
  <c r="L4" i="1" s="1"/>
  <c r="M7" i="1"/>
  <c r="L7" i="1" s="1"/>
  <c r="M10" i="1"/>
  <c r="L10" i="1" s="1"/>
  <c r="M6" i="1"/>
  <c r="L6" i="1" s="1"/>
  <c r="M11" i="1"/>
  <c r="L11" i="1" s="1"/>
  <c r="AS7" i="1"/>
  <c r="AC7" i="1" s="1"/>
  <c r="M8" i="1"/>
  <c r="L8" i="1" s="1"/>
  <c r="M12" i="1"/>
  <c r="L12" i="1" s="1"/>
  <c r="M9" i="1"/>
  <c r="L9" i="1" s="1"/>
  <c r="M3" i="1"/>
  <c r="L3" i="1" s="1"/>
</calcChain>
</file>

<file path=xl/sharedStrings.xml><?xml version="1.0" encoding="utf-8"?>
<sst xmlns="http://schemas.openxmlformats.org/spreadsheetml/2006/main" count="6276" uniqueCount="1477">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</sst>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S289"/>
  <sheetViews>
    <sheetView tabSelected="1" zoomScale="80" zoomScaleNormal="80" workbookViewId="0">
      <pane xSplit="3" ySplit="1" topLeftCell="D71" activePane="bottomRight" state="frozen"/>
      <selection pane="topRight" activeCell="C1" sqref="C1"/>
      <selection pane="bottomLeft" activeCell="A2" sqref="A2"/>
      <selection pane="bottomRight" activeCell="D73" sqref="D73"/>
    </sheetView>
  </sheetViews>
  <sheetFormatPr defaultRowHeight="14.5" x14ac:dyDescent="0.35"/>
  <cols>
    <col min="1" max="1" width="10.81640625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9.906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566</v>
      </c>
      <c r="V1" s="10" t="s">
        <v>289</v>
      </c>
      <c r="W1" s="10" t="s">
        <v>245</v>
      </c>
      <c r="X1" s="10" t="s">
        <v>288</v>
      </c>
      <c r="Y1" s="10" t="s">
        <v>310</v>
      </c>
      <c r="Z1" s="10" t="s">
        <v>309</v>
      </c>
      <c r="AA1" s="10" t="s">
        <v>353</v>
      </c>
      <c r="AC1" s="11" t="s">
        <v>322</v>
      </c>
      <c r="AE1" s="17" t="s">
        <v>328</v>
      </c>
      <c r="AF1" s="17" t="s">
        <v>329</v>
      </c>
      <c r="AG1" s="17" t="s">
        <v>323</v>
      </c>
      <c r="AH1" s="17" t="s">
        <v>324</v>
      </c>
      <c r="AI1" s="17" t="s">
        <v>325</v>
      </c>
      <c r="AJ1" s="17" t="s">
        <v>326</v>
      </c>
      <c r="AK1" s="17" t="s">
        <v>327</v>
      </c>
      <c r="AL1" s="15" t="s">
        <v>331</v>
      </c>
      <c r="AN1" s="15" t="s">
        <v>240</v>
      </c>
      <c r="AO1" s="16" t="s">
        <v>319</v>
      </c>
      <c r="AP1" s="16" t="s">
        <v>312</v>
      </c>
      <c r="AQ1" s="16" t="s">
        <v>320</v>
      </c>
      <c r="AR1" s="10" t="s">
        <v>359</v>
      </c>
      <c r="AS1" s="16" t="s">
        <v>313</v>
      </c>
    </row>
    <row r="2" spans="1:45" ht="48.5" x14ac:dyDescent="0.35">
      <c r="A2" t="s">
        <v>595</v>
      </c>
      <c r="B2" t="s">
        <v>1177</v>
      </c>
      <c r="C2" t="s">
        <v>596</v>
      </c>
      <c r="D2" t="s">
        <v>597</v>
      </c>
      <c r="E2" t="s">
        <v>598</v>
      </c>
      <c r="F2" t="s">
        <v>6</v>
      </c>
      <c r="G2">
        <v>3000</v>
      </c>
      <c r="H2">
        <v>830</v>
      </c>
      <c r="I2">
        <v>0.05</v>
      </c>
      <c r="J2" t="s">
        <v>23</v>
      </c>
      <c r="L2" s="12" t="str">
        <f>_xlfn.CONCAT("@PART[",C2,"]:AFTER[",A2,"] // ",IF(Q2="",D2,_xlfn.CONCAT(Q2," (",D2,")")),CHAR(10),"{",CHAR(10),"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U2&lt;&gt;"",_xlfn.CONCAT(CHAR(10),U2),""),IF($AN2&lt;&gt;"",IF(P2="RTG","",_xlfn.CONCAT(CHAR(10),$AN2)),""),IF(AL2&lt;&gt;"",_xlfn.CONCAT(CHAR(10),AL2),""),CHAR(10),"}",IF(AA2="Yes",_xlfn.CONCAT(CHAR(10),"@PART[",C2,"]:NEEDS[KiwiDeprecate]:AFTER[",A2,"]",CHAR(10),"{",CHAR(10),"    kiwiDeprecate = true",CHAR(10),"}"),""),IF(P2="RTG",AN2,""))</f>
        <v>@PART[castor_control_s0_1]:AFTER[Tantares] // Castor CR-A "Bronse" Control Black
{
    @TechRequired = communicationSatellites
}</v>
      </c>
      <c r="M2" s="9" t="str">
        <f>_xlfn.XLOOKUP(_xlfn.CONCAT(N2,O2),TechTree!$C$2:$C$500,TechTree!$D$2:$D$500,"Not Valid Combination",0,1)</f>
        <v>communicationSatellites</v>
      </c>
      <c r="N2" s="8" t="s">
        <v>218</v>
      </c>
      <c r="O2" s="8">
        <v>5</v>
      </c>
      <c r="P2" s="8" t="s">
        <v>243</v>
      </c>
      <c r="T2" s="17"/>
      <c r="U2" s="17"/>
      <c r="V2" s="10" t="s">
        <v>244</v>
      </c>
      <c r="W2" s="10" t="s">
        <v>260</v>
      </c>
      <c r="Y2" s="10" t="s">
        <v>295</v>
      </c>
      <c r="Z2" s="10" t="s">
        <v>304</v>
      </c>
      <c r="AA2" s="10" t="s">
        <v>330</v>
      </c>
      <c r="AC2" s="12" t="str">
        <f>IF(P2="Engine",_xlfn.CONCAT("PARTUPGRADE:NEEDS[",A2,"]",CHAR(10),"{",CHAR(10),"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",CHAR(10),"}"),IF(OR(P2="System",P2="System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330</v>
      </c>
      <c r="AF2" s="18"/>
      <c r="AG2" s="18"/>
      <c r="AH2" s="18"/>
      <c r="AI2" s="18"/>
      <c r="AJ2" s="18"/>
      <c r="AK2" s="18"/>
      <c r="AL2" s="19" t="str">
        <f t="shared" ref="AL2:AL12" si="0"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",W2,CHAR(10),Parts!AQ2,CHAR(10),"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Tank",IF(Y2="NA/Balloon","    KiwiFuelSwitchIgnore = true",IF(Y2="standardLiquidFuel",_xlfn.CONCAT("    fuelTankUpgradeType = ",Y2,CHAR(10),"    fuelTankSizeUpgrade = ",Z2),_xlfn.CONCAT("    fuelTankUpgradeType = ",Y2))),IF(P2="RCS","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" s="16" t="str">
        <f>IF(P2="Engine",VLOOKUP(W2,EngineUpgrades!$A$2:$C$19,2,FALSE),"")</f>
        <v/>
      </c>
      <c r="AP2" s="16" t="str">
        <f>IF(P2="Engine",VLOOKUP(W2,EngineUpgrades!$A$2:$C$19,3,FALSE),"")</f>
        <v/>
      </c>
      <c r="AQ2" s="15" t="str">
        <f>_xlfn.XLOOKUP(AO2,EngineUpgrades!$D$1:$J$1,EngineUpgrades!$D$17:$J$17,"",0,1)</f>
        <v/>
      </c>
      <c r="AR2" s="17">
        <v>2</v>
      </c>
      <c r="AS2" s="16" t="str">
        <f>IF(P2="Engine",_xlfn.XLOOKUP(_xlfn.CONCAT(N2,O2+AR2),TechTree!$C$2:$C$500,TechTree!$D$2:$D$500,"Not Valid Combination",0,1),"")</f>
        <v/>
      </c>
    </row>
    <row r="3" spans="1:45" ht="141.5" customHeight="1" x14ac:dyDescent="0.35">
      <c r="A3" t="s">
        <v>595</v>
      </c>
      <c r="B3" t="s">
        <v>1178</v>
      </c>
      <c r="C3" t="s">
        <v>599</v>
      </c>
      <c r="D3" t="s">
        <v>600</v>
      </c>
      <c r="E3" t="s">
        <v>598</v>
      </c>
      <c r="F3" t="s">
        <v>6</v>
      </c>
      <c r="G3">
        <v>3000</v>
      </c>
      <c r="H3">
        <v>830</v>
      </c>
      <c r="I3">
        <v>7.4999999999999997E-2</v>
      </c>
      <c r="J3" t="s">
        <v>23</v>
      </c>
      <c r="L3" s="12" t="str">
        <f t="shared" ref="L3:L66" si="1">_xlfn.CONCAT("@PART[",C3,"]:AFTER[",A3,"] // ",IF(Q3="",D3,_xlfn.CONCAT(Q3," (",D3,")")),CHAR(10),"{",CHAR(10),"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U3&lt;&gt;"",_xlfn.CONCAT(CHAR(10),U3),""),IF($AN3&lt;&gt;"",IF(P3="RTG","",_xlfn.CONCAT(CHAR(10),$AN3)),""),IF(AL3&lt;&gt;"",_xlfn.CONCAT(CHAR(10),AL3),""),CHAR(10),"}",IF(AA3="Yes",_xlfn.CONCAT(CHAR(10),"@PART[",C3,"]:NEEDS[KiwiDeprecate]:AFTER[",A3,"]",CHAR(10),"{",CHAR(10),"    kiwiDeprecate = true",CHAR(10),"}"),""),IF(P3="RTG",AN3,""))</f>
        <v>@PART[castor_control_s0p5_1]:AFTER[Tantares] // Castor CR-B "SÃ¸lv" Control Black
{
    @TechRequired = unmannedTech
}</v>
      </c>
      <c r="M3" s="9" t="str">
        <f>_xlfn.XLOOKUP(_xlfn.CONCAT(N3,O3),TechTree!$C$2:$C$500,TechTree!$D$2:$D$500,"Not Valid Combination",0,1)</f>
        <v>unmannedTech</v>
      </c>
      <c r="N3" s="8" t="s">
        <v>218</v>
      </c>
      <c r="O3" s="8">
        <v>6</v>
      </c>
      <c r="P3" s="8" t="s">
        <v>243</v>
      </c>
      <c r="U3" s="17"/>
      <c r="V3" s="10" t="s">
        <v>244</v>
      </c>
      <c r="W3" s="10" t="s">
        <v>260</v>
      </c>
      <c r="Y3" s="10" t="s">
        <v>295</v>
      </c>
      <c r="Z3" s="10" t="s">
        <v>304</v>
      </c>
      <c r="AA3" s="10" t="s">
        <v>330</v>
      </c>
      <c r="AC3" s="12" t="str">
        <f t="shared" ref="AC3:AC66" si="2">IF(P3="Engine",_xlfn.CONCAT("PARTUPGRADE:NEEDS[",A3,"]",CHAR(10),"{",CHAR(10),"    name = ",X3,CHAR(10),"    partIcon = ",C3,CHAR(10),"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$@PARTUPGRADE[",X3,"]/techRequired$!&lt;/color&gt; ",CHAR(10),"}"),IF(OR(P3="System",P3="System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/>
      </c>
      <c r="AD3" s="14"/>
      <c r="AE3" s="18" t="s">
        <v>330</v>
      </c>
      <c r="AF3" s="18"/>
      <c r="AG3" s="18"/>
      <c r="AH3" s="18"/>
      <c r="AI3" s="18"/>
      <c r="AJ3" s="18"/>
      <c r="AK3" s="18"/>
      <c r="AL3" s="19" t="str">
        <f t="shared" si="0"/>
        <v/>
      </c>
      <c r="AM3" s="14"/>
      <c r="AN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",W3,CHAR(10),Parts!AQ3,CHAR(10),"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Tank",IF(Y3="NA/Balloon","    KiwiFuelSwitchIgnore = true",IF(Y3="standardLiquidFuel",_xlfn.CONCAT("    fuelTankUpgradeType = ",Y3,CHAR(10),"    fuelTankSizeUpgrade = ",Z3),_xlfn.CONCAT("    fuelTankUpgradeType = ",Y3))),IF(P3="RCS","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" s="16" t="str">
        <f>IF(P3="Engine",VLOOKUP(W3,EngineUpgrades!$A$2:$C$19,2,FALSE),"")</f>
        <v/>
      </c>
      <c r="AP3" s="16" t="str">
        <f>IF(P3="Engine",VLOOKUP(W3,EngineUpgrades!$A$2:$C$19,3,FALSE),"")</f>
        <v/>
      </c>
      <c r="AQ3" s="15" t="str">
        <f>_xlfn.XLOOKUP(AO3,EngineUpgrades!$D$1:$J$1,EngineUpgrades!$D$17:$J$17,"",0,1)</f>
        <v/>
      </c>
      <c r="AR3" s="17">
        <v>2</v>
      </c>
      <c r="AS3" s="16" t="str">
        <f>IF(P3="Engine",_xlfn.XLOOKUP(_xlfn.CONCAT(N3,O3+AR3),TechTree!$C$2:$C$500,TechTree!$D$2:$D$500,"Not Valid Combination",0,1),"")</f>
        <v/>
      </c>
    </row>
    <row r="4" spans="1:45" ht="48.5" x14ac:dyDescent="0.35">
      <c r="A4" t="s">
        <v>595</v>
      </c>
      <c r="B4" t="s">
        <v>1179</v>
      </c>
      <c r="C4" t="s">
        <v>601</v>
      </c>
      <c r="D4" t="s">
        <v>602</v>
      </c>
      <c r="E4" t="s">
        <v>598</v>
      </c>
      <c r="F4" t="s">
        <v>6</v>
      </c>
      <c r="G4">
        <v>3000</v>
      </c>
      <c r="H4">
        <v>830</v>
      </c>
      <c r="I4">
        <v>0.1</v>
      </c>
      <c r="J4" t="s">
        <v>23</v>
      </c>
      <c r="L4" s="12" t="str">
        <f t="shared" si="1"/>
        <v>@PART[castor_control_s1_1]:AFTER[Tantares] // Castor CR-C "Gull" Control Black
{
    @TechRequired = unmannedTech
}</v>
      </c>
      <c r="M4" s="9" t="str">
        <f>_xlfn.XLOOKUP(_xlfn.CONCAT(N4,O4),TechTree!$C$2:$C$500,TechTree!$D$2:$D$500,"Not Valid Combination",0,1)</f>
        <v>unmannedTech</v>
      </c>
      <c r="N4" s="8" t="s">
        <v>218</v>
      </c>
      <c r="O4" s="8">
        <v>6</v>
      </c>
      <c r="P4" s="8" t="s">
        <v>243</v>
      </c>
      <c r="U4" s="17"/>
      <c r="V4" s="10" t="s">
        <v>244</v>
      </c>
      <c r="W4" s="10" t="s">
        <v>260</v>
      </c>
      <c r="Y4" s="10" t="s">
        <v>295</v>
      </c>
      <c r="Z4" s="10" t="s">
        <v>304</v>
      </c>
      <c r="AA4" s="10" t="s">
        <v>330</v>
      </c>
      <c r="AC4" s="12" t="str">
        <f t="shared" si="2"/>
        <v/>
      </c>
      <c r="AD4" s="14"/>
      <c r="AE4" s="18" t="s">
        <v>330</v>
      </c>
      <c r="AF4" s="18"/>
      <c r="AG4" s="18"/>
      <c r="AH4" s="18"/>
      <c r="AI4" s="18"/>
      <c r="AJ4" s="18"/>
      <c r="AK4" s="18"/>
      <c r="AL4" s="19" t="str">
        <f t="shared" si="0"/>
        <v/>
      </c>
      <c r="AM4" s="14"/>
      <c r="AN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",W4,CHAR(10),Parts!AQ4,CHAR(10),"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Tank",IF(Y4="NA/Balloon","    KiwiFuelSwitchIgnore = true",IF(Y4="standardLiquidFuel",_xlfn.CONCAT("    fuelTankUpgradeType = ",Y4,CHAR(10),"    fuelTankSizeUpgrade = ",Z4),_xlfn.CONCAT("    fuelTankUpgradeType = ",Y4))),IF(P4="RCS","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" s="16" t="str">
        <f>IF(P4="Engine",VLOOKUP(W4,EngineUpgrades!$A$2:$C$19,2,FALSE),"")</f>
        <v/>
      </c>
      <c r="AP4" s="16" t="str">
        <f>IF(P4="Engine",VLOOKUP(W4,EngineUpgrades!$A$2:$C$19,3,FALSE),"")</f>
        <v/>
      </c>
      <c r="AQ4" s="15" t="str">
        <f>_xlfn.XLOOKUP(AO4,EngineUpgrades!$D$1:$J$1,EngineUpgrades!$D$17:$J$17,"",0,1)</f>
        <v/>
      </c>
      <c r="AR4" s="17">
        <v>2</v>
      </c>
      <c r="AS4" s="16" t="str">
        <f>IF(P4="Engine",_xlfn.XLOOKUP(_xlfn.CONCAT(N4,O4+AR4),TechTree!$C$2:$C$500,TechTree!$D$2:$D$500,"Not Valid Combination",0,1),"")</f>
        <v/>
      </c>
    </row>
    <row r="5" spans="1:45" ht="60.5" x14ac:dyDescent="0.35">
      <c r="A5" t="s">
        <v>595</v>
      </c>
      <c r="B5" t="s">
        <v>1180</v>
      </c>
      <c r="C5" t="s">
        <v>603</v>
      </c>
      <c r="D5" t="s">
        <v>604</v>
      </c>
      <c r="E5" t="s">
        <v>598</v>
      </c>
      <c r="F5" t="s">
        <v>605</v>
      </c>
      <c r="G5">
        <v>200</v>
      </c>
      <c r="H5">
        <v>200</v>
      </c>
      <c r="I5">
        <v>5.0000000000000001E-3</v>
      </c>
      <c r="J5" t="s">
        <v>16</v>
      </c>
      <c r="L5" s="12" t="str">
        <f t="shared" si="1"/>
        <v>@PART[lepus_ladder_srf_1]:AFTER[Tantares] // Lepus CL-A1 Folding ladder
{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224</v>
      </c>
      <c r="O5" s="8">
        <v>4</v>
      </c>
      <c r="P5" s="8" t="s">
        <v>7</v>
      </c>
      <c r="V5" s="10" t="s">
        <v>244</v>
      </c>
      <c r="W5" s="10" t="s">
        <v>258</v>
      </c>
      <c r="Y5" s="10" t="s">
        <v>295</v>
      </c>
      <c r="Z5" s="10" t="s">
        <v>304</v>
      </c>
      <c r="AA5" s="10" t="s">
        <v>330</v>
      </c>
      <c r="AC5" s="12" t="str">
        <f t="shared" si="2"/>
        <v/>
      </c>
      <c r="AD5" s="14"/>
      <c r="AE5" s="18" t="s">
        <v>330</v>
      </c>
      <c r="AF5" s="18">
        <v>228</v>
      </c>
      <c r="AG5" s="18" t="s">
        <v>380</v>
      </c>
      <c r="AH5" s="18" t="s">
        <v>381</v>
      </c>
      <c r="AI5" s="18" t="s">
        <v>382</v>
      </c>
      <c r="AJ5" s="18"/>
      <c r="AK5" s="18"/>
      <c r="AL5" s="19" t="str">
        <f t="shared" ref="AL5" si="3"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",W5,CHAR(10),Parts!AQ5,CHAR(10),"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Tank",IF(Y5="NA/Balloon","    KiwiFuelSwitchIgnore = true",IF(Y5="standardLiquidFuel",_xlfn.CONCAT("    fuelTankUpgradeType = ",Y5,CHAR(10),"    fuelTankSizeUpgrade = ",Z5),_xlfn.CONCAT("    fuelTankUpgradeType = ",Y5))),IF(P5="RCS","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5" s="16" t="str">
        <f>IF(P5="Engine",VLOOKUP(W5,EngineUpgrades!$A$2:$C$19,2,FALSE),"")</f>
        <v/>
      </c>
      <c r="AP5" s="16" t="str">
        <f>IF(P5="Engine",VLOOKUP(W5,EngineUpgrades!$A$2:$C$19,3,FALSE),"")</f>
        <v/>
      </c>
      <c r="AQ5" s="15" t="str">
        <f>_xlfn.XLOOKUP(AO5,EngineUpgrades!$D$1:$J$1,EngineUpgrades!$D$17:$J$17,"",0,1)</f>
        <v/>
      </c>
      <c r="AR5" s="17">
        <v>2</v>
      </c>
      <c r="AS5" s="16" t="str">
        <f>IF(P5="Engine",_xlfn.XLOOKUP(_xlfn.CONCAT(N5,O5+AR5),TechTree!$C$2:$C$500,TechTree!$D$2:$D$500,"Not Valid Combination",0,1),"")</f>
        <v/>
      </c>
    </row>
    <row r="6" spans="1:45" ht="65" customHeight="1" x14ac:dyDescent="0.35">
      <c r="A6" t="s">
        <v>595</v>
      </c>
      <c r="B6" t="s">
        <v>1181</v>
      </c>
      <c r="C6" t="s">
        <v>606</v>
      </c>
      <c r="D6" t="s">
        <v>607</v>
      </c>
      <c r="E6" t="s">
        <v>598</v>
      </c>
      <c r="F6" t="s">
        <v>605</v>
      </c>
      <c r="G6">
        <v>400</v>
      </c>
      <c r="H6">
        <v>400</v>
      </c>
      <c r="I6">
        <v>0.01</v>
      </c>
      <c r="J6" t="s">
        <v>16</v>
      </c>
      <c r="L6" s="12" t="str">
        <f t="shared" si="1"/>
        <v>@PART[lepus_ladder_srf_2]:AFTER[Tantares] // Lepus CL-A2 Folding Ladder
{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224</v>
      </c>
      <c r="O6" s="8">
        <v>4</v>
      </c>
      <c r="P6" s="8" t="s">
        <v>7</v>
      </c>
      <c r="V6" s="10" t="s">
        <v>244</v>
      </c>
      <c r="W6" s="10" t="s">
        <v>260</v>
      </c>
      <c r="Y6" s="10" t="s">
        <v>295</v>
      </c>
      <c r="Z6" s="10" t="s">
        <v>304</v>
      </c>
      <c r="AA6" s="10" t="s">
        <v>330</v>
      </c>
      <c r="AC6" s="12" t="str">
        <f t="shared" si="2"/>
        <v/>
      </c>
      <c r="AD6" s="14"/>
      <c r="AE6" s="18" t="s">
        <v>330</v>
      </c>
      <c r="AF6" s="18"/>
      <c r="AG6" s="18"/>
      <c r="AH6" s="18"/>
      <c r="AI6" s="18"/>
      <c r="AJ6" s="18"/>
      <c r="AK6" s="18"/>
      <c r="AL6" s="19" t="str">
        <f t="shared" si="0"/>
        <v/>
      </c>
      <c r="AM6" s="14"/>
      <c r="AN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",W6,CHAR(10),Parts!AQ6,CHAR(10),"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Tank",IF(Y6="NA/Balloon","    KiwiFuelSwitchIgnore = true",IF(Y6="standardLiquidFuel",_xlfn.CONCAT("    fuelTankUpgradeType = ",Y6,CHAR(10),"    fuelTankSizeUpgrade = ",Z6),_xlfn.CONCAT("    fuelTankUpgradeType = ",Y6))),IF(P6="RCS","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" s="16" t="str">
        <f>IF(P6="Engine",VLOOKUP(W6,EngineUpgrades!$A$2:$C$19,2,FALSE),"")</f>
        <v/>
      </c>
      <c r="AP6" s="16" t="str">
        <f>IF(P6="Engine",VLOOKUP(W6,EngineUpgrades!$A$2:$C$19,3,FALSE),"")</f>
        <v/>
      </c>
      <c r="AQ6" s="15" t="str">
        <f>_xlfn.XLOOKUP(AO6,EngineUpgrades!$D$1:$J$1,EngineUpgrades!$D$17:$J$17,"",0,1)</f>
        <v/>
      </c>
      <c r="AR6" s="17">
        <v>2</v>
      </c>
      <c r="AS6" s="16" t="str">
        <f>IF(P6="Engine",_xlfn.XLOOKUP(_xlfn.CONCAT(N6,O6+AR6),TechTree!$C$2:$C$500,TechTree!$D$2:$D$500,"Not Valid Combination",0,1),"")</f>
        <v/>
      </c>
    </row>
    <row r="7" spans="1:45" ht="60.5" x14ac:dyDescent="0.35">
      <c r="A7" t="s">
        <v>595</v>
      </c>
      <c r="B7" t="s">
        <v>1182</v>
      </c>
      <c r="C7" t="s">
        <v>608</v>
      </c>
      <c r="D7" t="s">
        <v>609</v>
      </c>
      <c r="E7" t="s">
        <v>598</v>
      </c>
      <c r="F7" t="s">
        <v>610</v>
      </c>
      <c r="G7">
        <v>1000</v>
      </c>
      <c r="H7">
        <v>200</v>
      </c>
      <c r="I7">
        <v>1.4999999999999999E-2</v>
      </c>
      <c r="J7" t="s">
        <v>16</v>
      </c>
      <c r="L7" s="12" t="str">
        <f t="shared" si="1"/>
        <v>@PART[lepus_landing_leg_srf_1]:AFTER[Tantares] // Lepus LPU-1 Landing Leg
{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221</v>
      </c>
      <c r="O7" s="8">
        <v>5</v>
      </c>
      <c r="P7" s="8" t="s">
        <v>7</v>
      </c>
      <c r="V7" s="10" t="s">
        <v>244</v>
      </c>
      <c r="W7" s="10" t="s">
        <v>386</v>
      </c>
      <c r="Y7" s="10" t="s">
        <v>295</v>
      </c>
      <c r="Z7" s="10" t="s">
        <v>304</v>
      </c>
      <c r="AA7" s="10" t="s">
        <v>330</v>
      </c>
      <c r="AC7" s="12" t="str">
        <f t="shared" si="2"/>
        <v/>
      </c>
      <c r="AD7" s="14"/>
      <c r="AE7" s="18" t="s">
        <v>330</v>
      </c>
      <c r="AF7" s="18"/>
      <c r="AG7" s="18"/>
      <c r="AH7" s="18"/>
      <c r="AI7" s="18"/>
      <c r="AJ7" s="18"/>
      <c r="AK7" s="18"/>
      <c r="AL7" s="19" t="str">
        <f t="shared" si="0"/>
        <v/>
      </c>
      <c r="AM7" s="14"/>
      <c r="AN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",W7,CHAR(10),Parts!AQ7,CHAR(10),"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Tank",IF(Y7="NA/Balloon","    KiwiFuelSwitchIgnore = true",IF(Y7="standardLiquidFuel",_xlfn.CONCAT("    fuelTankUpgradeType = ",Y7,CHAR(10),"    fuelTankSizeUpgrade = ",Z7),_xlfn.CONCAT("    fuelTankUpgradeType = ",Y7))),IF(P7="RCS","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7" s="16" t="str">
        <f>IF(P7="Engine",VLOOKUP(W7,EngineUpgrades!$A$2:$C$19,2,FALSE),"")</f>
        <v/>
      </c>
      <c r="AP7" s="16" t="str">
        <f>IF(P7="Engine",VLOOKUP(W7,EngineUpgrades!$A$2:$C$19,3,FALSE),"")</f>
        <v/>
      </c>
      <c r="AQ7" s="15" t="str">
        <f>_xlfn.XLOOKUP(AO7,EngineUpgrades!$D$1:$J$1,EngineUpgrades!$D$17:$J$17,"",0,1)</f>
        <v/>
      </c>
      <c r="AR7" s="17">
        <v>2</v>
      </c>
      <c r="AS7" s="16" t="str">
        <f>IF(P7="Engine",_xlfn.XLOOKUP(_xlfn.CONCAT(N7,O7+AR7),TechTree!$C$2:$C$500,TechTree!$D$2:$D$500,"Not Valid Combination",0,1),"")</f>
        <v/>
      </c>
    </row>
    <row r="8" spans="1:45" ht="48.5" x14ac:dyDescent="0.35">
      <c r="A8" t="s">
        <v>595</v>
      </c>
      <c r="B8" t="s">
        <v>1183</v>
      </c>
      <c r="C8" t="s">
        <v>611</v>
      </c>
      <c r="D8" t="s">
        <v>612</v>
      </c>
      <c r="E8" t="s">
        <v>598</v>
      </c>
      <c r="F8" t="s">
        <v>11</v>
      </c>
      <c r="G8">
        <v>250</v>
      </c>
      <c r="H8">
        <v>50</v>
      </c>
      <c r="I8">
        <v>0.01</v>
      </c>
      <c r="J8" t="s">
        <v>16</v>
      </c>
      <c r="L8" s="12" t="str">
        <f t="shared" si="1"/>
        <v>@PART[lepus_rocket_motor_srf_1]:AFTER[Tantares] // Lepus "Stoppsnart" Nesting Jet
{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216</v>
      </c>
      <c r="O8" s="8">
        <v>5</v>
      </c>
      <c r="P8" s="8" t="s">
        <v>243</v>
      </c>
      <c r="V8" s="10" t="s">
        <v>244</v>
      </c>
      <c r="W8" s="10" t="s">
        <v>260</v>
      </c>
      <c r="Y8" s="10" t="s">
        <v>295</v>
      </c>
      <c r="Z8" s="10" t="s">
        <v>304</v>
      </c>
      <c r="AA8" s="10" t="s">
        <v>330</v>
      </c>
      <c r="AC8" s="12" t="str">
        <f t="shared" si="2"/>
        <v/>
      </c>
      <c r="AD8" s="14"/>
      <c r="AE8" s="18" t="s">
        <v>330</v>
      </c>
      <c r="AF8" s="18"/>
      <c r="AG8" s="18"/>
      <c r="AH8" s="18"/>
      <c r="AI8" s="18"/>
      <c r="AJ8" s="18"/>
      <c r="AK8" s="18"/>
      <c r="AL8" s="19" t="str">
        <f t="shared" si="0"/>
        <v/>
      </c>
      <c r="AM8" s="14"/>
      <c r="AN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",W8,CHAR(10),Parts!AQ8,CHAR(10),"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Tank",IF(Y8="NA/Balloon","    KiwiFuelSwitchIgnore = true",IF(Y8="standardLiquidFuel",_xlfn.CONCAT("    fuelTankUpgradeType = ",Y8,CHAR(10),"    fuelTankSizeUpgrade = ",Z8),_xlfn.CONCAT("    fuelTankUpgradeType = ",Y8))),IF(P8="RCS","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8" s="16" t="str">
        <f>IF(P8="Engine",VLOOKUP(W8,EngineUpgrades!$A$2:$C$19,2,FALSE),"")</f>
        <v/>
      </c>
      <c r="AP8" s="16" t="str">
        <f>IF(P8="Engine",VLOOKUP(W8,EngineUpgrades!$A$2:$C$19,3,FALSE),"")</f>
        <v/>
      </c>
      <c r="AQ8" s="15" t="str">
        <f>_xlfn.XLOOKUP(AO8,EngineUpgrades!$D$1:$J$1,EngineUpgrades!$D$17:$J$17,"",0,1)</f>
        <v/>
      </c>
      <c r="AR8" s="17">
        <v>2</v>
      </c>
      <c r="AS8" s="16" t="str">
        <f>IF(P8="Engine",_xlfn.XLOOKUP(_xlfn.CONCAT(N8,O8+AR8),TechTree!$C$2:$C$500,TechTree!$D$2:$D$500,"Not Valid Combination",0,1),"")</f>
        <v/>
      </c>
    </row>
    <row r="9" spans="1:45" ht="48.5" x14ac:dyDescent="0.35">
      <c r="A9" t="s">
        <v>595</v>
      </c>
      <c r="B9" t="s">
        <v>1184</v>
      </c>
      <c r="C9" t="s">
        <v>613</v>
      </c>
      <c r="D9" t="s">
        <v>614</v>
      </c>
      <c r="E9" t="s">
        <v>598</v>
      </c>
      <c r="F9" t="s">
        <v>11</v>
      </c>
      <c r="G9">
        <v>250</v>
      </c>
      <c r="H9">
        <v>50</v>
      </c>
      <c r="I9">
        <v>0.02</v>
      </c>
      <c r="J9" t="s">
        <v>16</v>
      </c>
      <c r="L9" s="12" t="str">
        <f t="shared" si="1"/>
        <v>@PART[lepus_rocket_motor_srf_2]:AFTER[Tantares] // Lepus "StoppnÃ¥" Nesting Jet
{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216</v>
      </c>
      <c r="O9" s="8">
        <v>5</v>
      </c>
      <c r="P9" s="8" t="s">
        <v>243</v>
      </c>
      <c r="V9" s="10" t="s">
        <v>244</v>
      </c>
      <c r="W9" s="10" t="s">
        <v>260</v>
      </c>
      <c r="Y9" s="10" t="s">
        <v>295</v>
      </c>
      <c r="Z9" s="10" t="s">
        <v>304</v>
      </c>
      <c r="AA9" s="10" t="s">
        <v>330</v>
      </c>
      <c r="AC9" s="12" t="str">
        <f t="shared" si="2"/>
        <v/>
      </c>
      <c r="AD9" s="14"/>
      <c r="AE9" s="18" t="s">
        <v>330</v>
      </c>
      <c r="AF9" s="18"/>
      <c r="AG9" s="18"/>
      <c r="AH9" s="18"/>
      <c r="AI9" s="18"/>
      <c r="AJ9" s="18"/>
      <c r="AK9" s="18"/>
      <c r="AL9" s="19" t="str">
        <f t="shared" si="0"/>
        <v/>
      </c>
      <c r="AM9" s="14"/>
      <c r="AN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",W9,CHAR(10),Parts!AQ9,CHAR(10),"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Tank",IF(Y9="NA/Balloon","    KiwiFuelSwitchIgnore = true",IF(Y9="standardLiquidFuel",_xlfn.CONCAT("    fuelTankUpgradeType = ",Y9,CHAR(10),"    fuelTankSizeUpgrade = ",Z9),_xlfn.CONCAT("    fuelTankUpgradeType = ",Y9))),IF(P9="RCS","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9" s="16" t="str">
        <f>IF(P9="Engine",VLOOKUP(W9,EngineUpgrades!$A$2:$C$19,2,FALSE),"")</f>
        <v/>
      </c>
      <c r="AP9" s="16" t="str">
        <f>IF(P9="Engine",VLOOKUP(W9,EngineUpgrades!$A$2:$C$19,3,FALSE),"")</f>
        <v/>
      </c>
      <c r="AQ9" s="15" t="str">
        <f>_xlfn.XLOOKUP(AO9,EngineUpgrades!$D$1:$J$1,EngineUpgrades!$D$17:$J$17,"",0,1)</f>
        <v/>
      </c>
      <c r="AR9" s="17">
        <v>2</v>
      </c>
      <c r="AS9" s="16" t="str">
        <f>IF(P9="Engine",_xlfn.XLOOKUP(_xlfn.CONCAT(N9,O9+AR9),TechTree!$C$2:$C$500,TechTree!$D$2:$D$500,"Not Valid Combination",0,1),"")</f>
        <v/>
      </c>
    </row>
    <row r="10" spans="1:45" ht="60.5" x14ac:dyDescent="0.35">
      <c r="A10" t="s">
        <v>595</v>
      </c>
      <c r="B10" t="s">
        <v>1185</v>
      </c>
      <c r="C10" t="s">
        <v>615</v>
      </c>
      <c r="D10" t="s">
        <v>616</v>
      </c>
      <c r="E10" t="s">
        <v>617</v>
      </c>
      <c r="F10" t="s">
        <v>610</v>
      </c>
      <c r="G10">
        <v>1700</v>
      </c>
      <c r="H10">
        <v>340</v>
      </c>
      <c r="I10">
        <v>0.1</v>
      </c>
      <c r="J10" t="s">
        <v>58</v>
      </c>
      <c r="L10" s="12" t="str">
        <f t="shared" si="1"/>
        <v>@PART[vela_landing_leg_srf_1]:AFTER[Tantares] // Vela WLF-1 Landing Ski
{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221</v>
      </c>
      <c r="O10" s="8">
        <v>5</v>
      </c>
      <c r="P10" s="8" t="s">
        <v>7</v>
      </c>
      <c r="V10" s="10" t="s">
        <v>244</v>
      </c>
      <c r="W10" s="10" t="s">
        <v>260</v>
      </c>
      <c r="Y10" s="10" t="s">
        <v>295</v>
      </c>
      <c r="Z10" s="10" t="s">
        <v>304</v>
      </c>
      <c r="AA10" s="10" t="s">
        <v>330</v>
      </c>
      <c r="AC10" s="12" t="str">
        <f t="shared" si="2"/>
        <v/>
      </c>
      <c r="AD10" s="14"/>
      <c r="AE10" s="18" t="s">
        <v>330</v>
      </c>
      <c r="AF10" s="18"/>
      <c r="AG10" s="18"/>
      <c r="AH10" s="18"/>
      <c r="AI10" s="18"/>
      <c r="AJ10" s="18"/>
      <c r="AK10" s="18"/>
      <c r="AL10" s="19" t="str">
        <f t="shared" si="0"/>
        <v/>
      </c>
      <c r="AM10" s="14"/>
      <c r="AN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",W10,CHAR(10),Parts!AQ10,CHAR(10),"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Tank",IF(Y10="NA/Balloon","    KiwiFuelSwitchIgnore = true",IF(Y10="standardLiquidFuel",_xlfn.CONCAT("    fuelTankUpgradeType = ",Y10,CHAR(10),"    fuelTankSizeUpgrade = ",Z10),_xlfn.CONCAT("    fuelTankUpgradeType = ",Y10))),IF(P10="RCS","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0" s="16" t="str">
        <f>IF(P10="Engine",VLOOKUP(W10,EngineUpgrades!$A$2:$C$19,2,FALSE),"")</f>
        <v/>
      </c>
      <c r="AP10" s="16" t="str">
        <f>IF(P10="Engine",VLOOKUP(W10,EngineUpgrades!$A$2:$C$19,3,FALSE),"")</f>
        <v/>
      </c>
      <c r="AQ10" s="15" t="str">
        <f>_xlfn.XLOOKUP(AO10,EngineUpgrades!$D$1:$J$1,EngineUpgrades!$D$17:$J$17,"",0,1)</f>
        <v/>
      </c>
      <c r="AR10" s="17">
        <v>2</v>
      </c>
      <c r="AS10" s="16" t="str">
        <f>IF(P10="Engine",_xlfn.XLOOKUP(_xlfn.CONCAT(N10,O10+AR10),TechTree!$C$2:$C$500,TechTree!$D$2:$D$500,"Not Valid Combination",0,1),"")</f>
        <v/>
      </c>
    </row>
    <row r="11" spans="1:45" ht="60.5" x14ac:dyDescent="0.35">
      <c r="A11" t="s">
        <v>595</v>
      </c>
      <c r="B11" t="s">
        <v>1186</v>
      </c>
      <c r="C11" t="s">
        <v>618</v>
      </c>
      <c r="D11" t="s">
        <v>619</v>
      </c>
      <c r="E11" t="s">
        <v>617</v>
      </c>
      <c r="F11" t="s">
        <v>610</v>
      </c>
      <c r="G11">
        <v>1700</v>
      </c>
      <c r="H11">
        <v>340</v>
      </c>
      <c r="I11">
        <v>0.1</v>
      </c>
      <c r="J11" t="s">
        <v>58</v>
      </c>
      <c r="L11" s="12" t="str">
        <f t="shared" si="1"/>
        <v>@PART[vela_landing_leg_srf_2]:AFTER[Tantares] // Vela WLF-2 Landing Ski
{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221</v>
      </c>
      <c r="O11" s="8">
        <v>5</v>
      </c>
      <c r="P11" s="8" t="s">
        <v>7</v>
      </c>
      <c r="V11" s="10" t="s">
        <v>244</v>
      </c>
      <c r="W11" s="10" t="s">
        <v>260</v>
      </c>
      <c r="Y11" s="10" t="s">
        <v>295</v>
      </c>
      <c r="Z11" s="10" t="s">
        <v>304</v>
      </c>
      <c r="AA11" s="10" t="s">
        <v>330</v>
      </c>
      <c r="AC11" s="12" t="str">
        <f t="shared" si="2"/>
        <v/>
      </c>
      <c r="AD11" s="14"/>
      <c r="AE11" s="18" t="s">
        <v>330</v>
      </c>
      <c r="AF11" s="18"/>
      <c r="AG11" s="18"/>
      <c r="AH11" s="18"/>
      <c r="AI11" s="18"/>
      <c r="AJ11" s="18"/>
      <c r="AK11" s="18"/>
      <c r="AL11" s="19" t="str">
        <f t="shared" si="0"/>
        <v/>
      </c>
      <c r="AM11" s="14"/>
      <c r="AN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",W11,CHAR(10),Parts!AQ11,CHAR(10),"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Tank",IF(Y11="NA/Balloon","    KiwiFuelSwitchIgnore = true",IF(Y11="standardLiquidFuel",_xlfn.CONCAT("    fuelTankUpgradeType = ",Y11,CHAR(10),"    fuelTankSizeUpgrade = ",Z11),_xlfn.CONCAT("    fuelTankUpgradeType = ",Y11))),IF(P11="RCS","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1" s="16" t="str">
        <f>IF(P11="Engine",VLOOKUP(W11,EngineUpgrades!$A$2:$C$19,2,FALSE),"")</f>
        <v/>
      </c>
      <c r="AP11" s="16" t="str">
        <f>IF(P11="Engine",VLOOKUP(W11,EngineUpgrades!$A$2:$C$19,3,FALSE),"")</f>
        <v/>
      </c>
      <c r="AQ11" s="15" t="str">
        <f>_xlfn.XLOOKUP(AO11,EngineUpgrades!$D$1:$J$1,EngineUpgrades!$D$17:$J$17,"",0,1)</f>
        <v/>
      </c>
      <c r="AR11" s="17">
        <v>2</v>
      </c>
      <c r="AS11" s="16" t="str">
        <f>IF(P11="Engine",_xlfn.XLOOKUP(_xlfn.CONCAT(N11,O11+AR11),TechTree!$C$2:$C$500,TechTree!$D$2:$D$500,"Not Valid Combination",0,1),"")</f>
        <v/>
      </c>
    </row>
    <row r="12" spans="1:45" ht="148.5" customHeight="1" x14ac:dyDescent="0.35">
      <c r="A12" t="s">
        <v>595</v>
      </c>
      <c r="B12" t="s">
        <v>1187</v>
      </c>
      <c r="C12" t="s">
        <v>620</v>
      </c>
      <c r="D12" t="s">
        <v>621</v>
      </c>
      <c r="E12" t="s">
        <v>598</v>
      </c>
      <c r="F12" t="s">
        <v>8</v>
      </c>
      <c r="G12">
        <v>1000</v>
      </c>
      <c r="H12">
        <v>200</v>
      </c>
      <c r="I12">
        <v>2.5000000000000001E-2</v>
      </c>
      <c r="J12" t="s">
        <v>45</v>
      </c>
      <c r="L12" s="12" t="str">
        <f t="shared" si="1"/>
        <v>@PART[cervantes_gyro_srf_2]:AFTER[Tantares] // Cervantes Surface Mounted Gyrodyne
{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222</v>
      </c>
      <c r="O12" s="8">
        <v>2</v>
      </c>
      <c r="P12" s="8" t="s">
        <v>243</v>
      </c>
      <c r="V12" s="10" t="s">
        <v>244</v>
      </c>
      <c r="W12" s="10" t="s">
        <v>260</v>
      </c>
      <c r="Y12" s="10" t="s">
        <v>295</v>
      </c>
      <c r="Z12" s="10" t="s">
        <v>304</v>
      </c>
      <c r="AA12" s="10" t="s">
        <v>330</v>
      </c>
      <c r="AC12" s="12" t="str">
        <f t="shared" si="2"/>
        <v/>
      </c>
      <c r="AD12" s="14"/>
      <c r="AE12" s="18" t="s">
        <v>330</v>
      </c>
      <c r="AF12" s="18"/>
      <c r="AG12" s="18"/>
      <c r="AH12" s="18"/>
      <c r="AI12" s="18"/>
      <c r="AJ12" s="18"/>
      <c r="AK12" s="18"/>
      <c r="AL12" s="19" t="str">
        <f t="shared" si="0"/>
        <v/>
      </c>
      <c r="AM12" s="14"/>
      <c r="AN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",W12,CHAR(10),Parts!AQ12,CHAR(10),"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Tank",IF(Y12="NA/Balloon","    KiwiFuelSwitchIgnore = true",IF(Y12="standardLiquidFuel",_xlfn.CONCAT("    fuelTankUpgradeType = ",Y12,CHAR(10),"    fuelTankSizeUpgrade = ",Z12),_xlfn.CONCAT("    fuelTankUpgradeType = ",Y12))),IF(P12="RCS","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2" s="16" t="str">
        <f>IF(P12="Engine",VLOOKUP(W12,EngineUpgrades!$A$2:$C$19,2,FALSE),"")</f>
        <v/>
      </c>
      <c r="AP12" s="16" t="str">
        <f>IF(P12="Engine",VLOOKUP(W12,EngineUpgrades!$A$2:$C$19,3,FALSE),"")</f>
        <v/>
      </c>
      <c r="AQ12" s="15" t="str">
        <f>_xlfn.XLOOKUP(AO12,EngineUpgrades!$D$1:$J$1,EngineUpgrades!$D$17:$J$17,"",0,1)</f>
        <v/>
      </c>
      <c r="AR12" s="17">
        <v>2</v>
      </c>
      <c r="AS12" s="16" t="str">
        <f>IF(P12="Engine",_xlfn.XLOOKUP(_xlfn.CONCAT(N12,O12+AR12),TechTree!$C$2:$C$500,TechTree!$D$2:$D$500,"Not Valid Combination",0,1),"")</f>
        <v/>
      </c>
    </row>
    <row r="13" spans="1:45" ht="65" customHeight="1" x14ac:dyDescent="0.35">
      <c r="A13" t="s">
        <v>595</v>
      </c>
      <c r="B13" t="s">
        <v>1188</v>
      </c>
      <c r="C13" t="s">
        <v>622</v>
      </c>
      <c r="D13" t="s">
        <v>623</v>
      </c>
      <c r="E13" t="s">
        <v>598</v>
      </c>
      <c r="F13" t="s">
        <v>8</v>
      </c>
      <c r="G13">
        <v>225</v>
      </c>
      <c r="H13">
        <v>45</v>
      </c>
      <c r="I13">
        <v>0.02</v>
      </c>
      <c r="J13" t="s">
        <v>81</v>
      </c>
      <c r="L13" s="12" t="str">
        <f t="shared" si="1"/>
        <v>@PART[eridani_rcs_linear_srf_1]:AFTER[Tantares] // Eridani Linear RCS A
{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222</v>
      </c>
      <c r="O13" s="8">
        <v>4</v>
      </c>
      <c r="P13" s="8" t="s">
        <v>243</v>
      </c>
      <c r="V13" s="10" t="s">
        <v>244</v>
      </c>
      <c r="W13" s="10" t="s">
        <v>260</v>
      </c>
      <c r="X13" s="10" t="s">
        <v>1466</v>
      </c>
      <c r="Y13" s="10" t="s">
        <v>295</v>
      </c>
      <c r="Z13" s="10" t="s">
        <v>304</v>
      </c>
      <c r="AA13" s="10" t="s">
        <v>330</v>
      </c>
      <c r="AC13" s="12" t="str">
        <f t="shared" si="2"/>
        <v/>
      </c>
      <c r="AD13" s="14"/>
      <c r="AE13" s="18" t="s">
        <v>330</v>
      </c>
      <c r="AF13" s="18"/>
      <c r="AG13" s="18"/>
      <c r="AH13" s="18"/>
      <c r="AI13" s="18"/>
      <c r="AJ13" s="18"/>
      <c r="AK13" s="18"/>
      <c r="AL13" s="19" t="str">
        <f t="shared" ref="AL13:AL68" si="4">IF(AE13="Yes",_xlfn.CONCAT("    @MODULE[ModuleEngines*]",CHAR(10),"    {",IF(AF13&lt;&gt;"",_xlfn.CONCAT(CHAR(10),"        @maxThrust = ",AF13),""),IF(AG13&lt;&gt;"",_xlfn.CONCAT(CHAR(10),"        !atmosphereCurve {}",CHAR(10),"        atmosphereCurve",CHAR(10),"        {",IF(AG13&lt;&gt;"",_xlfn.CONCAT(CHAR(10),"            key = ",AG13),""),IF(AH13&lt;&gt;"",_xlfn.CONCAT(CHAR(10),"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",AK13),""),CHAR(10),"        }"),""),CHAR(10),"    }"),"")</f>
        <v/>
      </c>
      <c r="AM13" s="14"/>
      <c r="AN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",W13,CHAR(10),Parts!AQ13,CHAR(10),"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Tank",IF(Y13="NA/Balloon","    KiwiFuelSwitchIgnore = true",IF(Y13="standardLiquidFuel",_xlfn.CONCAT("    fuelTankUpgradeType = ",Y13,CHAR(10),"    fuelTankSizeUpgrade = ",Z13),_xlfn.CONCAT("    fuelTankUpgradeType = ",Y13))),IF(P13="RCS","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3" s="16" t="str">
        <f>IF(P13="Engine",VLOOKUP(W13,EngineUpgrades!$A$2:$C$19,2,FALSE),"")</f>
        <v/>
      </c>
      <c r="AP13" s="16" t="str">
        <f>IF(P13="Engine",VLOOKUP(W13,EngineUpgrades!$A$2:$C$19,3,FALSE),"")</f>
        <v/>
      </c>
      <c r="AQ13" s="15" t="str">
        <f>_xlfn.XLOOKUP(AO13,EngineUpgrades!$D$1:$J$1,EngineUpgrades!$D$17:$J$17,"",0,1)</f>
        <v/>
      </c>
      <c r="AR13" s="17">
        <v>2</v>
      </c>
      <c r="AS13" s="16" t="str">
        <f>IF(P13="Engine",_xlfn.XLOOKUP(_xlfn.CONCAT(N13,O13+AR13),TechTree!$C$2:$C$500,TechTree!$D$2:$D$500,"Not Valid Combination",0,1),"")</f>
        <v/>
      </c>
    </row>
    <row r="14" spans="1:45" ht="114" customHeight="1" x14ac:dyDescent="0.35">
      <c r="A14" t="s">
        <v>595</v>
      </c>
      <c r="B14" t="s">
        <v>1189</v>
      </c>
      <c r="C14" t="s">
        <v>624</v>
      </c>
      <c r="D14" t="s">
        <v>625</v>
      </c>
      <c r="E14" t="s">
        <v>598</v>
      </c>
      <c r="F14" t="s">
        <v>8</v>
      </c>
      <c r="G14">
        <v>225</v>
      </c>
      <c r="H14">
        <v>45</v>
      </c>
      <c r="I14">
        <v>0.02</v>
      </c>
      <c r="J14" t="s">
        <v>81</v>
      </c>
      <c r="L14" s="12" t="str">
        <f t="shared" si="1"/>
        <v>@PART[eridani_rcs_linear_srf_2]:AFTER[Tantares] // Eridani Linear RCS B
{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222</v>
      </c>
      <c r="O14" s="8">
        <v>4</v>
      </c>
      <c r="P14" s="8" t="s">
        <v>243</v>
      </c>
      <c r="V14" s="10" t="s">
        <v>244</v>
      </c>
      <c r="W14" s="10" t="s">
        <v>260</v>
      </c>
      <c r="X14" s="10" t="s">
        <v>1466</v>
      </c>
      <c r="Y14" s="10" t="s">
        <v>295</v>
      </c>
      <c r="Z14" s="10" t="s">
        <v>304</v>
      </c>
      <c r="AA14" s="10" t="s">
        <v>330</v>
      </c>
      <c r="AC14" s="12" t="str">
        <f t="shared" si="2"/>
        <v/>
      </c>
      <c r="AD14" s="14"/>
      <c r="AE14" s="18" t="s">
        <v>330</v>
      </c>
      <c r="AF14" s="18"/>
      <c r="AG14" s="18"/>
      <c r="AH14" s="18"/>
      <c r="AI14" s="18"/>
      <c r="AJ14" s="18"/>
      <c r="AK14" s="18"/>
      <c r="AL14" s="19" t="str">
        <f t="shared" si="4"/>
        <v/>
      </c>
      <c r="AM14" s="14"/>
      <c r="AN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",W14,CHAR(10),Parts!AQ14,CHAR(10),"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Tank",IF(Y14="NA/Balloon","    KiwiFuelSwitchIgnore = true",IF(Y14="standardLiquidFuel",_xlfn.CONCAT("    fuelTankUpgradeType = ",Y14,CHAR(10),"    fuelTankSizeUpgrade = ",Z14),_xlfn.CONCAT("    fuelTankUpgradeType = ",Y14))),IF(P14="RCS","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4" s="16" t="str">
        <f>IF(P14="Engine",VLOOKUP(W14,EngineUpgrades!$A$2:$C$19,2,FALSE),"")</f>
        <v/>
      </c>
      <c r="AP14" s="16" t="str">
        <f>IF(P14="Engine",VLOOKUP(W14,EngineUpgrades!$A$2:$C$19,3,FALSE),"")</f>
        <v/>
      </c>
      <c r="AQ14" s="15" t="str">
        <f>_xlfn.XLOOKUP(AO14,EngineUpgrades!$D$1:$J$1,EngineUpgrades!$D$17:$J$17,"",0,1)</f>
        <v/>
      </c>
      <c r="AR14" s="17">
        <v>2</v>
      </c>
      <c r="AS14" s="16" t="str">
        <f>IF(P14="Engine",_xlfn.XLOOKUP(_xlfn.CONCAT(N14,O14+AR14),TechTree!$C$2:$C$500,TechTree!$D$2:$D$500,"Not Valid Combination",0,1),"")</f>
        <v/>
      </c>
    </row>
    <row r="15" spans="1:45" ht="65" customHeight="1" x14ac:dyDescent="0.35">
      <c r="A15" t="s">
        <v>595</v>
      </c>
      <c r="B15" t="s">
        <v>1190</v>
      </c>
      <c r="C15" t="s">
        <v>626</v>
      </c>
      <c r="D15" t="s">
        <v>627</v>
      </c>
      <c r="E15" t="s">
        <v>598</v>
      </c>
      <c r="F15" t="s">
        <v>605</v>
      </c>
      <c r="G15">
        <v>1000</v>
      </c>
      <c r="H15">
        <v>200</v>
      </c>
      <c r="I15">
        <v>0.01</v>
      </c>
      <c r="J15" t="s">
        <v>39</v>
      </c>
      <c r="L15" s="12" t="str">
        <f t="shared" si="1"/>
        <v>@PART[octans_light_srf_1]:AFTER[Tantares] // Octans Spotlight A
{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224</v>
      </c>
      <c r="O15" s="8">
        <v>4</v>
      </c>
      <c r="P15" s="8" t="s">
        <v>290</v>
      </c>
      <c r="V15" s="10" t="s">
        <v>244</v>
      </c>
      <c r="W15" s="10" t="s">
        <v>260</v>
      </c>
      <c r="X15" s="10" t="s">
        <v>1465</v>
      </c>
      <c r="Y15" s="10" t="s">
        <v>295</v>
      </c>
      <c r="Z15" s="10" t="s">
        <v>304</v>
      </c>
      <c r="AA15" s="10" t="s">
        <v>330</v>
      </c>
      <c r="AC15" s="12" t="str">
        <f t="shared" si="2"/>
        <v>// Choose the one with the part that you want to represent the system
PARTUPGRADE:NEEDS[Tantares]
{
    name = soyuzUpgrade
    partIcon = octans_light_srf_1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5" s="14"/>
      <c r="AE15" s="18" t="s">
        <v>330</v>
      </c>
      <c r="AF15" s="18"/>
      <c r="AG15" s="18"/>
      <c r="AH15" s="18"/>
      <c r="AI15" s="18"/>
      <c r="AJ15" s="18"/>
      <c r="AK15" s="18"/>
      <c r="AL15" s="19" t="str">
        <f t="shared" si="4"/>
        <v/>
      </c>
      <c r="AM15" s="14"/>
      <c r="AN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",W15,CHAR(10),Parts!AQ15,CHAR(10),"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Tank",IF(Y15="NA/Balloon","    KiwiFuelSwitchIgnore = true",IF(Y15="standardLiquidFuel",_xlfn.CONCAT("    fuelTankUpgradeType = ",Y15,CHAR(10),"    fuelTankSizeUpgrade = ",Z15),_xlfn.CONCAT("    fuelTankUpgradeType = ",Y15))),IF(P15="RCS","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5" s="16" t="str">
        <f>IF(P15="Engine",VLOOKUP(W15,EngineUpgrades!$A$2:$C$19,2,FALSE),"")</f>
        <v/>
      </c>
      <c r="AP15" s="16" t="str">
        <f>IF(P15="Engine",VLOOKUP(W15,EngineUpgrades!$A$2:$C$19,3,FALSE),"")</f>
        <v/>
      </c>
      <c r="AQ15" s="15" t="str">
        <f>_xlfn.XLOOKUP(AO15,EngineUpgrades!$D$1:$J$1,EngineUpgrades!$D$17:$J$17,"",0,1)</f>
        <v/>
      </c>
      <c r="AR15" s="17">
        <v>2</v>
      </c>
      <c r="AS15" s="16" t="str">
        <f>IF(P15="Engine",_xlfn.XLOOKUP(_xlfn.CONCAT(N15,O15+AR15),TechTree!$C$2:$C$500,TechTree!$D$2:$D$500,"Not Valid Combination",0,1),"")</f>
        <v/>
      </c>
    </row>
    <row r="16" spans="1:45" ht="65" customHeight="1" x14ac:dyDescent="0.35">
      <c r="A16" t="s">
        <v>595</v>
      </c>
      <c r="B16" t="s">
        <v>1191</v>
      </c>
      <c r="C16" t="s">
        <v>628</v>
      </c>
      <c r="D16" t="s">
        <v>629</v>
      </c>
      <c r="E16" t="s">
        <v>598</v>
      </c>
      <c r="F16" t="s">
        <v>605</v>
      </c>
      <c r="G16">
        <v>1250</v>
      </c>
      <c r="H16">
        <v>250</v>
      </c>
      <c r="I16">
        <v>1.4999999999999999E-2</v>
      </c>
      <c r="J16" t="s">
        <v>39</v>
      </c>
      <c r="L16" s="12" t="str">
        <f t="shared" si="1"/>
        <v>@PART[octans_light_srf_2]:AFTER[Tantares] // Octans Spotlight B
{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224</v>
      </c>
      <c r="O16" s="8">
        <v>4</v>
      </c>
      <c r="P16" s="8" t="s">
        <v>290</v>
      </c>
      <c r="V16" s="10" t="s">
        <v>244</v>
      </c>
      <c r="W16" s="10" t="s">
        <v>260</v>
      </c>
      <c r="X16" s="10" t="s">
        <v>1465</v>
      </c>
      <c r="Y16" s="10" t="s">
        <v>295</v>
      </c>
      <c r="Z16" s="10" t="s">
        <v>304</v>
      </c>
      <c r="AA16" s="10" t="s">
        <v>330</v>
      </c>
      <c r="AC16" s="12" t="str">
        <f t="shared" si="2"/>
        <v>// Choose the one with the part that you want to represent the system
PARTUPGRADE:NEEDS[Tantares]
{
    name = soyuzUpgrade
    partIcon = octans_light_srf_2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6" s="14"/>
      <c r="AE16" s="18" t="s">
        <v>330</v>
      </c>
      <c r="AF16" s="18"/>
      <c r="AG16" s="18"/>
      <c r="AH16" s="18"/>
      <c r="AI16" s="18"/>
      <c r="AJ16" s="18"/>
      <c r="AK16" s="18"/>
      <c r="AL16" s="19" t="str">
        <f t="shared" si="4"/>
        <v/>
      </c>
      <c r="AM16" s="14"/>
      <c r="AN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",W16,CHAR(10),Parts!AQ16,CHAR(10),"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Tank",IF(Y16="NA/Balloon","    KiwiFuelSwitchIgnore = true",IF(Y16="standardLiquidFuel",_xlfn.CONCAT("    fuelTankUpgradeType = ",Y16,CHAR(10),"    fuelTankSizeUpgrade = ",Z16),_xlfn.CONCAT("    fuelTankUpgradeType = ",Y16))),IF(P16="RCS","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6" s="16" t="str">
        <f>IF(P16="Engine",VLOOKUP(W16,EngineUpgrades!$A$2:$C$19,2,FALSE),"")</f>
        <v/>
      </c>
      <c r="AP16" s="16" t="str">
        <f>IF(P16="Engine",VLOOKUP(W16,EngineUpgrades!$A$2:$C$19,3,FALSE),"")</f>
        <v/>
      </c>
      <c r="AQ16" s="15" t="str">
        <f>_xlfn.XLOOKUP(AO16,EngineUpgrades!$D$1:$J$1,EngineUpgrades!$D$17:$J$17,"",0,1)</f>
        <v/>
      </c>
      <c r="AR16" s="17">
        <v>2</v>
      </c>
      <c r="AS16" s="16" t="str">
        <f>IF(P16="Engine",_xlfn.XLOOKUP(_xlfn.CONCAT(N16,O16+AR16),TechTree!$C$2:$C$500,TechTree!$D$2:$D$500,"Not Valid Combination",0,1),"")</f>
        <v/>
      </c>
    </row>
    <row r="17" spans="1:45" ht="192.5" x14ac:dyDescent="0.35">
      <c r="A17" t="s">
        <v>595</v>
      </c>
      <c r="B17" t="s">
        <v>1192</v>
      </c>
      <c r="C17" t="s">
        <v>630</v>
      </c>
      <c r="D17" t="s">
        <v>631</v>
      </c>
      <c r="E17" t="s">
        <v>598</v>
      </c>
      <c r="F17" t="s">
        <v>605</v>
      </c>
      <c r="G17">
        <v>1000</v>
      </c>
      <c r="H17">
        <v>200</v>
      </c>
      <c r="I17">
        <v>0.01</v>
      </c>
      <c r="J17" t="s">
        <v>39</v>
      </c>
      <c r="L17" s="12" t="str">
        <f t="shared" si="1"/>
        <v>@PART[octans_periscope_srf_1]:AFTER[Tantares] // Octans Periscope
{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224</v>
      </c>
      <c r="O17" s="8">
        <v>4</v>
      </c>
      <c r="P17" s="8" t="s">
        <v>290</v>
      </c>
      <c r="V17" s="10" t="s">
        <v>244</v>
      </c>
      <c r="W17" s="10" t="s">
        <v>260</v>
      </c>
      <c r="X17" s="10" t="s">
        <v>1465</v>
      </c>
      <c r="Y17" s="10" t="s">
        <v>295</v>
      </c>
      <c r="Z17" s="10" t="s">
        <v>304</v>
      </c>
      <c r="AA17" s="10" t="s">
        <v>330</v>
      </c>
      <c r="AC17" s="12" t="str">
        <f t="shared" si="2"/>
        <v>// Choose the one with the part that you want to represent the system
PARTUPGRADE:NEEDS[Tantares]
{
    name = soyuzUpgrade
    partIcon = octans_periscope_srf_1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7" s="14"/>
      <c r="AE17" s="18" t="s">
        <v>330</v>
      </c>
      <c r="AF17" s="18"/>
      <c r="AG17" s="18"/>
      <c r="AH17" s="18"/>
      <c r="AI17" s="18"/>
      <c r="AJ17" s="18"/>
      <c r="AK17" s="18"/>
      <c r="AL17" s="19" t="str">
        <f t="shared" si="4"/>
        <v/>
      </c>
      <c r="AM17" s="14"/>
      <c r="AN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",W17,CHAR(10),Parts!AQ17,CHAR(10),"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Tank",IF(Y17="NA/Balloon","    KiwiFuelSwitchIgnore = true",IF(Y17="standardLiquidFuel",_xlfn.CONCAT("    fuelTankUpgradeType = ",Y17,CHAR(10),"    fuelTankSizeUpgrade = ",Z17),_xlfn.CONCAT("    fuelTankUpgradeType = ",Y17))),IF(P17="RCS","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7" s="16" t="str">
        <f>IF(P17="Engine",VLOOKUP(W17,EngineUpgrades!$A$2:$C$19,2,FALSE),"")</f>
        <v/>
      </c>
      <c r="AP17" s="16" t="str">
        <f>IF(P17="Engine",VLOOKUP(W17,EngineUpgrades!$A$2:$C$19,3,FALSE),"")</f>
        <v/>
      </c>
      <c r="AQ17" s="15" t="str">
        <f>_xlfn.XLOOKUP(AO17,EngineUpgrades!$D$1:$J$1,EngineUpgrades!$D$17:$J$17,"",0,1)</f>
        <v/>
      </c>
      <c r="AR17" s="17">
        <v>2</v>
      </c>
      <c r="AS17" s="16" t="str">
        <f>IF(P17="Engine",_xlfn.XLOOKUP(_xlfn.CONCAT(N17,O17+AR17),TechTree!$C$2:$C$500,TechTree!$D$2:$D$500,"Not Valid Combination",0,1),"")</f>
        <v/>
      </c>
    </row>
    <row r="18" spans="1:45" ht="65" customHeight="1" x14ac:dyDescent="0.35">
      <c r="A18" t="s">
        <v>595</v>
      </c>
      <c r="B18" t="s">
        <v>1193</v>
      </c>
      <c r="C18" t="s">
        <v>632</v>
      </c>
      <c r="D18" t="s">
        <v>633</v>
      </c>
      <c r="E18" t="s">
        <v>598</v>
      </c>
      <c r="F18" t="s">
        <v>8</v>
      </c>
      <c r="G18">
        <v>225</v>
      </c>
      <c r="H18">
        <v>45</v>
      </c>
      <c r="I18">
        <v>5.0000000000000001E-3</v>
      </c>
      <c r="J18" t="s">
        <v>81</v>
      </c>
      <c r="L18" s="12" t="str">
        <f t="shared" si="1"/>
        <v>@PART[octans_basic_rcs_srf_1]:AFTER[Tantares] // Octans Basic Linear RCS Port A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V18" s="10" t="s">
        <v>244</v>
      </c>
      <c r="W18" s="10" t="s">
        <v>260</v>
      </c>
      <c r="Y18" s="10" t="s">
        <v>295</v>
      </c>
      <c r="Z18" s="10" t="s">
        <v>304</v>
      </c>
      <c r="AA18" s="10" t="s">
        <v>330</v>
      </c>
      <c r="AC18" s="12" t="str">
        <f t="shared" si="2"/>
        <v/>
      </c>
      <c r="AD18" s="14"/>
      <c r="AE18" s="18" t="s">
        <v>330</v>
      </c>
      <c r="AF18" s="18"/>
      <c r="AG18" s="18"/>
      <c r="AH18" s="18"/>
      <c r="AI18" s="18"/>
      <c r="AJ18" s="18"/>
      <c r="AK18" s="18"/>
      <c r="AL18" s="19" t="str">
        <f t="shared" si="4"/>
        <v/>
      </c>
      <c r="AM18" s="14"/>
      <c r="AN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",W18,CHAR(10),Parts!AQ18,CHAR(10),"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Tank",IF(Y18="NA/Balloon","    KiwiFuelSwitchIgnore = true",IF(Y18="standardLiquidFuel",_xlfn.CONCAT("    fuelTankUpgradeType = ",Y18,CHAR(10),"    fuelTankSizeUpgrade = ",Z18),_xlfn.CONCAT("    fuelTankUpgradeType = ",Y18))),IF(P18="RCS","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8" s="16" t="str">
        <f>IF(P18="Engine",VLOOKUP(W18,EngineUpgrades!$A$2:$C$19,2,FALSE),"")</f>
        <v/>
      </c>
      <c r="AP18" s="16" t="str">
        <f>IF(P18="Engine",VLOOKUP(W18,EngineUpgrades!$A$2:$C$19,3,FALSE),"")</f>
        <v/>
      </c>
      <c r="AQ18" s="15" t="str">
        <f>_xlfn.XLOOKUP(AO18,EngineUpgrades!$D$1:$J$1,EngineUpgrades!$D$17:$J$17,"",0,1)</f>
        <v/>
      </c>
      <c r="AR18" s="17">
        <v>2</v>
      </c>
      <c r="AS18" s="16" t="str">
        <f>IF(P18="Engine",_xlfn.XLOOKUP(_xlfn.CONCAT(N18,O18+AR18),TechTree!$C$2:$C$500,TechTree!$D$2:$D$500,"Not Valid Combination",0,1),"")</f>
        <v/>
      </c>
    </row>
    <row r="19" spans="1:45" ht="65" customHeight="1" x14ac:dyDescent="0.35">
      <c r="A19" t="s">
        <v>595</v>
      </c>
      <c r="B19" t="s">
        <v>1194</v>
      </c>
      <c r="C19" t="s">
        <v>634</v>
      </c>
      <c r="D19" t="s">
        <v>635</v>
      </c>
      <c r="E19" t="s">
        <v>598</v>
      </c>
      <c r="F19" t="s">
        <v>8</v>
      </c>
      <c r="G19">
        <v>225</v>
      </c>
      <c r="H19">
        <v>45</v>
      </c>
      <c r="I19">
        <v>0.01</v>
      </c>
      <c r="J19" t="s">
        <v>81</v>
      </c>
      <c r="L19" s="12" t="str">
        <f t="shared" si="1"/>
        <v>@PART[octans_basic_rcs_srf_2]:AFTER[Tantares] // Octans Basic Linear RCS Port B
{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222</v>
      </c>
      <c r="O19" s="8">
        <v>6</v>
      </c>
      <c r="P19" s="8" t="s">
        <v>243</v>
      </c>
      <c r="V19" s="10" t="s">
        <v>244</v>
      </c>
      <c r="W19" s="10" t="s">
        <v>260</v>
      </c>
      <c r="Y19" s="10" t="s">
        <v>295</v>
      </c>
      <c r="Z19" s="10" t="s">
        <v>304</v>
      </c>
      <c r="AA19" s="10" t="s">
        <v>330</v>
      </c>
      <c r="AC19" s="12" t="str">
        <f t="shared" si="2"/>
        <v/>
      </c>
      <c r="AD19" s="14"/>
      <c r="AE19" s="18" t="s">
        <v>330</v>
      </c>
      <c r="AF19" s="18"/>
      <c r="AG19" s="18"/>
      <c r="AH19" s="18"/>
      <c r="AI19" s="18"/>
      <c r="AJ19" s="18"/>
      <c r="AK19" s="18"/>
      <c r="AL19" s="19" t="str">
        <f t="shared" si="4"/>
        <v/>
      </c>
      <c r="AM19" s="14"/>
      <c r="AN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",W19,CHAR(10),Parts!AQ19,CHAR(10),"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Tank",IF(Y19="NA/Balloon","    KiwiFuelSwitchIgnore = true",IF(Y19="standardLiquidFuel",_xlfn.CONCAT("    fuelTankUpgradeType = ",Y19,CHAR(10),"    fuelTankSizeUpgrade = ",Z19),_xlfn.CONCAT("    fuelTankUpgradeType = ",Y19))),IF(P19="RCS","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9" s="16" t="str">
        <f>IF(P19="Engine",VLOOKUP(W19,EngineUpgrades!$A$2:$C$19,2,FALSE),"")</f>
        <v/>
      </c>
      <c r="AP19" s="16" t="str">
        <f>IF(P19="Engine",VLOOKUP(W19,EngineUpgrades!$A$2:$C$19,3,FALSE),"")</f>
        <v/>
      </c>
      <c r="AQ19" s="15" t="str">
        <f>_xlfn.XLOOKUP(AO19,EngineUpgrades!$D$1:$J$1,EngineUpgrades!$D$17:$J$17,"",0,1)</f>
        <v/>
      </c>
      <c r="AR19" s="17">
        <v>2</v>
      </c>
      <c r="AS19" s="16" t="str">
        <f>IF(P19="Engine",_xlfn.XLOOKUP(_xlfn.CONCAT(N19,O19+AR19),TechTree!$C$2:$C$500,TechTree!$D$2:$D$500,"Not Valid Combination",0,1),"")</f>
        <v/>
      </c>
    </row>
    <row r="20" spans="1:45" ht="48.5" x14ac:dyDescent="0.35">
      <c r="A20" t="s">
        <v>595</v>
      </c>
      <c r="B20" t="s">
        <v>1195</v>
      </c>
      <c r="C20" t="s">
        <v>636</v>
      </c>
      <c r="D20" t="s">
        <v>637</v>
      </c>
      <c r="E20" t="s">
        <v>598</v>
      </c>
      <c r="F20" t="s">
        <v>8</v>
      </c>
      <c r="G20">
        <v>225</v>
      </c>
      <c r="H20">
        <v>45</v>
      </c>
      <c r="I20">
        <v>0.01</v>
      </c>
      <c r="J20" t="s">
        <v>81</v>
      </c>
      <c r="L20" s="12" t="str">
        <f t="shared" si="1"/>
        <v>@PART[octans_basic_rcs_srf_3]:AFTER[Tantares] // Octans Basic Linear RCS Port C
{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222</v>
      </c>
      <c r="O20" s="8">
        <v>6</v>
      </c>
      <c r="P20" s="8" t="s">
        <v>243</v>
      </c>
      <c r="V20" s="10" t="s">
        <v>244</v>
      </c>
      <c r="W20" s="10" t="s">
        <v>510</v>
      </c>
      <c r="Y20" s="10" t="s">
        <v>295</v>
      </c>
      <c r="Z20" s="10" t="s">
        <v>304</v>
      </c>
      <c r="AA20" s="10" t="s">
        <v>330</v>
      </c>
      <c r="AC20" s="12" t="str">
        <f t="shared" si="2"/>
        <v/>
      </c>
      <c r="AD20" s="14"/>
      <c r="AE20" s="18" t="s">
        <v>330</v>
      </c>
      <c r="AF20" s="18"/>
      <c r="AG20" s="18"/>
      <c r="AH20" s="18"/>
      <c r="AI20" s="18"/>
      <c r="AJ20" s="18"/>
      <c r="AK20" s="18"/>
      <c r="AL20" s="19" t="str">
        <f t="shared" si="4"/>
        <v/>
      </c>
      <c r="AM20" s="14"/>
      <c r="AN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",W20,CHAR(10),Parts!AQ20,CHAR(10),"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Tank",IF(Y20="NA/Balloon","    KiwiFuelSwitchIgnore = true",IF(Y20="standardLiquidFuel",_xlfn.CONCAT("    fuelTankUpgradeType = ",Y20,CHAR(10),"    fuelTankSizeUpgrade = ",Z20),_xlfn.CONCAT("    fuelTankUpgradeType = ",Y20))),IF(P20="RCS","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0" s="16" t="str">
        <f>IF(P20="Engine",VLOOKUP(W20,EngineUpgrades!$A$2:$C$19,2,FALSE),"")</f>
        <v/>
      </c>
      <c r="AP20" s="16" t="str">
        <f>IF(P20="Engine",VLOOKUP(W20,EngineUpgrades!$A$2:$C$19,3,FALSE),"")</f>
        <v/>
      </c>
      <c r="AQ20" s="15" t="str">
        <f>_xlfn.XLOOKUP(AO20,EngineUpgrades!$D$1:$J$1,EngineUpgrades!$D$17:$J$17,"",0,1)</f>
        <v/>
      </c>
      <c r="AR20" s="17">
        <v>2</v>
      </c>
      <c r="AS20" s="16" t="str">
        <f>IF(P20="Engine",_xlfn.XLOOKUP(_xlfn.CONCAT(N20,O20+AR20),TechTree!$C$2:$C$500,TechTree!$D$2:$D$500,"Not Valid Combination",0,1),"")</f>
        <v/>
      </c>
    </row>
    <row r="21" spans="1:45" ht="252.5" x14ac:dyDescent="0.35">
      <c r="A21" t="s">
        <v>595</v>
      </c>
      <c r="B21" t="s">
        <v>1196</v>
      </c>
      <c r="C21" t="s">
        <v>638</v>
      </c>
      <c r="D21" t="s">
        <v>639</v>
      </c>
      <c r="E21" t="s">
        <v>598</v>
      </c>
      <c r="F21" t="s">
        <v>8</v>
      </c>
      <c r="G21">
        <v>225</v>
      </c>
      <c r="H21">
        <v>45</v>
      </c>
      <c r="I21">
        <v>0.02</v>
      </c>
      <c r="J21" t="s">
        <v>81</v>
      </c>
      <c r="L21" s="12" t="str">
        <f t="shared" si="1"/>
        <v>@PART[octans_basic_rcs_srf_4]:AFTER[Tantares] // Octans Basic Linear RCS Port D
{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222</v>
      </c>
      <c r="O21" s="8">
        <v>6</v>
      </c>
      <c r="P21" s="8" t="s">
        <v>243</v>
      </c>
      <c r="V21" s="10" t="s">
        <v>244</v>
      </c>
      <c r="W21" s="10" t="s">
        <v>386</v>
      </c>
      <c r="Y21" s="10" t="s">
        <v>295</v>
      </c>
      <c r="Z21" s="10" t="s">
        <v>304</v>
      </c>
      <c r="AA21" s="10" t="s">
        <v>330</v>
      </c>
      <c r="AC21" s="12" t="str">
        <f t="shared" si="2"/>
        <v/>
      </c>
      <c r="AD21" s="14"/>
      <c r="AE21" s="18" t="s">
        <v>330</v>
      </c>
      <c r="AF21" s="18"/>
      <c r="AG21" s="18"/>
      <c r="AH21" s="18"/>
      <c r="AI21" s="18"/>
      <c r="AJ21" s="18"/>
      <c r="AK21" s="18"/>
      <c r="AL21" s="19" t="str">
        <f t="shared" si="4"/>
        <v/>
      </c>
      <c r="AM21" s="14"/>
      <c r="AN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",W21,CHAR(10),Parts!AQ21,CHAR(10),"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Tank",IF(Y21="NA/Balloon","    KiwiFuelSwitchIgnore = true",IF(Y21="standardLiquidFuel",_xlfn.CONCAT("    fuelTankUpgradeType = ",Y21,CHAR(10),"    fuelTankSizeUpgrade = ",Z21),_xlfn.CONCAT("    fuelTankUpgradeType = ",Y21))),IF(P21="RCS","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1" s="16" t="str">
        <f>IF(P21="Engine",VLOOKUP(W21,EngineUpgrades!$A$2:$C$19,2,FALSE),"")</f>
        <v/>
      </c>
      <c r="AP21" s="16" t="str">
        <f>IF(P21="Engine",VLOOKUP(W21,EngineUpgrades!$A$2:$C$19,3,FALSE),"")</f>
        <v/>
      </c>
      <c r="AQ21" s="15" t="str">
        <f>_xlfn.XLOOKUP(AO21,EngineUpgrades!$D$1:$J$1,EngineUpgrades!$D$17:$J$17,"",0,1)</f>
        <v/>
      </c>
      <c r="AR21" s="17">
        <v>2</v>
      </c>
      <c r="AS21" s="16" t="str">
        <f>IF(P21="Engine",_xlfn.XLOOKUP(_xlfn.CONCAT(N21,O21+AR21),TechTree!$C$2:$C$500,TechTree!$D$2:$D$500,"Not Valid Combination",0,1),"")</f>
        <v/>
      </c>
    </row>
    <row r="22" spans="1:45" ht="192.5" x14ac:dyDescent="0.35">
      <c r="A22" t="s">
        <v>595</v>
      </c>
      <c r="B22" t="s">
        <v>1197</v>
      </c>
      <c r="C22" t="s">
        <v>640</v>
      </c>
      <c r="D22" t="s">
        <v>641</v>
      </c>
      <c r="E22" t="s">
        <v>598</v>
      </c>
      <c r="F22" t="s">
        <v>8</v>
      </c>
      <c r="G22">
        <v>225</v>
      </c>
      <c r="H22">
        <v>45</v>
      </c>
      <c r="I22">
        <v>0.02</v>
      </c>
      <c r="J22" t="s">
        <v>81</v>
      </c>
      <c r="L22" s="12" t="str">
        <f t="shared" si="1"/>
        <v>@PART[octans_moe_linear_srf_1]:AFTER[Tantares] // Octans Linear MOE
{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222</v>
      </c>
      <c r="O22" s="8">
        <v>6</v>
      </c>
      <c r="P22" s="8" t="s">
        <v>243</v>
      </c>
      <c r="V22" s="10" t="s">
        <v>244</v>
      </c>
      <c r="W22" s="10" t="s">
        <v>260</v>
      </c>
      <c r="Y22" s="10" t="s">
        <v>295</v>
      </c>
      <c r="Z22" s="10" t="s">
        <v>304</v>
      </c>
      <c r="AA22" s="10" t="s">
        <v>330</v>
      </c>
      <c r="AC22" s="12" t="str">
        <f t="shared" si="2"/>
        <v/>
      </c>
      <c r="AD22" s="14"/>
      <c r="AE22" s="18" t="s">
        <v>330</v>
      </c>
      <c r="AF22" s="18"/>
      <c r="AG22" s="18"/>
      <c r="AH22" s="18"/>
      <c r="AI22" s="18"/>
      <c r="AJ22" s="18"/>
      <c r="AK22" s="18"/>
      <c r="AL22" s="19" t="str">
        <f t="shared" si="4"/>
        <v/>
      </c>
      <c r="AM22" s="14"/>
      <c r="AN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",W22,CHAR(10),Parts!AQ22,CHAR(10),"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Tank",IF(Y22="NA/Balloon","    KiwiFuelSwitchIgnore = true",IF(Y22="standardLiquidFuel",_xlfn.CONCAT("    fuelTankUpgradeType = ",Y22,CHAR(10),"    fuelTankSizeUpgrade = ",Z22),_xlfn.CONCAT("    fuelTankUpgradeType = ",Y22))),IF(P22="RCS","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2" s="16" t="str">
        <f>IF(P22="Engine",VLOOKUP(W22,EngineUpgrades!$A$2:$C$19,2,FALSE),"")</f>
        <v/>
      </c>
      <c r="AP22" s="16" t="str">
        <f>IF(P22="Engine",VLOOKUP(W22,EngineUpgrades!$A$2:$C$19,3,FALSE),"")</f>
        <v/>
      </c>
      <c r="AQ22" s="15" t="str">
        <f>_xlfn.XLOOKUP(AO22,EngineUpgrades!$D$1:$J$1,EngineUpgrades!$D$17:$J$17,"",0,1)</f>
        <v/>
      </c>
      <c r="AR22" s="17">
        <v>2</v>
      </c>
      <c r="AS22" s="16" t="str">
        <f>IF(P22="Engine",_xlfn.XLOOKUP(_xlfn.CONCAT(N22,O22+AR22),TechTree!$C$2:$C$500,TechTree!$D$2:$D$500,"Not Valid Combination",0,1),"")</f>
        <v/>
      </c>
    </row>
    <row r="23" spans="1:45" ht="65" customHeight="1" x14ac:dyDescent="0.35">
      <c r="A23" t="s">
        <v>595</v>
      </c>
      <c r="B23" t="s">
        <v>1198</v>
      </c>
      <c r="C23" t="s">
        <v>642</v>
      </c>
      <c r="D23" t="s">
        <v>643</v>
      </c>
      <c r="E23" t="s">
        <v>598</v>
      </c>
      <c r="F23" t="s">
        <v>8</v>
      </c>
      <c r="G23">
        <v>225</v>
      </c>
      <c r="H23">
        <v>45</v>
      </c>
      <c r="I23">
        <v>0.02</v>
      </c>
      <c r="J23" t="s">
        <v>81</v>
      </c>
      <c r="L23" s="12" t="str">
        <f t="shared" si="1"/>
        <v>@PART[octans_moe_srf_1]:AFTER[Tantares] // Octans MOE 1A
{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222</v>
      </c>
      <c r="O23" s="8">
        <v>6</v>
      </c>
      <c r="P23" s="8" t="s">
        <v>243</v>
      </c>
      <c r="V23" s="10" t="s">
        <v>244</v>
      </c>
      <c r="W23" s="10" t="s">
        <v>260</v>
      </c>
      <c r="Y23" s="10" t="s">
        <v>295</v>
      </c>
      <c r="Z23" s="10" t="s">
        <v>304</v>
      </c>
      <c r="AA23" s="10" t="s">
        <v>330</v>
      </c>
      <c r="AC23" s="12" t="str">
        <f t="shared" si="2"/>
        <v/>
      </c>
      <c r="AD23" s="14"/>
      <c r="AE23" s="18" t="s">
        <v>330</v>
      </c>
      <c r="AF23" s="18"/>
      <c r="AG23" s="18"/>
      <c r="AH23" s="18"/>
      <c r="AI23" s="18"/>
      <c r="AJ23" s="18"/>
      <c r="AK23" s="18"/>
      <c r="AL23" s="19" t="str">
        <f t="shared" si="4"/>
        <v/>
      </c>
      <c r="AM23" s="14"/>
      <c r="AN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",W23,CHAR(10),Parts!AQ23,CHAR(10),"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Tank",IF(Y23="NA/Balloon","    KiwiFuelSwitchIgnore = true",IF(Y23="standardLiquidFuel",_xlfn.CONCAT("    fuelTankUpgradeType = ",Y23,CHAR(10),"    fuelTankSizeUpgrade = ",Z23),_xlfn.CONCAT("    fuelTankUpgradeType = ",Y23))),IF(P23="RCS","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3" s="16" t="str">
        <f>IF(P23="Engine",VLOOKUP(W23,EngineUpgrades!$A$2:$C$19,2,FALSE),"")</f>
        <v/>
      </c>
      <c r="AP23" s="16" t="str">
        <f>IF(P23="Engine",VLOOKUP(W23,EngineUpgrades!$A$2:$C$19,3,FALSE),"")</f>
        <v/>
      </c>
      <c r="AQ23" s="15" t="str">
        <f>_xlfn.XLOOKUP(AO23,EngineUpgrades!$D$1:$J$1,EngineUpgrades!$D$17:$J$17,"",0,1)</f>
        <v/>
      </c>
      <c r="AR23" s="17">
        <v>2</v>
      </c>
      <c r="AS23" s="16" t="str">
        <f>IF(P23="Engine",_xlfn.XLOOKUP(_xlfn.CONCAT(N23,O23+AR23),TechTree!$C$2:$C$500,TechTree!$D$2:$D$500,"Not Valid Combination",0,1),"")</f>
        <v/>
      </c>
    </row>
    <row r="24" spans="1:45" ht="65" customHeight="1" x14ac:dyDescent="0.35">
      <c r="A24" t="s">
        <v>595</v>
      </c>
      <c r="B24" t="s">
        <v>1199</v>
      </c>
      <c r="C24" t="s">
        <v>644</v>
      </c>
      <c r="D24" t="s">
        <v>645</v>
      </c>
      <c r="E24" t="s">
        <v>598</v>
      </c>
      <c r="F24" t="s">
        <v>8</v>
      </c>
      <c r="G24">
        <v>225</v>
      </c>
      <c r="H24">
        <v>45</v>
      </c>
      <c r="I24">
        <v>0.02</v>
      </c>
      <c r="J24" t="s">
        <v>81</v>
      </c>
      <c r="L24" s="12" t="str">
        <f t="shared" si="1"/>
        <v>@PART[octans_moe_srf_1_extended]:AFTER[Tantares] // Octans MOE 1B
{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222</v>
      </c>
      <c r="O24" s="8">
        <v>6</v>
      </c>
      <c r="P24" s="8" t="s">
        <v>243</v>
      </c>
      <c r="V24" s="10" t="s">
        <v>244</v>
      </c>
      <c r="W24" s="10" t="s">
        <v>260</v>
      </c>
      <c r="Y24" s="10" t="s">
        <v>295</v>
      </c>
      <c r="Z24" s="10" t="s">
        <v>304</v>
      </c>
      <c r="AA24" s="10" t="s">
        <v>330</v>
      </c>
      <c r="AC24" s="12" t="str">
        <f t="shared" si="2"/>
        <v/>
      </c>
      <c r="AD24" s="14"/>
      <c r="AE24" s="18" t="s">
        <v>330</v>
      </c>
      <c r="AF24" s="18"/>
      <c r="AG24" s="18"/>
      <c r="AH24" s="18"/>
      <c r="AI24" s="18"/>
      <c r="AJ24" s="18"/>
      <c r="AK24" s="18"/>
      <c r="AL24" s="19" t="str">
        <f t="shared" si="4"/>
        <v/>
      </c>
      <c r="AM24" s="14"/>
      <c r="AN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",W24,CHAR(10),Parts!AQ24,CHAR(10),"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Tank",IF(Y24="NA/Balloon","    KiwiFuelSwitchIgnore = true",IF(Y24="standardLiquidFuel",_xlfn.CONCAT("    fuelTankUpgradeType = ",Y24,CHAR(10),"    fuelTankSizeUpgrade = ",Z24),_xlfn.CONCAT("    fuelTankUpgradeType = ",Y24))),IF(P24="RCS","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4" s="16" t="str">
        <f>IF(P24="Engine",VLOOKUP(W24,EngineUpgrades!$A$2:$C$19,2,FALSE),"")</f>
        <v/>
      </c>
      <c r="AP24" s="16" t="str">
        <f>IF(P24="Engine",VLOOKUP(W24,EngineUpgrades!$A$2:$C$19,3,FALSE),"")</f>
        <v/>
      </c>
      <c r="AQ24" s="15" t="str">
        <f>_xlfn.XLOOKUP(AO24,EngineUpgrades!$D$1:$J$1,EngineUpgrades!$D$17:$J$17,"",0,1)</f>
        <v/>
      </c>
      <c r="AR24" s="17">
        <v>2</v>
      </c>
      <c r="AS24" s="16" t="str">
        <f>IF(P24="Engine",_xlfn.XLOOKUP(_xlfn.CONCAT(N24,O24+AR24),TechTree!$C$2:$C$500,TechTree!$D$2:$D$500,"Not Valid Combination",0,1),"")</f>
        <v/>
      </c>
    </row>
    <row r="25" spans="1:45" ht="65" customHeight="1" x14ac:dyDescent="0.35">
      <c r="A25" t="s">
        <v>595</v>
      </c>
      <c r="B25" t="s">
        <v>1200</v>
      </c>
      <c r="C25" t="s">
        <v>646</v>
      </c>
      <c r="D25" t="s">
        <v>647</v>
      </c>
      <c r="E25" t="s">
        <v>598</v>
      </c>
      <c r="F25" t="s">
        <v>8</v>
      </c>
      <c r="G25">
        <v>225</v>
      </c>
      <c r="H25">
        <v>45</v>
      </c>
      <c r="I25">
        <v>0.02</v>
      </c>
      <c r="J25" t="s">
        <v>81</v>
      </c>
      <c r="L25" s="12" t="str">
        <f t="shared" si="1"/>
        <v>@PART[octans_moe_srf_2]:AFTER[Tantares] // Octans MOE 2A
{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222</v>
      </c>
      <c r="O25" s="8">
        <v>6</v>
      </c>
      <c r="P25" s="8" t="s">
        <v>243</v>
      </c>
      <c r="V25" s="10" t="s">
        <v>244</v>
      </c>
      <c r="W25" s="10" t="s">
        <v>260</v>
      </c>
      <c r="Y25" s="10" t="s">
        <v>295</v>
      </c>
      <c r="Z25" s="10" t="s">
        <v>304</v>
      </c>
      <c r="AA25" s="10" t="s">
        <v>330</v>
      </c>
      <c r="AC25" s="12" t="str">
        <f t="shared" si="2"/>
        <v/>
      </c>
      <c r="AD25" s="14"/>
      <c r="AE25" s="18" t="s">
        <v>330</v>
      </c>
      <c r="AF25" s="18"/>
      <c r="AG25" s="18"/>
      <c r="AH25" s="18"/>
      <c r="AI25" s="18"/>
      <c r="AJ25" s="18"/>
      <c r="AK25" s="18"/>
      <c r="AL25" s="19" t="str">
        <f t="shared" si="4"/>
        <v/>
      </c>
      <c r="AM25" s="14"/>
      <c r="AN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",W25,CHAR(10),Parts!AQ25,CHAR(10),"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Tank",IF(Y25="NA/Balloon","    KiwiFuelSwitchIgnore = true",IF(Y25="standardLiquidFuel",_xlfn.CONCAT("    fuelTankUpgradeType = ",Y25,CHAR(10),"    fuelTankSizeUpgrade = ",Z25),_xlfn.CONCAT("    fuelTankUpgradeType = ",Y25))),IF(P25="RCS","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5" s="16" t="str">
        <f>IF(P25="Engine",VLOOKUP(W25,EngineUpgrades!$A$2:$C$19,2,FALSE),"")</f>
        <v/>
      </c>
      <c r="AP25" s="16" t="str">
        <f>IF(P25="Engine",VLOOKUP(W25,EngineUpgrades!$A$2:$C$19,3,FALSE),"")</f>
        <v/>
      </c>
      <c r="AQ25" s="15" t="str">
        <f>_xlfn.XLOOKUP(AO25,EngineUpgrades!$D$1:$J$1,EngineUpgrades!$D$17:$J$17,"",0,1)</f>
        <v/>
      </c>
      <c r="AR25" s="17">
        <v>2</v>
      </c>
      <c r="AS25" s="16" t="str">
        <f>IF(P25="Engine",_xlfn.XLOOKUP(_xlfn.CONCAT(N25,O25+AR25),TechTree!$C$2:$C$500,TechTree!$D$2:$D$500,"Not Valid Combination",0,1),"")</f>
        <v/>
      </c>
    </row>
    <row r="26" spans="1:45" ht="252.5" x14ac:dyDescent="0.35">
      <c r="A26" t="s">
        <v>595</v>
      </c>
      <c r="B26" t="s">
        <v>1201</v>
      </c>
      <c r="C26" t="s">
        <v>648</v>
      </c>
      <c r="D26" t="s">
        <v>649</v>
      </c>
      <c r="E26" t="s">
        <v>598</v>
      </c>
      <c r="F26" t="s">
        <v>8</v>
      </c>
      <c r="G26">
        <v>225</v>
      </c>
      <c r="H26">
        <v>45</v>
      </c>
      <c r="I26">
        <v>0.02</v>
      </c>
      <c r="J26" t="s">
        <v>81</v>
      </c>
      <c r="L26" s="12" t="str">
        <f t="shared" si="1"/>
        <v>@PART[octans_moe_srf_2_extended]:AFTER[Tantares] // Octans MOE 2B
{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222</v>
      </c>
      <c r="O26" s="8">
        <v>6</v>
      </c>
      <c r="P26" s="8" t="s">
        <v>243</v>
      </c>
      <c r="V26" s="10" t="s">
        <v>244</v>
      </c>
      <c r="W26" s="10" t="s">
        <v>386</v>
      </c>
      <c r="Y26" s="10" t="s">
        <v>295</v>
      </c>
      <c r="Z26" s="10" t="s">
        <v>304</v>
      </c>
      <c r="AA26" s="10" t="s">
        <v>330</v>
      </c>
      <c r="AC26" s="12" t="str">
        <f t="shared" si="2"/>
        <v/>
      </c>
      <c r="AD26" s="14"/>
      <c r="AE26" s="18" t="s">
        <v>330</v>
      </c>
      <c r="AF26" s="18"/>
      <c r="AG26" s="18"/>
      <c r="AH26" s="18"/>
      <c r="AI26" s="18"/>
      <c r="AJ26" s="18"/>
      <c r="AK26" s="18"/>
      <c r="AL26" s="19" t="str">
        <f t="shared" si="4"/>
        <v/>
      </c>
      <c r="AM26" s="14"/>
      <c r="AN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",W26,CHAR(10),Parts!AQ26,CHAR(10),"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Tank",IF(Y26="NA/Balloon","    KiwiFuelSwitchIgnore = true",IF(Y26="standardLiquidFuel",_xlfn.CONCAT("    fuelTankUpgradeType = ",Y26,CHAR(10),"    fuelTankSizeUpgrade = ",Z26),_xlfn.CONCAT("    fuelTankUpgradeType = ",Y26))),IF(P26="RCS","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6" s="16" t="str">
        <f>IF(P26="Engine",VLOOKUP(W26,EngineUpgrades!$A$2:$C$19,2,FALSE),"")</f>
        <v/>
      </c>
      <c r="AP26" s="16" t="str">
        <f>IF(P26="Engine",VLOOKUP(W26,EngineUpgrades!$A$2:$C$19,3,FALSE),"")</f>
        <v/>
      </c>
      <c r="AQ26" s="15" t="str">
        <f>_xlfn.XLOOKUP(AO26,EngineUpgrades!$D$1:$J$1,EngineUpgrades!$D$17:$J$17,"",0,1)</f>
        <v/>
      </c>
      <c r="AR26" s="17">
        <v>2</v>
      </c>
      <c r="AS26" s="16" t="str">
        <f>IF(P26="Engine",_xlfn.XLOOKUP(_xlfn.CONCAT(N26,O26+AR26),TechTree!$C$2:$C$500,TechTree!$D$2:$D$500,"Not Valid Combination",0,1),"")</f>
        <v/>
      </c>
    </row>
    <row r="27" spans="1:45" ht="192.5" x14ac:dyDescent="0.35">
      <c r="A27" t="s">
        <v>595</v>
      </c>
      <c r="B27" t="s">
        <v>1202</v>
      </c>
      <c r="C27" t="s">
        <v>650</v>
      </c>
      <c r="D27" t="s">
        <v>651</v>
      </c>
      <c r="E27" t="s">
        <v>598</v>
      </c>
      <c r="F27" t="s">
        <v>8</v>
      </c>
      <c r="G27">
        <v>225</v>
      </c>
      <c r="H27">
        <v>45</v>
      </c>
      <c r="I27">
        <v>0.02</v>
      </c>
      <c r="J27" t="s">
        <v>81</v>
      </c>
      <c r="L27" s="12" t="str">
        <f t="shared" si="1"/>
        <v>@PART[octans_moe_srf_3]:AFTER[Tantares] // Octans MOE 3A
{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222</v>
      </c>
      <c r="O27" s="8">
        <v>6</v>
      </c>
      <c r="P27" s="8" t="s">
        <v>243</v>
      </c>
      <c r="V27" s="10" t="s">
        <v>244</v>
      </c>
      <c r="W27" s="10" t="s">
        <v>260</v>
      </c>
      <c r="Y27" s="10" t="s">
        <v>295</v>
      </c>
      <c r="Z27" s="10" t="s">
        <v>304</v>
      </c>
      <c r="AA27" s="10" t="s">
        <v>330</v>
      </c>
      <c r="AC27" s="12" t="str">
        <f t="shared" si="2"/>
        <v/>
      </c>
      <c r="AD27" s="14"/>
      <c r="AE27" s="18" t="s">
        <v>330</v>
      </c>
      <c r="AF27" s="18"/>
      <c r="AG27" s="18"/>
      <c r="AH27" s="18"/>
      <c r="AI27" s="18"/>
      <c r="AJ27" s="18"/>
      <c r="AK27" s="18"/>
      <c r="AL27" s="19" t="str">
        <f t="shared" si="4"/>
        <v/>
      </c>
      <c r="AM27" s="14"/>
      <c r="AN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",W27,CHAR(10),Parts!AQ27,CHAR(10),"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Tank",IF(Y27="NA/Balloon","    KiwiFuelSwitchIgnore = true",IF(Y27="standardLiquidFuel",_xlfn.CONCAT("    fuelTankUpgradeType = ",Y27,CHAR(10),"    fuelTankSizeUpgrade = ",Z27),_xlfn.CONCAT("    fuelTankUpgradeType = ",Y27))),IF(P27="RCS","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7" s="16" t="str">
        <f>IF(P27="Engine",VLOOKUP(W27,EngineUpgrades!$A$2:$C$19,2,FALSE),"")</f>
        <v/>
      </c>
      <c r="AP27" s="16" t="str">
        <f>IF(P27="Engine",VLOOKUP(W27,EngineUpgrades!$A$2:$C$19,3,FALSE),"")</f>
        <v/>
      </c>
      <c r="AQ27" s="15" t="str">
        <f>_xlfn.XLOOKUP(AO27,EngineUpgrades!$D$1:$J$1,EngineUpgrades!$D$17:$J$17,"",0,1)</f>
        <v/>
      </c>
      <c r="AR27" s="17">
        <v>2</v>
      </c>
      <c r="AS27" s="16" t="str">
        <f>IF(P27="Engine",_xlfn.XLOOKUP(_xlfn.CONCAT(N27,O27+AR27),TechTree!$C$2:$C$500,TechTree!$D$2:$D$500,"Not Valid Combination",0,1),"")</f>
        <v/>
      </c>
    </row>
    <row r="28" spans="1:45" ht="192.5" x14ac:dyDescent="0.35">
      <c r="A28" t="s">
        <v>595</v>
      </c>
      <c r="B28" t="s">
        <v>1203</v>
      </c>
      <c r="C28" t="s">
        <v>652</v>
      </c>
      <c r="D28" t="s">
        <v>653</v>
      </c>
      <c r="E28" t="s">
        <v>598</v>
      </c>
      <c r="F28" t="s">
        <v>8</v>
      </c>
      <c r="G28">
        <v>225</v>
      </c>
      <c r="H28">
        <v>45</v>
      </c>
      <c r="I28">
        <v>0.02</v>
      </c>
      <c r="J28" t="s">
        <v>81</v>
      </c>
      <c r="L28" s="12" t="str">
        <f t="shared" si="1"/>
        <v>@PART[octans_moe_srf_3_extended]:AFTER[Tantares] // Octans MOE 3B
{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222</v>
      </c>
      <c r="O28" s="8">
        <v>6</v>
      </c>
      <c r="P28" s="8" t="s">
        <v>243</v>
      </c>
      <c r="V28" s="10" t="s">
        <v>244</v>
      </c>
      <c r="W28" s="10" t="s">
        <v>260</v>
      </c>
      <c r="Y28" s="10" t="s">
        <v>295</v>
      </c>
      <c r="Z28" s="10" t="s">
        <v>304</v>
      </c>
      <c r="AA28" s="10" t="s">
        <v>330</v>
      </c>
      <c r="AC28" s="12" t="str">
        <f t="shared" si="2"/>
        <v/>
      </c>
      <c r="AD28" s="14"/>
      <c r="AE28" s="18" t="s">
        <v>330</v>
      </c>
      <c r="AF28" s="18"/>
      <c r="AG28" s="18"/>
      <c r="AH28" s="18"/>
      <c r="AI28" s="18"/>
      <c r="AJ28" s="18"/>
      <c r="AK28" s="18"/>
      <c r="AL28" s="19" t="str">
        <f t="shared" si="4"/>
        <v/>
      </c>
      <c r="AM28" s="14"/>
      <c r="AN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",W28,CHAR(10),Parts!AQ28,CHAR(10),"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Tank",IF(Y28="NA/Balloon","    KiwiFuelSwitchIgnore = true",IF(Y28="standardLiquidFuel",_xlfn.CONCAT("    fuelTankUpgradeType = ",Y28,CHAR(10),"    fuelTankSizeUpgrade = ",Z28),_xlfn.CONCAT("    fuelTankUpgradeType = ",Y28))),IF(P28="RCS","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8" s="16" t="str">
        <f>IF(P28="Engine",VLOOKUP(W28,EngineUpgrades!$A$2:$C$19,2,FALSE),"")</f>
        <v/>
      </c>
      <c r="AP28" s="16" t="str">
        <f>IF(P28="Engine",VLOOKUP(W28,EngineUpgrades!$A$2:$C$19,3,FALSE),"")</f>
        <v/>
      </c>
      <c r="AQ28" s="15" t="str">
        <f>_xlfn.XLOOKUP(AO28,EngineUpgrades!$D$1:$J$1,EngineUpgrades!$D$17:$J$17,"",0,1)</f>
        <v/>
      </c>
      <c r="AR28" s="17">
        <v>2</v>
      </c>
      <c r="AS28" s="16" t="str">
        <f>IF(P28="Engine",_xlfn.XLOOKUP(_xlfn.CONCAT(N28,O28+AR28),TechTree!$C$2:$C$500,TechTree!$D$2:$D$500,"Not Valid Combination",0,1),"")</f>
        <v/>
      </c>
    </row>
    <row r="29" spans="1:45" ht="192.5" x14ac:dyDescent="0.35">
      <c r="A29" t="s">
        <v>595</v>
      </c>
      <c r="B29" t="s">
        <v>1204</v>
      </c>
      <c r="C29" t="s">
        <v>654</v>
      </c>
      <c r="D29" t="s">
        <v>655</v>
      </c>
      <c r="E29" t="s">
        <v>598</v>
      </c>
      <c r="F29" t="s">
        <v>8</v>
      </c>
      <c r="G29">
        <v>225</v>
      </c>
      <c r="H29">
        <v>45</v>
      </c>
      <c r="I29">
        <v>0.02</v>
      </c>
      <c r="J29" t="s">
        <v>81</v>
      </c>
      <c r="L29" s="12" t="str">
        <f t="shared" si="1"/>
        <v>@PART[octans_moe_srf_4]:AFTER[Tantares] // Octans MOE 4A
{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222</v>
      </c>
      <c r="O29" s="8">
        <v>6</v>
      </c>
      <c r="P29" s="8" t="s">
        <v>243</v>
      </c>
      <c r="V29" s="10" t="s">
        <v>244</v>
      </c>
      <c r="W29" s="10" t="s">
        <v>260</v>
      </c>
      <c r="Y29" s="10" t="s">
        <v>295</v>
      </c>
      <c r="Z29" s="10" t="s">
        <v>304</v>
      </c>
      <c r="AA29" s="10" t="s">
        <v>330</v>
      </c>
      <c r="AC29" s="12" t="str">
        <f t="shared" si="2"/>
        <v/>
      </c>
      <c r="AD29" s="14"/>
      <c r="AE29" s="18" t="s">
        <v>330</v>
      </c>
      <c r="AF29" s="18"/>
      <c r="AG29" s="18"/>
      <c r="AH29" s="18"/>
      <c r="AI29" s="18"/>
      <c r="AJ29" s="18"/>
      <c r="AK29" s="18"/>
      <c r="AL29" s="19" t="str">
        <f t="shared" si="4"/>
        <v/>
      </c>
      <c r="AM29" s="14"/>
      <c r="AN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",W29,CHAR(10),Parts!AQ29,CHAR(10),"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Tank",IF(Y29="NA/Balloon","    KiwiFuelSwitchIgnore = true",IF(Y29="standardLiquidFuel",_xlfn.CONCAT("    fuelTankUpgradeType = ",Y29,CHAR(10),"    fuelTankSizeUpgrade = ",Z29),_xlfn.CONCAT("    fuelTankUpgradeType = ",Y29))),IF(P29="RCS","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9" s="16" t="str">
        <f>IF(P29="Engine",VLOOKUP(W29,EngineUpgrades!$A$2:$C$19,2,FALSE),"")</f>
        <v/>
      </c>
      <c r="AP29" s="16" t="str">
        <f>IF(P29="Engine",VLOOKUP(W29,EngineUpgrades!$A$2:$C$19,3,FALSE),"")</f>
        <v/>
      </c>
      <c r="AQ29" s="15" t="str">
        <f>_xlfn.XLOOKUP(AO29,EngineUpgrades!$D$1:$J$1,EngineUpgrades!$D$17:$J$17,"",0,1)</f>
        <v/>
      </c>
      <c r="AR29" s="17">
        <v>2</v>
      </c>
      <c r="AS29" s="16" t="str">
        <f>IF(P29="Engine",_xlfn.XLOOKUP(_xlfn.CONCAT(N29,O29+AR29),TechTree!$C$2:$C$500,TechTree!$D$2:$D$500,"Not Valid Combination",0,1),"")</f>
        <v/>
      </c>
    </row>
    <row r="30" spans="1:45" ht="192.5" x14ac:dyDescent="0.35">
      <c r="A30" t="s">
        <v>595</v>
      </c>
      <c r="B30" t="s">
        <v>1205</v>
      </c>
      <c r="C30" t="s">
        <v>656</v>
      </c>
      <c r="D30" t="s">
        <v>657</v>
      </c>
      <c r="E30" t="s">
        <v>598</v>
      </c>
      <c r="F30" t="s">
        <v>8</v>
      </c>
      <c r="G30">
        <v>225</v>
      </c>
      <c r="H30">
        <v>45</v>
      </c>
      <c r="I30">
        <v>0.02</v>
      </c>
      <c r="J30" t="s">
        <v>81</v>
      </c>
      <c r="L30" s="12" t="str">
        <f t="shared" si="1"/>
        <v>@PART[octans_moe_srf_4_extended]:AFTER[Tantares] // Octans MOE 4B
{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222</v>
      </c>
      <c r="O30" s="8">
        <v>6</v>
      </c>
      <c r="P30" s="8" t="s">
        <v>243</v>
      </c>
      <c r="V30" s="10" t="s">
        <v>244</v>
      </c>
      <c r="W30" s="10" t="s">
        <v>260</v>
      </c>
      <c r="Y30" s="10" t="s">
        <v>295</v>
      </c>
      <c r="Z30" s="10" t="s">
        <v>304</v>
      </c>
      <c r="AA30" s="10" t="s">
        <v>330</v>
      </c>
      <c r="AC30" s="12" t="str">
        <f t="shared" si="2"/>
        <v/>
      </c>
      <c r="AD30" s="14"/>
      <c r="AE30" s="18" t="s">
        <v>330</v>
      </c>
      <c r="AF30" s="18"/>
      <c r="AG30" s="18"/>
      <c r="AH30" s="18"/>
      <c r="AI30" s="18"/>
      <c r="AJ30" s="18"/>
      <c r="AK30" s="18"/>
      <c r="AL30" s="19" t="str">
        <f t="shared" si="4"/>
        <v/>
      </c>
      <c r="AM30" s="14"/>
      <c r="AN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",W30,CHAR(10),Parts!AQ30,CHAR(10),"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Tank",IF(Y30="NA/Balloon","    KiwiFuelSwitchIgnore = true",IF(Y30="standardLiquidFuel",_xlfn.CONCAT("    fuelTankUpgradeType = ",Y30,CHAR(10),"    fuelTankSizeUpgrade = ",Z30),_xlfn.CONCAT("    fuelTankUpgradeType = ",Y30))),IF(P30="RCS","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0" s="16" t="str">
        <f>IF(P30="Engine",VLOOKUP(W30,EngineUpgrades!$A$2:$C$19,2,FALSE),"")</f>
        <v/>
      </c>
      <c r="AP30" s="16" t="str">
        <f>IF(P30="Engine",VLOOKUP(W30,EngineUpgrades!$A$2:$C$19,3,FALSE),"")</f>
        <v/>
      </c>
      <c r="AQ30" s="15" t="str">
        <f>_xlfn.XLOOKUP(AO30,EngineUpgrades!$D$1:$J$1,EngineUpgrades!$D$17:$J$17,"",0,1)</f>
        <v/>
      </c>
      <c r="AR30" s="17">
        <v>2</v>
      </c>
      <c r="AS30" s="16" t="str">
        <f>IF(P30="Engine",_xlfn.XLOOKUP(_xlfn.CONCAT(N30,O30+AR30),TechTree!$C$2:$C$500,TechTree!$D$2:$D$500,"Not Valid Combination",0,1),"")</f>
        <v/>
      </c>
    </row>
    <row r="31" spans="1:45" ht="192.5" x14ac:dyDescent="0.35">
      <c r="A31" t="s">
        <v>595</v>
      </c>
      <c r="B31" t="s">
        <v>1206</v>
      </c>
      <c r="C31" t="s">
        <v>658</v>
      </c>
      <c r="D31" t="s">
        <v>659</v>
      </c>
      <c r="E31" t="s">
        <v>598</v>
      </c>
      <c r="F31" t="s">
        <v>8</v>
      </c>
      <c r="G31">
        <v>225</v>
      </c>
      <c r="H31">
        <v>45</v>
      </c>
      <c r="I31">
        <v>0.02</v>
      </c>
      <c r="J31" t="s">
        <v>81</v>
      </c>
      <c r="L31" s="12" t="str">
        <f t="shared" si="1"/>
        <v>@PART[octans_rcs_linear_srf_1]:AFTER[Tantares] // Octans Linear RCS
{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222</v>
      </c>
      <c r="O31" s="8">
        <v>6</v>
      </c>
      <c r="P31" s="8" t="s">
        <v>243</v>
      </c>
      <c r="V31" s="10" t="s">
        <v>244</v>
      </c>
      <c r="W31" s="10" t="s">
        <v>260</v>
      </c>
      <c r="Y31" s="10" t="s">
        <v>295</v>
      </c>
      <c r="Z31" s="10" t="s">
        <v>304</v>
      </c>
      <c r="AA31" s="10" t="s">
        <v>330</v>
      </c>
      <c r="AC31" s="12" t="str">
        <f t="shared" si="2"/>
        <v/>
      </c>
      <c r="AD31" s="14"/>
      <c r="AE31" s="18" t="s">
        <v>330</v>
      </c>
      <c r="AF31" s="18"/>
      <c r="AG31" s="18"/>
      <c r="AH31" s="18"/>
      <c r="AI31" s="18"/>
      <c r="AJ31" s="18"/>
      <c r="AK31" s="18"/>
      <c r="AL31" s="19" t="str">
        <f t="shared" si="4"/>
        <v/>
      </c>
      <c r="AM31" s="14"/>
      <c r="AN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",W31,CHAR(10),Parts!AQ31,CHAR(10),"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Tank",IF(Y31="NA/Balloon","    KiwiFuelSwitchIgnore = true",IF(Y31="standardLiquidFuel",_xlfn.CONCAT("    fuelTankUpgradeType = ",Y31,CHAR(10),"    fuelTankSizeUpgrade = ",Z31),_xlfn.CONCAT("    fuelTankUpgradeType = ",Y31))),IF(P31="RCS","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1" s="16" t="str">
        <f>IF(P31="Engine",VLOOKUP(W31,EngineUpgrades!$A$2:$C$19,2,FALSE),"")</f>
        <v/>
      </c>
      <c r="AP31" s="16" t="str">
        <f>IF(P31="Engine",VLOOKUP(W31,EngineUpgrades!$A$2:$C$19,3,FALSE),"")</f>
        <v/>
      </c>
      <c r="AQ31" s="15" t="str">
        <f>_xlfn.XLOOKUP(AO31,EngineUpgrades!$D$1:$J$1,EngineUpgrades!$D$17:$J$17,"",0,1)</f>
        <v/>
      </c>
      <c r="AR31" s="17">
        <v>2</v>
      </c>
      <c r="AS31" s="16" t="str">
        <f>IF(P31="Engine",_xlfn.XLOOKUP(_xlfn.CONCAT(N31,O31+AR31),TechTree!$C$2:$C$500,TechTree!$D$2:$D$500,"Not Valid Combination",0,1),"")</f>
        <v/>
      </c>
    </row>
    <row r="32" spans="1:45" ht="192.5" x14ac:dyDescent="0.35">
      <c r="A32" t="s">
        <v>595</v>
      </c>
      <c r="B32" t="s">
        <v>1207</v>
      </c>
      <c r="C32" t="s">
        <v>660</v>
      </c>
      <c r="D32" t="s">
        <v>661</v>
      </c>
      <c r="E32" t="s">
        <v>598</v>
      </c>
      <c r="F32" t="s">
        <v>8</v>
      </c>
      <c r="G32">
        <v>225</v>
      </c>
      <c r="H32">
        <v>45</v>
      </c>
      <c r="I32">
        <v>0.02</v>
      </c>
      <c r="J32" t="s">
        <v>81</v>
      </c>
      <c r="L32" s="12" t="str">
        <f t="shared" si="1"/>
        <v>@PART[octans_rcs_srf_1]:AFTER[Tantares] // Octans RCS 1A
{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222</v>
      </c>
      <c r="O32" s="8">
        <v>6</v>
      </c>
      <c r="P32" s="8" t="s">
        <v>243</v>
      </c>
      <c r="V32" s="10" t="s">
        <v>244</v>
      </c>
      <c r="W32" s="10" t="s">
        <v>260</v>
      </c>
      <c r="Y32" s="10" t="s">
        <v>295</v>
      </c>
      <c r="Z32" s="10" t="s">
        <v>304</v>
      </c>
      <c r="AA32" s="10" t="s">
        <v>330</v>
      </c>
      <c r="AC32" s="12" t="str">
        <f t="shared" si="2"/>
        <v/>
      </c>
      <c r="AD32" s="14"/>
      <c r="AE32" s="18" t="s">
        <v>330</v>
      </c>
      <c r="AF32" s="18"/>
      <c r="AG32" s="18"/>
      <c r="AH32" s="18"/>
      <c r="AI32" s="18"/>
      <c r="AJ32" s="18"/>
      <c r="AK32" s="18"/>
      <c r="AL32" s="19" t="str">
        <f t="shared" si="4"/>
        <v/>
      </c>
      <c r="AM32" s="14"/>
      <c r="AN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",W32,CHAR(10),Parts!AQ32,CHAR(10),"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Tank",IF(Y32="NA/Balloon","    KiwiFuelSwitchIgnore = true",IF(Y32="standardLiquidFuel",_xlfn.CONCAT("    fuelTankUpgradeType = ",Y32,CHAR(10),"    fuelTankSizeUpgrade = ",Z32),_xlfn.CONCAT("    fuelTankUpgradeType = ",Y32))),IF(P32="RCS","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2" s="16" t="str">
        <f>IF(P32="Engine",VLOOKUP(W32,EngineUpgrades!$A$2:$C$19,2,FALSE),"")</f>
        <v/>
      </c>
      <c r="AP32" s="16" t="str">
        <f>IF(P32="Engine",VLOOKUP(W32,EngineUpgrades!$A$2:$C$19,3,FALSE),"")</f>
        <v/>
      </c>
      <c r="AQ32" s="15" t="str">
        <f>_xlfn.XLOOKUP(AO32,EngineUpgrades!$D$1:$J$1,EngineUpgrades!$D$17:$J$17,"",0,1)</f>
        <v/>
      </c>
      <c r="AR32" s="17">
        <v>2</v>
      </c>
      <c r="AS32" s="16" t="str">
        <f>IF(P32="Engine",_xlfn.XLOOKUP(_xlfn.CONCAT(N32,O32+AR32),TechTree!$C$2:$C$500,TechTree!$D$2:$D$500,"Not Valid Combination",0,1),"")</f>
        <v/>
      </c>
    </row>
    <row r="33" spans="1:45" ht="127" customHeight="1" x14ac:dyDescent="0.35">
      <c r="A33" t="s">
        <v>595</v>
      </c>
      <c r="B33" t="s">
        <v>1208</v>
      </c>
      <c r="C33" t="s">
        <v>662</v>
      </c>
      <c r="D33" t="s">
        <v>663</v>
      </c>
      <c r="E33" t="s">
        <v>598</v>
      </c>
      <c r="F33" t="s">
        <v>8</v>
      </c>
      <c r="G33">
        <v>225</v>
      </c>
      <c r="H33">
        <v>45</v>
      </c>
      <c r="I33">
        <v>0.02</v>
      </c>
      <c r="J33" t="s">
        <v>81</v>
      </c>
      <c r="L33" s="12" t="str">
        <f t="shared" si="1"/>
        <v>@PART[octans_rcs_srf_1_extended]:AFTER[Tantares] // Octans RCS 1B
{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222</v>
      </c>
      <c r="O33" s="8">
        <v>6</v>
      </c>
      <c r="P33" s="8" t="s">
        <v>243</v>
      </c>
      <c r="V33" s="10" t="s">
        <v>244</v>
      </c>
      <c r="W33" s="10" t="s">
        <v>260</v>
      </c>
      <c r="Y33" s="10" t="s">
        <v>295</v>
      </c>
      <c r="Z33" s="10" t="s">
        <v>304</v>
      </c>
      <c r="AA33" s="10" t="s">
        <v>330</v>
      </c>
      <c r="AC33" s="12" t="str">
        <f t="shared" si="2"/>
        <v/>
      </c>
      <c r="AD33" s="14"/>
      <c r="AE33" s="18" t="s">
        <v>330</v>
      </c>
      <c r="AF33" s="18"/>
      <c r="AG33" s="18"/>
      <c r="AH33" s="18"/>
      <c r="AI33" s="18"/>
      <c r="AJ33" s="18"/>
      <c r="AK33" s="18"/>
      <c r="AL33" s="19" t="str">
        <f t="shared" si="4"/>
        <v/>
      </c>
      <c r="AM33" s="14"/>
      <c r="AN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",W33,CHAR(10),Parts!AQ33,CHAR(10),"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Tank",IF(Y33="NA/Balloon","    KiwiFuelSwitchIgnore = true",IF(Y33="standardLiquidFuel",_xlfn.CONCAT("    fuelTankUpgradeType = ",Y33,CHAR(10),"    fuelTankSizeUpgrade = ",Z33),_xlfn.CONCAT("    fuelTankUpgradeType = ",Y33))),IF(P33="RCS","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3" s="16" t="str">
        <f>IF(P33="Engine",VLOOKUP(W33,EngineUpgrades!$A$2:$C$19,2,FALSE),"")</f>
        <v/>
      </c>
      <c r="AP33" s="16" t="str">
        <f>IF(P33="Engine",VLOOKUP(W33,EngineUpgrades!$A$2:$C$19,3,FALSE),"")</f>
        <v/>
      </c>
      <c r="AQ33" s="15" t="str">
        <f>_xlfn.XLOOKUP(AO33,EngineUpgrades!$D$1:$J$1,EngineUpgrades!$D$17:$J$17,"",0,1)</f>
        <v/>
      </c>
      <c r="AR33" s="17">
        <v>2</v>
      </c>
      <c r="AS33" s="16" t="str">
        <f>IF(P33="Engine",_xlfn.XLOOKUP(_xlfn.CONCAT(N33,O33+AR33),TechTree!$C$2:$C$500,TechTree!$D$2:$D$500,"Not Valid Combination",0,1),"")</f>
        <v/>
      </c>
    </row>
    <row r="34" spans="1:45" ht="65" customHeight="1" x14ac:dyDescent="0.35">
      <c r="A34" t="s">
        <v>595</v>
      </c>
      <c r="B34" t="s">
        <v>1209</v>
      </c>
      <c r="C34" t="s">
        <v>664</v>
      </c>
      <c r="D34" t="s">
        <v>665</v>
      </c>
      <c r="E34" t="s">
        <v>598</v>
      </c>
      <c r="F34" t="s">
        <v>8</v>
      </c>
      <c r="G34">
        <v>225</v>
      </c>
      <c r="H34">
        <v>45</v>
      </c>
      <c r="I34">
        <v>0.02</v>
      </c>
      <c r="J34" t="s">
        <v>81</v>
      </c>
      <c r="L34" s="12" t="str">
        <f t="shared" si="1"/>
        <v>@PART[octans_rcs_srf_2]:AFTER[Tantares] // Octans RCS 2A
{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222</v>
      </c>
      <c r="O34" s="8">
        <v>6</v>
      </c>
      <c r="P34" s="8" t="s">
        <v>243</v>
      </c>
      <c r="V34" s="10" t="s">
        <v>244</v>
      </c>
      <c r="W34" s="10" t="s">
        <v>260</v>
      </c>
      <c r="Y34" s="10" t="s">
        <v>295</v>
      </c>
      <c r="Z34" s="10" t="s">
        <v>304</v>
      </c>
      <c r="AA34" s="10" t="s">
        <v>330</v>
      </c>
      <c r="AC34" s="12" t="str">
        <f t="shared" si="2"/>
        <v/>
      </c>
      <c r="AD34" s="14"/>
      <c r="AE34" s="18" t="s">
        <v>330</v>
      </c>
      <c r="AF34" s="18"/>
      <c r="AG34" s="18"/>
      <c r="AH34" s="18"/>
      <c r="AI34" s="18"/>
      <c r="AJ34" s="18"/>
      <c r="AK34" s="18"/>
      <c r="AL34" s="19" t="str">
        <f t="shared" si="4"/>
        <v/>
      </c>
      <c r="AM34" s="14"/>
      <c r="AN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",W34,CHAR(10),Parts!AQ34,CHAR(10),"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Tank",IF(Y34="NA/Balloon","    KiwiFuelSwitchIgnore = true",IF(Y34="standardLiquidFuel",_xlfn.CONCAT("    fuelTankUpgradeType = ",Y34,CHAR(10),"    fuelTankSizeUpgrade = ",Z34),_xlfn.CONCAT("    fuelTankUpgradeType = ",Y34))),IF(P34="RCS","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4" s="16" t="str">
        <f>IF(P34="Engine",VLOOKUP(W34,EngineUpgrades!$A$2:$C$19,2,FALSE),"")</f>
        <v/>
      </c>
      <c r="AP34" s="16" t="str">
        <f>IF(P34="Engine",VLOOKUP(W34,EngineUpgrades!$A$2:$C$19,3,FALSE),"")</f>
        <v/>
      </c>
      <c r="AQ34" s="15" t="str">
        <f>_xlfn.XLOOKUP(AO34,EngineUpgrades!$D$1:$J$1,EngineUpgrades!$D$17:$J$17,"",0,1)</f>
        <v/>
      </c>
      <c r="AR34" s="17">
        <v>2</v>
      </c>
      <c r="AS34" s="16" t="str">
        <f>IF(P34="Engine",_xlfn.XLOOKUP(_xlfn.CONCAT(N34,O34+AR34),TechTree!$C$2:$C$500,TechTree!$D$2:$D$500,"Not Valid Combination",0,1),"")</f>
        <v/>
      </c>
    </row>
    <row r="35" spans="1:45" ht="192.5" x14ac:dyDescent="0.35">
      <c r="A35" t="s">
        <v>595</v>
      </c>
      <c r="B35" t="s">
        <v>1210</v>
      </c>
      <c r="C35" t="s">
        <v>666</v>
      </c>
      <c r="D35" t="s">
        <v>667</v>
      </c>
      <c r="E35" t="s">
        <v>598</v>
      </c>
      <c r="F35" t="s">
        <v>8</v>
      </c>
      <c r="G35">
        <v>225</v>
      </c>
      <c r="H35">
        <v>45</v>
      </c>
      <c r="I35">
        <v>0.02</v>
      </c>
      <c r="J35" t="s">
        <v>81</v>
      </c>
      <c r="L35" s="12" t="str">
        <f t="shared" si="1"/>
        <v>@PART[octans_rcs_srf_2_extended]:AFTER[Tantares] // Octans RCS 2B
{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222</v>
      </c>
      <c r="O35" s="8">
        <v>6</v>
      </c>
      <c r="P35" s="8" t="s">
        <v>243</v>
      </c>
      <c r="V35" s="10" t="s">
        <v>244</v>
      </c>
      <c r="W35" s="10" t="s">
        <v>260</v>
      </c>
      <c r="Y35" s="10" t="s">
        <v>295</v>
      </c>
      <c r="Z35" s="10" t="s">
        <v>304</v>
      </c>
      <c r="AA35" s="10" t="s">
        <v>330</v>
      </c>
      <c r="AC35" s="12" t="str">
        <f t="shared" si="2"/>
        <v/>
      </c>
      <c r="AD35" s="14"/>
      <c r="AE35" s="18" t="s">
        <v>330</v>
      </c>
      <c r="AF35" s="18"/>
      <c r="AG35" s="18"/>
      <c r="AH35" s="18"/>
      <c r="AI35" s="18"/>
      <c r="AJ35" s="18"/>
      <c r="AK35" s="18"/>
      <c r="AL35" s="19" t="str">
        <f t="shared" si="4"/>
        <v/>
      </c>
      <c r="AM35" s="14"/>
      <c r="AN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",W35,CHAR(10),Parts!AQ35,CHAR(10),"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Tank",IF(Y35="NA/Balloon","    KiwiFuelSwitchIgnore = true",IF(Y35="standardLiquidFuel",_xlfn.CONCAT("    fuelTankUpgradeType = ",Y35,CHAR(10),"    fuelTankSizeUpgrade = ",Z35),_xlfn.CONCAT("    fuelTankUpgradeType = ",Y35))),IF(P35="RCS","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5" s="16" t="str">
        <f>IF(P35="Engine",VLOOKUP(W35,EngineUpgrades!$A$2:$C$19,2,FALSE),"")</f>
        <v/>
      </c>
      <c r="AP35" s="16" t="str">
        <f>IF(P35="Engine",VLOOKUP(W35,EngineUpgrades!$A$2:$C$19,3,FALSE),"")</f>
        <v/>
      </c>
      <c r="AQ35" s="15" t="str">
        <f>_xlfn.XLOOKUP(AO35,EngineUpgrades!$D$1:$J$1,EngineUpgrades!$D$17:$J$17,"",0,1)</f>
        <v/>
      </c>
      <c r="AR35" s="17">
        <v>2</v>
      </c>
      <c r="AS35" s="16" t="str">
        <f>IF(P35="Engine",_xlfn.XLOOKUP(_xlfn.CONCAT(N35,O35+AR35),TechTree!$C$2:$C$500,TechTree!$D$2:$D$500,"Not Valid Combination",0,1),"")</f>
        <v/>
      </c>
    </row>
    <row r="36" spans="1:45" ht="252.5" x14ac:dyDescent="0.35">
      <c r="A36" t="s">
        <v>595</v>
      </c>
      <c r="B36" t="s">
        <v>1211</v>
      </c>
      <c r="C36" t="s">
        <v>668</v>
      </c>
      <c r="D36" t="s">
        <v>669</v>
      </c>
      <c r="E36" t="s">
        <v>598</v>
      </c>
      <c r="F36" t="s">
        <v>8</v>
      </c>
      <c r="G36">
        <v>225</v>
      </c>
      <c r="H36">
        <v>45</v>
      </c>
      <c r="I36">
        <v>0.02</v>
      </c>
      <c r="J36" t="s">
        <v>81</v>
      </c>
      <c r="L36" s="12" t="str">
        <f t="shared" si="1"/>
        <v>@PART[octans_rcs_srf_3]:AFTER[Tantares] // Octans RCS 3A
{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222</v>
      </c>
      <c r="O36" s="8">
        <v>6</v>
      </c>
      <c r="P36" s="8" t="s">
        <v>243</v>
      </c>
      <c r="V36" s="10" t="s">
        <v>244</v>
      </c>
      <c r="W36" s="10" t="s">
        <v>510</v>
      </c>
      <c r="Y36" s="10" t="s">
        <v>295</v>
      </c>
      <c r="Z36" s="10" t="s">
        <v>304</v>
      </c>
      <c r="AA36" s="10" t="s">
        <v>330</v>
      </c>
      <c r="AC36" s="12" t="str">
        <f t="shared" si="2"/>
        <v/>
      </c>
      <c r="AD36" s="14"/>
      <c r="AE36" s="18" t="s">
        <v>330</v>
      </c>
      <c r="AF36" s="18"/>
      <c r="AG36" s="18"/>
      <c r="AH36" s="18"/>
      <c r="AI36" s="18"/>
      <c r="AJ36" s="18"/>
      <c r="AK36" s="18"/>
      <c r="AL36" s="19" t="str">
        <f t="shared" si="4"/>
        <v/>
      </c>
      <c r="AM36" s="14"/>
      <c r="AN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",W36,CHAR(10),Parts!AQ36,CHAR(10),"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Tank",IF(Y36="NA/Balloon","    KiwiFuelSwitchIgnore = true",IF(Y36="standardLiquidFuel",_xlfn.CONCAT("    fuelTankUpgradeType = ",Y36,CHAR(10),"    fuelTankSizeUpgrade = ",Z36),_xlfn.CONCAT("    fuelTankUpgradeType = ",Y36))),IF(P36="RCS","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6" s="16" t="str">
        <f>IF(P36="Engine",VLOOKUP(W36,EngineUpgrades!$A$2:$C$19,2,FALSE),"")</f>
        <v/>
      </c>
      <c r="AP36" s="16" t="str">
        <f>IF(P36="Engine",VLOOKUP(W36,EngineUpgrades!$A$2:$C$19,3,FALSE),"")</f>
        <v/>
      </c>
      <c r="AQ36" s="15" t="str">
        <f>_xlfn.XLOOKUP(AO36,EngineUpgrades!$D$1:$J$1,EngineUpgrades!$D$17:$J$17,"",0,1)</f>
        <v/>
      </c>
      <c r="AR36" s="17">
        <v>2</v>
      </c>
      <c r="AS36" s="16" t="str">
        <f>IF(P36="Engine",_xlfn.XLOOKUP(_xlfn.CONCAT(N36,O36+AR36),TechTree!$C$2:$C$500,TechTree!$D$2:$D$500,"Not Valid Combination",0,1),"")</f>
        <v/>
      </c>
    </row>
    <row r="37" spans="1:45" ht="65" customHeight="1" x14ac:dyDescent="0.35">
      <c r="A37" t="s">
        <v>595</v>
      </c>
      <c r="B37" t="s">
        <v>1212</v>
      </c>
      <c r="C37" t="s">
        <v>670</v>
      </c>
      <c r="D37" t="s">
        <v>671</v>
      </c>
      <c r="E37" t="s">
        <v>598</v>
      </c>
      <c r="F37" t="s">
        <v>8</v>
      </c>
      <c r="G37">
        <v>225</v>
      </c>
      <c r="H37">
        <v>45</v>
      </c>
      <c r="I37">
        <v>0.02</v>
      </c>
      <c r="J37" t="s">
        <v>81</v>
      </c>
      <c r="L37" s="12" t="str">
        <f t="shared" si="1"/>
        <v>@PART[octans_rcs_srf_3_extended]:AFTER[Tantares] // Octans RCS 3B
{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222</v>
      </c>
      <c r="O37" s="8">
        <v>6</v>
      </c>
      <c r="P37" s="8" t="s">
        <v>243</v>
      </c>
      <c r="V37" s="10" t="s">
        <v>244</v>
      </c>
      <c r="W37" s="10" t="s">
        <v>260</v>
      </c>
      <c r="Y37" s="10" t="s">
        <v>295</v>
      </c>
      <c r="Z37" s="10" t="s">
        <v>304</v>
      </c>
      <c r="AA37" s="10" t="s">
        <v>330</v>
      </c>
      <c r="AC37" s="12" t="str">
        <f t="shared" si="2"/>
        <v/>
      </c>
      <c r="AD37" s="14"/>
      <c r="AE37" s="18" t="s">
        <v>330</v>
      </c>
      <c r="AF37" s="18"/>
      <c r="AG37" s="18"/>
      <c r="AH37" s="18"/>
      <c r="AI37" s="18"/>
      <c r="AJ37" s="18"/>
      <c r="AK37" s="18"/>
      <c r="AL37" s="19" t="str">
        <f t="shared" si="4"/>
        <v/>
      </c>
      <c r="AM37" s="14"/>
      <c r="AN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",W37,CHAR(10),Parts!AQ37,CHAR(10),"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Tank",IF(Y37="NA/Balloon","    KiwiFuelSwitchIgnore = true",IF(Y37="standardLiquidFuel",_xlfn.CONCAT("    fuelTankUpgradeType = ",Y37,CHAR(10),"    fuelTankSizeUpgrade = ",Z37),_xlfn.CONCAT("    fuelTankUpgradeType = ",Y37))),IF(P37="RCS","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7" s="16" t="str">
        <f>IF(P37="Engine",VLOOKUP(W37,EngineUpgrades!$A$2:$C$19,2,FALSE),"")</f>
        <v/>
      </c>
      <c r="AP37" s="16" t="str">
        <f>IF(P37="Engine",VLOOKUP(W37,EngineUpgrades!$A$2:$C$19,3,FALSE),"")</f>
        <v/>
      </c>
      <c r="AQ37" s="15" t="str">
        <f>_xlfn.XLOOKUP(AO37,EngineUpgrades!$D$1:$J$1,EngineUpgrades!$D$17:$J$17,"",0,1)</f>
        <v/>
      </c>
      <c r="AR37" s="17">
        <v>2</v>
      </c>
      <c r="AS37" s="16" t="str">
        <f>IF(P37="Engine",_xlfn.XLOOKUP(_xlfn.CONCAT(N37,O37+AR37),TechTree!$C$2:$C$500,TechTree!$D$2:$D$500,"Not Valid Combination",0,1),"")</f>
        <v/>
      </c>
    </row>
    <row r="38" spans="1:45" ht="65" customHeight="1" x14ac:dyDescent="0.35">
      <c r="A38" t="s">
        <v>595</v>
      </c>
      <c r="B38" t="s">
        <v>1213</v>
      </c>
      <c r="C38" t="s">
        <v>672</v>
      </c>
      <c r="D38" t="s">
        <v>673</v>
      </c>
      <c r="E38" t="s">
        <v>598</v>
      </c>
      <c r="F38" t="s">
        <v>8</v>
      </c>
      <c r="G38">
        <v>225</v>
      </c>
      <c r="H38">
        <v>45</v>
      </c>
      <c r="I38">
        <v>0.02</v>
      </c>
      <c r="J38" t="s">
        <v>81</v>
      </c>
      <c r="L38" s="12" t="str">
        <f t="shared" si="1"/>
        <v>@PART[octans_rcs_srf_4]:AFTER[Tantares] // Octans RCS 4A
{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222</v>
      </c>
      <c r="O38" s="8">
        <v>6</v>
      </c>
      <c r="P38" s="8" t="s">
        <v>243</v>
      </c>
      <c r="V38" s="10" t="s">
        <v>244</v>
      </c>
      <c r="W38" s="10" t="s">
        <v>260</v>
      </c>
      <c r="Y38" s="10" t="s">
        <v>295</v>
      </c>
      <c r="Z38" s="10" t="s">
        <v>304</v>
      </c>
      <c r="AA38" s="10" t="s">
        <v>330</v>
      </c>
      <c r="AC38" s="12" t="str">
        <f t="shared" si="2"/>
        <v/>
      </c>
      <c r="AD38" s="14"/>
      <c r="AE38" s="18" t="s">
        <v>330</v>
      </c>
      <c r="AF38" s="18"/>
      <c r="AG38" s="18"/>
      <c r="AH38" s="18"/>
      <c r="AI38" s="18"/>
      <c r="AJ38" s="18"/>
      <c r="AK38" s="18"/>
      <c r="AL38" s="19" t="str">
        <f t="shared" si="4"/>
        <v/>
      </c>
      <c r="AM38" s="14"/>
      <c r="AN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",W38,CHAR(10),Parts!AQ38,CHAR(10),"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Tank",IF(Y38="NA/Balloon","    KiwiFuelSwitchIgnore = true",IF(Y38="standardLiquidFuel",_xlfn.CONCAT("    fuelTankUpgradeType = ",Y38,CHAR(10),"    fuelTankSizeUpgrade = ",Z38),_xlfn.CONCAT("    fuelTankUpgradeType = ",Y38))),IF(P38="RCS","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8" s="16" t="str">
        <f>IF(P38="Engine",VLOOKUP(W38,EngineUpgrades!$A$2:$C$19,2,FALSE),"")</f>
        <v/>
      </c>
      <c r="AP38" s="16" t="str">
        <f>IF(P38="Engine",VLOOKUP(W38,EngineUpgrades!$A$2:$C$19,3,FALSE),"")</f>
        <v/>
      </c>
      <c r="AQ38" s="15" t="str">
        <f>_xlfn.XLOOKUP(AO38,EngineUpgrades!$D$1:$J$1,EngineUpgrades!$D$17:$J$17,"",0,1)</f>
        <v/>
      </c>
      <c r="AR38" s="17">
        <v>2</v>
      </c>
      <c r="AS38" s="16" t="str">
        <f>IF(P38="Engine",_xlfn.XLOOKUP(_xlfn.CONCAT(N38,O38+AR38),TechTree!$C$2:$C$500,TechTree!$D$2:$D$500,"Not Valid Combination",0,1),"")</f>
        <v/>
      </c>
    </row>
    <row r="39" spans="1:45" ht="65" customHeight="1" x14ac:dyDescent="0.35">
      <c r="A39" t="s">
        <v>595</v>
      </c>
      <c r="B39" t="s">
        <v>1214</v>
      </c>
      <c r="C39" t="s">
        <v>674</v>
      </c>
      <c r="D39" t="s">
        <v>675</v>
      </c>
      <c r="E39" t="s">
        <v>598</v>
      </c>
      <c r="F39" t="s">
        <v>8</v>
      </c>
      <c r="G39">
        <v>225</v>
      </c>
      <c r="H39">
        <v>45</v>
      </c>
      <c r="I39">
        <v>0.02</v>
      </c>
      <c r="J39" t="s">
        <v>81</v>
      </c>
      <c r="L39" s="12" t="str">
        <f t="shared" si="1"/>
        <v>@PART[octans_rcs_srf_4_extended]:AFTER[Tantares] // Octans RCS 4B
{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222</v>
      </c>
      <c r="O39" s="8">
        <v>6</v>
      </c>
      <c r="P39" s="8" t="s">
        <v>243</v>
      </c>
      <c r="V39" s="10" t="s">
        <v>244</v>
      </c>
      <c r="W39" s="10" t="s">
        <v>260</v>
      </c>
      <c r="Y39" s="10" t="s">
        <v>295</v>
      </c>
      <c r="Z39" s="10" t="s">
        <v>304</v>
      </c>
      <c r="AA39" s="10" t="s">
        <v>330</v>
      </c>
      <c r="AC39" s="12" t="str">
        <f t="shared" si="2"/>
        <v/>
      </c>
      <c r="AD39" s="14"/>
      <c r="AE39" s="18" t="s">
        <v>330</v>
      </c>
      <c r="AF39" s="18"/>
      <c r="AG39" s="18"/>
      <c r="AH39" s="18"/>
      <c r="AI39" s="18"/>
      <c r="AJ39" s="18"/>
      <c r="AK39" s="18"/>
      <c r="AL39" s="19" t="str">
        <f t="shared" si="4"/>
        <v/>
      </c>
      <c r="AM39" s="14"/>
      <c r="AN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",W39,CHAR(10),Parts!AQ39,CHAR(10),"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Tank",IF(Y39="NA/Balloon","    KiwiFuelSwitchIgnore = true",IF(Y39="standardLiquidFuel",_xlfn.CONCAT("    fuelTankUpgradeType = ",Y39,CHAR(10),"    fuelTankSizeUpgrade = ",Z39),_xlfn.CONCAT("    fuelTankUpgradeType = ",Y39))),IF(P39="RCS","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9" s="16" t="str">
        <f>IF(P39="Engine",VLOOKUP(W39,EngineUpgrades!$A$2:$C$19,2,FALSE),"")</f>
        <v/>
      </c>
      <c r="AP39" s="16" t="str">
        <f>IF(P39="Engine",VLOOKUP(W39,EngineUpgrades!$A$2:$C$19,3,FALSE),"")</f>
        <v/>
      </c>
      <c r="AQ39" s="15" t="str">
        <f>_xlfn.XLOOKUP(AO39,EngineUpgrades!$D$1:$J$1,EngineUpgrades!$D$17:$J$17,"",0,1)</f>
        <v/>
      </c>
      <c r="AR39" s="17">
        <v>2</v>
      </c>
      <c r="AS39" s="16" t="str">
        <f>IF(P39="Engine",_xlfn.XLOOKUP(_xlfn.CONCAT(N39,O39+AR39),TechTree!$C$2:$C$500,TechTree!$D$2:$D$500,"Not Valid Combination",0,1),"")</f>
        <v/>
      </c>
    </row>
    <row r="40" spans="1:45" ht="48.5" x14ac:dyDescent="0.35">
      <c r="A40" t="s">
        <v>595</v>
      </c>
      <c r="B40" t="s">
        <v>1215</v>
      </c>
      <c r="C40" t="s">
        <v>676</v>
      </c>
      <c r="D40" t="s">
        <v>677</v>
      </c>
      <c r="E40" t="s">
        <v>598</v>
      </c>
      <c r="F40" t="s">
        <v>605</v>
      </c>
      <c r="G40">
        <v>1000</v>
      </c>
      <c r="H40">
        <v>200</v>
      </c>
      <c r="I40">
        <v>0.01</v>
      </c>
      <c r="J40" t="s">
        <v>39</v>
      </c>
      <c r="L40" s="12" t="str">
        <f t="shared" si="1"/>
        <v>@PART[octans_star_tracker_srf_1]:AFTER[Tantares] // Octans Star Tracker
{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222</v>
      </c>
      <c r="O40" s="8">
        <v>1</v>
      </c>
      <c r="P40" s="8" t="s">
        <v>243</v>
      </c>
      <c r="U40" s="22" t="s">
        <v>1467</v>
      </c>
      <c r="V40" s="10" t="s">
        <v>244</v>
      </c>
      <c r="W40" s="10" t="s">
        <v>260</v>
      </c>
      <c r="Y40" s="10" t="s">
        <v>295</v>
      </c>
      <c r="Z40" s="10" t="s">
        <v>304</v>
      </c>
      <c r="AA40" s="10" t="s">
        <v>330</v>
      </c>
      <c r="AC40" s="12" t="str">
        <f t="shared" si="2"/>
        <v/>
      </c>
      <c r="AD40" s="14"/>
      <c r="AE40" s="18" t="s">
        <v>330</v>
      </c>
      <c r="AF40" s="18"/>
      <c r="AG40" s="18"/>
      <c r="AH40" s="18"/>
      <c r="AI40" s="18"/>
      <c r="AJ40" s="18"/>
      <c r="AK40" s="18"/>
      <c r="AL40" s="19" t="str">
        <f t="shared" si="4"/>
        <v/>
      </c>
      <c r="AM40" s="14"/>
      <c r="AN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",W40,CHAR(10),Parts!AQ40,CHAR(10),"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Tank",IF(Y40="NA/Balloon","    KiwiFuelSwitchIgnore = true",IF(Y40="standardLiquidFuel",_xlfn.CONCAT("    fuelTankUpgradeType = ",Y40,CHAR(10),"    fuelTankSizeUpgrade = ",Z40),_xlfn.CONCAT("    fuelTankUpgradeType = ",Y40))),IF(P40="RCS","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0" s="16" t="str">
        <f>IF(P40="Engine",VLOOKUP(W40,EngineUpgrades!$A$2:$C$19,2,FALSE),"")</f>
        <v/>
      </c>
      <c r="AP40" s="16" t="str">
        <f>IF(P40="Engine",VLOOKUP(W40,EngineUpgrades!$A$2:$C$19,3,FALSE),"")</f>
        <v/>
      </c>
      <c r="AQ40" s="15" t="str">
        <f>_xlfn.XLOOKUP(AO40,EngineUpgrades!$D$1:$J$1,EngineUpgrades!$D$17:$J$17,"",0,1)</f>
        <v/>
      </c>
      <c r="AR40" s="17">
        <v>2</v>
      </c>
      <c r="AS40" s="16" t="str">
        <f>IF(P40="Engine",_xlfn.XLOOKUP(_xlfn.CONCAT(N40,O40+AR40),TechTree!$C$2:$C$500,TechTree!$D$2:$D$500,"Not Valid Combination",0,1),"")</f>
        <v/>
      </c>
    </row>
    <row r="41" spans="1:45" ht="60.5" x14ac:dyDescent="0.35">
      <c r="A41" t="s">
        <v>595</v>
      </c>
      <c r="B41" t="s">
        <v>1216</v>
      </c>
      <c r="C41" t="s">
        <v>678</v>
      </c>
      <c r="D41" t="s">
        <v>679</v>
      </c>
      <c r="E41" t="s">
        <v>598</v>
      </c>
      <c r="F41" t="s">
        <v>680</v>
      </c>
      <c r="G41">
        <v>1500</v>
      </c>
      <c r="H41">
        <v>300</v>
      </c>
      <c r="I41">
        <v>0.01</v>
      </c>
      <c r="J41" t="s">
        <v>39</v>
      </c>
      <c r="L41" s="12" t="str">
        <f t="shared" si="1"/>
        <v>@PART[atria_antenna_srf_1_1]:AFTER[Tantares] // Atria Active Antenna (Extending)
{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219</v>
      </c>
      <c r="O41" s="8">
        <v>4</v>
      </c>
      <c r="P41" s="8" t="s">
        <v>243</v>
      </c>
      <c r="V41" s="10" t="s">
        <v>244</v>
      </c>
      <c r="W41" s="10" t="s">
        <v>260</v>
      </c>
      <c r="Y41" s="10" t="s">
        <v>295</v>
      </c>
      <c r="Z41" s="10" t="s">
        <v>304</v>
      </c>
      <c r="AA41" s="10" t="s">
        <v>330</v>
      </c>
      <c r="AC41" s="12" t="str">
        <f t="shared" si="2"/>
        <v/>
      </c>
      <c r="AD41" s="14"/>
      <c r="AE41" s="18" t="s">
        <v>330</v>
      </c>
      <c r="AF41" s="18"/>
      <c r="AG41" s="18"/>
      <c r="AH41" s="18"/>
      <c r="AI41" s="18"/>
      <c r="AJ41" s="18"/>
      <c r="AK41" s="18"/>
      <c r="AL41" s="19" t="str">
        <f t="shared" si="4"/>
        <v/>
      </c>
      <c r="AM41" s="14"/>
      <c r="AN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",W41,CHAR(10),Parts!AQ41,CHAR(10),"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Tank",IF(Y41="NA/Balloon","    KiwiFuelSwitchIgnore = true",IF(Y41="standardLiquidFuel",_xlfn.CONCAT("    fuelTankUpgradeType = ",Y41,CHAR(10),"    fuelTankSizeUpgrade = ",Z41),_xlfn.CONCAT("    fuelTankUpgradeType = ",Y41))),IF(P41="RCS","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1" s="16" t="str">
        <f>IF(P41="Engine",VLOOKUP(W41,EngineUpgrades!$A$2:$C$19,2,FALSE),"")</f>
        <v/>
      </c>
      <c r="AP41" s="16" t="str">
        <f>IF(P41="Engine",VLOOKUP(W41,EngineUpgrades!$A$2:$C$19,3,FALSE),"")</f>
        <v/>
      </c>
      <c r="AQ41" s="15" t="str">
        <f>_xlfn.XLOOKUP(AO41,EngineUpgrades!$D$1:$J$1,EngineUpgrades!$D$17:$J$17,"",0,1)</f>
        <v/>
      </c>
      <c r="AR41" s="17">
        <v>2</v>
      </c>
      <c r="AS41" s="16" t="str">
        <f>IF(P41="Engine",_xlfn.XLOOKUP(_xlfn.CONCAT(N41,O41+AR41),TechTree!$C$2:$C$500,TechTree!$D$2:$D$500,"Not Valid Combination",0,1),"")</f>
        <v/>
      </c>
    </row>
    <row r="42" spans="1:45" ht="48.5" x14ac:dyDescent="0.35">
      <c r="A42" t="s">
        <v>595</v>
      </c>
      <c r="B42" t="s">
        <v>1217</v>
      </c>
      <c r="C42" t="s">
        <v>681</v>
      </c>
      <c r="D42" t="s">
        <v>682</v>
      </c>
      <c r="E42" t="s">
        <v>598</v>
      </c>
      <c r="F42" t="s">
        <v>680</v>
      </c>
      <c r="G42">
        <v>1500</v>
      </c>
      <c r="H42">
        <v>300</v>
      </c>
      <c r="I42">
        <v>0.01</v>
      </c>
      <c r="J42" t="s">
        <v>39</v>
      </c>
      <c r="L42" s="12" t="str">
        <f t="shared" si="1"/>
        <v>@PART[atria_antenna_srf_1_2]:AFTER[Tantares] // Atria Active Antenna (90Â°)
{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219</v>
      </c>
      <c r="O42" s="8">
        <v>4</v>
      </c>
      <c r="P42" s="8" t="s">
        <v>243</v>
      </c>
      <c r="V42" s="10" t="s">
        <v>244</v>
      </c>
      <c r="W42" s="10" t="s">
        <v>260</v>
      </c>
      <c r="Y42" s="10" t="s">
        <v>295</v>
      </c>
      <c r="Z42" s="10" t="s">
        <v>304</v>
      </c>
      <c r="AA42" s="10" t="s">
        <v>330</v>
      </c>
      <c r="AC42" s="12" t="str">
        <f t="shared" si="2"/>
        <v/>
      </c>
      <c r="AD42" s="14"/>
      <c r="AE42" s="18" t="s">
        <v>330</v>
      </c>
      <c r="AF42" s="18"/>
      <c r="AG42" s="18"/>
      <c r="AH42" s="18"/>
      <c r="AI42" s="18"/>
      <c r="AJ42" s="18"/>
      <c r="AK42" s="18"/>
      <c r="AL42" s="19" t="str">
        <f t="shared" si="4"/>
        <v/>
      </c>
      <c r="AM42" s="14"/>
      <c r="AN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",W42,CHAR(10),Parts!AQ42,CHAR(10),"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Tank",IF(Y42="NA/Balloon","    KiwiFuelSwitchIgnore = true",IF(Y42="standardLiquidFuel",_xlfn.CONCAT("    fuelTankUpgradeType = ",Y42,CHAR(10),"    fuelTankSizeUpgrade = ",Z42),_xlfn.CONCAT("    fuelTankUpgradeType = ",Y42))),IF(P42="RCS","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2" s="16" t="str">
        <f>IF(P42="Engine",VLOOKUP(W42,EngineUpgrades!$A$2:$C$19,2,FALSE),"")</f>
        <v/>
      </c>
      <c r="AP42" s="16" t="str">
        <f>IF(P42="Engine",VLOOKUP(W42,EngineUpgrades!$A$2:$C$19,3,FALSE),"")</f>
        <v/>
      </c>
      <c r="AQ42" s="15" t="str">
        <f>_xlfn.XLOOKUP(AO42,EngineUpgrades!$D$1:$J$1,EngineUpgrades!$D$17:$J$17,"",0,1)</f>
        <v/>
      </c>
      <c r="AR42" s="17">
        <v>2</v>
      </c>
      <c r="AS42" s="16" t="str">
        <f>IF(P42="Engine",_xlfn.XLOOKUP(_xlfn.CONCAT(N42,O42+AR42),TechTree!$C$2:$C$500,TechTree!$D$2:$D$500,"Not Valid Combination",0,1),"")</f>
        <v/>
      </c>
    </row>
    <row r="43" spans="1:45" ht="48.5" x14ac:dyDescent="0.35">
      <c r="A43" t="s">
        <v>595</v>
      </c>
      <c r="B43" t="s">
        <v>1218</v>
      </c>
      <c r="C43" t="s">
        <v>683</v>
      </c>
      <c r="D43" t="s">
        <v>684</v>
      </c>
      <c r="E43" t="s">
        <v>598</v>
      </c>
      <c r="F43" t="s">
        <v>680</v>
      </c>
      <c r="G43">
        <v>1500</v>
      </c>
      <c r="H43">
        <v>300</v>
      </c>
      <c r="I43">
        <v>0.01</v>
      </c>
      <c r="J43" t="s">
        <v>39</v>
      </c>
      <c r="L43" s="12" t="str">
        <f t="shared" si="1"/>
        <v>@PART[atria_antenna_srf_1_3]:AFTER[Tantares] // Atria Active Antenna (180Â°)
{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219</v>
      </c>
      <c r="O43" s="8">
        <v>4</v>
      </c>
      <c r="P43" s="8" t="s">
        <v>243</v>
      </c>
      <c r="V43" s="10" t="s">
        <v>244</v>
      </c>
      <c r="W43" s="10" t="s">
        <v>260</v>
      </c>
      <c r="Y43" s="10" t="s">
        <v>295</v>
      </c>
      <c r="Z43" s="10" t="s">
        <v>304</v>
      </c>
      <c r="AA43" s="10" t="s">
        <v>330</v>
      </c>
      <c r="AC43" s="12" t="str">
        <f t="shared" si="2"/>
        <v/>
      </c>
      <c r="AD43" s="14"/>
      <c r="AE43" s="18" t="s">
        <v>330</v>
      </c>
      <c r="AF43" s="18"/>
      <c r="AG43" s="18"/>
      <c r="AH43" s="18"/>
      <c r="AI43" s="18"/>
      <c r="AJ43" s="18"/>
      <c r="AK43" s="18"/>
      <c r="AL43" s="19" t="str">
        <f t="shared" si="4"/>
        <v/>
      </c>
      <c r="AM43" s="14"/>
      <c r="AN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",W43,CHAR(10),Parts!AQ43,CHAR(10),"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Tank",IF(Y43="NA/Balloon","    KiwiFuelSwitchIgnore = true",IF(Y43="standardLiquidFuel",_xlfn.CONCAT("    fuelTankUpgradeType = ",Y43,CHAR(10),"    fuelTankSizeUpgrade = ",Z43),_xlfn.CONCAT("    fuelTankUpgradeType = ",Y43))),IF(P43="RCS","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3" s="16" t="str">
        <f>IF(P43="Engine",VLOOKUP(W43,EngineUpgrades!$A$2:$C$19,2,FALSE),"")</f>
        <v/>
      </c>
      <c r="AP43" s="16" t="str">
        <f>IF(P43="Engine",VLOOKUP(W43,EngineUpgrades!$A$2:$C$19,3,FALSE),"")</f>
        <v/>
      </c>
      <c r="AQ43" s="15" t="str">
        <f>_xlfn.XLOOKUP(AO43,EngineUpgrades!$D$1:$J$1,EngineUpgrades!$D$17:$J$17,"",0,1)</f>
        <v/>
      </c>
      <c r="AR43" s="17">
        <v>2</v>
      </c>
      <c r="AS43" s="16" t="str">
        <f>IF(P43="Engine",_xlfn.XLOOKUP(_xlfn.CONCAT(N43,O43+AR43),TechTree!$C$2:$C$500,TechTree!$D$2:$D$500,"Not Valid Combination",0,1),"")</f>
        <v/>
      </c>
    </row>
    <row r="44" spans="1:45" ht="48.5" x14ac:dyDescent="0.35">
      <c r="A44" t="s">
        <v>595</v>
      </c>
      <c r="B44" t="s">
        <v>1219</v>
      </c>
      <c r="C44" t="s">
        <v>685</v>
      </c>
      <c r="D44" t="s">
        <v>686</v>
      </c>
      <c r="E44" t="s">
        <v>598</v>
      </c>
      <c r="F44" t="s">
        <v>680</v>
      </c>
      <c r="G44">
        <v>1500</v>
      </c>
      <c r="H44">
        <v>300</v>
      </c>
      <c r="I44">
        <v>0.01</v>
      </c>
      <c r="J44" t="s">
        <v>39</v>
      </c>
      <c r="L44" s="12" t="str">
        <f t="shared" si="1"/>
        <v>@PART[atria_antenna_srf_2_1]:AFTER[Tantares] // Atria Passive Antenna (Extending)
{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219</v>
      </c>
      <c r="O44" s="8">
        <v>4</v>
      </c>
      <c r="P44" s="8" t="s">
        <v>243</v>
      </c>
      <c r="V44" s="10" t="s">
        <v>244</v>
      </c>
      <c r="W44" s="10" t="s">
        <v>260</v>
      </c>
      <c r="Y44" s="10" t="s">
        <v>295</v>
      </c>
      <c r="Z44" s="10" t="s">
        <v>304</v>
      </c>
      <c r="AA44" s="10" t="s">
        <v>330</v>
      </c>
      <c r="AC44" s="12" t="str">
        <f t="shared" si="2"/>
        <v/>
      </c>
      <c r="AD44" s="14"/>
      <c r="AE44" s="18" t="s">
        <v>330</v>
      </c>
      <c r="AF44" s="18"/>
      <c r="AG44" s="18"/>
      <c r="AH44" s="18"/>
      <c r="AI44" s="18"/>
      <c r="AJ44" s="18"/>
      <c r="AK44" s="18"/>
      <c r="AL44" s="19" t="str">
        <f t="shared" si="4"/>
        <v/>
      </c>
      <c r="AM44" s="14"/>
      <c r="AN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",W44,CHAR(10),Parts!AQ44,CHAR(10),"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Tank",IF(Y44="NA/Balloon","    KiwiFuelSwitchIgnore = true",IF(Y44="standardLiquidFuel",_xlfn.CONCAT("    fuelTankUpgradeType = ",Y44,CHAR(10),"    fuelTankSizeUpgrade = ",Z44),_xlfn.CONCAT("    fuelTankUpgradeType = ",Y44))),IF(P44="RCS","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4" s="16" t="str">
        <f>IF(P44="Engine",VLOOKUP(W44,EngineUpgrades!$A$2:$C$19,2,FALSE),"")</f>
        <v/>
      </c>
      <c r="AP44" s="16" t="str">
        <f>IF(P44="Engine",VLOOKUP(W44,EngineUpgrades!$A$2:$C$19,3,FALSE),"")</f>
        <v/>
      </c>
      <c r="AQ44" s="15" t="str">
        <f>_xlfn.XLOOKUP(AO44,EngineUpgrades!$D$1:$J$1,EngineUpgrades!$D$17:$J$17,"",0,1)</f>
        <v/>
      </c>
      <c r="AR44" s="17">
        <v>2</v>
      </c>
      <c r="AS44" s="16" t="str">
        <f>IF(P44="Engine",_xlfn.XLOOKUP(_xlfn.CONCAT(N44,O44+AR44),TechTree!$C$2:$C$500,TechTree!$D$2:$D$500,"Not Valid Combination",0,1),"")</f>
        <v/>
      </c>
    </row>
    <row r="45" spans="1:45" ht="48.5" x14ac:dyDescent="0.35">
      <c r="A45" t="s">
        <v>595</v>
      </c>
      <c r="B45" t="s">
        <v>1220</v>
      </c>
      <c r="C45" t="s">
        <v>687</v>
      </c>
      <c r="D45" t="s">
        <v>688</v>
      </c>
      <c r="E45" t="s">
        <v>598</v>
      </c>
      <c r="F45" t="s">
        <v>680</v>
      </c>
      <c r="G45">
        <v>1500</v>
      </c>
      <c r="H45">
        <v>300</v>
      </c>
      <c r="I45">
        <v>0.01</v>
      </c>
      <c r="J45" t="s">
        <v>39</v>
      </c>
      <c r="L45" s="12" t="str">
        <f t="shared" si="1"/>
        <v>@PART[atria_antenna_srf_2_2]:AFTER[Tantares] // Atria Passive Antenna (90Â°)
{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219</v>
      </c>
      <c r="O45" s="8">
        <v>4</v>
      </c>
      <c r="P45" s="8" t="s">
        <v>243</v>
      </c>
      <c r="V45" s="10" t="s">
        <v>244</v>
      </c>
      <c r="W45" s="10" t="s">
        <v>260</v>
      </c>
      <c r="Y45" s="10" t="s">
        <v>295</v>
      </c>
      <c r="Z45" s="10" t="s">
        <v>304</v>
      </c>
      <c r="AA45" s="10" t="s">
        <v>330</v>
      </c>
      <c r="AC45" s="12" t="str">
        <f t="shared" si="2"/>
        <v/>
      </c>
      <c r="AD45" s="14"/>
      <c r="AE45" s="18" t="s">
        <v>330</v>
      </c>
      <c r="AF45" s="18"/>
      <c r="AG45" s="18"/>
      <c r="AH45" s="18"/>
      <c r="AI45" s="18"/>
      <c r="AJ45" s="18"/>
      <c r="AK45" s="18"/>
      <c r="AL45" s="19" t="str">
        <f t="shared" si="4"/>
        <v/>
      </c>
      <c r="AM45" s="14"/>
      <c r="AN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",W45,CHAR(10),Parts!AQ45,CHAR(10),"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Tank",IF(Y45="NA/Balloon","    KiwiFuelSwitchIgnore = true",IF(Y45="standardLiquidFuel",_xlfn.CONCAT("    fuelTankUpgradeType = ",Y45,CHAR(10),"    fuelTankSizeUpgrade = ",Z45),_xlfn.CONCAT("    fuelTankUpgradeType = ",Y45))),IF(P45="RCS","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5" s="16" t="str">
        <f>IF(P45="Engine",VLOOKUP(W45,EngineUpgrades!$A$2:$C$19,2,FALSE),"")</f>
        <v/>
      </c>
      <c r="AP45" s="16" t="str">
        <f>IF(P45="Engine",VLOOKUP(W45,EngineUpgrades!$A$2:$C$19,3,FALSE),"")</f>
        <v/>
      </c>
      <c r="AQ45" s="15" t="str">
        <f>_xlfn.XLOOKUP(AO45,EngineUpgrades!$D$1:$J$1,EngineUpgrades!$D$17:$J$17,"",0,1)</f>
        <v/>
      </c>
      <c r="AR45" s="17">
        <v>2</v>
      </c>
      <c r="AS45" s="16" t="str">
        <f>IF(P45="Engine",_xlfn.XLOOKUP(_xlfn.CONCAT(N45,O45+AR45),TechTree!$C$2:$C$500,TechTree!$D$2:$D$500,"Not Valid Combination",0,1),"")</f>
        <v/>
      </c>
    </row>
    <row r="46" spans="1:45" ht="48.5" x14ac:dyDescent="0.35">
      <c r="A46" t="s">
        <v>595</v>
      </c>
      <c r="B46" t="s">
        <v>1221</v>
      </c>
      <c r="C46" t="s">
        <v>689</v>
      </c>
      <c r="D46" t="s">
        <v>690</v>
      </c>
      <c r="E46" t="s">
        <v>598</v>
      </c>
      <c r="F46" t="s">
        <v>680</v>
      </c>
      <c r="G46">
        <v>1500</v>
      </c>
      <c r="H46">
        <v>300</v>
      </c>
      <c r="I46">
        <v>0.01</v>
      </c>
      <c r="J46" t="s">
        <v>39</v>
      </c>
      <c r="L46" s="12" t="str">
        <f t="shared" si="1"/>
        <v>@PART[atria_antenna_srf_2_3]:AFTER[Tantares] // Atria Passive Antenna (180Â°)
{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219</v>
      </c>
      <c r="O46" s="8">
        <v>4</v>
      </c>
      <c r="P46" s="8" t="s">
        <v>243</v>
      </c>
      <c r="V46" s="10" t="s">
        <v>244</v>
      </c>
      <c r="W46" s="10" t="s">
        <v>260</v>
      </c>
      <c r="Y46" s="10" t="s">
        <v>295</v>
      </c>
      <c r="Z46" s="10" t="s">
        <v>304</v>
      </c>
      <c r="AA46" s="10" t="s">
        <v>330</v>
      </c>
      <c r="AC46" s="12" t="str">
        <f t="shared" si="2"/>
        <v/>
      </c>
      <c r="AD46" s="14"/>
      <c r="AE46" s="18" t="s">
        <v>330</v>
      </c>
      <c r="AF46" s="18"/>
      <c r="AG46" s="18"/>
      <c r="AH46" s="18"/>
      <c r="AI46" s="18"/>
      <c r="AJ46" s="18"/>
      <c r="AK46" s="18"/>
      <c r="AL46" s="19" t="str">
        <f t="shared" si="4"/>
        <v/>
      </c>
      <c r="AM46" s="14"/>
      <c r="AN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",W46,CHAR(10),Parts!AQ46,CHAR(10),"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Tank",IF(Y46="NA/Balloon","    KiwiFuelSwitchIgnore = true",IF(Y46="standardLiquidFuel",_xlfn.CONCAT("    fuelTankUpgradeType = ",Y46,CHAR(10),"    fuelTankSizeUpgrade = ",Z46),_xlfn.CONCAT("    fuelTankUpgradeType = ",Y46))),IF(P46="RCS","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6" s="16" t="str">
        <f>IF(P46="Engine",VLOOKUP(W46,EngineUpgrades!$A$2:$C$19,2,FALSE),"")</f>
        <v/>
      </c>
      <c r="AP46" s="16" t="str">
        <f>IF(P46="Engine",VLOOKUP(W46,EngineUpgrades!$A$2:$C$19,3,FALSE),"")</f>
        <v/>
      </c>
      <c r="AQ46" s="15" t="str">
        <f>_xlfn.XLOOKUP(AO46,EngineUpgrades!$D$1:$J$1,EngineUpgrades!$D$17:$J$17,"",0,1)</f>
        <v/>
      </c>
      <c r="AR46" s="17">
        <v>2</v>
      </c>
      <c r="AS46" s="16" t="str">
        <f>IF(P46="Engine",_xlfn.XLOOKUP(_xlfn.CONCAT(N46,O46+AR46),TechTree!$C$2:$C$500,TechTree!$D$2:$D$500,"Not Valid Combination",0,1),"")</f>
        <v/>
      </c>
    </row>
    <row r="47" spans="1:45" ht="130.5" x14ac:dyDescent="0.35">
      <c r="A47" t="s">
        <v>595</v>
      </c>
      <c r="B47" t="s">
        <v>1222</v>
      </c>
      <c r="C47" t="s">
        <v>691</v>
      </c>
      <c r="D47" t="s">
        <v>692</v>
      </c>
      <c r="E47" t="s">
        <v>598</v>
      </c>
      <c r="F47" t="s">
        <v>680</v>
      </c>
      <c r="G47">
        <v>3500</v>
      </c>
      <c r="H47">
        <v>700</v>
      </c>
      <c r="I47">
        <v>0.01</v>
      </c>
      <c r="J47" t="s">
        <v>16</v>
      </c>
      <c r="L47" s="12" t="str">
        <f t="shared" si="1"/>
        <v>@PART[lepus_high_gain_antenna_srf_1]:AFTER[Tantares] // Lepus High Gain Antenna (Fixed)
{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219</v>
      </c>
      <c r="O47" s="8">
        <v>5</v>
      </c>
      <c r="P47" s="8" t="s">
        <v>243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244</v>
      </c>
      <c r="W47" s="10" t="s">
        <v>255</v>
      </c>
      <c r="Y47" s="10" t="s">
        <v>295</v>
      </c>
      <c r="Z47" s="10" t="s">
        <v>304</v>
      </c>
      <c r="AA47" s="10" t="s">
        <v>330</v>
      </c>
      <c r="AC47" s="12" t="str">
        <f t="shared" si="2"/>
        <v/>
      </c>
      <c r="AD47" s="14"/>
      <c r="AE47" s="18" t="s">
        <v>330</v>
      </c>
      <c r="AF47" s="18"/>
      <c r="AG47" s="18"/>
      <c r="AH47" s="18"/>
      <c r="AI47" s="18"/>
      <c r="AJ47" s="18"/>
      <c r="AK47" s="18"/>
      <c r="AL47" s="19" t="str">
        <f t="shared" si="4"/>
        <v/>
      </c>
      <c r="AM47" s="14"/>
      <c r="AN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",W47,CHAR(10),Parts!AQ47,CHAR(10),"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Tank",IF(Y47="NA/Balloon","    KiwiFuelSwitchIgnore = true",IF(Y47="standardLiquidFuel",_xlfn.CONCAT("    fuelTankUpgradeType = ",Y47,CHAR(10),"    fuelTankSizeUpgrade = ",Z47),_xlfn.CONCAT("    fuelTankUpgradeType = ",Y47))),IF(P47="RCS","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7" s="16" t="str">
        <f>IF(P47="Engine",VLOOKUP(W47,EngineUpgrades!$A$2:$C$19,2,FALSE),"")</f>
        <v/>
      </c>
      <c r="AP47" s="16" t="str">
        <f>IF(P47="Engine",VLOOKUP(W47,EngineUpgrades!$A$2:$C$19,3,FALSE),"")</f>
        <v/>
      </c>
      <c r="AQ47" s="15" t="str">
        <f>_xlfn.XLOOKUP(AO47,EngineUpgrades!$D$1:$J$1,EngineUpgrades!$D$17:$J$17,"",0,1)</f>
        <v/>
      </c>
      <c r="AR47" s="17">
        <v>2</v>
      </c>
      <c r="AS47" s="16" t="str">
        <f>IF(P47="Engine",_xlfn.XLOOKUP(_xlfn.CONCAT(N47,O47+AR47),TechTree!$C$2:$C$500,TechTree!$D$2:$D$500,"Not Valid Combination",0,1),"")</f>
        <v/>
      </c>
    </row>
    <row r="48" spans="1:45" ht="192.5" x14ac:dyDescent="0.35">
      <c r="A48" t="s">
        <v>595</v>
      </c>
      <c r="B48" t="s">
        <v>1223</v>
      </c>
      <c r="C48" t="s">
        <v>693</v>
      </c>
      <c r="D48" t="s">
        <v>694</v>
      </c>
      <c r="E48" t="s">
        <v>598</v>
      </c>
      <c r="F48" t="s">
        <v>680</v>
      </c>
      <c r="G48">
        <v>3500</v>
      </c>
      <c r="H48">
        <v>700</v>
      </c>
      <c r="I48">
        <v>0.01</v>
      </c>
      <c r="J48" t="s">
        <v>16</v>
      </c>
      <c r="L48" s="12" t="str">
        <f t="shared" si="1"/>
        <v>@PART[lepus_high_gain_antenna_srf_2]:AFTER[Tantares] // Lepus High Gain Antenna (Folding)
{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219</v>
      </c>
      <c r="O48" s="8">
        <v>5</v>
      </c>
      <c r="P48" s="8" t="s">
        <v>243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244</v>
      </c>
      <c r="W48" s="10" t="s">
        <v>260</v>
      </c>
      <c r="Y48" s="10" t="s">
        <v>295</v>
      </c>
      <c r="Z48" s="10" t="s">
        <v>304</v>
      </c>
      <c r="AA48" s="10" t="s">
        <v>330</v>
      </c>
      <c r="AC48" s="12" t="str">
        <f t="shared" si="2"/>
        <v/>
      </c>
      <c r="AD48" s="14"/>
      <c r="AE48" s="18" t="s">
        <v>330</v>
      </c>
      <c r="AF48" s="18"/>
      <c r="AG48" s="18"/>
      <c r="AH48" s="18"/>
      <c r="AI48" s="18"/>
      <c r="AJ48" s="18"/>
      <c r="AK48" s="18"/>
      <c r="AL48" s="19" t="str">
        <f t="shared" si="4"/>
        <v/>
      </c>
      <c r="AM48" s="14"/>
      <c r="AN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",W48,CHAR(10),Parts!AQ48,CHAR(10),"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Tank",IF(Y48="NA/Balloon","    KiwiFuelSwitchIgnore = true",IF(Y48="standardLiquidFuel",_xlfn.CONCAT("    fuelTankUpgradeType = ",Y48,CHAR(10),"    fuelTankSizeUpgrade = ",Z48),_xlfn.CONCAT("    fuelTankUpgradeType = ",Y48))),IF(P48="RCS","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8" s="16" t="str">
        <f>IF(P48="Engine",VLOOKUP(W48,EngineUpgrades!$A$2:$C$19,2,FALSE),"")</f>
        <v/>
      </c>
      <c r="AP48" s="16" t="str">
        <f>IF(P48="Engine",VLOOKUP(W48,EngineUpgrades!$A$2:$C$19,3,FALSE),"")</f>
        <v/>
      </c>
      <c r="AQ48" s="15" t="str">
        <f>_xlfn.XLOOKUP(AO48,EngineUpgrades!$D$1:$J$1,EngineUpgrades!$D$17:$J$17,"",0,1)</f>
        <v/>
      </c>
      <c r="AR48" s="17">
        <v>2</v>
      </c>
      <c r="AS48" s="16" t="str">
        <f>IF(P48="Engine",_xlfn.XLOOKUP(_xlfn.CONCAT(N48,O48+AR48),TechTree!$C$2:$C$500,TechTree!$D$2:$D$500,"Not Valid Combination",0,1),"")</f>
        <v/>
      </c>
    </row>
    <row r="49" spans="1:45" ht="192.5" x14ac:dyDescent="0.35">
      <c r="A49" t="s">
        <v>595</v>
      </c>
      <c r="B49" t="s">
        <v>1224</v>
      </c>
      <c r="C49" t="s">
        <v>695</v>
      </c>
      <c r="D49" t="s">
        <v>696</v>
      </c>
      <c r="E49" t="s">
        <v>598</v>
      </c>
      <c r="F49" t="s">
        <v>680</v>
      </c>
      <c r="G49">
        <v>500</v>
      </c>
      <c r="H49">
        <v>100</v>
      </c>
      <c r="I49">
        <v>0.01</v>
      </c>
      <c r="J49" t="s">
        <v>16</v>
      </c>
      <c r="L49" s="12" t="str">
        <f t="shared" si="1"/>
        <v>@PART[lepus_low_gain_antenna_srf_1]:AFTER[Tantares] // Lepus Low Gain Antenna (Fixed)
{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219</v>
      </c>
      <c r="O49" s="8">
        <v>4</v>
      </c>
      <c r="P49" s="8" t="s">
        <v>243</v>
      </c>
      <c r="V49" s="10" t="s">
        <v>244</v>
      </c>
      <c r="W49" s="10" t="s">
        <v>260</v>
      </c>
      <c r="Y49" s="10" t="s">
        <v>295</v>
      </c>
      <c r="Z49" s="10" t="s">
        <v>304</v>
      </c>
      <c r="AA49" s="10" t="s">
        <v>330</v>
      </c>
      <c r="AC49" s="12" t="str">
        <f t="shared" si="2"/>
        <v/>
      </c>
      <c r="AD49" s="14"/>
      <c r="AE49" s="18" t="s">
        <v>330</v>
      </c>
      <c r="AF49" s="18"/>
      <c r="AG49" s="18"/>
      <c r="AH49" s="18"/>
      <c r="AI49" s="18"/>
      <c r="AJ49" s="18"/>
      <c r="AK49" s="18"/>
      <c r="AL49" s="19" t="str">
        <f t="shared" si="4"/>
        <v/>
      </c>
      <c r="AM49" s="14"/>
      <c r="AN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",W49,CHAR(10),Parts!AQ49,CHAR(10),"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Tank",IF(Y49="NA/Balloon","    KiwiFuelSwitchIgnore = true",IF(Y49="standardLiquidFuel",_xlfn.CONCAT("    fuelTankUpgradeType = ",Y49,CHAR(10),"    fuelTankSizeUpgrade = ",Z49),_xlfn.CONCAT("    fuelTankUpgradeType = ",Y49))),IF(P49="RCS","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9" s="16" t="str">
        <f>IF(P49="Engine",VLOOKUP(W49,EngineUpgrades!$A$2:$C$19,2,FALSE),"")</f>
        <v/>
      </c>
      <c r="AP49" s="16" t="str">
        <f>IF(P49="Engine",VLOOKUP(W49,EngineUpgrades!$A$2:$C$19,3,FALSE),"")</f>
        <v/>
      </c>
      <c r="AQ49" s="15" t="str">
        <f>_xlfn.XLOOKUP(AO49,EngineUpgrades!$D$1:$J$1,EngineUpgrades!$D$17:$J$17,"",0,1)</f>
        <v/>
      </c>
      <c r="AR49" s="17">
        <v>2</v>
      </c>
      <c r="AS49" s="16" t="str">
        <f>IF(P49="Engine",_xlfn.XLOOKUP(_xlfn.CONCAT(N49,O49+AR49),TechTree!$C$2:$C$500,TechTree!$D$2:$D$500,"Not Valid Combination",0,1),"")</f>
        <v/>
      </c>
    </row>
    <row r="50" spans="1:45" ht="192.5" x14ac:dyDescent="0.35">
      <c r="A50" t="s">
        <v>595</v>
      </c>
      <c r="B50" t="s">
        <v>1225</v>
      </c>
      <c r="C50" t="s">
        <v>697</v>
      </c>
      <c r="D50" t="s">
        <v>698</v>
      </c>
      <c r="E50" t="s">
        <v>598</v>
      </c>
      <c r="F50" t="s">
        <v>680</v>
      </c>
      <c r="G50">
        <v>500</v>
      </c>
      <c r="H50">
        <v>100</v>
      </c>
      <c r="I50">
        <v>0.01</v>
      </c>
      <c r="J50" t="s">
        <v>16</v>
      </c>
      <c r="L50" s="12" t="str">
        <f t="shared" si="1"/>
        <v>@PART[lepus_low_gain_antenna_srf_2]:AFTER[Tantares] // Lepus Low Gain Antenna (Folding)
{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219</v>
      </c>
      <c r="O50" s="8">
        <v>4</v>
      </c>
      <c r="P50" s="8" t="s">
        <v>243</v>
      </c>
      <c r="V50" s="10" t="s">
        <v>244</v>
      </c>
      <c r="W50" s="10" t="s">
        <v>260</v>
      </c>
      <c r="Y50" s="10" t="s">
        <v>295</v>
      </c>
      <c r="Z50" s="10" t="s">
        <v>304</v>
      </c>
      <c r="AA50" s="10" t="s">
        <v>330</v>
      </c>
      <c r="AC50" s="12" t="str">
        <f t="shared" si="2"/>
        <v/>
      </c>
      <c r="AD50" s="14"/>
      <c r="AE50" s="18" t="s">
        <v>330</v>
      </c>
      <c r="AF50" s="18"/>
      <c r="AG50" s="18"/>
      <c r="AH50" s="18"/>
      <c r="AI50" s="18"/>
      <c r="AJ50" s="18"/>
      <c r="AK50" s="18"/>
      <c r="AL50" s="19" t="str">
        <f t="shared" si="4"/>
        <v/>
      </c>
      <c r="AM50" s="14"/>
      <c r="AN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",W50,CHAR(10),Parts!AQ50,CHAR(10),"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Tank",IF(Y50="NA/Balloon","    KiwiFuelSwitchIgnore = true",IF(Y50="standardLiquidFuel",_xlfn.CONCAT("    fuelTankUpgradeType = ",Y50,CHAR(10),"    fuelTankSizeUpgrade = ",Z50),_xlfn.CONCAT("    fuelTankUpgradeType = ",Y50))),IF(P50="RCS","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0" s="16" t="str">
        <f>IF(P50="Engine",VLOOKUP(W50,EngineUpgrades!$A$2:$C$19,2,FALSE),"")</f>
        <v/>
      </c>
      <c r="AP50" s="16" t="str">
        <f>IF(P50="Engine",VLOOKUP(W50,EngineUpgrades!$A$2:$C$19,3,FALSE),"")</f>
        <v/>
      </c>
      <c r="AQ50" s="15" t="str">
        <f>_xlfn.XLOOKUP(AO50,EngineUpgrades!$D$1:$J$1,EngineUpgrades!$D$17:$J$17,"",0,1)</f>
        <v/>
      </c>
      <c r="AR50" s="17">
        <v>2</v>
      </c>
      <c r="AS50" s="16" t="str">
        <f>IF(P50="Engine",_xlfn.XLOOKUP(_xlfn.CONCAT(N50,O50+AR50),TechTree!$C$2:$C$500,TechTree!$D$2:$D$500,"Not Valid Combination",0,1),"")</f>
        <v/>
      </c>
    </row>
    <row r="51" spans="1:45" ht="145" x14ac:dyDescent="0.35">
      <c r="A51" t="s">
        <v>595</v>
      </c>
      <c r="B51" t="s">
        <v>1226</v>
      </c>
      <c r="C51" t="s">
        <v>699</v>
      </c>
      <c r="D51" t="s">
        <v>700</v>
      </c>
      <c r="E51" t="s">
        <v>617</v>
      </c>
      <c r="F51" t="s">
        <v>680</v>
      </c>
      <c r="G51">
        <v>9000</v>
      </c>
      <c r="H51">
        <v>1800</v>
      </c>
      <c r="I51">
        <v>7.4999999999999997E-2</v>
      </c>
      <c r="J51" t="s">
        <v>58</v>
      </c>
      <c r="L51" s="12" t="str">
        <f t="shared" si="1"/>
        <v>@PART[vela_high_gain_antenna_srf_1]:AFTER[Tantares] // Vela High Gain Antenna
{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219</v>
      </c>
      <c r="O51" s="8">
        <v>6</v>
      </c>
      <c r="P51" s="8" t="s">
        <v>243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244</v>
      </c>
      <c r="W51" s="10" t="s">
        <v>565</v>
      </c>
      <c r="Y51" s="10" t="s">
        <v>295</v>
      </c>
      <c r="Z51" s="10" t="s">
        <v>304</v>
      </c>
      <c r="AA51" s="10" t="s">
        <v>330</v>
      </c>
      <c r="AC51" s="12" t="str">
        <f t="shared" si="2"/>
        <v/>
      </c>
      <c r="AD51" s="14"/>
      <c r="AE51" s="18" t="s">
        <v>330</v>
      </c>
      <c r="AF51" s="18"/>
      <c r="AG51" s="18"/>
      <c r="AH51" s="18"/>
      <c r="AI51" s="18"/>
      <c r="AJ51" s="18"/>
      <c r="AK51" s="18"/>
      <c r="AL51" s="19" t="str">
        <f t="shared" si="4"/>
        <v/>
      </c>
      <c r="AM51" s="14"/>
      <c r="AN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",W51,CHAR(10),Parts!AQ51,CHAR(10),"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Tank",IF(Y51="NA/Balloon","    KiwiFuelSwitchIgnore = true",IF(Y51="standardLiquidFuel",_xlfn.CONCAT("    fuelTankUpgradeType = ",Y51,CHAR(10),"    fuelTankSizeUpgrade = ",Z51),_xlfn.CONCAT("    fuelTankUpgradeType = ",Y51))),IF(P51="RCS","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1" s="16" t="str">
        <f>IF(P51="Engine",VLOOKUP(W51,EngineUpgrades!$A$2:$C$19,2,FALSE),"")</f>
        <v/>
      </c>
      <c r="AP51" s="16" t="str">
        <f>IF(P51="Engine",VLOOKUP(W51,EngineUpgrades!$A$2:$C$19,3,FALSE),"")</f>
        <v/>
      </c>
      <c r="AQ51" s="15" t="str">
        <f>_xlfn.XLOOKUP(AO51,EngineUpgrades!$D$1:$J$1,EngineUpgrades!$D$17:$J$17,"",0,1)</f>
        <v/>
      </c>
      <c r="AR51" s="17">
        <v>2</v>
      </c>
      <c r="AS51" s="16" t="str">
        <f>IF(P51="Engine",_xlfn.XLOOKUP(_xlfn.CONCAT(N51,O51+AR51),TechTree!$C$2:$C$500,TechTree!$D$2:$D$500,"Not Valid Combination",0,1),"")</f>
        <v/>
      </c>
    </row>
    <row r="52" spans="1:45" ht="48.5" x14ac:dyDescent="0.35">
      <c r="A52" t="s">
        <v>595</v>
      </c>
      <c r="B52" t="s">
        <v>1227</v>
      </c>
      <c r="C52" t="s">
        <v>701</v>
      </c>
      <c r="D52" t="s">
        <v>702</v>
      </c>
      <c r="E52" t="s">
        <v>598</v>
      </c>
      <c r="F52" t="s">
        <v>680</v>
      </c>
      <c r="G52">
        <v>3000</v>
      </c>
      <c r="H52">
        <v>600</v>
      </c>
      <c r="I52">
        <v>0.1</v>
      </c>
      <c r="J52" t="s">
        <v>60</v>
      </c>
      <c r="L52" s="12" t="str">
        <f t="shared" si="1"/>
        <v>@PART[eridani_high_gain_antenna_srf_1]:AFTER[Tantares] // Eridani High Gain Antenna
{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219</v>
      </c>
      <c r="O52" s="8">
        <v>5</v>
      </c>
      <c r="P52" s="8" t="s">
        <v>243</v>
      </c>
      <c r="V52" s="10" t="s">
        <v>244</v>
      </c>
      <c r="W52" s="10" t="s">
        <v>260</v>
      </c>
      <c r="Y52" s="10" t="s">
        <v>295</v>
      </c>
      <c r="Z52" s="10" t="s">
        <v>304</v>
      </c>
      <c r="AA52" s="10" t="s">
        <v>330</v>
      </c>
      <c r="AC52" s="12" t="str">
        <f t="shared" si="2"/>
        <v/>
      </c>
      <c r="AD52" s="14"/>
      <c r="AE52" s="18" t="s">
        <v>330</v>
      </c>
      <c r="AF52" s="18"/>
      <c r="AG52" s="18"/>
      <c r="AH52" s="18"/>
      <c r="AI52" s="18"/>
      <c r="AJ52" s="18"/>
      <c r="AK52" s="18"/>
      <c r="AL52" s="19" t="str">
        <f t="shared" si="4"/>
        <v/>
      </c>
      <c r="AM52" s="14"/>
      <c r="AN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",W52,CHAR(10),Parts!AQ52,CHAR(10),"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Tank",IF(Y52="NA/Balloon","    KiwiFuelSwitchIgnore = true",IF(Y52="standardLiquidFuel",_xlfn.CONCAT("    fuelTankUpgradeType = ",Y52,CHAR(10),"    fuelTankSizeUpgrade = ",Z52),_xlfn.CONCAT("    fuelTankUpgradeType = ",Y52))),IF(P52="RCS","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2" s="16" t="str">
        <f>IF(P52="Engine",VLOOKUP(W52,EngineUpgrades!$A$2:$C$19,2,FALSE),"")</f>
        <v/>
      </c>
      <c r="AP52" s="16" t="str">
        <f>IF(P52="Engine",VLOOKUP(W52,EngineUpgrades!$A$2:$C$19,3,FALSE),"")</f>
        <v/>
      </c>
      <c r="AQ52" s="15" t="str">
        <f>_xlfn.XLOOKUP(AO52,EngineUpgrades!$D$1:$J$1,EngineUpgrades!$D$17:$J$17,"",0,1)</f>
        <v/>
      </c>
      <c r="AR52" s="17">
        <v>2</v>
      </c>
      <c r="AS52" s="16" t="str">
        <f>IF(P52="Engine",_xlfn.XLOOKUP(_xlfn.CONCAT(N52,O52+AR52),TechTree!$C$2:$C$500,TechTree!$D$2:$D$500,"Not Valid Combination",0,1),"")</f>
        <v/>
      </c>
    </row>
    <row r="53" spans="1:45" ht="145" x14ac:dyDescent="0.35">
      <c r="A53" t="s">
        <v>595</v>
      </c>
      <c r="B53" t="s">
        <v>1228</v>
      </c>
      <c r="C53" t="s">
        <v>703</v>
      </c>
      <c r="D53" t="s">
        <v>704</v>
      </c>
      <c r="E53" t="s">
        <v>598</v>
      </c>
      <c r="F53" t="s">
        <v>680</v>
      </c>
      <c r="G53">
        <v>1500</v>
      </c>
      <c r="H53">
        <v>300</v>
      </c>
      <c r="I53">
        <v>0.01</v>
      </c>
      <c r="J53" t="s">
        <v>60</v>
      </c>
      <c r="L53" s="12" t="str">
        <f t="shared" si="1"/>
        <v>@PART[eridani_low_gain_antenna_srf_1]:AFTER[Tantares] // Eridani Low Gain Antenna A
{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219</v>
      </c>
      <c r="O53" s="8">
        <v>3</v>
      </c>
      <c r="P53" s="8" t="s">
        <v>243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244</v>
      </c>
      <c r="W53" s="10" t="s">
        <v>260</v>
      </c>
      <c r="Y53" s="10" t="s">
        <v>295</v>
      </c>
      <c r="Z53" s="10" t="s">
        <v>304</v>
      </c>
      <c r="AA53" s="10" t="s">
        <v>330</v>
      </c>
      <c r="AC53" s="12" t="str">
        <f t="shared" si="2"/>
        <v/>
      </c>
      <c r="AD53" s="14"/>
      <c r="AE53" s="18" t="s">
        <v>330</v>
      </c>
      <c r="AF53" s="18"/>
      <c r="AG53" s="18"/>
      <c r="AH53" s="18"/>
      <c r="AI53" s="18"/>
      <c r="AJ53" s="18"/>
      <c r="AK53" s="18"/>
      <c r="AL53" s="19" t="str">
        <f t="shared" si="4"/>
        <v/>
      </c>
      <c r="AM53" s="14"/>
      <c r="AN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",W53,CHAR(10),Parts!AQ53,CHAR(10),"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Tank",IF(Y53="NA/Balloon","    KiwiFuelSwitchIgnore = true",IF(Y53="standardLiquidFuel",_xlfn.CONCAT("    fuelTankUpgradeType = ",Y53,CHAR(10),"    fuelTankSizeUpgrade = ",Z53),_xlfn.CONCAT("    fuelTankUpgradeType = ",Y53))),IF(P53="RCS","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3" s="16" t="str">
        <f>IF(P53="Engine",VLOOKUP(W53,EngineUpgrades!$A$2:$C$19,2,FALSE),"")</f>
        <v/>
      </c>
      <c r="AP53" s="16" t="str">
        <f>IF(P53="Engine",VLOOKUP(W53,EngineUpgrades!$A$2:$C$19,3,FALSE),"")</f>
        <v/>
      </c>
      <c r="AQ53" s="15" t="str">
        <f>_xlfn.XLOOKUP(AO53,EngineUpgrades!$D$1:$J$1,EngineUpgrades!$D$17:$J$17,"",0,1)</f>
        <v/>
      </c>
      <c r="AR53" s="17">
        <v>2</v>
      </c>
      <c r="AS53" s="16" t="str">
        <f>IF(P53="Engine",_xlfn.XLOOKUP(_xlfn.CONCAT(N53,O53+AR53),TechTree!$C$2:$C$500,TechTree!$D$2:$D$500,"Not Valid Combination",0,1),"")</f>
        <v/>
      </c>
    </row>
    <row r="54" spans="1:45" ht="145" x14ac:dyDescent="0.35">
      <c r="A54" t="s">
        <v>595</v>
      </c>
      <c r="B54" t="s">
        <v>1229</v>
      </c>
      <c r="C54" t="s">
        <v>705</v>
      </c>
      <c r="D54" t="s">
        <v>706</v>
      </c>
      <c r="E54" t="s">
        <v>598</v>
      </c>
      <c r="F54" t="s">
        <v>680</v>
      </c>
      <c r="G54">
        <v>1500</v>
      </c>
      <c r="H54">
        <v>300</v>
      </c>
      <c r="I54">
        <v>0.01</v>
      </c>
      <c r="J54" t="s">
        <v>60</v>
      </c>
      <c r="L54" s="12" t="str">
        <f t="shared" si="1"/>
        <v>@PART[eridani_low_gain_antenna_srf_2]:AFTER[Tantares] // Eridani Low Gain Antenna B
{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219</v>
      </c>
      <c r="O54" s="8">
        <v>3</v>
      </c>
      <c r="P54" s="8" t="s">
        <v>243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244</v>
      </c>
      <c r="W54" s="10" t="s">
        <v>255</v>
      </c>
      <c r="Y54" s="10" t="s">
        <v>295</v>
      </c>
      <c r="Z54" s="10" t="s">
        <v>304</v>
      </c>
      <c r="AA54" s="10" t="s">
        <v>330</v>
      </c>
      <c r="AC54" s="12" t="str">
        <f t="shared" si="2"/>
        <v/>
      </c>
      <c r="AD54" s="14"/>
      <c r="AE54" s="18" t="s">
        <v>330</v>
      </c>
      <c r="AF54" s="18"/>
      <c r="AG54" s="18"/>
      <c r="AH54" s="18"/>
      <c r="AI54" s="18"/>
      <c r="AJ54" s="18"/>
      <c r="AK54" s="18"/>
      <c r="AL54" s="19" t="str">
        <f t="shared" si="4"/>
        <v/>
      </c>
      <c r="AM54" s="14"/>
      <c r="AN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",W54,CHAR(10),Parts!AQ54,CHAR(10),"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Tank",IF(Y54="NA/Balloon","    KiwiFuelSwitchIgnore = true",IF(Y54="standardLiquidFuel",_xlfn.CONCAT("    fuelTankUpgradeType = ",Y54,CHAR(10),"    fuelTankSizeUpgrade = ",Z54),_xlfn.CONCAT("    fuelTankUpgradeType = ",Y54))),IF(P54="RCS","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4" s="16" t="str">
        <f>IF(P54="Engine",VLOOKUP(W54,EngineUpgrades!$A$2:$C$19,2,FALSE),"")</f>
        <v/>
      </c>
      <c r="AP54" s="16" t="str">
        <f>IF(P54="Engine",VLOOKUP(W54,EngineUpgrades!$A$2:$C$19,3,FALSE),"")</f>
        <v/>
      </c>
      <c r="AQ54" s="15" t="str">
        <f>_xlfn.XLOOKUP(AO54,EngineUpgrades!$D$1:$J$1,EngineUpgrades!$D$17:$J$17,"",0,1)</f>
        <v/>
      </c>
      <c r="AR54" s="17">
        <v>2</v>
      </c>
      <c r="AS54" s="16" t="str">
        <f>IF(P54="Engine",_xlfn.XLOOKUP(_xlfn.CONCAT(N54,O54+AR54),TechTree!$C$2:$C$500,TechTree!$D$2:$D$500,"Not Valid Combination",0,1),"")</f>
        <v/>
      </c>
    </row>
    <row r="55" spans="1:45" ht="60.5" x14ac:dyDescent="0.35">
      <c r="A55" t="s">
        <v>595</v>
      </c>
      <c r="B55" t="s">
        <v>1230</v>
      </c>
      <c r="C55" t="s">
        <v>707</v>
      </c>
      <c r="D55" t="s">
        <v>708</v>
      </c>
      <c r="E55" t="s">
        <v>598</v>
      </c>
      <c r="F55" t="s">
        <v>680</v>
      </c>
      <c r="G55">
        <v>3000</v>
      </c>
      <c r="H55">
        <v>600</v>
      </c>
      <c r="I55">
        <v>2.5000000000000001E-2</v>
      </c>
      <c r="J55" t="s">
        <v>39</v>
      </c>
      <c r="L55" s="12" t="str">
        <f t="shared" si="1"/>
        <v>@PART[octans_basic_high_gain_antenna_srf_2]:AFTER[Tantares] // Atria-Octans Basic High Gain Antenna
{
    @TechRequired = earlyProbes
}</v>
      </c>
      <c r="M55" s="9" t="str">
        <f>_xlfn.XLOOKUP(_xlfn.CONCAT(N55,O55),TechTree!$C$2:$C$500,TechTree!$D$2:$D$500,"Not Valid Combination",0,1)</f>
        <v>earlyProbes</v>
      </c>
      <c r="N55" s="8" t="s">
        <v>219</v>
      </c>
      <c r="O55" s="8">
        <v>4</v>
      </c>
      <c r="P55" s="8" t="s">
        <v>243</v>
      </c>
      <c r="V55" s="10" t="s">
        <v>244</v>
      </c>
      <c r="W55" s="10" t="s">
        <v>260</v>
      </c>
      <c r="Y55" s="10" t="s">
        <v>295</v>
      </c>
      <c r="Z55" s="10" t="s">
        <v>304</v>
      </c>
      <c r="AA55" s="10" t="s">
        <v>330</v>
      </c>
      <c r="AC55" s="12" t="str">
        <f t="shared" si="2"/>
        <v/>
      </c>
      <c r="AD55" s="14"/>
      <c r="AE55" s="18" t="s">
        <v>330</v>
      </c>
      <c r="AF55" s="18"/>
      <c r="AG55" s="18"/>
      <c r="AH55" s="18"/>
      <c r="AI55" s="18"/>
      <c r="AJ55" s="18"/>
      <c r="AK55" s="18"/>
      <c r="AL55" s="19" t="str">
        <f t="shared" si="4"/>
        <v/>
      </c>
      <c r="AM55" s="14"/>
      <c r="AN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",W55,CHAR(10),Parts!AQ55,CHAR(10),"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Tank",IF(Y55="NA/Balloon","    KiwiFuelSwitchIgnore = true",IF(Y55="standardLiquidFuel",_xlfn.CONCAT("    fuelTankUpgradeType = ",Y55,CHAR(10),"    fuelTankSizeUpgrade = ",Z55),_xlfn.CONCAT("    fuelTankUpgradeType = ",Y55))),IF(P55="RCS","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5" s="16" t="str">
        <f>IF(P55="Engine",VLOOKUP(W55,EngineUpgrades!$A$2:$C$19,2,FALSE),"")</f>
        <v/>
      </c>
      <c r="AP55" s="16" t="str">
        <f>IF(P55="Engine",VLOOKUP(W55,EngineUpgrades!$A$2:$C$19,3,FALSE),"")</f>
        <v/>
      </c>
      <c r="AQ55" s="15" t="str">
        <f>_xlfn.XLOOKUP(AO55,EngineUpgrades!$D$1:$J$1,EngineUpgrades!$D$17:$J$17,"",0,1)</f>
        <v/>
      </c>
      <c r="AR55" s="17">
        <v>2</v>
      </c>
      <c r="AS55" s="16" t="str">
        <f>IF(P55="Engine",_xlfn.XLOOKUP(_xlfn.CONCAT(N55,O55+AR55),TechTree!$C$2:$C$500,TechTree!$D$2:$D$500,"Not Valid Combination",0,1),"")</f>
        <v/>
      </c>
    </row>
    <row r="56" spans="1:45" ht="72.5" x14ac:dyDescent="0.35">
      <c r="A56" t="s">
        <v>595</v>
      </c>
      <c r="B56" t="s">
        <v>1231</v>
      </c>
      <c r="C56" t="s">
        <v>709</v>
      </c>
      <c r="D56" t="s">
        <v>710</v>
      </c>
      <c r="E56" t="s">
        <v>598</v>
      </c>
      <c r="F56" t="s">
        <v>680</v>
      </c>
      <c r="G56">
        <v>3500</v>
      </c>
      <c r="H56">
        <v>700</v>
      </c>
      <c r="I56">
        <v>0.01</v>
      </c>
      <c r="J56" t="s">
        <v>567</v>
      </c>
      <c r="L56" s="12" t="str">
        <f t="shared" si="1"/>
        <v>@PART[octans_high_gain_antenna_srf_1]:AFTER[Tantares] // Octans High Gain Antenna A
{
    @TechRequired = communicationSatellites
}</v>
      </c>
      <c r="M56" s="9" t="str">
        <f>_xlfn.XLOOKUP(_xlfn.CONCAT(N56,O56),TechTree!$C$2:$C$500,TechTree!$D$2:$D$500,"Not Valid Combination",0,1)</f>
        <v>communicationSatellites</v>
      </c>
      <c r="N56" s="8" t="s">
        <v>219</v>
      </c>
      <c r="O56" s="8">
        <v>5</v>
      </c>
      <c r="P56" s="8" t="s">
        <v>243</v>
      </c>
      <c r="Q56" s="22"/>
      <c r="V56" s="10" t="s">
        <v>244</v>
      </c>
      <c r="W56" s="10" t="s">
        <v>260</v>
      </c>
      <c r="Y56" s="10" t="s">
        <v>295</v>
      </c>
      <c r="Z56" s="10" t="s">
        <v>304</v>
      </c>
      <c r="AA56" s="10" t="s">
        <v>330</v>
      </c>
      <c r="AC56" s="12" t="str">
        <f t="shared" si="2"/>
        <v/>
      </c>
      <c r="AD56" s="14"/>
      <c r="AE56" s="18" t="s">
        <v>330</v>
      </c>
      <c r="AF56" s="18"/>
      <c r="AG56" s="18"/>
      <c r="AH56" s="18"/>
      <c r="AI56" s="18"/>
      <c r="AJ56" s="18"/>
      <c r="AK56" s="18"/>
      <c r="AL56" s="19" t="str">
        <f t="shared" si="4"/>
        <v/>
      </c>
      <c r="AM56" s="14"/>
      <c r="AN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",W56,CHAR(10),Parts!AQ56,CHAR(10),"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Tank",IF(Y56="NA/Balloon","    KiwiFuelSwitchIgnore = true",IF(Y56="standardLiquidFuel",_xlfn.CONCAT("    fuelTankUpgradeType = ",Y56,CHAR(10),"    fuelTankSizeUpgrade = ",Z56),_xlfn.CONCAT("    fuelTankUpgradeType = ",Y56))),IF(P56="RCS","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6" s="16" t="str">
        <f>IF(P56="Engine",VLOOKUP(W56,EngineUpgrades!$A$2:$C$19,2,FALSE),"")</f>
        <v/>
      </c>
      <c r="AP56" s="16" t="str">
        <f>IF(P56="Engine",VLOOKUP(W56,EngineUpgrades!$A$2:$C$19,3,FALSE),"")</f>
        <v/>
      </c>
      <c r="AQ56" s="15" t="str">
        <f>_xlfn.XLOOKUP(AO56,EngineUpgrades!$D$1:$J$1,EngineUpgrades!$D$17:$J$17,"",0,1)</f>
        <v/>
      </c>
      <c r="AR56" s="17">
        <v>2</v>
      </c>
      <c r="AS56" s="16" t="str">
        <f>IF(P56="Engine",_xlfn.XLOOKUP(_xlfn.CONCAT(N56,O56+AR56),TechTree!$C$2:$C$500,TechTree!$D$2:$D$500,"Not Valid Combination",0,1),"")</f>
        <v/>
      </c>
    </row>
    <row r="57" spans="1:45" ht="72.5" x14ac:dyDescent="0.35">
      <c r="A57" t="s">
        <v>595</v>
      </c>
      <c r="B57" t="s">
        <v>1232</v>
      </c>
      <c r="C57" t="s">
        <v>711</v>
      </c>
      <c r="D57" t="s">
        <v>712</v>
      </c>
      <c r="E57" t="s">
        <v>598</v>
      </c>
      <c r="F57" t="s">
        <v>680</v>
      </c>
      <c r="G57">
        <v>3500</v>
      </c>
      <c r="H57">
        <v>700</v>
      </c>
      <c r="I57">
        <v>0.01</v>
      </c>
      <c r="J57" t="s">
        <v>567</v>
      </c>
      <c r="L57" s="12" t="str">
        <f t="shared" si="1"/>
        <v>@PART[octans_high_gain_antenna_srf_2]:AFTER[Tantares] // Octans High Gain Antenna B
{
    @TechRequired = communicationSatellites
}</v>
      </c>
      <c r="M57" s="9" t="str">
        <f>_xlfn.XLOOKUP(_xlfn.CONCAT(N57,O57),TechTree!$C$2:$C$500,TechTree!$D$2:$D$500,"Not Valid Combination",0,1)</f>
        <v>communicationSatellites</v>
      </c>
      <c r="N57" s="8" t="s">
        <v>219</v>
      </c>
      <c r="O57" s="8">
        <v>5</v>
      </c>
      <c r="P57" s="8" t="s">
        <v>243</v>
      </c>
      <c r="V57" s="10" t="s">
        <v>244</v>
      </c>
      <c r="W57" s="10" t="s">
        <v>260</v>
      </c>
      <c r="Y57" s="10" t="s">
        <v>295</v>
      </c>
      <c r="Z57" s="10" t="s">
        <v>304</v>
      </c>
      <c r="AA57" s="10" t="s">
        <v>330</v>
      </c>
      <c r="AC57" s="12" t="str">
        <f t="shared" si="2"/>
        <v/>
      </c>
      <c r="AD57" s="14"/>
      <c r="AE57" s="18" t="s">
        <v>330</v>
      </c>
      <c r="AF57" s="18"/>
      <c r="AG57" s="18"/>
      <c r="AH57" s="18"/>
      <c r="AI57" s="18"/>
      <c r="AJ57" s="18"/>
      <c r="AK57" s="18"/>
      <c r="AL57" s="19" t="str">
        <f t="shared" si="4"/>
        <v/>
      </c>
      <c r="AM57" s="14"/>
      <c r="AN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",W57,CHAR(10),Parts!AQ57,CHAR(10),"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Tank",IF(Y57="NA/Balloon","    KiwiFuelSwitchIgnore = true",IF(Y57="standardLiquidFuel",_xlfn.CONCAT("    fuelTankUpgradeType = ",Y57,CHAR(10),"    fuelTankSizeUpgrade = ",Z57),_xlfn.CONCAT("    fuelTankUpgradeType = ",Y57))),IF(P57="RCS","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7" s="16" t="str">
        <f>IF(P57="Engine",VLOOKUP(W57,EngineUpgrades!$A$2:$C$19,2,FALSE),"")</f>
        <v/>
      </c>
      <c r="AP57" s="16" t="str">
        <f>IF(P57="Engine",VLOOKUP(W57,EngineUpgrades!$A$2:$C$19,3,FALSE),"")</f>
        <v/>
      </c>
      <c r="AQ57" s="15" t="str">
        <f>_xlfn.XLOOKUP(AO57,EngineUpgrades!$D$1:$J$1,EngineUpgrades!$D$17:$J$17,"",0,1)</f>
        <v/>
      </c>
      <c r="AR57" s="17">
        <v>2</v>
      </c>
      <c r="AS57" s="16" t="str">
        <f>IF(P57="Engine",_xlfn.XLOOKUP(_xlfn.CONCAT(N57,O57+AR57),TechTree!$C$2:$C$500,TechTree!$D$2:$D$500,"Not Valid Combination",0,1),"")</f>
        <v/>
      </c>
    </row>
    <row r="58" spans="1:45" ht="72.5" x14ac:dyDescent="0.35">
      <c r="A58" t="s">
        <v>595</v>
      </c>
      <c r="B58" t="s">
        <v>1233</v>
      </c>
      <c r="C58" t="s">
        <v>713</v>
      </c>
      <c r="D58" t="s">
        <v>714</v>
      </c>
      <c r="E58" t="s">
        <v>598</v>
      </c>
      <c r="F58" t="s">
        <v>680</v>
      </c>
      <c r="G58">
        <v>1500</v>
      </c>
      <c r="H58">
        <v>300</v>
      </c>
      <c r="I58">
        <v>0.01</v>
      </c>
      <c r="J58" t="s">
        <v>39</v>
      </c>
      <c r="L58" s="12" t="str">
        <f t="shared" si="1"/>
        <v>@PART[octans_whip_antenna_srf_1]:AFTER[Tantares] // Octans Whip Antenna A
{
    @TechRequired = earlyProbes
}</v>
      </c>
      <c r="M58" s="9" t="str">
        <f>_xlfn.XLOOKUP(_xlfn.CONCAT(N58,O58),TechTree!$C$2:$C$500,TechTree!$D$2:$D$500,"Not Valid Combination",0,1)</f>
        <v>earlyProbes</v>
      </c>
      <c r="N58" s="8" t="s">
        <v>219</v>
      </c>
      <c r="O58" s="8">
        <v>4</v>
      </c>
      <c r="P58" s="8" t="s">
        <v>243</v>
      </c>
      <c r="V58" s="10" t="s">
        <v>244</v>
      </c>
      <c r="W58" s="10" t="s">
        <v>260</v>
      </c>
      <c r="Y58" s="10" t="s">
        <v>295</v>
      </c>
      <c r="Z58" s="10" t="s">
        <v>304</v>
      </c>
      <c r="AA58" s="10" t="s">
        <v>330</v>
      </c>
      <c r="AC58" s="12" t="str">
        <f t="shared" si="2"/>
        <v/>
      </c>
      <c r="AD58" s="14"/>
      <c r="AE58" s="18" t="s">
        <v>330</v>
      </c>
      <c r="AF58" s="18"/>
      <c r="AG58" s="18"/>
      <c r="AH58" s="18"/>
      <c r="AI58" s="18"/>
      <c r="AJ58" s="18"/>
      <c r="AK58" s="18"/>
      <c r="AL58" s="19" t="str">
        <f t="shared" si="4"/>
        <v/>
      </c>
      <c r="AM58" s="14"/>
      <c r="AN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",W58,CHAR(10),Parts!AQ58,CHAR(10),"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Tank",IF(Y58="NA/Balloon","    KiwiFuelSwitchIgnore = true",IF(Y58="standardLiquidFuel",_xlfn.CONCAT("    fuelTankUpgradeType = ",Y58,CHAR(10),"    fuelTankSizeUpgrade = ",Z58),_xlfn.CONCAT("    fuelTankUpgradeType = ",Y58))),IF(P58="RCS","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8" s="16" t="str">
        <f>IF(P58="Engine",VLOOKUP(W58,EngineUpgrades!$A$2:$C$19,2,FALSE),"")</f>
        <v/>
      </c>
      <c r="AP58" s="16" t="str">
        <f>IF(P58="Engine",VLOOKUP(W58,EngineUpgrades!$A$2:$C$19,3,FALSE),"")</f>
        <v/>
      </c>
      <c r="AQ58" s="15" t="str">
        <f>_xlfn.XLOOKUP(AO58,EngineUpgrades!$D$1:$J$1,EngineUpgrades!$D$17:$J$17,"",0,1)</f>
        <v/>
      </c>
      <c r="AR58" s="17">
        <v>2</v>
      </c>
      <c r="AS58" s="16" t="str">
        <f>IF(P58="Engine",_xlfn.XLOOKUP(_xlfn.CONCAT(N58,O58+AR58),TechTree!$C$2:$C$500,TechTree!$D$2:$D$500,"Not Valid Combination",0,1),"")</f>
        <v/>
      </c>
    </row>
    <row r="59" spans="1:45" ht="48.5" x14ac:dyDescent="0.35">
      <c r="A59" t="s">
        <v>595</v>
      </c>
      <c r="B59" t="s">
        <v>1234</v>
      </c>
      <c r="C59" t="s">
        <v>715</v>
      </c>
      <c r="D59" t="s">
        <v>716</v>
      </c>
      <c r="E59" t="s">
        <v>598</v>
      </c>
      <c r="F59" t="s">
        <v>680</v>
      </c>
      <c r="G59">
        <v>1500</v>
      </c>
      <c r="H59">
        <v>300</v>
      </c>
      <c r="I59">
        <v>0.02</v>
      </c>
      <c r="J59" t="s">
        <v>39</v>
      </c>
      <c r="L59" s="12" t="str">
        <f t="shared" si="1"/>
        <v>@PART[octans_whip_antenna_srf_2]:AFTER[Tantares] // Octans Whip Antenna B
{
    @TechRequired = earlyProbes
}</v>
      </c>
      <c r="M59" s="9" t="str">
        <f>_xlfn.XLOOKUP(_xlfn.CONCAT(N59,O59),TechTree!$C$2:$C$500,TechTree!$D$2:$D$500,"Not Valid Combination",0,1)</f>
        <v>earlyProbes</v>
      </c>
      <c r="N59" s="8" t="s">
        <v>219</v>
      </c>
      <c r="O59" s="8">
        <v>4</v>
      </c>
      <c r="P59" s="8" t="s">
        <v>243</v>
      </c>
      <c r="V59" s="10" t="s">
        <v>244</v>
      </c>
      <c r="W59" s="10" t="s">
        <v>260</v>
      </c>
      <c r="Y59" s="10" t="s">
        <v>295</v>
      </c>
      <c r="Z59" s="10" t="s">
        <v>304</v>
      </c>
      <c r="AA59" s="10" t="s">
        <v>330</v>
      </c>
      <c r="AC59" s="12" t="str">
        <f t="shared" si="2"/>
        <v/>
      </c>
      <c r="AD59" s="14"/>
      <c r="AE59" s="18" t="s">
        <v>330</v>
      </c>
      <c r="AF59" s="18"/>
      <c r="AG59" s="18"/>
      <c r="AH59" s="18"/>
      <c r="AI59" s="18"/>
      <c r="AJ59" s="18"/>
      <c r="AK59" s="18"/>
      <c r="AL59" s="19" t="str">
        <f t="shared" si="4"/>
        <v/>
      </c>
      <c r="AM59" s="14"/>
      <c r="AN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",W59,CHAR(10),Parts!AQ59,CHAR(10),"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Tank",IF(Y59="NA/Balloon","    KiwiFuelSwitchIgnore = true",IF(Y59="standardLiquidFuel",_xlfn.CONCAT("    fuelTankUpgradeType = ",Y59,CHAR(10),"    fuelTankSizeUpgrade = ",Z59),_xlfn.CONCAT("    fuelTankUpgradeType = ",Y59))),IF(P59="RCS","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9" s="16" t="str">
        <f>IF(P59="Engine",VLOOKUP(W59,EngineUpgrades!$A$2:$C$19,2,FALSE),"")</f>
        <v/>
      </c>
      <c r="AP59" s="16" t="str">
        <f>IF(P59="Engine",VLOOKUP(W59,EngineUpgrades!$A$2:$C$19,3,FALSE),"")</f>
        <v/>
      </c>
      <c r="AQ59" s="15" t="str">
        <f>_xlfn.XLOOKUP(AO59,EngineUpgrades!$D$1:$J$1,EngineUpgrades!$D$17:$J$17,"",0,1)</f>
        <v/>
      </c>
      <c r="AR59" s="17">
        <v>2</v>
      </c>
      <c r="AS59" s="16" t="str">
        <f>IF(P59="Engine",_xlfn.XLOOKUP(_xlfn.CONCAT(N59,O59+AR59),TechTree!$C$2:$C$500,TechTree!$D$2:$D$500,"Not Valid Combination",0,1),"")</f>
        <v/>
      </c>
    </row>
    <row r="60" spans="1:45" ht="72.5" x14ac:dyDescent="0.35">
      <c r="A60" t="s">
        <v>595</v>
      </c>
      <c r="B60" t="s">
        <v>1235</v>
      </c>
      <c r="C60" t="s">
        <v>717</v>
      </c>
      <c r="D60" t="s">
        <v>718</v>
      </c>
      <c r="E60" t="s">
        <v>598</v>
      </c>
      <c r="F60" t="s">
        <v>374</v>
      </c>
      <c r="G60">
        <v>0</v>
      </c>
      <c r="H60">
        <v>0</v>
      </c>
      <c r="I60">
        <v>2.5000000000000001E-2</v>
      </c>
      <c r="J60" t="s">
        <v>78</v>
      </c>
      <c r="L60" s="12" t="str">
        <f t="shared" si="1"/>
        <v>@PART[petra_docking_port_s0p5_1_female]:AFTER[Tantares] // Petra Size 0.5 Docking Port
{
    @TechRequired = docking
    structuralUpgradeType = 3_4
}</v>
      </c>
      <c r="M60" s="9" t="str">
        <f>_xlfn.XLOOKUP(_xlfn.CONCAT(N60,O60),TechTree!$C$2:$C$500,TechTree!$D$2:$D$500,"Not Valid Combination",0,1)</f>
        <v>docking</v>
      </c>
      <c r="N60" s="8" t="s">
        <v>213</v>
      </c>
      <c r="O60" s="8">
        <v>4</v>
      </c>
      <c r="P60" s="8" t="s">
        <v>7</v>
      </c>
      <c r="V60" s="10" t="s">
        <v>244</v>
      </c>
      <c r="W60" s="10" t="s">
        <v>255</v>
      </c>
      <c r="Y60" s="10" t="s">
        <v>295</v>
      </c>
      <c r="Z60" s="10" t="s">
        <v>304</v>
      </c>
      <c r="AA60" s="10" t="s">
        <v>330</v>
      </c>
      <c r="AC60" s="12" t="str">
        <f t="shared" si="2"/>
        <v/>
      </c>
      <c r="AD60" s="14"/>
      <c r="AE60" s="18" t="s">
        <v>330</v>
      </c>
      <c r="AF60" s="18"/>
      <c r="AG60" s="18"/>
      <c r="AH60" s="18"/>
      <c r="AI60" s="18"/>
      <c r="AJ60" s="18"/>
      <c r="AK60" s="18"/>
      <c r="AL60" s="19" t="str">
        <f t="shared" si="4"/>
        <v/>
      </c>
      <c r="AM60" s="14"/>
      <c r="AN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",W60,CHAR(10),Parts!AQ60,CHAR(10),"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Tank",IF(Y60="NA/Balloon","    KiwiFuelSwitchIgnore = true",IF(Y60="standardLiquidFuel",_xlfn.CONCAT("    fuelTankUpgradeType = ",Y60,CHAR(10),"    fuelTankSizeUpgrade = ",Z60),_xlfn.CONCAT("    fuelTankUpgradeType = ",Y60))),IF(P60="RCS","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0" s="16" t="str">
        <f>IF(P60="Engine",VLOOKUP(W60,EngineUpgrades!$A$2:$C$19,2,FALSE),"")</f>
        <v/>
      </c>
      <c r="AP60" s="16" t="str">
        <f>IF(P60="Engine",VLOOKUP(W60,EngineUpgrades!$A$2:$C$19,3,FALSE),"")</f>
        <v/>
      </c>
      <c r="AQ60" s="15" t="str">
        <f>_xlfn.XLOOKUP(AO60,EngineUpgrades!$D$1:$J$1,EngineUpgrades!$D$17:$J$17,"",0,1)</f>
        <v/>
      </c>
      <c r="AR60" s="17">
        <v>2</v>
      </c>
      <c r="AS60" s="16" t="str">
        <f>IF(P60="Engine",_xlfn.XLOOKUP(_xlfn.CONCAT(N60,O60+AR60),TechTree!$C$2:$C$500,TechTree!$D$2:$D$500,"Not Valid Combination",0,1),"")</f>
        <v/>
      </c>
    </row>
    <row r="61" spans="1:45" ht="60.5" x14ac:dyDescent="0.35">
      <c r="A61" t="s">
        <v>595</v>
      </c>
      <c r="B61" t="s">
        <v>1236</v>
      </c>
      <c r="C61" t="s">
        <v>719</v>
      </c>
      <c r="D61" t="s">
        <v>718</v>
      </c>
      <c r="E61" t="s">
        <v>598</v>
      </c>
      <c r="F61" t="s">
        <v>374</v>
      </c>
      <c r="G61">
        <v>0</v>
      </c>
      <c r="H61">
        <v>0</v>
      </c>
      <c r="I61">
        <v>0.25</v>
      </c>
      <c r="J61" t="s">
        <v>78</v>
      </c>
      <c r="L61" s="12" t="str">
        <f t="shared" si="1"/>
        <v>@PART[petra_docking_port_s0p5_1_male]:AFTER[Tantares] // Petra Size 0.5 Docking Port
{
    @TechRequired = docking
    structuralUpgradeType = 3_4
}</v>
      </c>
      <c r="M61" s="9" t="str">
        <f>_xlfn.XLOOKUP(_xlfn.CONCAT(N61,O61),TechTree!$C$2:$C$500,TechTree!$D$2:$D$500,"Not Valid Combination",0,1)</f>
        <v>docking</v>
      </c>
      <c r="N61" s="8" t="s">
        <v>213</v>
      </c>
      <c r="O61" s="8">
        <v>4</v>
      </c>
      <c r="P61" s="8" t="s">
        <v>7</v>
      </c>
      <c r="V61" s="10" t="s">
        <v>244</v>
      </c>
      <c r="W61" s="10" t="s">
        <v>260</v>
      </c>
      <c r="Y61" s="10" t="s">
        <v>295</v>
      </c>
      <c r="Z61" s="10" t="s">
        <v>304</v>
      </c>
      <c r="AA61" s="10" t="s">
        <v>330</v>
      </c>
      <c r="AC61" s="12" t="str">
        <f t="shared" si="2"/>
        <v/>
      </c>
      <c r="AD61" s="14"/>
      <c r="AE61" s="18" t="s">
        <v>330</v>
      </c>
      <c r="AF61" s="18"/>
      <c r="AG61" s="18"/>
      <c r="AH61" s="18"/>
      <c r="AI61" s="18"/>
      <c r="AJ61" s="18"/>
      <c r="AK61" s="18"/>
      <c r="AL61" s="19" t="str">
        <f t="shared" si="4"/>
        <v/>
      </c>
      <c r="AM61" s="14"/>
      <c r="AN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",W61,CHAR(10),Parts!AQ61,CHAR(10),"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Tank",IF(Y61="NA/Balloon","    KiwiFuelSwitchIgnore = true",IF(Y61="standardLiquidFuel",_xlfn.CONCAT("    fuelTankUpgradeType = ",Y61,CHAR(10),"    fuelTankSizeUpgrade = ",Z61),_xlfn.CONCAT("    fuelTankUpgradeType = ",Y61))),IF(P61="RCS","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1" s="16" t="str">
        <f>IF(P61="Engine",VLOOKUP(W61,EngineUpgrades!$A$2:$C$19,2,FALSE),"")</f>
        <v/>
      </c>
      <c r="AP61" s="16" t="str">
        <f>IF(P61="Engine",VLOOKUP(W61,EngineUpgrades!$A$2:$C$19,3,FALSE),"")</f>
        <v/>
      </c>
      <c r="AQ61" s="15" t="str">
        <f>_xlfn.XLOOKUP(AO61,EngineUpgrades!$D$1:$J$1,EngineUpgrades!$D$17:$J$17,"",0,1)</f>
        <v/>
      </c>
      <c r="AR61" s="17">
        <v>2</v>
      </c>
      <c r="AS61" s="16" t="str">
        <f>IF(P61="Engine",_xlfn.XLOOKUP(_xlfn.CONCAT(N61,O61+AR61),TechTree!$C$2:$C$500,TechTree!$D$2:$D$500,"Not Valid Combination",0,1),"")</f>
        <v/>
      </c>
    </row>
    <row r="62" spans="1:45" ht="72.5" x14ac:dyDescent="0.35">
      <c r="A62" t="s">
        <v>595</v>
      </c>
      <c r="B62" t="s">
        <v>1237</v>
      </c>
      <c r="C62" t="s">
        <v>720</v>
      </c>
      <c r="D62" t="s">
        <v>721</v>
      </c>
      <c r="E62" t="s">
        <v>598</v>
      </c>
      <c r="F62" t="s">
        <v>374</v>
      </c>
      <c r="G62">
        <v>1400</v>
      </c>
      <c r="H62">
        <v>280</v>
      </c>
      <c r="I62">
        <v>0.05</v>
      </c>
      <c r="J62" t="s">
        <v>23</v>
      </c>
      <c r="L62" s="12" t="str">
        <f t="shared" si="1"/>
        <v>@PART[octans_androgynous_docking_port_s0p5_1]:AFTER[Tantares] // Octans Androgynous Size 0.5 Docking Port A
{
    @TechRequired = advancedDecoupling
    structuralUpgradeType = 5_6
}</v>
      </c>
      <c r="M62" s="9" t="str">
        <f>_xlfn.XLOOKUP(_xlfn.CONCAT(N62,O62),TechTree!$C$2:$C$500,TechTree!$D$2:$D$500,"Not Valid Combination",0,1)</f>
        <v>advancedDecoupling</v>
      </c>
      <c r="N62" s="8" t="s">
        <v>213</v>
      </c>
      <c r="O62" s="8">
        <v>5</v>
      </c>
      <c r="P62" s="8" t="s">
        <v>7</v>
      </c>
      <c r="V62" s="10" t="s">
        <v>244</v>
      </c>
      <c r="W62" s="10" t="s">
        <v>255</v>
      </c>
      <c r="Y62" s="10" t="s">
        <v>295</v>
      </c>
      <c r="Z62" s="10" t="s">
        <v>304</v>
      </c>
      <c r="AA62" s="10" t="s">
        <v>330</v>
      </c>
      <c r="AC62" s="12" t="str">
        <f t="shared" si="2"/>
        <v/>
      </c>
      <c r="AD62" s="14"/>
      <c r="AE62" s="18" t="s">
        <v>330</v>
      </c>
      <c r="AF62" s="18"/>
      <c r="AG62" s="18"/>
      <c r="AH62" s="18"/>
      <c r="AI62" s="18"/>
      <c r="AJ62" s="18"/>
      <c r="AK62" s="18"/>
      <c r="AL62" s="19" t="str">
        <f t="shared" si="4"/>
        <v/>
      </c>
      <c r="AM62" s="14"/>
      <c r="AN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",W62,CHAR(10),Parts!AQ62,CHAR(10),"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Tank",IF(Y62="NA/Balloon","    KiwiFuelSwitchIgnore = true",IF(Y62="standardLiquidFuel",_xlfn.CONCAT("    fuelTankUpgradeType = ",Y62,CHAR(10),"    fuelTankSizeUpgrade = ",Z62),_xlfn.CONCAT("    fuelTankUpgradeType = ",Y62))),IF(P62="RCS","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2" s="16" t="str">
        <f>IF(P62="Engine",VLOOKUP(W62,EngineUpgrades!$A$2:$C$19,2,FALSE),"")</f>
        <v/>
      </c>
      <c r="AP62" s="16" t="str">
        <f>IF(P62="Engine",VLOOKUP(W62,EngineUpgrades!$A$2:$C$19,3,FALSE),"")</f>
        <v/>
      </c>
      <c r="AQ62" s="15" t="str">
        <f>_xlfn.XLOOKUP(AO62,EngineUpgrades!$D$1:$J$1,EngineUpgrades!$D$17:$J$17,"",0,1)</f>
        <v/>
      </c>
      <c r="AR62" s="17">
        <v>2</v>
      </c>
      <c r="AS62" s="16" t="str">
        <f>IF(P62="Engine",_xlfn.XLOOKUP(_xlfn.CONCAT(N62,O62+AR62),TechTree!$C$2:$C$500,TechTree!$D$2:$D$500,"Not Valid Combination",0,1),"")</f>
        <v/>
      </c>
    </row>
    <row r="63" spans="1:45" ht="72.5" x14ac:dyDescent="0.35">
      <c r="A63" t="s">
        <v>595</v>
      </c>
      <c r="B63" t="s">
        <v>1238</v>
      </c>
      <c r="C63" t="s">
        <v>722</v>
      </c>
      <c r="D63" t="s">
        <v>723</v>
      </c>
      <c r="E63" t="s">
        <v>598</v>
      </c>
      <c r="F63" t="s">
        <v>374</v>
      </c>
      <c r="G63">
        <v>1400</v>
      </c>
      <c r="H63">
        <v>280</v>
      </c>
      <c r="I63">
        <v>0.05</v>
      </c>
      <c r="J63" t="s">
        <v>23</v>
      </c>
      <c r="L63" s="12" t="str">
        <f t="shared" si="1"/>
        <v>@PART[octans_androgynous_docking_port_s0p5_2]:AFTER[Tantares] // Octans Androgynous Size 0.5 Docking Port B
{
    @TechRequired = advancedDecoupling
    structuralUpgradeType = 5_6
}</v>
      </c>
      <c r="M63" s="9" t="str">
        <f>_xlfn.XLOOKUP(_xlfn.CONCAT(N63,O63),TechTree!$C$2:$C$500,TechTree!$D$2:$D$500,"Not Valid Combination",0,1)</f>
        <v>advancedDecoupling</v>
      </c>
      <c r="N63" s="8" t="s">
        <v>213</v>
      </c>
      <c r="O63" s="8">
        <v>5</v>
      </c>
      <c r="P63" s="8" t="s">
        <v>7</v>
      </c>
      <c r="V63" s="10" t="s">
        <v>244</v>
      </c>
      <c r="W63" s="10" t="s">
        <v>260</v>
      </c>
      <c r="Y63" s="10" t="s">
        <v>295</v>
      </c>
      <c r="Z63" s="10" t="s">
        <v>304</v>
      </c>
      <c r="AA63" s="10" t="s">
        <v>330</v>
      </c>
      <c r="AC63" s="12" t="str">
        <f t="shared" si="2"/>
        <v/>
      </c>
      <c r="AD63" s="14"/>
      <c r="AE63" s="18" t="s">
        <v>330</v>
      </c>
      <c r="AF63" s="18"/>
      <c r="AG63" s="18"/>
      <c r="AH63" s="18"/>
      <c r="AI63" s="18"/>
      <c r="AJ63" s="18"/>
      <c r="AK63" s="18"/>
      <c r="AL63" s="19" t="str">
        <f t="shared" si="4"/>
        <v/>
      </c>
      <c r="AM63" s="14"/>
      <c r="AN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",W63,CHAR(10),Parts!AQ63,CHAR(10),"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Tank",IF(Y63="NA/Balloon","    KiwiFuelSwitchIgnore = true",IF(Y63="standardLiquidFuel",_xlfn.CONCAT("    fuelTankUpgradeType = ",Y63,CHAR(10),"    fuelTankSizeUpgrade = ",Z63),_xlfn.CONCAT("    fuelTankUpgradeType = ",Y63))),IF(P63="RCS","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3" s="16" t="str">
        <f>IF(P63="Engine",VLOOKUP(W63,EngineUpgrades!$A$2:$C$19,2,FALSE),"")</f>
        <v/>
      </c>
      <c r="AP63" s="16" t="str">
        <f>IF(P63="Engine",VLOOKUP(W63,EngineUpgrades!$A$2:$C$19,3,FALSE),"")</f>
        <v/>
      </c>
      <c r="AQ63" s="15" t="str">
        <f>_xlfn.XLOOKUP(AO63,EngineUpgrades!$D$1:$J$1,EngineUpgrades!$D$17:$J$17,"",0,1)</f>
        <v/>
      </c>
      <c r="AR63" s="17">
        <v>2</v>
      </c>
      <c r="AS63" s="16" t="str">
        <f>IF(P63="Engine",_xlfn.XLOOKUP(_xlfn.CONCAT(N63,O63+AR63),TechTree!$C$2:$C$500,TechTree!$D$2:$D$500,"Not Valid Combination",0,1),"")</f>
        <v/>
      </c>
    </row>
    <row r="64" spans="1:45" ht="88" customHeight="1" x14ac:dyDescent="0.35">
      <c r="A64" t="s">
        <v>595</v>
      </c>
      <c r="B64" t="s">
        <v>1239</v>
      </c>
      <c r="C64" t="s">
        <v>724</v>
      </c>
      <c r="D64" t="s">
        <v>725</v>
      </c>
      <c r="E64" t="s">
        <v>598</v>
      </c>
      <c r="F64" t="s">
        <v>374</v>
      </c>
      <c r="G64">
        <v>1400</v>
      </c>
      <c r="H64">
        <v>280</v>
      </c>
      <c r="I64">
        <v>0.1</v>
      </c>
      <c r="J64" t="s">
        <v>45</v>
      </c>
      <c r="L64" s="12" t="str">
        <f t="shared" si="1"/>
        <v>@PART[octans_basic_docking_port_s0p5_1_female]:AFTER[Tantares] // Octans Basic Size 0.5 Docking Port (Female)
{
    @TechRequired = docking
    structuralUpgradeType = 3_4
}</v>
      </c>
      <c r="M64" s="9" t="str">
        <f>_xlfn.XLOOKUP(_xlfn.CONCAT(N64,O64),TechTree!$C$2:$C$500,TechTree!$D$2:$D$500,"Not Valid Combination",0,1)</f>
        <v>docking</v>
      </c>
      <c r="N64" s="8" t="s">
        <v>213</v>
      </c>
      <c r="O64" s="8">
        <v>4</v>
      </c>
      <c r="P64" s="8" t="s">
        <v>7</v>
      </c>
      <c r="V64" s="10" t="s">
        <v>244</v>
      </c>
      <c r="W64" s="10" t="s">
        <v>260</v>
      </c>
      <c r="Y64" s="10" t="s">
        <v>295</v>
      </c>
      <c r="Z64" s="10" t="s">
        <v>304</v>
      </c>
      <c r="AA64" s="10" t="s">
        <v>330</v>
      </c>
      <c r="AC64" s="12" t="str">
        <f t="shared" si="2"/>
        <v/>
      </c>
      <c r="AD64" s="14"/>
      <c r="AE64" s="18" t="s">
        <v>330</v>
      </c>
      <c r="AF64" s="18"/>
      <c r="AG64" s="18"/>
      <c r="AH64" s="18"/>
      <c r="AI64" s="18"/>
      <c r="AJ64" s="18"/>
      <c r="AK64" s="18"/>
      <c r="AL64" s="19" t="str">
        <f t="shared" si="4"/>
        <v/>
      </c>
      <c r="AM64" s="14"/>
      <c r="AN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",W64,CHAR(10),Parts!AQ64,CHAR(10),"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Tank",IF(Y64="NA/Balloon","    KiwiFuelSwitchIgnore = true",IF(Y64="standardLiquidFuel",_xlfn.CONCAT("    fuelTankUpgradeType = ",Y64,CHAR(10),"    fuelTankSizeUpgrade = ",Z64),_xlfn.CONCAT("    fuelTankUpgradeType = ",Y64))),IF(P64="RCS","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4" s="16" t="str">
        <f>IF(P64="Engine",VLOOKUP(W64,EngineUpgrades!$A$2:$C$19,2,FALSE),"")</f>
        <v/>
      </c>
      <c r="AP64" s="16" t="str">
        <f>IF(P64="Engine",VLOOKUP(W64,EngineUpgrades!$A$2:$C$19,3,FALSE),"")</f>
        <v/>
      </c>
      <c r="AQ64" s="15" t="str">
        <f>_xlfn.XLOOKUP(AO64,EngineUpgrades!$D$1:$J$1,EngineUpgrades!$D$17:$J$17,"",0,1)</f>
        <v/>
      </c>
      <c r="AR64" s="17">
        <v>2</v>
      </c>
      <c r="AS64" s="16" t="str">
        <f>IF(P64="Engine",_xlfn.XLOOKUP(_xlfn.CONCAT(N64,O64+AR64),TechTree!$C$2:$C$500,TechTree!$D$2:$D$500,"Not Valid Combination",0,1),"")</f>
        <v/>
      </c>
    </row>
    <row r="65" spans="1:45" ht="72.5" x14ac:dyDescent="0.35">
      <c r="A65" t="s">
        <v>595</v>
      </c>
      <c r="B65" t="s">
        <v>1240</v>
      </c>
      <c r="C65" t="s">
        <v>726</v>
      </c>
      <c r="D65" t="s">
        <v>727</v>
      </c>
      <c r="E65" t="s">
        <v>598</v>
      </c>
      <c r="F65" t="s">
        <v>374</v>
      </c>
      <c r="G65">
        <v>1400</v>
      </c>
      <c r="H65">
        <v>280</v>
      </c>
      <c r="I65">
        <v>0.1</v>
      </c>
      <c r="J65" t="s">
        <v>45</v>
      </c>
      <c r="L65" s="12" t="str">
        <f t="shared" si="1"/>
        <v>@PART[octans_basic_docking_port_s0p5_1_male]:AFTER[Tantares] // Octans Basic Size 0.5 Docking Port (Male)
{
    @TechRequired = docking
    structuralUpgradeType = 3_4
}</v>
      </c>
      <c r="M65" s="9" t="str">
        <f>_xlfn.XLOOKUP(_xlfn.CONCAT(N65,O65),TechTree!$C$2:$C$500,TechTree!$D$2:$D$500,"Not Valid Combination",0,1)</f>
        <v>docking</v>
      </c>
      <c r="N65" s="8" t="s">
        <v>213</v>
      </c>
      <c r="O65" s="8">
        <v>4</v>
      </c>
      <c r="P65" s="8" t="s">
        <v>7</v>
      </c>
      <c r="V65" s="10" t="s">
        <v>244</v>
      </c>
      <c r="W65" s="10" t="s">
        <v>260</v>
      </c>
      <c r="Y65" s="10" t="s">
        <v>295</v>
      </c>
      <c r="Z65" s="10" t="s">
        <v>304</v>
      </c>
      <c r="AA65" s="10" t="s">
        <v>330</v>
      </c>
      <c r="AC65" s="12" t="str">
        <f t="shared" si="2"/>
        <v/>
      </c>
      <c r="AD65" s="14"/>
      <c r="AE65" s="18" t="s">
        <v>330</v>
      </c>
      <c r="AF65" s="18"/>
      <c r="AG65" s="18"/>
      <c r="AH65" s="18"/>
      <c r="AI65" s="18"/>
      <c r="AJ65" s="18"/>
      <c r="AK65" s="18"/>
      <c r="AL65" s="19" t="str">
        <f t="shared" si="4"/>
        <v/>
      </c>
      <c r="AM65" s="14"/>
      <c r="AN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",W65,CHAR(10),Parts!AQ65,CHAR(10),"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Tank",IF(Y65="NA/Balloon","    KiwiFuelSwitchIgnore = true",IF(Y65="standardLiquidFuel",_xlfn.CONCAT("    fuelTankUpgradeType = ",Y65,CHAR(10),"    fuelTankSizeUpgrade = ",Z65),_xlfn.CONCAT("    fuelTankUpgradeType = ",Y65))),IF(P65="RCS","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5" s="16" t="str">
        <f>IF(P65="Engine",VLOOKUP(W65,EngineUpgrades!$A$2:$C$19,2,FALSE),"")</f>
        <v/>
      </c>
      <c r="AP65" s="16" t="str">
        <f>IF(P65="Engine",VLOOKUP(W65,EngineUpgrades!$A$2:$C$19,3,FALSE),"")</f>
        <v/>
      </c>
      <c r="AQ65" s="15" t="str">
        <f>_xlfn.XLOOKUP(AO65,EngineUpgrades!$D$1:$J$1,EngineUpgrades!$D$17:$J$17,"",0,1)</f>
        <v/>
      </c>
      <c r="AR65" s="17">
        <v>2</v>
      </c>
      <c r="AS65" s="16" t="str">
        <f>IF(P65="Engine",_xlfn.XLOOKUP(_xlfn.CONCAT(N65,O65+AR65),TechTree!$C$2:$C$500,TechTree!$D$2:$D$500,"Not Valid Combination",0,1),"")</f>
        <v/>
      </c>
    </row>
    <row r="66" spans="1:45" ht="72.5" x14ac:dyDescent="0.35">
      <c r="A66" t="s">
        <v>595</v>
      </c>
      <c r="B66" t="s">
        <v>1241</v>
      </c>
      <c r="C66" t="s">
        <v>728</v>
      </c>
      <c r="D66" t="s">
        <v>729</v>
      </c>
      <c r="E66" t="s">
        <v>598</v>
      </c>
      <c r="F66" t="s">
        <v>374</v>
      </c>
      <c r="G66">
        <v>1400</v>
      </c>
      <c r="H66">
        <v>280</v>
      </c>
      <c r="I66">
        <v>0.05</v>
      </c>
      <c r="J66" t="s">
        <v>23</v>
      </c>
      <c r="L66" s="12" t="str">
        <f t="shared" si="1"/>
        <v>@PART[octans_docking_port_s0p5_1_female]:AFTER[Tantares] // Octans Size 0.5 Docking Port A (Female)
{
    @TechRequired = advancedDecoupling
    structuralUpgradeType = 5_6
}</v>
      </c>
      <c r="M66" s="9" t="str">
        <f>_xlfn.XLOOKUP(_xlfn.CONCAT(N66,O66),TechTree!$C$2:$C$500,TechTree!$D$2:$D$500,"Not Valid Combination",0,1)</f>
        <v>advancedDecoupling</v>
      </c>
      <c r="N66" s="8" t="s">
        <v>213</v>
      </c>
      <c r="O66" s="8">
        <v>5</v>
      </c>
      <c r="P66" s="8" t="s">
        <v>7</v>
      </c>
      <c r="V66" s="10" t="s">
        <v>244</v>
      </c>
      <c r="W66" s="10" t="s">
        <v>255</v>
      </c>
      <c r="Y66" s="10" t="s">
        <v>295</v>
      </c>
      <c r="Z66" s="10" t="s">
        <v>304</v>
      </c>
      <c r="AA66" s="10" t="s">
        <v>330</v>
      </c>
      <c r="AC66" s="12" t="str">
        <f t="shared" si="2"/>
        <v/>
      </c>
      <c r="AD66" s="14"/>
      <c r="AE66" s="18" t="s">
        <v>330</v>
      </c>
      <c r="AF66" s="18"/>
      <c r="AG66" s="18"/>
      <c r="AH66" s="18"/>
      <c r="AI66" s="18"/>
      <c r="AJ66" s="18"/>
      <c r="AK66" s="18"/>
      <c r="AL66" s="19" t="str">
        <f t="shared" si="4"/>
        <v/>
      </c>
      <c r="AM66" s="14"/>
      <c r="AN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",W66,CHAR(10),Parts!AQ66,CHAR(10),"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Tank",IF(Y66="NA/Balloon","    KiwiFuelSwitchIgnore = true",IF(Y66="standardLiquidFuel",_xlfn.CONCAT("    fuelTankUpgradeType = ",Y66,CHAR(10),"    fuelTankSizeUpgrade = ",Z66),_xlfn.CONCAT("    fuelTankUpgradeType = ",Y66))),IF(P66="RCS","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6" s="16" t="str">
        <f>IF(P66="Engine",VLOOKUP(W66,EngineUpgrades!$A$2:$C$19,2,FALSE),"")</f>
        <v/>
      </c>
      <c r="AP66" s="16" t="str">
        <f>IF(P66="Engine",VLOOKUP(W66,EngineUpgrades!$A$2:$C$19,3,FALSE),"")</f>
        <v/>
      </c>
      <c r="AQ66" s="15" t="str">
        <f>_xlfn.XLOOKUP(AO66,EngineUpgrades!$D$1:$J$1,EngineUpgrades!$D$17:$J$17,"",0,1)</f>
        <v/>
      </c>
      <c r="AR66" s="17">
        <v>2</v>
      </c>
      <c r="AS66" s="16" t="str">
        <f>IF(P66="Engine",_xlfn.XLOOKUP(_xlfn.CONCAT(N66,O66+AR66),TechTree!$C$2:$C$500,TechTree!$D$2:$D$500,"Not Valid Combination",0,1),"")</f>
        <v/>
      </c>
    </row>
    <row r="67" spans="1:45" ht="72.5" x14ac:dyDescent="0.35">
      <c r="A67" t="s">
        <v>595</v>
      </c>
      <c r="B67" t="s">
        <v>1242</v>
      </c>
      <c r="C67" t="s">
        <v>730</v>
      </c>
      <c r="D67" t="s">
        <v>731</v>
      </c>
      <c r="E67" t="s">
        <v>598</v>
      </c>
      <c r="F67" t="s">
        <v>374</v>
      </c>
      <c r="G67">
        <v>1400</v>
      </c>
      <c r="H67">
        <v>280</v>
      </c>
      <c r="I67">
        <v>0.05</v>
      </c>
      <c r="J67" t="s">
        <v>23</v>
      </c>
      <c r="L67" s="12" t="str">
        <f t="shared" ref="L67:L68" si="5">_xlfn.CONCAT("@PART[",C67,"]:AFTER[",A67,"] // ",IF(Q67="",D67,_xlfn.CONCAT(Q67," (",D67,")")),CHAR(10),"{",CHAR(10),"    @TechRequired = ",M67,IF($Q67&lt;&gt;"",_xlfn.CONCAT(CHAR(10),"    @",$Q$1," = ",$Q67),""),IF($R67&lt;&gt;"",_xlfn.CONCAT(CHAR(10),"    @",$R$1," = ",$R67),""),IF($S67&lt;&gt;"",_xlfn.CONCAT(CHAR(10),"    @",$S$1," = ",$S67),""),IF($T67&lt;&gt;"",_xlfn.CONCAT(CHAR(10),"    @",$T$1," = ",$T67),""),IF($U67&lt;&gt;"",_xlfn.CONCAT(CHAR(10),U67),""),IF($AN67&lt;&gt;"",IF(P67="RTG","",_xlfn.CONCAT(CHAR(10),$AN67)),""),IF(AL67&lt;&gt;"",_xlfn.CONCAT(CHAR(10),AL67),""),CHAR(10),"}",IF(AA67="Yes",_xlfn.CONCAT(CHAR(10),"@PART[",C67,"]:NEEDS[KiwiDeprecate]:AFTER[",A67,"]",CHAR(10),"{",CHAR(10),"    kiwiDeprecate = true",CHAR(10),"}"),""),IF(P67="RTG",AN67,""))</f>
        <v>@PART[octans_docking_port_s0p5_1_male]:AFTER[Tantares] // Octans Size 0.5 Docking Port A (Male)
{
    @TechRequired = advancedDecoupling
    structuralUpgradeType = 5_6
}</v>
      </c>
      <c r="M67" s="9" t="str">
        <f>_xlfn.XLOOKUP(_xlfn.CONCAT(N67,O67),TechTree!$C$2:$C$500,TechTree!$D$2:$D$500,"Not Valid Combination",0,1)</f>
        <v>advancedDecoupling</v>
      </c>
      <c r="N67" s="8" t="s">
        <v>213</v>
      </c>
      <c r="O67" s="8">
        <v>5</v>
      </c>
      <c r="P67" s="8" t="s">
        <v>7</v>
      </c>
      <c r="V67" s="10" t="s">
        <v>244</v>
      </c>
      <c r="W67" s="10" t="s">
        <v>260</v>
      </c>
      <c r="Y67" s="10" t="s">
        <v>295</v>
      </c>
      <c r="Z67" s="10" t="s">
        <v>304</v>
      </c>
      <c r="AA67" s="10" t="s">
        <v>330</v>
      </c>
      <c r="AC67" s="12" t="str">
        <f t="shared" ref="AC67:AC68" si="6">IF(P67="Engine",_xlfn.CONCAT("PARTUPGRADE:NEEDS[",A67,"]",CHAR(10),"{",CHAR(10),"    name = ",X67,CHAR(10),"    partIcon = ",C67,CHAR(10),"    techRequired = ",AS67,CHAR(10),"    title = ",CHAR(10),"    basicInfo = Increased Thrust, Increased Specific Impulse",CHAR(10),"    manufacturer = Kiwi Imagineers",CHAR(10),"    description = ",CHAR(10),"}",CHAR(10),"@PARTUPGRADE[",X67,"]:NEEDS[",A67,"]:FOR[zKiwiTechTree]",CHAR(10),"{",CHAR(10),"    @entryCost = #$@PART[",C67,"]/entryCost$",CHAR(10),"    @entryCost *= #$@KIWI_ENGINE_MULTIPLIERS/",AP67,"/UPGRADE_ENTRYCOST_MULTIPLIER$",CHAR(10),"    @title = #$@PART[",C67,"]/title$ Upgrade",CHAR(10),"    @description = #Our imagineers dreamt about making the $@PART[",C67,"]/engineName$ thrustier and efficientier and have 'made it so'.",CHAR(10),"}",CHAR(10),"@PART[",C67,"]:NEEDS[",A67,"]:AFTER[zzKiwiTechTree]",CHAR(10),"{",CHAR(10),"    @description = #$description$ \n\n&lt;color=#ff0000&gt;This engine has an upgrade in $@PARTUPGRADE[",X67,"]/techRequired$!&lt;/color&gt; ",CHAR(10),"}"),IF(OR(P67="System",P67="System and Space Capability")=TRUE,_xlfn.CONCAT("// Choose the one with the part that you want to represent the system",CHAR(10),"PARTUPGRADE:NEEDS[",A67,"]",CHAR(10),"{",CHAR(10),"    name = ",X67,"Upgrade",CHAR(10),"    partIcon = ",C67,CHAR(10),"    techRequired = ",AS67,CHAR(10),"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System",CHAR(10),"}",CHAR(10),"@PART[*]:HAS[#spacePlaneSystemUpgradeType[",X67,"]]:FOR[zzzKiwiTechTree]",CHAR(10),"{",CHAR(10),"    @description = #$description$ \n\n&lt;color=#ff0000&gt;The INSERT HERE System has upgrades in $@PARTUPGRADE[",X67,"Upgrade]/techRequired$!&lt;/color&gt; ",CHAR(10),"}"),""))</f>
        <v/>
      </c>
      <c r="AD67" s="14"/>
      <c r="AE67" s="18" t="s">
        <v>330</v>
      </c>
      <c r="AF67" s="18"/>
      <c r="AG67" s="18"/>
      <c r="AH67" s="18"/>
      <c r="AI67" s="18"/>
      <c r="AJ67" s="18"/>
      <c r="AK67" s="18"/>
      <c r="AL67" s="19" t="str">
        <f t="shared" si="4"/>
        <v/>
      </c>
      <c r="AM67" s="14"/>
      <c r="AN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",W67,CHAR(10),Parts!AQ67,CHAR(10),"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Tank",IF(Y67="NA/Balloon","    KiwiFuelSwitchIgnore = true",IF(Y67="standardLiquidFuel",_xlfn.CONCAT("    fuelTankUpgradeType = ",Y67,CHAR(10),"    fuelTankSizeUpgrade = ",Z67),_xlfn.CONCAT("    fuelTankUpgradeType = ",Y67))),IF(P67="RCS","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7" s="16" t="str">
        <f>IF(P67="Engine",VLOOKUP(W67,EngineUpgrades!$A$2:$C$19,2,FALSE),"")</f>
        <v/>
      </c>
      <c r="AP67" s="16" t="str">
        <f>IF(P67="Engine",VLOOKUP(W67,EngineUpgrades!$A$2:$C$19,3,FALSE),"")</f>
        <v/>
      </c>
      <c r="AQ67" s="15" t="str">
        <f>_xlfn.XLOOKUP(AO67,EngineUpgrades!$D$1:$J$1,EngineUpgrades!$D$17:$J$17,"",0,1)</f>
        <v/>
      </c>
      <c r="AR67" s="17">
        <v>2</v>
      </c>
      <c r="AS67" s="16" t="str">
        <f>IF(P67="Engine",_xlfn.XLOOKUP(_xlfn.CONCAT(N67,O67+AR67),TechTree!$C$2:$C$500,TechTree!$D$2:$D$500,"Not Valid Combination",0,1),"")</f>
        <v/>
      </c>
    </row>
    <row r="68" spans="1:45" ht="72.5" x14ac:dyDescent="0.35">
      <c r="A68" t="s">
        <v>595</v>
      </c>
      <c r="B68" t="s">
        <v>1243</v>
      </c>
      <c r="C68" t="s">
        <v>732</v>
      </c>
      <c r="D68" t="s">
        <v>733</v>
      </c>
      <c r="E68" t="s">
        <v>598</v>
      </c>
      <c r="F68" t="s">
        <v>374</v>
      </c>
      <c r="G68">
        <v>1400</v>
      </c>
      <c r="H68">
        <v>280</v>
      </c>
      <c r="I68">
        <v>0.05</v>
      </c>
      <c r="J68" t="s">
        <v>23</v>
      </c>
      <c r="L68" s="12" t="str">
        <f t="shared" si="5"/>
        <v>@PART[octans_docking_port_s0p5_2_female]:AFTER[Tantares] // Octans Size 0.5 Docking Port B (Female)
{
    @TechRequired = advancedDecoupling
    structuralUpgradeType = 5_6
}</v>
      </c>
      <c r="M68" s="9" t="str">
        <f>_xlfn.XLOOKUP(_xlfn.CONCAT(N68,O68),TechTree!$C$2:$C$500,TechTree!$D$2:$D$500,"Not Valid Combination",0,1)</f>
        <v>advancedDecoupling</v>
      </c>
      <c r="N68" s="8" t="s">
        <v>213</v>
      </c>
      <c r="O68" s="8">
        <v>5</v>
      </c>
      <c r="P68" s="8" t="s">
        <v>7</v>
      </c>
      <c r="V68" s="10" t="s">
        <v>244</v>
      </c>
      <c r="W68" s="10" t="s">
        <v>255</v>
      </c>
      <c r="Y68" s="10" t="s">
        <v>295</v>
      </c>
      <c r="Z68" s="10" t="s">
        <v>304</v>
      </c>
      <c r="AA68" s="10" t="s">
        <v>330</v>
      </c>
      <c r="AC68" s="12" t="str">
        <f t="shared" si="6"/>
        <v/>
      </c>
      <c r="AD68" s="14"/>
      <c r="AE68" s="18" t="s">
        <v>330</v>
      </c>
      <c r="AF68" s="18"/>
      <c r="AG68" s="18"/>
      <c r="AH68" s="18"/>
      <c r="AI68" s="18"/>
      <c r="AJ68" s="18"/>
      <c r="AK68" s="18"/>
      <c r="AL68" s="19" t="str">
        <f t="shared" si="4"/>
        <v/>
      </c>
      <c r="AM68" s="14"/>
      <c r="AN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",W68,CHAR(10),Parts!AQ68,CHAR(10),"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Tank",IF(Y68="NA/Balloon","    KiwiFuelSwitchIgnore = true",IF(Y68="standardLiquidFuel",_xlfn.CONCAT("    fuelTankUpgradeType = ",Y68,CHAR(10),"    fuelTankSizeUpgrade = ",Z68),_xlfn.CONCAT("    fuelTankUpgradeType = ",Y68))),IF(P68="RCS","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8" s="16" t="str">
        <f>IF(P68="Engine",VLOOKUP(W68,EngineUpgrades!$A$2:$C$19,2,FALSE),"")</f>
        <v/>
      </c>
      <c r="AP68" s="16" t="str">
        <f>IF(P68="Engine",VLOOKUP(W68,EngineUpgrades!$A$2:$C$19,3,FALSE),"")</f>
        <v/>
      </c>
      <c r="AQ68" s="15" t="str">
        <f>_xlfn.XLOOKUP(AO68,EngineUpgrades!$D$1:$J$1,EngineUpgrades!$D$17:$J$17,"",0,1)</f>
        <v/>
      </c>
      <c r="AR68" s="17">
        <v>2</v>
      </c>
      <c r="AS68" s="16" t="str">
        <f>IF(P68="Engine",_xlfn.XLOOKUP(_xlfn.CONCAT(N68,O68+AR68),TechTree!$C$2:$C$500,TechTree!$D$2:$D$500,"Not Valid Combination",0,1),"")</f>
        <v/>
      </c>
    </row>
    <row r="69" spans="1:45" ht="72.5" x14ac:dyDescent="0.35">
      <c r="A69" t="s">
        <v>595</v>
      </c>
      <c r="B69" t="s">
        <v>1244</v>
      </c>
      <c r="C69" t="s">
        <v>734</v>
      </c>
      <c r="D69" t="s">
        <v>735</v>
      </c>
      <c r="E69" t="s">
        <v>598</v>
      </c>
      <c r="F69" t="s">
        <v>374</v>
      </c>
      <c r="G69">
        <v>1400</v>
      </c>
      <c r="H69">
        <v>280</v>
      </c>
      <c r="I69">
        <v>0.05</v>
      </c>
      <c r="J69" t="s">
        <v>23</v>
      </c>
      <c r="L69" s="12" t="str">
        <f t="shared" ref="L69:L132" si="7">_xlfn.CONCAT("@PART[",C69,"]:AFTER[",A69,"] // ",IF(Q69="",D69,_xlfn.CONCAT(Q69," (",D69,")")),CHAR(10),"{",CHAR(10),"    @TechRequired = ",M69,IF($Q69&lt;&gt;"",_xlfn.CONCAT(CHAR(10),"    @",$Q$1," = ",$Q69),""),IF($R69&lt;&gt;"",_xlfn.CONCAT(CHAR(10),"    @",$R$1," = ",$R69),""),IF($S69&lt;&gt;"",_xlfn.CONCAT(CHAR(10),"    @",$S$1," = ",$S69),""),IF($T69&lt;&gt;"",_xlfn.CONCAT(CHAR(10),"    @",$T$1," = ",$T69),""),IF($U69&lt;&gt;"",_xlfn.CONCAT(CHAR(10),U69),""),IF($AN69&lt;&gt;"",IF(P69="RTG","",_xlfn.CONCAT(CHAR(10),$AN69)),""),IF(AL69&lt;&gt;"",_xlfn.CONCAT(CHAR(10),AL69),""),CHAR(10),"}",IF(AA69="Yes",_xlfn.CONCAT(CHAR(10),"@PART[",C69,"]:NEEDS[KiwiDeprecate]:AFTER[",A69,"]",CHAR(10),"{",CHAR(10),"    kiwiDeprecate = true",CHAR(10),"}"),""),IF(P69="RTG",AN69,""))</f>
        <v>@PART[octans_docking_port_s0p5_2_male]:AFTER[Tantares] // Octans Size 0.5 Docking Port B (Male)
{
    @TechRequired = advancedDecoupling
    structuralUpgradeType = 5_6
}</v>
      </c>
      <c r="M69" s="9" t="str">
        <f>_xlfn.XLOOKUP(_xlfn.CONCAT(N69,O69),TechTree!$C$2:$C$500,TechTree!$D$2:$D$500,"Not Valid Combination",0,1)</f>
        <v>advancedDecoupling</v>
      </c>
      <c r="N69" s="8" t="s">
        <v>213</v>
      </c>
      <c r="O69" s="8">
        <v>5</v>
      </c>
      <c r="P69" s="8" t="s">
        <v>7</v>
      </c>
      <c r="V69" s="10" t="s">
        <v>244</v>
      </c>
      <c r="W69" s="10" t="s">
        <v>260</v>
      </c>
      <c r="Y69" s="10" t="s">
        <v>295</v>
      </c>
      <c r="Z69" s="10" t="s">
        <v>304</v>
      </c>
      <c r="AA69" s="10" t="s">
        <v>330</v>
      </c>
      <c r="AC69" s="12" t="str">
        <f t="shared" ref="AC69:AC132" si="8">IF(P69="Engine",_xlfn.CONCAT("PARTUPGRADE:NEEDS[",A69,"]",CHAR(10),"{",CHAR(10),"    name = ",X69,CHAR(10),"    partIcon = ",C69,CHAR(10),"    techRequired = ",AS69,CHAR(10),"    title = ",CHAR(10),"    basicInfo = Increased Thrust, Increased Specific Impulse",CHAR(10),"    manufacturer = Kiwi Imagineers",CHAR(10),"    description = ",CHAR(10),"}",CHAR(10),"@PARTUPGRADE[",X69,"]:NEEDS[",A69,"]:FOR[zKiwiTechTree]",CHAR(10),"{",CHAR(10),"    @entryCost = #$@PART[",C69,"]/entryCost$",CHAR(10),"    @entryCost *= #$@KIWI_ENGINE_MULTIPLIERS/",AP69,"/UPGRADE_ENTRYCOST_MULTIPLIER$",CHAR(10),"    @title = #$@PART[",C69,"]/title$ Upgrade",CHAR(10),"    @description = #Our imagineers dreamt about making the $@PART[",C69,"]/engineName$ thrustier and efficientier and have 'made it so'.",CHAR(10),"}",CHAR(10),"@PART[",C69,"]:NEEDS[",A69,"]:AFTER[zzKiwiTechTree]",CHAR(10),"{",CHAR(10),"    @description = #$description$ \n\n&lt;color=#ff0000&gt;This engine has an upgrade in $@PARTUPGRADE[",X69,"]/techRequired$!&lt;/color&gt; ",CHAR(10),"}"),IF(OR(P69="System",P69="System and Space Capability")=TRUE,_xlfn.CONCAT("// Choose the one with the part that you want to represent the system",CHAR(10),"PARTUPGRADE:NEEDS[",A69,"]",CHAR(10),"{",CHAR(10),"    name = ",X69,"Upgrade",CHAR(10),"    partIcon = ",C69,CHAR(10),"    techRequired = ",AS69,CHAR(10),"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System",CHAR(10),"}",CHAR(10),"@PART[*]:HAS[#spacePlaneSystemUpgradeType[",X69,"]]:FOR[zzzKiwiTechTree]",CHAR(10),"{",CHAR(10),"    @description = #$description$ \n\n&lt;color=#ff0000&gt;The INSERT HERE System has upgrades in $@PARTUPGRADE[",X69,"Upgrade]/techRequired$!&lt;/color&gt; ",CHAR(10),"}"),""))</f>
        <v/>
      </c>
      <c r="AD69" s="14"/>
      <c r="AE69" s="18" t="s">
        <v>330</v>
      </c>
      <c r="AF69" s="18"/>
      <c r="AG69" s="18"/>
      <c r="AH69" s="18"/>
      <c r="AI69" s="18"/>
      <c r="AJ69" s="18"/>
      <c r="AK69" s="18"/>
      <c r="AL69" s="19" t="str">
        <f t="shared" ref="AL69:AL132" si="9">IF(AE69="Yes",_xlfn.CONCAT("    @MODULE[ModuleEngines*]",CHAR(10),"    {",IF(AF69&lt;&gt;"",_xlfn.CONCAT(CHAR(10),"        @maxThrust = ",AF69),""),IF(AG69&lt;&gt;"",_xlfn.CONCAT(CHAR(10),"        !atmosphereCurve {}",CHAR(10),"        atmosphereCurve",CHAR(10),"        {",IF(AG69&lt;&gt;"",_xlfn.CONCAT(CHAR(10),"            key = ",AG69),""),IF(AH69&lt;&gt;"",_xlfn.CONCAT(CHAR(10),"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",AK69),""),CHAR(10),"        }"),""),CHAR(10),"    }"),"")</f>
        <v/>
      </c>
      <c r="AM69" s="14"/>
      <c r="AN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",W69,CHAR(10),Parts!AQ69,CHAR(10),"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Tank",IF(Y69="NA/Balloon","    KiwiFuelSwitchIgnore = true",IF(Y69="standardLiquidFuel",_xlfn.CONCAT("    fuelTankUpgradeType = ",Y69,CHAR(10),"    fuelTankSizeUpgrade = ",Z69),_xlfn.CONCAT("    fuelTankUpgradeType = ",Y69))),IF(P69="RCS","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9" s="16" t="str">
        <f>IF(P69="Engine",VLOOKUP(W69,EngineUpgrades!$A$2:$C$19,2,FALSE),"")</f>
        <v/>
      </c>
      <c r="AP69" s="16" t="str">
        <f>IF(P69="Engine",VLOOKUP(W69,EngineUpgrades!$A$2:$C$19,3,FALSE),"")</f>
        <v/>
      </c>
      <c r="AQ69" s="15" t="str">
        <f>_xlfn.XLOOKUP(AO69,EngineUpgrades!$D$1:$J$1,EngineUpgrades!$D$17:$J$17,"",0,1)</f>
        <v/>
      </c>
      <c r="AR69" s="17">
        <v>2</v>
      </c>
      <c r="AS69" s="16" t="str">
        <f>IF(P69="Engine",_xlfn.XLOOKUP(_xlfn.CONCAT(N69,O69+AR69),TechTree!$C$2:$C$500,TechTree!$D$2:$D$500,"Not Valid Combination",0,1),"")</f>
        <v/>
      </c>
    </row>
    <row r="70" spans="1:45" ht="324.5" x14ac:dyDescent="0.35">
      <c r="A70" t="s">
        <v>595</v>
      </c>
      <c r="B70" t="s">
        <v>1245</v>
      </c>
      <c r="C70" t="s">
        <v>736</v>
      </c>
      <c r="D70" t="s">
        <v>737</v>
      </c>
      <c r="E70" t="s">
        <v>598</v>
      </c>
      <c r="F70" t="s">
        <v>373</v>
      </c>
      <c r="G70">
        <v>1200</v>
      </c>
      <c r="H70">
        <v>240</v>
      </c>
      <c r="I70">
        <v>0.6</v>
      </c>
      <c r="J70" t="s">
        <v>16</v>
      </c>
      <c r="L70" s="12" t="str">
        <f t="shared" si="7"/>
        <v>@PART[castor_aerospike_engine_s0_1]:AFTER[Tantares] // Castor "SprengningsnÃ¥l" Aerospike
{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_xlfn.XLOOKUP(_xlfn.CONCAT(N70,O70),TechTree!$C$2:$C$500,TechTree!$D$2:$D$500,"Not Valid Combination",0,1)</f>
        <v>precisionPropulsion</v>
      </c>
      <c r="N70" s="8" t="s">
        <v>216</v>
      </c>
      <c r="O70" s="8">
        <v>5</v>
      </c>
      <c r="P70" s="8" t="s">
        <v>11</v>
      </c>
      <c r="R70" s="10">
        <v>18000</v>
      </c>
      <c r="S70" s="10">
        <v>2400</v>
      </c>
      <c r="V70" s="10" t="s">
        <v>244</v>
      </c>
      <c r="W70" s="10" t="s">
        <v>247</v>
      </c>
      <c r="X70" s="10" t="s">
        <v>1473</v>
      </c>
      <c r="Y70" s="10" t="s">
        <v>295</v>
      </c>
      <c r="Z70" s="10" t="s">
        <v>304</v>
      </c>
      <c r="AA70" s="10" t="s">
        <v>330</v>
      </c>
      <c r="AC70" s="12" t="str">
        <f t="shared" si="8"/>
        <v>PARTUPGRADE:NEEDS[Tantares]
{
    name = sprengningsnalUpgrade
    partIcon = castor_aerospike_engine_s0_1
    techRequired = experimentalPropulsion
    title = 
    basicInfo = Increased Thrust, Increased Specific Impulse
    manufacturer = Kiwi Imagineers
    description = 
}
@PARTUPGRADE[sprengningsnalUpgrade]:NEEDS[Tantares]:FOR[zKiwiTechTree]
{
    @entryCost = #$@PART[castor_aerospike_engine_s0_1]/entryCost$
    @entryCost *= #$@KIWI_ENGINE_MULTIPLIERS/KEROLOX/UPGRADE_ENTRYCOST_MULTIPLIER$
    @title = #$@PART[castor_aerospike_engine_s0_1]/title$ Upgrade
    @description = #Our imagineers dreamt about making the $@PART[castor_aerospike_engine_s0_1]/engineName$ thrustier and efficientier and have 'made it so'.
}
@PART[castor_aerospike_engine_s0_1]:NEEDS[Tantares]:AFTER[zzKiwiTechTree]
{
    @description = #$description$ \n\n&lt;color=#ff0000&gt;This engine has an upgrade in $@PARTUPGRADE[sprengningsnalUpgrade]/techRequired$!&lt;/color&gt; 
}</v>
      </c>
      <c r="AD70" s="14"/>
      <c r="AE70" s="18" t="s">
        <v>379</v>
      </c>
      <c r="AF70" s="18">
        <v>90</v>
      </c>
      <c r="AG70" s="18" t="s">
        <v>1468</v>
      </c>
      <c r="AH70" s="18" t="s">
        <v>1469</v>
      </c>
      <c r="AI70" s="18" t="s">
        <v>1470</v>
      </c>
      <c r="AJ70" s="18" t="s">
        <v>1471</v>
      </c>
      <c r="AK70" s="18" t="s">
        <v>1472</v>
      </c>
      <c r="AL70" s="19" t="str">
        <f t="shared" si="9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M70" s="14"/>
      <c r="AN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",W70,CHAR(10),Parts!AQ70,CHAR(10),"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Tank",IF(Y70="NA/Balloon","    KiwiFuelSwitchIgnore = true",IF(Y70="standardLiquidFuel",_xlfn.CONCAT("    fuelTankUpgradeType = ",Y70,CHAR(10),"    fuelTankSizeUpgrade = ",Z70),_xlfn.CONCAT("    fuelTankUpgradeType = ",Y70))),IF(P70="RCS","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O70" s="16" t="str">
        <f>IF(P70="Engine",VLOOKUP(W70,EngineUpgrades!$A$2:$C$19,2,FALSE),"")</f>
        <v>singleFuel</v>
      </c>
      <c r="AP70" s="16" t="str">
        <f>IF(P70="Engine",VLOOKUP(W70,EngineUpgrades!$A$2:$C$19,3,FALSE),"")</f>
        <v>KEROLOX</v>
      </c>
      <c r="AQ70" s="15" t="str">
        <f>_xlfn.XLOOKUP(AO70,EngineUpgrades!$D$1:$J$1,EngineUpgrades!$D$17:$J$17,"",0,1)</f>
        <v xml:space="preserve">    engineNumber = 
    engineNumberUpgrade = 
    engineName = 
    engineNameUpgrade = 
</v>
      </c>
      <c r="AR70" s="17">
        <v>1</v>
      </c>
      <c r="AS70" s="16" t="str">
        <f>IF(P70="Engine",_xlfn.XLOOKUP(_xlfn.CONCAT(N70,O70+AR70),TechTree!$C$2:$C$500,TechTree!$D$2:$D$500,"Not Valid Combination",0,1),"")</f>
        <v>experimentalPropulsion</v>
      </c>
    </row>
    <row r="71" spans="1:45" ht="252.5" x14ac:dyDescent="0.35">
      <c r="A71" t="s">
        <v>595</v>
      </c>
      <c r="B71" t="s">
        <v>1246</v>
      </c>
      <c r="C71" t="s">
        <v>738</v>
      </c>
      <c r="D71" t="s">
        <v>739</v>
      </c>
      <c r="E71" t="s">
        <v>598</v>
      </c>
      <c r="F71" t="s">
        <v>11</v>
      </c>
      <c r="G71">
        <v>20000</v>
      </c>
      <c r="H71">
        <v>6000</v>
      </c>
      <c r="I71">
        <v>0.25</v>
      </c>
      <c r="J71" t="s">
        <v>125</v>
      </c>
      <c r="L71" s="12" t="str">
        <f t="shared" si="7"/>
        <v>@PART[castor_ion_engine_s0_1]:AFTER[Tantares] // Castor "Gnist" Hall Effect Thruster
{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_xlfn.XLOOKUP(_xlfn.CONCAT(N71,O71),TechTree!$C$2:$C$500,TechTree!$D$2:$D$500,"Not Valid Combination",0,1)</f>
        <v>advIonPropulsion</v>
      </c>
      <c r="N71" s="8" t="s">
        <v>232</v>
      </c>
      <c r="O71" s="8">
        <v>8</v>
      </c>
      <c r="P71" s="8" t="s">
        <v>11</v>
      </c>
      <c r="V71" s="10" t="s">
        <v>244</v>
      </c>
      <c r="W71" s="10" t="s">
        <v>253</v>
      </c>
      <c r="X71" s="10" t="s">
        <v>1476</v>
      </c>
      <c r="Y71" s="10" t="s">
        <v>295</v>
      </c>
      <c r="Z71" s="10" t="s">
        <v>304</v>
      </c>
      <c r="AA71" s="10" t="s">
        <v>330</v>
      </c>
      <c r="AC71" s="12" t="str">
        <f t="shared" si="8"/>
        <v>PARTUPGRADE:NEEDS[Tantares]
{
    name = gnistUpgrade
    partIcon = castor_ion_engine_s0_1
    techRequired = advGriddedThrusters
    title = 
    basicInfo = Increased Thrust, Increased Specific Impulse
    manufacturer = Kiwi Imagineers
    description = 
}
@PARTUPGRADE[gnistUpgrade]:NEEDS[Tantares]:FOR[zKiwiTechTree]
{
    @entryCost = #$@PART[castor_ion_engine_s0_1]/entryCost$
    @entryCost *= #$@KIWI_ENGINE_MULTIPLIERS/ION/UPGRADE_ENTRYCOST_MULTIPLIER$
    @title = #$@PART[castor_ion_engine_s0_1]/title$ Upgrade
    @description = #Our imagineers dreamt about making the $@PART[castor_ion_engine_s0_1]/engineName$ thrustier and efficientier and have 'made it so'.
}
@PART[castor_ion_engine_s0_1]:NEEDS[Tantares]:AFTER[zzKiwiTechTree]
{
    @description = #$description$ \n\n&lt;color=#ff0000&gt;This engine has an upgrade in $@PARTUPGRADE[gnistUpgrade]/techRequired$!&lt;/color&gt; 
}</v>
      </c>
      <c r="AD71" s="14"/>
      <c r="AE71" s="18" t="s">
        <v>330</v>
      </c>
      <c r="AF71" s="18"/>
      <c r="AG71" s="18"/>
      <c r="AH71" s="18"/>
      <c r="AI71" s="18"/>
      <c r="AJ71" s="18"/>
      <c r="AK71" s="18"/>
      <c r="AL71" s="19" t="str">
        <f t="shared" si="9"/>
        <v/>
      </c>
      <c r="AM71" s="14"/>
      <c r="AN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",W71,CHAR(10),Parts!AQ71,CHAR(10),"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Tank",IF(Y71="NA/Balloon","    KiwiFuelSwitchIgnore = true",IF(Y71="standardLiquidFuel",_xlfn.CONCAT("    fuelTankUpgradeType = ",Y71,CHAR(10),"    fuelTankSizeUpgrade = ",Z71),_xlfn.CONCAT("    fuelTankUpgradeType = ",Y71))),IF(P71="RCS","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O71" s="16" t="str">
        <f>IF(P71="Engine",VLOOKUP(W71,EngineUpgrades!$A$2:$C$19,2,FALSE),"")</f>
        <v>ion</v>
      </c>
      <c r="AP71" s="16" t="str">
        <f>IF(P71="Engine",VLOOKUP(W71,EngineUpgrades!$A$2:$C$19,3,FALSE),"")</f>
        <v>ION</v>
      </c>
      <c r="AQ71" s="15" t="str">
        <f>_xlfn.XLOOKUP(AO71,EngineUpgrades!$D$1:$J$1,EngineUpgrades!$D$17:$J$17,"",0,1)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R71" s="17">
        <v>1</v>
      </c>
      <c r="AS71" s="16" t="str">
        <f>IF(P71="Engine",_xlfn.XLOOKUP(_xlfn.CONCAT(N71,O71+AR71),TechTree!$C$2:$C$500,TechTree!$D$2:$D$500,"Not Valid Combination",0,1),"")</f>
        <v>advGriddedThrusters</v>
      </c>
    </row>
    <row r="72" spans="1:45" ht="252.5" x14ac:dyDescent="0.35">
      <c r="A72" t="s">
        <v>595</v>
      </c>
      <c r="B72" t="s">
        <v>1247</v>
      </c>
      <c r="C72" t="s">
        <v>740</v>
      </c>
      <c r="D72" t="s">
        <v>741</v>
      </c>
      <c r="E72" t="s">
        <v>598</v>
      </c>
      <c r="F72" t="s">
        <v>373</v>
      </c>
      <c r="G72">
        <v>750</v>
      </c>
      <c r="H72">
        <v>150</v>
      </c>
      <c r="I72">
        <v>0.01</v>
      </c>
      <c r="J72" t="s">
        <v>60</v>
      </c>
      <c r="L72" s="12" t="str">
        <f t="shared" si="7"/>
        <v>@PART[eridani_engine_s0_1]:AFTER[Tantares] // Eridani S5.79 "Skogstjerne" Rocket Engine
{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_xlfn.XLOOKUP(_xlfn.CONCAT(N72,O72),TechTree!$C$2:$C$500,TechTree!$D$2:$D$500,"Not Valid Combination",0,1)</f>
        <v>generalRocketry</v>
      </c>
      <c r="N72" s="8" t="s">
        <v>214</v>
      </c>
      <c r="O72" s="8">
        <v>2</v>
      </c>
      <c r="P72" s="8" t="s">
        <v>11</v>
      </c>
      <c r="V72" s="10" t="s">
        <v>244</v>
      </c>
      <c r="W72" s="10" t="s">
        <v>255</v>
      </c>
      <c r="X72" s="10" t="s">
        <v>1474</v>
      </c>
      <c r="Y72" s="10" t="s">
        <v>295</v>
      </c>
      <c r="Z72" s="10" t="s">
        <v>304</v>
      </c>
      <c r="AA72" s="10" t="s">
        <v>330</v>
      </c>
      <c r="AC72" s="12" t="str">
        <f t="shared" si="8"/>
        <v>PARTUPGRADE:NEEDS[Tantares]
{
    name = skogstjerneUpgrade
    partIcon = eridani_engine_s0_1
    techRequired = heavyRocketry
    title = 
    basicInfo = Increased Thrust, Increased Specific Impulse
    manufacturer = Kiwi Imagineers
    description = 
}
@PARTUPGRADE[skogstjerneUpgrade]:NEEDS[Tantares]:FOR[zKiwiTechTree]
{
    @entryCost = #$@PART[eridani_engine_s0_1]/entryCost$
    @entryCost *= #$@KIWI_ENGINE_MULTIPLIERS/KEROLOX/UPGRADE_ENTRYCOST_MULTIPLIER$
    @title = #$@PART[eridani_engine_s0_1]/title$ Upgrade
    @description = #Our imagineers dreamt about making the $@PART[eridani_engine_s0_1]/engineName$ thrustier and efficientier and have 'made it so'.
}
@PART[eridani_engine_s0_1]:NEEDS[Tantares]:AFTER[zzKiwiTechTree]
{
    @description = #$description$ \n\n&lt;color=#ff0000&gt;This engine has an upgrade in $@PARTUPGRADE[skogstjerneUpgrade]/techRequired$!&lt;/color&gt; 
}</v>
      </c>
      <c r="AD72" s="14"/>
      <c r="AE72" s="18" t="s">
        <v>379</v>
      </c>
      <c r="AF72" s="18"/>
      <c r="AG72" s="18" t="s">
        <v>1475</v>
      </c>
      <c r="AH72" s="18" t="s">
        <v>381</v>
      </c>
      <c r="AI72" s="18" t="s">
        <v>382</v>
      </c>
      <c r="AJ72" s="18"/>
      <c r="AK72" s="18"/>
      <c r="AL72" s="19" t="str">
        <f t="shared" si="9"/>
        <v xml:space="preserve">    @MODULE[ModuleEngines*]
    {
        !atmosphereCurve {}
        atmosphereCurve
        {
            key = 0 285
            key = 1 260
            key = 4 0.001
        }
    }</v>
      </c>
      <c r="AM72" s="14"/>
      <c r="AN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",W72,CHAR(10),Parts!AQ72,CHAR(10),"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Tank",IF(Y72="NA/Balloon","    KiwiFuelSwitchIgnore = true",IF(Y72="standardLiquidFuel",_xlfn.CONCAT("    fuelTankUpgradeType = ",Y72,CHAR(10),"    fuelTankSizeUpgrade = ",Z72),_xlfn.CONCAT("    fuelTankUpgradeType = ",Y72))),IF(P72="RCS","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O72" s="16" t="str">
        <f>IF(P72="Engine",VLOOKUP(W72,EngineUpgrades!$A$2:$C$19,2,FALSE),"")</f>
        <v>singleFuel</v>
      </c>
      <c r="AP72" s="16" t="str">
        <f>IF(P72="Engine",VLOOKUP(W72,EngineUpgrades!$A$2:$C$19,3,FALSE),"")</f>
        <v>KEROLOX</v>
      </c>
      <c r="AQ72" s="15" t="str">
        <f>_xlfn.XLOOKUP(AO72,EngineUpgrades!$D$1:$J$1,EngineUpgrades!$D$17:$J$17,"",0,1)</f>
        <v xml:space="preserve">    engineNumber = 
    engineNumberUpgrade = 
    engineName = 
    engineNameUpgrade = 
</v>
      </c>
      <c r="AR72" s="17">
        <v>2</v>
      </c>
      <c r="AS72" s="16" t="str">
        <f>IF(P72="Engine",_xlfn.XLOOKUP(_xlfn.CONCAT(N72,O72+AR72),TechTree!$C$2:$C$500,TechTree!$D$2:$D$500,"Not Valid Combination",0,1),"")</f>
        <v>heavyRocketry</v>
      </c>
    </row>
    <row r="73" spans="1:45" ht="192.5" x14ac:dyDescent="0.35">
      <c r="A73" t="s">
        <v>595</v>
      </c>
      <c r="B73" t="s">
        <v>1248</v>
      </c>
      <c r="C73" t="s">
        <v>742</v>
      </c>
      <c r="D73" t="s">
        <v>743</v>
      </c>
      <c r="E73" t="s">
        <v>598</v>
      </c>
      <c r="F73" t="s">
        <v>605</v>
      </c>
      <c r="G73">
        <v>5000</v>
      </c>
      <c r="H73">
        <v>1000</v>
      </c>
      <c r="I73">
        <v>0.45</v>
      </c>
      <c r="J73" t="s">
        <v>16</v>
      </c>
      <c r="L73" s="12" t="str">
        <f t="shared" si="7"/>
        <v>@PART[octans_les_s0_1]:AFTER[Tantares] // Octans Launch Escape System
{
    @TechRequired = basicRocketry
    spacePlaneSystemUpgradeType = 
}</v>
      </c>
      <c r="M73" s="9" t="str">
        <f>_xlfn.XLOOKUP(_xlfn.CONCAT(N73,O73),TechTree!$C$2:$C$500,TechTree!$D$2:$D$500,"Not Valid Combination",0,1)</f>
        <v>basicRocketry</v>
      </c>
      <c r="N73" s="8" t="s">
        <v>337</v>
      </c>
      <c r="O73" s="8">
        <v>1</v>
      </c>
      <c r="P73" s="8" t="s">
        <v>290</v>
      </c>
      <c r="V73" s="10" t="s">
        <v>244</v>
      </c>
      <c r="W73" s="10" t="s">
        <v>260</v>
      </c>
      <c r="Y73" s="10" t="s">
        <v>295</v>
      </c>
      <c r="Z73" s="10" t="s">
        <v>304</v>
      </c>
      <c r="AA73" s="10" t="s">
        <v>330</v>
      </c>
      <c r="AC73" s="12" t="str">
        <f t="shared" si="8"/>
        <v>// Choose the one with the part that you want to represent the system
PARTUPGRADE:NEEDS[Tantares]
{
    name = Upgrade
    partIcon = octans_les_s0_1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3" s="14"/>
      <c r="AE73" s="18" t="s">
        <v>330</v>
      </c>
      <c r="AF73" s="18"/>
      <c r="AG73" s="18"/>
      <c r="AH73" s="18"/>
      <c r="AI73" s="18"/>
      <c r="AJ73" s="18"/>
      <c r="AK73" s="18"/>
      <c r="AL73" s="19" t="str">
        <f t="shared" si="9"/>
        <v/>
      </c>
      <c r="AM73" s="14"/>
      <c r="AN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",W73,CHAR(10),Parts!AQ73,CHAR(10),"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Tank",IF(Y73="NA/Balloon","    KiwiFuelSwitchIgnore = true",IF(Y73="standardLiquidFuel",_xlfn.CONCAT("    fuelTankUpgradeType = ",Y73,CHAR(10),"    fuelTankSizeUpgrade = ",Z73),_xlfn.CONCAT("    fuelTankUpgradeType = ",Y73))),IF(P73="RCS","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3" s="16" t="str">
        <f>IF(P73="Engine",VLOOKUP(W73,EngineUpgrades!$A$2:$C$19,2,FALSE),"")</f>
        <v/>
      </c>
      <c r="AP73" s="16" t="str">
        <f>IF(P73="Engine",VLOOKUP(W73,EngineUpgrades!$A$2:$C$19,3,FALSE),"")</f>
        <v/>
      </c>
      <c r="AQ73" s="15" t="str">
        <f>_xlfn.XLOOKUP(AO73,EngineUpgrades!$D$1:$J$1,EngineUpgrades!$D$17:$J$17,"",0,1)</f>
        <v/>
      </c>
      <c r="AR73" s="17">
        <v>2</v>
      </c>
      <c r="AS73" s="16" t="str">
        <f>IF(P73="Engine",_xlfn.XLOOKUP(_xlfn.CONCAT(N73,O73+AR73),TechTree!$C$2:$C$500,TechTree!$D$2:$D$500,"Not Valid Combination",0,1),"")</f>
        <v/>
      </c>
    </row>
    <row r="74" spans="1:45" ht="252.5" x14ac:dyDescent="0.35">
      <c r="A74" t="s">
        <v>595</v>
      </c>
      <c r="B74" t="s">
        <v>1249</v>
      </c>
      <c r="C74" t="s">
        <v>744</v>
      </c>
      <c r="D74" t="s">
        <v>745</v>
      </c>
      <c r="E74" t="s">
        <v>598</v>
      </c>
      <c r="F74" t="s">
        <v>605</v>
      </c>
      <c r="G74">
        <v>2250</v>
      </c>
      <c r="H74">
        <v>450</v>
      </c>
      <c r="I74">
        <v>0.2</v>
      </c>
      <c r="J74" t="s">
        <v>16</v>
      </c>
      <c r="L74" s="12" t="str">
        <f t="shared" si="7"/>
        <v>@PART[alnair_les_s0_1]:AFTER[Tantares] // Alnair Launch Escape System A
{
    @TechRequired = start
    engineUpgradeType = standardLFO
    engineNumber = 
    engineNumberUpgrade = 
    engineName = 
    engineNameUpgrade = 
    enginePartUpgradeName = 
}</v>
      </c>
      <c r="M74" s="9" t="str">
        <f>_xlfn.XLOOKUP(_xlfn.CONCAT(N74,O74),TechTree!$C$2:$C$500,TechTree!$D$2:$D$500,"Not Valid Combination",0,1)</f>
        <v>start</v>
      </c>
      <c r="N74" s="8" t="s">
        <v>214</v>
      </c>
      <c r="O74" s="8">
        <v>0</v>
      </c>
      <c r="P74" s="8" t="s">
        <v>11</v>
      </c>
      <c r="V74" s="10" t="s">
        <v>244</v>
      </c>
      <c r="W74" s="10" t="s">
        <v>255</v>
      </c>
      <c r="Y74" s="10" t="s">
        <v>295</v>
      </c>
      <c r="Z74" s="10" t="s">
        <v>304</v>
      </c>
      <c r="AA74" s="10" t="s">
        <v>330</v>
      </c>
      <c r="AC74" s="12" t="str">
        <f t="shared" si="8"/>
        <v>PARTUPGRADE:NEEDS[Tantares]
{
    name = 
    partIcon = alnair_les_s0_1
    techRequired = generalRocketry
    title = 
    basicInfo = Increased Thrust, Increased Specific Impulse
    manufacturer = Kiwi Imagineers
    description = 
}
@PARTUPGRADE[]:NEEDS[Tantares]:FOR[zKiwiTechTree]
{
    @entryCost = #$@PART[alnair_les_s0_1]/entryCost$
    @entryCost *= #$@KIWI_ENGINE_MULTIPLIERS/KEROLOX/UPGRADE_ENTRYCOST_MULTIPLIER$
    @title = #$@PART[alnair_les_s0_1]/title$ Upgrade
    @description = #Our imagineers dreamt about making the $@PART[alnair_les_s0_1]/engineName$ thrustier and efficientier and have 'made it so'.
}
@PART[alnair_les_s0_1]:NEEDS[Tantares]:AFTER[zzKiwiTechTree]
{
    @description = #$description$ \n\n&lt;color=#ff0000&gt;This engine has an upgrade in $@PARTUPGRADE[]/techRequired$!&lt;/color&gt; 
}</v>
      </c>
      <c r="AD74" s="14"/>
      <c r="AE74" s="18" t="s">
        <v>330</v>
      </c>
      <c r="AF74" s="18"/>
      <c r="AG74" s="18"/>
      <c r="AH74" s="18"/>
      <c r="AI74" s="18"/>
      <c r="AJ74" s="18"/>
      <c r="AK74" s="18"/>
      <c r="AL74" s="19" t="str">
        <f t="shared" si="9"/>
        <v/>
      </c>
      <c r="AM74" s="14"/>
      <c r="AN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",W74,CHAR(10),Parts!AQ74,CHAR(10),"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Tank",IF(Y74="NA/Balloon","    KiwiFuelSwitchIgnore = true",IF(Y74="standardLiquidFuel",_xlfn.CONCAT("    fuelTankUpgradeType = ",Y74,CHAR(10),"    fuelTankSizeUpgrade = ",Z74),_xlfn.CONCAT("    fuelTankUpgradeType = ",Y74))),IF(P74="RCS","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4" s="16" t="str">
        <f>IF(P74="Engine",VLOOKUP(W74,EngineUpgrades!$A$2:$C$19,2,FALSE),"")</f>
        <v>singleFuel</v>
      </c>
      <c r="AP74" s="16" t="str">
        <f>IF(P74="Engine",VLOOKUP(W74,EngineUpgrades!$A$2:$C$19,3,FALSE),"")</f>
        <v>KEROLOX</v>
      </c>
      <c r="AQ74" s="15" t="str">
        <f>_xlfn.XLOOKUP(AO74,EngineUpgrades!$D$1:$J$1,EngineUpgrades!$D$17:$J$17,"",0,1)</f>
        <v xml:space="preserve">    engineNumber = 
    engineNumberUpgrade = 
    engineName = 
    engineNameUpgrade = 
</v>
      </c>
      <c r="AR74" s="17">
        <v>2</v>
      </c>
      <c r="AS74" s="16" t="str">
        <f>IF(P74="Engine",_xlfn.XLOOKUP(_xlfn.CONCAT(N74,O74+AR74),TechTree!$C$2:$C$500,TechTree!$D$2:$D$500,"Not Valid Combination",0,1),"")</f>
        <v>generalRocketry</v>
      </c>
    </row>
    <row r="75" spans="1:45" ht="192.5" x14ac:dyDescent="0.35">
      <c r="A75" t="s">
        <v>595</v>
      </c>
      <c r="B75" t="s">
        <v>1250</v>
      </c>
      <c r="C75" t="s">
        <v>746</v>
      </c>
      <c r="D75" t="s">
        <v>747</v>
      </c>
      <c r="E75" t="s">
        <v>598</v>
      </c>
      <c r="F75" t="s">
        <v>605</v>
      </c>
      <c r="G75">
        <v>4500</v>
      </c>
      <c r="H75">
        <v>900</v>
      </c>
      <c r="I75">
        <v>0.4</v>
      </c>
      <c r="J75" t="s">
        <v>16</v>
      </c>
      <c r="L75" s="12" t="str">
        <f t="shared" si="7"/>
        <v>@PART[alnair_les_s0_2]:AFTER[Tantares] // Alnair Launch Escape System B
{
    @TechRequired = Not Valid Combination
    spacePlaneSystemUpgradeType = 
}</v>
      </c>
      <c r="M75" s="9" t="str">
        <f>_xlfn.XLOOKUP(_xlfn.CONCAT(N75,O75),TechTree!$C$2:$C$500,TechTree!$D$2:$D$500,"Not Valid Combination",0,1)</f>
        <v>Not Valid Combination</v>
      </c>
      <c r="N75" s="8" t="s">
        <v>337</v>
      </c>
      <c r="O75" s="8">
        <v>-1</v>
      </c>
      <c r="P75" s="8" t="s">
        <v>290</v>
      </c>
      <c r="V75" s="10" t="s">
        <v>244</v>
      </c>
      <c r="W75" s="10" t="s">
        <v>260</v>
      </c>
      <c r="Y75" s="10" t="s">
        <v>295</v>
      </c>
      <c r="Z75" s="10" t="s">
        <v>304</v>
      </c>
      <c r="AA75" s="10" t="s">
        <v>330</v>
      </c>
      <c r="AC75" s="12" t="str">
        <f t="shared" si="8"/>
        <v>// Choose the one with the part that you want to represent the system
PARTUPGRADE:NEEDS[Tantares]
{
    name = Upgrade
    partIcon = alnair_les_s0_2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5" s="14"/>
      <c r="AE75" s="18" t="s">
        <v>330</v>
      </c>
      <c r="AF75" s="18"/>
      <c r="AG75" s="18"/>
      <c r="AH75" s="18"/>
      <c r="AI75" s="18"/>
      <c r="AJ75" s="18"/>
      <c r="AK75" s="18"/>
      <c r="AL75" s="19" t="str">
        <f t="shared" si="9"/>
        <v/>
      </c>
      <c r="AM75" s="14"/>
      <c r="AN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",W75,CHAR(10),Parts!AQ75,CHAR(10),"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Tank",IF(Y75="NA/Balloon","    KiwiFuelSwitchIgnore = true",IF(Y75="standardLiquidFuel",_xlfn.CONCAT("    fuelTankUpgradeType = ",Y75,CHAR(10),"    fuelTankSizeUpgrade = ",Z75),_xlfn.CONCAT("    fuelTankUpgradeType = ",Y75))),IF(P75="RCS","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5" s="16" t="str">
        <f>IF(P75="Engine",VLOOKUP(W75,EngineUpgrades!$A$2:$C$19,2,FALSE),"")</f>
        <v/>
      </c>
      <c r="AP75" s="16" t="str">
        <f>IF(P75="Engine",VLOOKUP(W75,EngineUpgrades!$A$2:$C$19,3,FALSE),"")</f>
        <v/>
      </c>
      <c r="AQ75" s="15" t="str">
        <f>_xlfn.XLOOKUP(AO75,EngineUpgrades!$D$1:$J$1,EngineUpgrades!$D$17:$J$17,"",0,1)</f>
        <v/>
      </c>
      <c r="AR75" s="17">
        <v>2</v>
      </c>
      <c r="AS75" s="16" t="str">
        <f>IF(P75="Engine",_xlfn.XLOOKUP(_xlfn.CONCAT(N75,O75+AR75),TechTree!$C$2:$C$500,TechTree!$D$2:$D$500,"Not Valid Combination",0,1),"")</f>
        <v/>
      </c>
    </row>
    <row r="76" spans="1:45" ht="252.5" x14ac:dyDescent="0.35">
      <c r="A76" t="s">
        <v>595</v>
      </c>
      <c r="B76" t="s">
        <v>1251</v>
      </c>
      <c r="C76" t="s">
        <v>748</v>
      </c>
      <c r="D76" t="s">
        <v>749</v>
      </c>
      <c r="E76" t="s">
        <v>598</v>
      </c>
      <c r="F76" t="s">
        <v>10</v>
      </c>
      <c r="G76">
        <v>8800</v>
      </c>
      <c r="H76">
        <v>1760</v>
      </c>
      <c r="I76">
        <v>0.1</v>
      </c>
      <c r="J76" t="s">
        <v>47</v>
      </c>
      <c r="L76" s="12" t="str">
        <f t="shared" si="7"/>
        <v>@PART[cursa_solar_srf_1_1]:AFTER[Tantares] // Cursa Solar Array A
{
    @TechRequired = Not Valid Combination
    engineUpgradeType = standardLFO
    engineNumber = 
    engineNumberUpgrade = 
    engineName = 
    engineNameUpgrade = 
    enginePartUpgradeName = 
}</v>
      </c>
      <c r="M76" s="9" t="str">
        <f>_xlfn.XLOOKUP(_xlfn.CONCAT(N76,O76),TechTree!$C$2:$C$500,TechTree!$D$2:$D$500,"Not Valid Combination",0,1)</f>
        <v>Not Valid Combination</v>
      </c>
      <c r="N76" s="8" t="s">
        <v>214</v>
      </c>
      <c r="O76" s="8">
        <v>-2</v>
      </c>
      <c r="P76" s="8" t="s">
        <v>11</v>
      </c>
      <c r="V76" s="10" t="s">
        <v>244</v>
      </c>
      <c r="W76" s="10" t="s">
        <v>255</v>
      </c>
      <c r="Y76" s="10" t="s">
        <v>295</v>
      </c>
      <c r="Z76" s="10" t="s">
        <v>304</v>
      </c>
      <c r="AA76" s="10" t="s">
        <v>330</v>
      </c>
      <c r="AC76" s="12" t="str">
        <f t="shared" si="8"/>
        <v>PARTUPGRADE:NEEDS[Tantares]
{
    name = 
    partIcon = cursa_solar_srf_1_1
    techRequired = start
    title = 
    basicInfo = Increased Thrust, Increased Specific Impulse
    manufacturer = Kiwi Imagineers
    description = 
}
@PARTUPGRADE[]:NEEDS[Tantares]:FOR[zKiwiTechTree]
{
    @entryCost = #$@PART[cursa_solar_srf_1_1]/entryCost$
    @entryCost *= #$@KIWI_ENGINE_MULTIPLIERS/KEROLOX/UPGRADE_ENTRYCOST_MULTIPLIER$
    @title = #$@PART[cursa_solar_srf_1_1]/title$ Upgrade
    @description = #Our imagineers dreamt about making the $@PART[cursa_solar_srf_1_1]/engineName$ thrustier and efficientier and have 'made it so'.
}
@PART[cursa_solar_srf_1_1]:NEEDS[Tantares]:AFTER[zzKiwiTechTree]
{
    @description = #$description$ \n\n&lt;color=#ff0000&gt;This engine has an upgrade in $@PARTUPGRADE[]/techRequired$!&lt;/color&gt; 
}</v>
      </c>
      <c r="AD76" s="14"/>
      <c r="AE76" s="18" t="s">
        <v>330</v>
      </c>
      <c r="AF76" s="18"/>
      <c r="AG76" s="18"/>
      <c r="AH76" s="18"/>
      <c r="AI76" s="18"/>
      <c r="AJ76" s="18"/>
      <c r="AK76" s="18"/>
      <c r="AL76" s="19" t="str">
        <f t="shared" si="9"/>
        <v/>
      </c>
      <c r="AM76" s="14"/>
      <c r="AN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",W76,CHAR(10),Parts!AQ76,CHAR(10),"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Tank",IF(Y76="NA/Balloon","    KiwiFuelSwitchIgnore = true",IF(Y76="standardLiquidFuel",_xlfn.CONCAT("    fuelTankUpgradeType = ",Y76,CHAR(10),"    fuelTankSizeUpgrade = ",Z76),_xlfn.CONCAT("    fuelTankUpgradeType = ",Y76))),IF(P76="RCS","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6" s="16" t="str">
        <f>IF(P76="Engine",VLOOKUP(W76,EngineUpgrades!$A$2:$C$19,2,FALSE),"")</f>
        <v>singleFuel</v>
      </c>
      <c r="AP76" s="16" t="str">
        <f>IF(P76="Engine",VLOOKUP(W76,EngineUpgrades!$A$2:$C$19,3,FALSE),"")</f>
        <v>KEROLOX</v>
      </c>
      <c r="AQ76" s="15" t="str">
        <f>_xlfn.XLOOKUP(AO76,EngineUpgrades!$D$1:$J$1,EngineUpgrades!$D$17:$J$17,"",0,1)</f>
        <v xml:space="preserve">    engineNumber = 
    engineNumberUpgrade = 
    engineName = 
    engineNameUpgrade = 
</v>
      </c>
      <c r="AR76" s="17">
        <v>2</v>
      </c>
      <c r="AS76" s="16" t="str">
        <f>IF(P76="Engine",_xlfn.XLOOKUP(_xlfn.CONCAT(N76,O76+AR76),TechTree!$C$2:$C$500,TechTree!$D$2:$D$500,"Not Valid Combination",0,1),"")</f>
        <v>start</v>
      </c>
    </row>
    <row r="77" spans="1:45" ht="192.5" x14ac:dyDescent="0.35">
      <c r="A77" t="s">
        <v>595</v>
      </c>
      <c r="B77" t="s">
        <v>1252</v>
      </c>
      <c r="C77" t="s">
        <v>750</v>
      </c>
      <c r="D77" t="s">
        <v>751</v>
      </c>
      <c r="E77" t="s">
        <v>598</v>
      </c>
      <c r="F77" t="s">
        <v>10</v>
      </c>
      <c r="G77">
        <v>8800</v>
      </c>
      <c r="H77">
        <v>1760</v>
      </c>
      <c r="I77">
        <v>0.1</v>
      </c>
      <c r="J77" t="s">
        <v>47</v>
      </c>
      <c r="L77" s="12" t="str">
        <f t="shared" si="7"/>
        <v>@PART[cursa_solar_srf_1_2]:AFTER[Tantares] // Cursa Solar Array B
{
    @TechRequired = Not Valid Combination
    spacePlaneSystemUpgradeType = 
}</v>
      </c>
      <c r="M77" s="9" t="str">
        <f>_xlfn.XLOOKUP(_xlfn.CONCAT(N77,O77),TechTree!$C$2:$C$500,TechTree!$D$2:$D$500,"Not Valid Combination",0,1)</f>
        <v>Not Valid Combination</v>
      </c>
      <c r="N77" s="8" t="s">
        <v>337</v>
      </c>
      <c r="O77" s="8">
        <v>-3</v>
      </c>
      <c r="P77" s="8" t="s">
        <v>290</v>
      </c>
      <c r="V77" s="10" t="s">
        <v>244</v>
      </c>
      <c r="W77" s="10" t="s">
        <v>260</v>
      </c>
      <c r="Y77" s="10" t="s">
        <v>295</v>
      </c>
      <c r="Z77" s="10" t="s">
        <v>304</v>
      </c>
      <c r="AA77" s="10" t="s">
        <v>330</v>
      </c>
      <c r="AC77" s="12" t="str">
        <f t="shared" si="8"/>
        <v>// Choose the one with the part that you want to represent the system
PARTUPGRADE:NEEDS[Tantares]
{
    name = Upgrade
    partIcon = cursa_solar_srf_1_2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7" s="14"/>
      <c r="AE77" s="18" t="s">
        <v>330</v>
      </c>
      <c r="AF77" s="18"/>
      <c r="AG77" s="18"/>
      <c r="AH77" s="18"/>
      <c r="AI77" s="18"/>
      <c r="AJ77" s="18"/>
      <c r="AK77" s="18"/>
      <c r="AL77" s="19" t="str">
        <f t="shared" si="9"/>
        <v/>
      </c>
      <c r="AM77" s="14"/>
      <c r="AN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",W77,CHAR(10),Parts!AQ77,CHAR(10),"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Tank",IF(Y77="NA/Balloon","    KiwiFuelSwitchIgnore = true",IF(Y77="standardLiquidFuel",_xlfn.CONCAT("    fuelTankUpgradeType = ",Y77,CHAR(10),"    fuelTankSizeUpgrade = ",Z77),_xlfn.CONCAT("    fuelTankUpgradeType = ",Y77))),IF(P77="RCS","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7" s="16" t="str">
        <f>IF(P77="Engine",VLOOKUP(W77,EngineUpgrades!$A$2:$C$19,2,FALSE),"")</f>
        <v/>
      </c>
      <c r="AP77" s="16" t="str">
        <f>IF(P77="Engine",VLOOKUP(W77,EngineUpgrades!$A$2:$C$19,3,FALSE),"")</f>
        <v/>
      </c>
      <c r="AQ77" s="15" t="str">
        <f>_xlfn.XLOOKUP(AO77,EngineUpgrades!$D$1:$J$1,EngineUpgrades!$D$17:$J$17,"",0,1)</f>
        <v/>
      </c>
      <c r="AR77" s="17">
        <v>2</v>
      </c>
      <c r="AS77" s="16" t="str">
        <f>IF(P77="Engine",_xlfn.XLOOKUP(_xlfn.CONCAT(N77,O77+AR77),TechTree!$C$2:$C$500,TechTree!$D$2:$D$500,"Not Valid Combination",0,1),"")</f>
        <v/>
      </c>
    </row>
    <row r="78" spans="1:45" ht="252.5" x14ac:dyDescent="0.35">
      <c r="A78" t="s">
        <v>595</v>
      </c>
      <c r="B78" t="s">
        <v>1253</v>
      </c>
      <c r="C78" t="s">
        <v>752</v>
      </c>
      <c r="D78" t="s">
        <v>753</v>
      </c>
      <c r="E78" t="s">
        <v>598</v>
      </c>
      <c r="F78" t="s">
        <v>10</v>
      </c>
      <c r="G78">
        <v>6250</v>
      </c>
      <c r="H78">
        <v>1250</v>
      </c>
      <c r="I78">
        <v>0.2</v>
      </c>
      <c r="J78" t="s">
        <v>143</v>
      </c>
      <c r="L78" s="12" t="str">
        <f t="shared" si="7"/>
        <v>@PART[acamar_solar_srf_1]:AFTER[Tantares] // Acamar Solar Array A
{
    @TechRequired = Not Valid Combination
    engineUpgradeType = standardLFO
    engineNumber = 
    engineNumberUpgrade = 
    engineName = 
    engineNameUpgrade = 
    enginePartUpgradeName = 
}</v>
      </c>
      <c r="M78" s="9" t="str">
        <f>_xlfn.XLOOKUP(_xlfn.CONCAT(N78,O78),TechTree!$C$2:$C$500,TechTree!$D$2:$D$500,"Not Valid Combination",0,1)</f>
        <v>Not Valid Combination</v>
      </c>
      <c r="N78" s="8" t="s">
        <v>214</v>
      </c>
      <c r="O78" s="8">
        <v>-4</v>
      </c>
      <c r="P78" s="8" t="s">
        <v>11</v>
      </c>
      <c r="V78" s="10" t="s">
        <v>244</v>
      </c>
      <c r="W78" s="10" t="s">
        <v>255</v>
      </c>
      <c r="Y78" s="10" t="s">
        <v>295</v>
      </c>
      <c r="Z78" s="10" t="s">
        <v>304</v>
      </c>
      <c r="AA78" s="10" t="s">
        <v>330</v>
      </c>
      <c r="AC78" s="12" t="str">
        <f t="shared" si="8"/>
        <v>PARTUPGRADE:NEEDS[Tantares]
{
    name = 
    partIcon = acamar_solar_srf_1
    techRequired = Not Valid Combination
    title = 
    basicInfo = Increased Thrust, Increased Specific Impulse
    manufacturer = Kiwi Imagineers
    description = 
}
@PARTUPGRADE[]:NEEDS[Tantares]:FOR[zKiwiTechTree]
{
    @entryCost = #$@PART[acamar_solar_srf_1]/entryCost$
    @entryCost *= #$@KIWI_ENGINE_MULTIPLIERS/KEROLOX/UPGRADE_ENTRYCOST_MULTIPLIER$
    @title = #$@PART[acamar_solar_srf_1]/title$ Upgrade
    @description = #Our imagineers dreamt about making the $@PART[acamar_solar_srf_1]/engineName$ thrustier and efficientier and have 'made it so'.
}
@PART[acamar_solar_srf_1]:NEEDS[Tantares]:AFTER[zzKiwiTechTree]
{
    @description = #$description$ \n\n&lt;color=#ff0000&gt;This engine has an upgrade in $@PARTUPGRADE[]/techRequired$!&lt;/color&gt; 
}</v>
      </c>
      <c r="AD78" s="14"/>
      <c r="AE78" s="18" t="s">
        <v>330</v>
      </c>
      <c r="AF78" s="18"/>
      <c r="AG78" s="18"/>
      <c r="AH78" s="18"/>
      <c r="AI78" s="18"/>
      <c r="AJ78" s="18"/>
      <c r="AK78" s="18"/>
      <c r="AL78" s="19" t="str">
        <f t="shared" si="9"/>
        <v/>
      </c>
      <c r="AM78" s="14"/>
      <c r="AN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",W78,CHAR(10),Parts!AQ78,CHAR(10),"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Tank",IF(Y78="NA/Balloon","    KiwiFuelSwitchIgnore = true",IF(Y78="standardLiquidFuel",_xlfn.CONCAT("    fuelTankUpgradeType = ",Y78,CHAR(10),"    fuelTankSizeUpgrade = ",Z78),_xlfn.CONCAT("    fuelTankUpgradeType = ",Y78))),IF(P78="RCS","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8" s="16" t="str">
        <f>IF(P78="Engine",VLOOKUP(W78,EngineUpgrades!$A$2:$C$19,2,FALSE),"")</f>
        <v>singleFuel</v>
      </c>
      <c r="AP78" s="16" t="str">
        <f>IF(P78="Engine",VLOOKUP(W78,EngineUpgrades!$A$2:$C$19,3,FALSE),"")</f>
        <v>KEROLOX</v>
      </c>
      <c r="AQ78" s="15" t="str">
        <f>_xlfn.XLOOKUP(AO78,EngineUpgrades!$D$1:$J$1,EngineUpgrades!$D$17:$J$17,"",0,1)</f>
        <v xml:space="preserve">    engineNumber = 
    engineNumberUpgrade = 
    engineName = 
    engineNameUpgrade = 
</v>
      </c>
      <c r="AR78" s="17">
        <v>2</v>
      </c>
      <c r="AS78" s="16" t="str">
        <f>IF(P78="Engine",_xlfn.XLOOKUP(_xlfn.CONCAT(N78,O78+AR78),TechTree!$C$2:$C$500,TechTree!$D$2:$D$500,"Not Valid Combination",0,1),"")</f>
        <v>Not Valid Combination</v>
      </c>
    </row>
    <row r="79" spans="1:45" ht="192.5" x14ac:dyDescent="0.35">
      <c r="A79" t="s">
        <v>595</v>
      </c>
      <c r="B79" t="s">
        <v>1254</v>
      </c>
      <c r="C79" t="s">
        <v>754</v>
      </c>
      <c r="D79" t="s">
        <v>755</v>
      </c>
      <c r="E79" t="s">
        <v>598</v>
      </c>
      <c r="F79" t="s">
        <v>10</v>
      </c>
      <c r="G79">
        <v>12500</v>
      </c>
      <c r="H79">
        <v>2500</v>
      </c>
      <c r="I79">
        <v>0.2</v>
      </c>
      <c r="J79" t="s">
        <v>143</v>
      </c>
      <c r="L79" s="12" t="str">
        <f t="shared" si="7"/>
        <v>@PART[acamar_solar_srf_2]:AFTER[Tantares] // Acamar Solar Array B
{
    @TechRequired = Not Valid Combination
    spacePlaneSystemUpgradeType = 
}</v>
      </c>
      <c r="M79" s="9" t="str">
        <f>_xlfn.XLOOKUP(_xlfn.CONCAT(N79,O79),TechTree!$C$2:$C$500,TechTree!$D$2:$D$500,"Not Valid Combination",0,1)</f>
        <v>Not Valid Combination</v>
      </c>
      <c r="N79" s="8" t="s">
        <v>337</v>
      </c>
      <c r="O79" s="8">
        <v>-5</v>
      </c>
      <c r="P79" s="8" t="s">
        <v>290</v>
      </c>
      <c r="V79" s="10" t="s">
        <v>244</v>
      </c>
      <c r="W79" s="10" t="s">
        <v>260</v>
      </c>
      <c r="Y79" s="10" t="s">
        <v>295</v>
      </c>
      <c r="Z79" s="10" t="s">
        <v>304</v>
      </c>
      <c r="AA79" s="10" t="s">
        <v>330</v>
      </c>
      <c r="AC79" s="12" t="str">
        <f t="shared" si="8"/>
        <v>// Choose the one with the part that you want to represent the system
PARTUPGRADE:NEEDS[Tantares]
{
    name = Upgrade
    partIcon = acamar_solar_srf_2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9" s="14"/>
      <c r="AE79" s="18" t="s">
        <v>330</v>
      </c>
      <c r="AF79" s="18"/>
      <c r="AG79" s="18"/>
      <c r="AH79" s="18"/>
      <c r="AI79" s="18"/>
      <c r="AJ79" s="18"/>
      <c r="AK79" s="18"/>
      <c r="AL79" s="19" t="str">
        <f t="shared" si="9"/>
        <v/>
      </c>
      <c r="AM79" s="14"/>
      <c r="AN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",W79,CHAR(10),Parts!AQ79,CHAR(10),"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Tank",IF(Y79="NA/Balloon","    KiwiFuelSwitchIgnore = true",IF(Y79="standardLiquidFuel",_xlfn.CONCAT("    fuelTankUpgradeType = ",Y79,CHAR(10),"    fuelTankSizeUpgrade = ",Z79),_xlfn.CONCAT("    fuelTankUpgradeType = ",Y79))),IF(P79="RCS","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9" s="16" t="str">
        <f>IF(P79="Engine",VLOOKUP(W79,EngineUpgrades!$A$2:$C$19,2,FALSE),"")</f>
        <v/>
      </c>
      <c r="AP79" s="16" t="str">
        <f>IF(P79="Engine",VLOOKUP(W79,EngineUpgrades!$A$2:$C$19,3,FALSE),"")</f>
        <v/>
      </c>
      <c r="AQ79" s="15" t="str">
        <f>_xlfn.XLOOKUP(AO79,EngineUpgrades!$D$1:$J$1,EngineUpgrades!$D$17:$J$17,"",0,1)</f>
        <v/>
      </c>
      <c r="AR79" s="17">
        <v>2</v>
      </c>
      <c r="AS79" s="16" t="str">
        <f>IF(P79="Engine",_xlfn.XLOOKUP(_xlfn.CONCAT(N79,O79+AR79),TechTree!$C$2:$C$500,TechTree!$D$2:$D$500,"Not Valid Combination",0,1),"")</f>
        <v/>
      </c>
    </row>
    <row r="80" spans="1:45" ht="252.5" x14ac:dyDescent="0.35">
      <c r="A80" t="s">
        <v>595</v>
      </c>
      <c r="B80" t="s">
        <v>1255</v>
      </c>
      <c r="C80" t="s">
        <v>756</v>
      </c>
      <c r="D80" t="s">
        <v>757</v>
      </c>
      <c r="E80" t="s">
        <v>598</v>
      </c>
      <c r="F80" t="s">
        <v>10</v>
      </c>
      <c r="G80">
        <v>8750</v>
      </c>
      <c r="H80">
        <v>1750</v>
      </c>
      <c r="I80">
        <v>0.125</v>
      </c>
      <c r="J80" t="s">
        <v>61</v>
      </c>
      <c r="L80" s="12" t="str">
        <f t="shared" si="7"/>
        <v>@PART[eridani_dorsal_solar_srf_1]:AFTER[Tantares] // Eridani Dorsal Solar Array A
{
    @TechRequired = Not Valid Combination
    engineUpgradeType = standardLFO
    engineNumber = 
    engineNumberUpgrade = 
    engineName = 
    engineNameUpgrade = 
    enginePartUpgradeName = 
}</v>
      </c>
      <c r="M80" s="9" t="str">
        <f>_xlfn.XLOOKUP(_xlfn.CONCAT(N80,O80),TechTree!$C$2:$C$500,TechTree!$D$2:$D$500,"Not Valid Combination",0,1)</f>
        <v>Not Valid Combination</v>
      </c>
      <c r="N80" s="8" t="s">
        <v>214</v>
      </c>
      <c r="O80" s="8">
        <v>-6</v>
      </c>
      <c r="P80" s="8" t="s">
        <v>11</v>
      </c>
      <c r="V80" s="10" t="s">
        <v>244</v>
      </c>
      <c r="W80" s="10" t="s">
        <v>255</v>
      </c>
      <c r="Y80" s="10" t="s">
        <v>295</v>
      </c>
      <c r="Z80" s="10" t="s">
        <v>304</v>
      </c>
      <c r="AA80" s="10" t="s">
        <v>330</v>
      </c>
      <c r="AC80" s="12" t="str">
        <f t="shared" si="8"/>
        <v>PARTUPGRADE:NEEDS[Tantares]
{
    name = 
    partIcon = eridani_dorsal_solar_srf_1
    techRequired = Not Valid Combination
    title = 
    basicInfo = Increased Thrust, Increased Specific Impulse
    manufacturer = Kiwi Imagineers
    description = 
}
@PARTUPGRADE[]:NEEDS[Tantares]:FOR[zKiwiTechTree]
{
    @entryCost = #$@PART[eridani_dorsal_solar_srf_1]/entryCost$
    @entryCost *= #$@KIWI_ENGINE_MULTIPLIERS/KEROLOX/UPGRADE_ENTRYCOST_MULTIPLIER$
    @title = #$@PART[eridani_dorsal_solar_srf_1]/title$ Upgrade
    @description = #Our imagineers dreamt about making the $@PART[eridani_dorsal_solar_srf_1]/engineName$ thrustier and efficientier and have 'made it so'.
}
@PART[eridani_dorsal_solar_srf_1]:NEEDS[Tantares]:AFTER[zzKiwiTechTree]
{
    @description = #$description$ \n\n&lt;color=#ff0000&gt;This engine has an upgrade in $@PARTUPGRADE[]/techRequired$!&lt;/color&gt; 
}</v>
      </c>
      <c r="AD80" s="14"/>
      <c r="AE80" s="18" t="s">
        <v>330</v>
      </c>
      <c r="AF80" s="18"/>
      <c r="AG80" s="18"/>
      <c r="AH80" s="18"/>
      <c r="AI80" s="18"/>
      <c r="AJ80" s="18"/>
      <c r="AK80" s="18"/>
      <c r="AL80" s="19" t="str">
        <f t="shared" si="9"/>
        <v/>
      </c>
      <c r="AM80" s="14"/>
      <c r="AN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",W80,CHAR(10),Parts!AQ80,CHAR(10),"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Tank",IF(Y80="NA/Balloon","    KiwiFuelSwitchIgnore = true",IF(Y80="standardLiquidFuel",_xlfn.CONCAT("    fuelTankUpgradeType = ",Y80,CHAR(10),"    fuelTankSizeUpgrade = ",Z80),_xlfn.CONCAT("    fuelTankUpgradeType = ",Y80))),IF(P80="RCS","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0" s="16" t="str">
        <f>IF(P80="Engine",VLOOKUP(W80,EngineUpgrades!$A$2:$C$19,2,FALSE),"")</f>
        <v>singleFuel</v>
      </c>
      <c r="AP80" s="16" t="str">
        <f>IF(P80="Engine",VLOOKUP(W80,EngineUpgrades!$A$2:$C$19,3,FALSE),"")</f>
        <v>KEROLOX</v>
      </c>
      <c r="AQ80" s="15" t="str">
        <f>_xlfn.XLOOKUP(AO80,EngineUpgrades!$D$1:$J$1,EngineUpgrades!$D$17:$J$17,"",0,1)</f>
        <v xml:space="preserve">    engineNumber = 
    engineNumberUpgrade = 
    engineName = 
    engineNameUpgrade = 
</v>
      </c>
      <c r="AR80" s="17">
        <v>2</v>
      </c>
      <c r="AS80" s="16" t="str">
        <f>IF(P80="Engine",_xlfn.XLOOKUP(_xlfn.CONCAT(N80,O80+AR80),TechTree!$C$2:$C$500,TechTree!$D$2:$D$500,"Not Valid Combination",0,1),"")</f>
        <v>Not Valid Combination</v>
      </c>
    </row>
    <row r="81" spans="1:45" ht="192.5" x14ac:dyDescent="0.35">
      <c r="A81" t="s">
        <v>595</v>
      </c>
      <c r="B81" t="s">
        <v>1256</v>
      </c>
      <c r="C81" t="s">
        <v>758</v>
      </c>
      <c r="D81" t="s">
        <v>759</v>
      </c>
      <c r="E81" t="s">
        <v>598</v>
      </c>
      <c r="F81" t="s">
        <v>10</v>
      </c>
      <c r="G81">
        <v>17500</v>
      </c>
      <c r="H81">
        <v>3500</v>
      </c>
      <c r="I81">
        <v>0.25</v>
      </c>
      <c r="J81" t="s">
        <v>61</v>
      </c>
      <c r="L81" s="12" t="str">
        <f t="shared" si="7"/>
        <v>@PART[eridani_dorsal_solar_srf_2]:AFTER[Tantares] // Eridani Dorsal Solar Array B
{
    @TechRequired = Not Valid Combination
    spacePlaneSystemUpgradeType = 
}</v>
      </c>
      <c r="M81" s="9" t="str">
        <f>_xlfn.XLOOKUP(_xlfn.CONCAT(N81,O81),TechTree!$C$2:$C$500,TechTree!$D$2:$D$500,"Not Valid Combination",0,1)</f>
        <v>Not Valid Combination</v>
      </c>
      <c r="N81" s="8" t="s">
        <v>337</v>
      </c>
      <c r="O81" s="8">
        <v>-7</v>
      </c>
      <c r="P81" s="8" t="s">
        <v>290</v>
      </c>
      <c r="V81" s="10" t="s">
        <v>244</v>
      </c>
      <c r="W81" s="10" t="s">
        <v>260</v>
      </c>
      <c r="Y81" s="10" t="s">
        <v>295</v>
      </c>
      <c r="Z81" s="10" t="s">
        <v>304</v>
      </c>
      <c r="AA81" s="10" t="s">
        <v>330</v>
      </c>
      <c r="AC81" s="12" t="str">
        <f t="shared" si="8"/>
        <v>// Choose the one with the part that you want to represent the system
PARTUPGRADE:NEEDS[Tantares]
{
    name = Upgrade
    partIcon = eridani_dorsal_solar_srf_2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1" s="14"/>
      <c r="AE81" s="18" t="s">
        <v>330</v>
      </c>
      <c r="AF81" s="18"/>
      <c r="AG81" s="18"/>
      <c r="AH81" s="18"/>
      <c r="AI81" s="18"/>
      <c r="AJ81" s="18"/>
      <c r="AK81" s="18"/>
      <c r="AL81" s="19" t="str">
        <f t="shared" si="9"/>
        <v/>
      </c>
      <c r="AM81" s="14"/>
      <c r="AN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",W81,CHAR(10),Parts!AQ81,CHAR(10),"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Tank",IF(Y81="NA/Balloon","    KiwiFuelSwitchIgnore = true",IF(Y81="standardLiquidFuel",_xlfn.CONCAT("    fuelTankUpgradeType = ",Y81,CHAR(10),"    fuelTankSizeUpgrade = ",Z81),_xlfn.CONCAT("    fuelTankUpgradeType = ",Y81))),IF(P81="RCS","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1" s="16" t="str">
        <f>IF(P81="Engine",VLOOKUP(W81,EngineUpgrades!$A$2:$C$19,2,FALSE),"")</f>
        <v/>
      </c>
      <c r="AP81" s="16" t="str">
        <f>IF(P81="Engine",VLOOKUP(W81,EngineUpgrades!$A$2:$C$19,3,FALSE),"")</f>
        <v/>
      </c>
      <c r="AQ81" s="15" t="str">
        <f>_xlfn.XLOOKUP(AO81,EngineUpgrades!$D$1:$J$1,EngineUpgrades!$D$17:$J$17,"",0,1)</f>
        <v/>
      </c>
      <c r="AR81" s="17">
        <v>2</v>
      </c>
      <c r="AS81" s="16" t="str">
        <f>IF(P81="Engine",_xlfn.XLOOKUP(_xlfn.CONCAT(N81,O81+AR81),TechTree!$C$2:$C$500,TechTree!$D$2:$D$500,"Not Valid Combination",0,1),"")</f>
        <v/>
      </c>
    </row>
    <row r="82" spans="1:45" ht="252.5" x14ac:dyDescent="0.35">
      <c r="A82" t="s">
        <v>595</v>
      </c>
      <c r="B82" t="s">
        <v>1257</v>
      </c>
      <c r="C82" t="s">
        <v>760</v>
      </c>
      <c r="D82" t="s">
        <v>761</v>
      </c>
      <c r="E82" t="s">
        <v>598</v>
      </c>
      <c r="F82" t="s">
        <v>10</v>
      </c>
      <c r="G82">
        <v>7500</v>
      </c>
      <c r="H82">
        <v>1500</v>
      </c>
      <c r="I82">
        <v>0.2</v>
      </c>
      <c r="J82" t="s">
        <v>61</v>
      </c>
      <c r="L82" s="12" t="str">
        <f t="shared" si="7"/>
        <v>@PART[eridani_solar_srf_1_1]:AFTER[Tantares] // Eridani Solar Array A1 (4 Segment)
{
    @TechRequired = Not Valid Combination
    engineUpgradeType = standardLFO
    engineNumber = 
    engineNumberUpgrade = 
    engineName = 
    engineNameUpgrade = 
    enginePartUpgradeName = 
}</v>
      </c>
      <c r="M82" s="9" t="str">
        <f>_xlfn.XLOOKUP(_xlfn.CONCAT(N82,O82),TechTree!$C$2:$C$500,TechTree!$D$2:$D$500,"Not Valid Combination",0,1)</f>
        <v>Not Valid Combination</v>
      </c>
      <c r="N82" s="8" t="s">
        <v>214</v>
      </c>
      <c r="O82" s="8">
        <v>-8</v>
      </c>
      <c r="P82" s="8" t="s">
        <v>11</v>
      </c>
      <c r="V82" s="10" t="s">
        <v>244</v>
      </c>
      <c r="W82" s="10" t="s">
        <v>255</v>
      </c>
      <c r="Y82" s="10" t="s">
        <v>295</v>
      </c>
      <c r="Z82" s="10" t="s">
        <v>304</v>
      </c>
      <c r="AA82" s="10" t="s">
        <v>330</v>
      </c>
      <c r="AC82" s="12" t="str">
        <f t="shared" si="8"/>
        <v>PARTUPGRADE:NEEDS[Tantares]
{
    name = 
    partIcon = eridani_solar_srf_1_1
    techRequired = Not Valid Combination
    title = 
    basicInfo = Increased Thrust, Increased Specific Impulse
    manufacturer = Kiwi Imagineers
    description = 
}
@PARTUPGRADE[]:NEEDS[Tantares]:FOR[zKiwiTechTree]
{
    @entryCost = #$@PART[eridani_solar_srf_1_1]/entryCost$
    @entryCost *= #$@KIWI_ENGINE_MULTIPLIERS/KEROLOX/UPGRADE_ENTRYCOST_MULTIPLIER$
    @title = #$@PART[eridani_solar_srf_1_1]/title$ Upgrade
    @description = #Our imagineers dreamt about making the $@PART[eridani_solar_srf_1_1]/engineName$ thrustier and efficientier and have 'made it so'.
}
@PART[eridani_solar_srf_1_1]:NEEDS[Tantares]:AFTER[zzKiwiTechTree]
{
    @description = #$description$ \n\n&lt;color=#ff0000&gt;This engine has an upgrade in $@PARTUPGRADE[]/techRequired$!&lt;/color&gt; 
}</v>
      </c>
      <c r="AD82" s="14"/>
      <c r="AE82" s="18" t="s">
        <v>330</v>
      </c>
      <c r="AF82" s="18"/>
      <c r="AG82" s="18"/>
      <c r="AH82" s="18"/>
      <c r="AI82" s="18"/>
      <c r="AJ82" s="18"/>
      <c r="AK82" s="18"/>
      <c r="AL82" s="19" t="str">
        <f t="shared" si="9"/>
        <v/>
      </c>
      <c r="AM82" s="14"/>
      <c r="AN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",W82,CHAR(10),Parts!AQ82,CHAR(10),"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Tank",IF(Y82="NA/Balloon","    KiwiFuelSwitchIgnore = true",IF(Y82="standardLiquidFuel",_xlfn.CONCAT("    fuelTankUpgradeType = ",Y82,CHAR(10),"    fuelTankSizeUpgrade = ",Z82),_xlfn.CONCAT("    fuelTankUpgradeType = ",Y82))),IF(P82="RCS","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2" s="16" t="str">
        <f>IF(P82="Engine",VLOOKUP(W82,EngineUpgrades!$A$2:$C$19,2,FALSE),"")</f>
        <v>singleFuel</v>
      </c>
      <c r="AP82" s="16" t="str">
        <f>IF(P82="Engine",VLOOKUP(W82,EngineUpgrades!$A$2:$C$19,3,FALSE),"")</f>
        <v>KEROLOX</v>
      </c>
      <c r="AQ82" s="15" t="str">
        <f>_xlfn.XLOOKUP(AO82,EngineUpgrades!$D$1:$J$1,EngineUpgrades!$D$17:$J$17,"",0,1)</f>
        <v xml:space="preserve">    engineNumber = 
    engineNumberUpgrade = 
    engineName = 
    engineNameUpgrade = 
</v>
      </c>
      <c r="AR82" s="17">
        <v>2</v>
      </c>
      <c r="AS82" s="16" t="str">
        <f>IF(P82="Engine",_xlfn.XLOOKUP(_xlfn.CONCAT(N82,O82+AR82),TechTree!$C$2:$C$500,TechTree!$D$2:$D$500,"Not Valid Combination",0,1),"")</f>
        <v>Not Valid Combination</v>
      </c>
    </row>
    <row r="83" spans="1:45" ht="192.5" x14ac:dyDescent="0.35">
      <c r="A83" t="s">
        <v>595</v>
      </c>
      <c r="B83" t="s">
        <v>1258</v>
      </c>
      <c r="C83" t="s">
        <v>762</v>
      </c>
      <c r="D83" t="s">
        <v>763</v>
      </c>
      <c r="E83" t="s">
        <v>598</v>
      </c>
      <c r="F83" t="s">
        <v>10</v>
      </c>
      <c r="G83">
        <v>7500</v>
      </c>
      <c r="H83">
        <v>1500</v>
      </c>
      <c r="I83">
        <v>0.2</v>
      </c>
      <c r="J83" t="s">
        <v>61</v>
      </c>
      <c r="L83" s="12" t="str">
        <f t="shared" si="7"/>
        <v>@PART[eridani_solar_srf_1_2]:AFTER[Tantares] // Eridani Solar Array A2 (4 Segment)
{
    @TechRequired = Not Valid Combination
    spacePlaneSystemUpgradeType = 
}</v>
      </c>
      <c r="M83" s="9" t="str">
        <f>_xlfn.XLOOKUP(_xlfn.CONCAT(N83,O83),TechTree!$C$2:$C$500,TechTree!$D$2:$D$500,"Not Valid Combination",0,1)</f>
        <v>Not Valid Combination</v>
      </c>
      <c r="N83" s="8" t="s">
        <v>337</v>
      </c>
      <c r="O83" s="8">
        <v>-9</v>
      </c>
      <c r="P83" s="8" t="s">
        <v>290</v>
      </c>
      <c r="V83" s="10" t="s">
        <v>244</v>
      </c>
      <c r="W83" s="10" t="s">
        <v>260</v>
      </c>
      <c r="Y83" s="10" t="s">
        <v>295</v>
      </c>
      <c r="Z83" s="10" t="s">
        <v>304</v>
      </c>
      <c r="AA83" s="10" t="s">
        <v>330</v>
      </c>
      <c r="AC83" s="12" t="str">
        <f t="shared" si="8"/>
        <v>// Choose the one with the part that you want to represent the system
PARTUPGRADE:NEEDS[Tantares]
{
    name = Upgrade
    partIcon = eridani_solar_srf_1_2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3" s="14"/>
      <c r="AE83" s="18" t="s">
        <v>330</v>
      </c>
      <c r="AF83" s="18"/>
      <c r="AG83" s="18"/>
      <c r="AH83" s="18"/>
      <c r="AI83" s="18"/>
      <c r="AJ83" s="18"/>
      <c r="AK83" s="18"/>
      <c r="AL83" s="19" t="str">
        <f t="shared" si="9"/>
        <v/>
      </c>
      <c r="AM83" s="14"/>
      <c r="AN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",W83,CHAR(10),Parts!AQ83,CHAR(10),"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Tank",IF(Y83="NA/Balloon","    KiwiFuelSwitchIgnore = true",IF(Y83="standardLiquidFuel",_xlfn.CONCAT("    fuelTankUpgradeType = ",Y83,CHAR(10),"    fuelTankSizeUpgrade = ",Z83),_xlfn.CONCAT("    fuelTankUpgradeType = ",Y83))),IF(P83="RCS","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3" s="16" t="str">
        <f>IF(P83="Engine",VLOOKUP(W83,EngineUpgrades!$A$2:$C$19,2,FALSE),"")</f>
        <v/>
      </c>
      <c r="AP83" s="16" t="str">
        <f>IF(P83="Engine",VLOOKUP(W83,EngineUpgrades!$A$2:$C$19,3,FALSE),"")</f>
        <v/>
      </c>
      <c r="AQ83" s="15" t="str">
        <f>_xlfn.XLOOKUP(AO83,EngineUpgrades!$D$1:$J$1,EngineUpgrades!$D$17:$J$17,"",0,1)</f>
        <v/>
      </c>
      <c r="AR83" s="17">
        <v>2</v>
      </c>
      <c r="AS83" s="16" t="str">
        <f>IF(P83="Engine",_xlfn.XLOOKUP(_xlfn.CONCAT(N83,O83+AR83),TechTree!$C$2:$C$500,TechTree!$D$2:$D$500,"Not Valid Combination",0,1),"")</f>
        <v/>
      </c>
    </row>
    <row r="84" spans="1:45" ht="252.5" x14ac:dyDescent="0.35">
      <c r="A84" t="s">
        <v>595</v>
      </c>
      <c r="B84" t="s">
        <v>1259</v>
      </c>
      <c r="C84" t="s">
        <v>764</v>
      </c>
      <c r="D84" t="s">
        <v>765</v>
      </c>
      <c r="E84" t="s">
        <v>598</v>
      </c>
      <c r="F84" t="s">
        <v>10</v>
      </c>
      <c r="G84">
        <v>10000</v>
      </c>
      <c r="H84">
        <v>2000</v>
      </c>
      <c r="I84">
        <v>0.3</v>
      </c>
      <c r="J84" t="s">
        <v>61</v>
      </c>
      <c r="L84" s="12" t="str">
        <f t="shared" si="7"/>
        <v>@PART[eridani_solar_srf_2_1]:AFTER[Tantares] // Eridani Solar Array B1 (5 Segment)
{
    @TechRequired = Not Valid Combination
    engineUpgradeType = standardLFO
    engineNumber = 
    engineNumberUpgrade = 
    engineName = 
    engineNameUpgrade = 
    enginePartUpgradeName = 
}</v>
      </c>
      <c r="M84" s="9" t="str">
        <f>_xlfn.XLOOKUP(_xlfn.CONCAT(N84,O84),TechTree!$C$2:$C$500,TechTree!$D$2:$D$500,"Not Valid Combination",0,1)</f>
        <v>Not Valid Combination</v>
      </c>
      <c r="N84" s="8" t="s">
        <v>214</v>
      </c>
      <c r="O84" s="8">
        <v>-10</v>
      </c>
      <c r="P84" s="8" t="s">
        <v>11</v>
      </c>
      <c r="V84" s="10" t="s">
        <v>244</v>
      </c>
      <c r="W84" s="10" t="s">
        <v>255</v>
      </c>
      <c r="Y84" s="10" t="s">
        <v>295</v>
      </c>
      <c r="Z84" s="10" t="s">
        <v>304</v>
      </c>
      <c r="AA84" s="10" t="s">
        <v>330</v>
      </c>
      <c r="AC84" s="12" t="str">
        <f t="shared" si="8"/>
        <v>PARTUPGRADE:NEEDS[Tantares]
{
    name = 
    partIcon = eridani_solar_srf_2_1
    techRequired = Not Valid Combination
    title = 
    basicInfo = Increased Thrust, Increased Specific Impulse
    manufacturer = Kiwi Imagineers
    description = 
}
@PARTUPGRADE[]:NEEDS[Tantares]:FOR[zKiwiTechTree]
{
    @entryCost = #$@PART[eridani_solar_srf_2_1]/entryCost$
    @entryCost *= #$@KIWI_ENGINE_MULTIPLIERS/KEROLOX/UPGRADE_ENTRYCOST_MULTIPLIER$
    @title = #$@PART[eridani_solar_srf_2_1]/title$ Upgrade
    @description = #Our imagineers dreamt about making the $@PART[eridani_solar_srf_2_1]/engineName$ thrustier and efficientier and have 'made it so'.
}
@PART[eridani_solar_srf_2_1]:NEEDS[Tantares]:AFTER[zzKiwiTechTree]
{
    @description = #$description$ \n\n&lt;color=#ff0000&gt;This engine has an upgrade in $@PARTUPGRADE[]/techRequired$!&lt;/color&gt; 
}</v>
      </c>
      <c r="AD84" s="14"/>
      <c r="AE84" s="18" t="s">
        <v>330</v>
      </c>
      <c r="AF84" s="18"/>
      <c r="AG84" s="18"/>
      <c r="AH84" s="18"/>
      <c r="AI84" s="18"/>
      <c r="AJ84" s="18"/>
      <c r="AK84" s="18"/>
      <c r="AL84" s="19" t="str">
        <f t="shared" si="9"/>
        <v/>
      </c>
      <c r="AM84" s="14"/>
      <c r="AN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",W84,CHAR(10),Parts!AQ84,CHAR(10),"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Tank",IF(Y84="NA/Balloon","    KiwiFuelSwitchIgnore = true",IF(Y84="standardLiquidFuel",_xlfn.CONCAT("    fuelTankUpgradeType = ",Y84,CHAR(10),"    fuelTankSizeUpgrade = ",Z84),_xlfn.CONCAT("    fuelTankUpgradeType = ",Y84))),IF(P84="RCS","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4" s="16" t="str">
        <f>IF(P84="Engine",VLOOKUP(W84,EngineUpgrades!$A$2:$C$19,2,FALSE),"")</f>
        <v>singleFuel</v>
      </c>
      <c r="AP84" s="16" t="str">
        <f>IF(P84="Engine",VLOOKUP(W84,EngineUpgrades!$A$2:$C$19,3,FALSE),"")</f>
        <v>KEROLOX</v>
      </c>
      <c r="AQ84" s="15" t="str">
        <f>_xlfn.XLOOKUP(AO84,EngineUpgrades!$D$1:$J$1,EngineUpgrades!$D$17:$J$17,"",0,1)</f>
        <v xml:space="preserve">    engineNumber = 
    engineNumberUpgrade = 
    engineName = 
    engineNameUpgrade = 
</v>
      </c>
      <c r="AR84" s="17">
        <v>2</v>
      </c>
      <c r="AS84" s="16" t="str">
        <f>IF(P84="Engine",_xlfn.XLOOKUP(_xlfn.CONCAT(N84,O84+AR84),TechTree!$C$2:$C$500,TechTree!$D$2:$D$500,"Not Valid Combination",0,1),"")</f>
        <v>Not Valid Combination</v>
      </c>
    </row>
    <row r="85" spans="1:45" ht="192.5" x14ac:dyDescent="0.35">
      <c r="A85" t="s">
        <v>595</v>
      </c>
      <c r="B85" t="s">
        <v>1260</v>
      </c>
      <c r="C85" t="s">
        <v>766</v>
      </c>
      <c r="D85" t="s">
        <v>767</v>
      </c>
      <c r="E85" t="s">
        <v>598</v>
      </c>
      <c r="F85" t="s">
        <v>10</v>
      </c>
      <c r="G85">
        <v>10000</v>
      </c>
      <c r="H85">
        <v>2000</v>
      </c>
      <c r="I85">
        <v>0.3</v>
      </c>
      <c r="J85" t="s">
        <v>61</v>
      </c>
      <c r="L85" s="12" t="str">
        <f t="shared" si="7"/>
        <v>@PART[eridani_solar_srf_2_2]:AFTER[Tantares] // Eridani Solar Array B2 (5 Segment)
{
    @TechRequired = Not Valid Combination
    spacePlaneSystemUpgradeType = 
}</v>
      </c>
      <c r="M85" s="9" t="str">
        <f>_xlfn.XLOOKUP(_xlfn.CONCAT(N85,O85),TechTree!$C$2:$C$500,TechTree!$D$2:$D$500,"Not Valid Combination",0,1)</f>
        <v>Not Valid Combination</v>
      </c>
      <c r="N85" s="8" t="s">
        <v>337</v>
      </c>
      <c r="O85" s="8">
        <v>-11</v>
      </c>
      <c r="P85" s="8" t="s">
        <v>290</v>
      </c>
      <c r="V85" s="10" t="s">
        <v>244</v>
      </c>
      <c r="W85" s="10" t="s">
        <v>260</v>
      </c>
      <c r="Y85" s="10" t="s">
        <v>295</v>
      </c>
      <c r="Z85" s="10" t="s">
        <v>304</v>
      </c>
      <c r="AA85" s="10" t="s">
        <v>330</v>
      </c>
      <c r="AC85" s="12" t="str">
        <f t="shared" si="8"/>
        <v>// Choose the one with the part that you want to represent the system
PARTUPGRADE:NEEDS[Tantares]
{
    name = Upgrade
    partIcon = eridani_solar_srf_2_2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5" s="14"/>
      <c r="AE85" s="18" t="s">
        <v>330</v>
      </c>
      <c r="AF85" s="18"/>
      <c r="AG85" s="18"/>
      <c r="AH85" s="18"/>
      <c r="AI85" s="18"/>
      <c r="AJ85" s="18"/>
      <c r="AK85" s="18"/>
      <c r="AL85" s="19" t="str">
        <f t="shared" si="9"/>
        <v/>
      </c>
      <c r="AM85" s="14"/>
      <c r="AN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",W85,CHAR(10),Parts!AQ85,CHAR(10),"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Tank",IF(Y85="NA/Balloon","    KiwiFuelSwitchIgnore = true",IF(Y85="standardLiquidFuel",_xlfn.CONCAT("    fuelTankUpgradeType = ",Y85,CHAR(10),"    fuelTankSizeUpgrade = ",Z85),_xlfn.CONCAT("    fuelTankUpgradeType = ",Y85))),IF(P85="RCS","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5" s="16" t="str">
        <f>IF(P85="Engine",VLOOKUP(W85,EngineUpgrades!$A$2:$C$19,2,FALSE),"")</f>
        <v/>
      </c>
      <c r="AP85" s="16" t="str">
        <f>IF(P85="Engine",VLOOKUP(W85,EngineUpgrades!$A$2:$C$19,3,FALSE),"")</f>
        <v/>
      </c>
      <c r="AQ85" s="15" t="str">
        <f>_xlfn.XLOOKUP(AO85,EngineUpgrades!$D$1:$J$1,EngineUpgrades!$D$17:$J$17,"",0,1)</f>
        <v/>
      </c>
      <c r="AR85" s="17">
        <v>2</v>
      </c>
      <c r="AS85" s="16" t="str">
        <f>IF(P85="Engine",_xlfn.XLOOKUP(_xlfn.CONCAT(N85,O85+AR85),TechTree!$C$2:$C$500,TechTree!$D$2:$D$500,"Not Valid Combination",0,1),"")</f>
        <v/>
      </c>
    </row>
    <row r="86" spans="1:45" ht="252.5" x14ac:dyDescent="0.35">
      <c r="A86" t="s">
        <v>595</v>
      </c>
      <c r="B86" t="s">
        <v>1261</v>
      </c>
      <c r="C86" t="s">
        <v>768</v>
      </c>
      <c r="D86" t="s">
        <v>769</v>
      </c>
      <c r="E86" t="s">
        <v>598</v>
      </c>
      <c r="F86" t="s">
        <v>10</v>
      </c>
      <c r="G86">
        <v>10000</v>
      </c>
      <c r="H86">
        <v>2000</v>
      </c>
      <c r="I86">
        <v>0.2</v>
      </c>
      <c r="J86" t="s">
        <v>61</v>
      </c>
      <c r="L86" s="12" t="str">
        <f t="shared" si="7"/>
        <v>@PART[eridani_solar_srf_3_1]:AFTER[Tantares] // Eridani Solar Array C1 (4 Segment)
{
    @TechRequired = Not Valid Combination
    engineUpgradeType = standardLFO
    engineNumber = 
    engineNumberUpgrade = 
    engineName = 
    engineNameUpgrade = 
    enginePartUpgradeName = 
}</v>
      </c>
      <c r="M86" s="9" t="str">
        <f>_xlfn.XLOOKUP(_xlfn.CONCAT(N86,O86),TechTree!$C$2:$C$500,TechTree!$D$2:$D$500,"Not Valid Combination",0,1)</f>
        <v>Not Valid Combination</v>
      </c>
      <c r="N86" s="8" t="s">
        <v>214</v>
      </c>
      <c r="O86" s="8">
        <v>-12</v>
      </c>
      <c r="P86" s="8" t="s">
        <v>11</v>
      </c>
      <c r="V86" s="10" t="s">
        <v>244</v>
      </c>
      <c r="W86" s="10" t="s">
        <v>255</v>
      </c>
      <c r="Y86" s="10" t="s">
        <v>295</v>
      </c>
      <c r="Z86" s="10" t="s">
        <v>304</v>
      </c>
      <c r="AA86" s="10" t="s">
        <v>330</v>
      </c>
      <c r="AC86" s="12" t="str">
        <f t="shared" si="8"/>
        <v>PARTUPGRADE:NEEDS[Tantares]
{
    name = 
    partIcon = eridani_solar_srf_3_1
    techRequired = Not Valid Combination
    title = 
    basicInfo = Increased Thrust, Increased Specific Impulse
    manufacturer = Kiwi Imagineers
    description = 
}
@PARTUPGRADE[]:NEEDS[Tantares]:FOR[zKiwiTechTree]
{
    @entryCost = #$@PART[eridani_solar_srf_3_1]/entryCost$
    @entryCost *= #$@KIWI_ENGINE_MULTIPLIERS/KEROLOX/UPGRADE_ENTRYCOST_MULTIPLIER$
    @title = #$@PART[eridani_solar_srf_3_1]/title$ Upgrade
    @description = #Our imagineers dreamt about making the $@PART[eridani_solar_srf_3_1]/engineName$ thrustier and efficientier and have 'made it so'.
}
@PART[eridani_solar_srf_3_1]:NEEDS[Tantares]:AFTER[zzKiwiTechTree]
{
    @description = #$description$ \n\n&lt;color=#ff0000&gt;This engine has an upgrade in $@PARTUPGRADE[]/techRequired$!&lt;/color&gt; 
}</v>
      </c>
      <c r="AD86" s="14"/>
      <c r="AE86" s="18" t="s">
        <v>330</v>
      </c>
      <c r="AF86" s="18"/>
      <c r="AG86" s="18"/>
      <c r="AH86" s="18"/>
      <c r="AI86" s="18"/>
      <c r="AJ86" s="18"/>
      <c r="AK86" s="18"/>
      <c r="AL86" s="19" t="str">
        <f t="shared" si="9"/>
        <v/>
      </c>
      <c r="AM86" s="14"/>
      <c r="AN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",W86,CHAR(10),Parts!AQ86,CHAR(10),"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Tank",IF(Y86="NA/Balloon","    KiwiFuelSwitchIgnore = true",IF(Y86="standardLiquidFuel",_xlfn.CONCAT("    fuelTankUpgradeType = ",Y86,CHAR(10),"    fuelTankSizeUpgrade = ",Z86),_xlfn.CONCAT("    fuelTankUpgradeType = ",Y86))),IF(P86="RCS","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6" s="16" t="str">
        <f>IF(P86="Engine",VLOOKUP(W86,EngineUpgrades!$A$2:$C$19,2,FALSE),"")</f>
        <v>singleFuel</v>
      </c>
      <c r="AP86" s="16" t="str">
        <f>IF(P86="Engine",VLOOKUP(W86,EngineUpgrades!$A$2:$C$19,3,FALSE),"")</f>
        <v>KEROLOX</v>
      </c>
      <c r="AQ86" s="15" t="str">
        <f>_xlfn.XLOOKUP(AO86,EngineUpgrades!$D$1:$J$1,EngineUpgrades!$D$17:$J$17,"",0,1)</f>
        <v xml:space="preserve">    engineNumber = 
    engineNumberUpgrade = 
    engineName = 
    engineNameUpgrade = 
</v>
      </c>
      <c r="AR86" s="17">
        <v>2</v>
      </c>
      <c r="AS86" s="16" t="str">
        <f>IF(P86="Engine",_xlfn.XLOOKUP(_xlfn.CONCAT(N86,O86+AR86),TechTree!$C$2:$C$500,TechTree!$D$2:$D$500,"Not Valid Combination",0,1),"")</f>
        <v>Not Valid Combination</v>
      </c>
    </row>
    <row r="87" spans="1:45" ht="192.5" x14ac:dyDescent="0.35">
      <c r="A87" t="s">
        <v>595</v>
      </c>
      <c r="B87" t="s">
        <v>1262</v>
      </c>
      <c r="C87" t="s">
        <v>770</v>
      </c>
      <c r="D87" t="s">
        <v>771</v>
      </c>
      <c r="E87" t="s">
        <v>598</v>
      </c>
      <c r="F87" t="s">
        <v>10</v>
      </c>
      <c r="G87">
        <v>10000</v>
      </c>
      <c r="H87">
        <v>2000</v>
      </c>
      <c r="I87">
        <v>0.2</v>
      </c>
      <c r="J87" t="s">
        <v>61</v>
      </c>
      <c r="L87" s="12" t="str">
        <f t="shared" si="7"/>
        <v>@PART[eridani_solar_srf_3_2]:AFTER[Tantares] // Eridani Solar Array C2 (4 Segment)
{
    @TechRequired = Not Valid Combination
    spacePlaneSystemUpgradeType = 
}</v>
      </c>
      <c r="M87" s="9" t="str">
        <f>_xlfn.XLOOKUP(_xlfn.CONCAT(N87,O87),TechTree!$C$2:$C$500,TechTree!$D$2:$D$500,"Not Valid Combination",0,1)</f>
        <v>Not Valid Combination</v>
      </c>
      <c r="N87" s="8" t="s">
        <v>337</v>
      </c>
      <c r="O87" s="8">
        <v>-13</v>
      </c>
      <c r="P87" s="8" t="s">
        <v>290</v>
      </c>
      <c r="V87" s="10" t="s">
        <v>244</v>
      </c>
      <c r="W87" s="10" t="s">
        <v>260</v>
      </c>
      <c r="Y87" s="10" t="s">
        <v>295</v>
      </c>
      <c r="Z87" s="10" t="s">
        <v>304</v>
      </c>
      <c r="AA87" s="10" t="s">
        <v>330</v>
      </c>
      <c r="AC87" s="12" t="str">
        <f t="shared" si="8"/>
        <v>// Choose the one with the part that you want to represent the system
PARTUPGRADE:NEEDS[Tantares]
{
    name = Upgrade
    partIcon = eridani_solar_srf_3_2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7" s="14"/>
      <c r="AE87" s="18" t="s">
        <v>330</v>
      </c>
      <c r="AF87" s="18"/>
      <c r="AG87" s="18"/>
      <c r="AH87" s="18"/>
      <c r="AI87" s="18"/>
      <c r="AJ87" s="18"/>
      <c r="AK87" s="18"/>
      <c r="AL87" s="19" t="str">
        <f t="shared" si="9"/>
        <v/>
      </c>
      <c r="AM87" s="14"/>
      <c r="AN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",W87,CHAR(10),Parts!AQ87,CHAR(10),"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Tank",IF(Y87="NA/Balloon","    KiwiFuelSwitchIgnore = true",IF(Y87="standardLiquidFuel",_xlfn.CONCAT("    fuelTankUpgradeType = ",Y87,CHAR(10),"    fuelTankSizeUpgrade = ",Z87),_xlfn.CONCAT("    fuelTankUpgradeType = ",Y87))),IF(P87="RCS","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7" s="16" t="str">
        <f>IF(P87="Engine",VLOOKUP(W87,EngineUpgrades!$A$2:$C$19,2,FALSE),"")</f>
        <v/>
      </c>
      <c r="AP87" s="16" t="str">
        <f>IF(P87="Engine",VLOOKUP(W87,EngineUpgrades!$A$2:$C$19,3,FALSE),"")</f>
        <v/>
      </c>
      <c r="AQ87" s="15" t="str">
        <f>_xlfn.XLOOKUP(AO87,EngineUpgrades!$D$1:$J$1,EngineUpgrades!$D$17:$J$17,"",0,1)</f>
        <v/>
      </c>
      <c r="AR87" s="17">
        <v>2</v>
      </c>
      <c r="AS87" s="16" t="str">
        <f>IF(P87="Engine",_xlfn.XLOOKUP(_xlfn.CONCAT(N87,O87+AR87),TechTree!$C$2:$C$500,TechTree!$D$2:$D$500,"Not Valid Combination",0,1),"")</f>
        <v/>
      </c>
    </row>
    <row r="88" spans="1:45" ht="252.5" x14ac:dyDescent="0.35">
      <c r="A88" t="s">
        <v>595</v>
      </c>
      <c r="B88" t="s">
        <v>1263</v>
      </c>
      <c r="C88" t="s">
        <v>772</v>
      </c>
      <c r="D88" t="s">
        <v>773</v>
      </c>
      <c r="E88" t="s">
        <v>598</v>
      </c>
      <c r="F88" t="s">
        <v>10</v>
      </c>
      <c r="G88">
        <v>2200</v>
      </c>
      <c r="H88">
        <v>440</v>
      </c>
      <c r="I88">
        <v>7.4999999999999997E-2</v>
      </c>
      <c r="J88" t="s">
        <v>48</v>
      </c>
      <c r="L88" s="12" t="str">
        <f t="shared" si="7"/>
        <v>@PART[octans_basic_solar_srf_1_1]:AFTER[Tantares] // Octans Basic Solar Panel A
{
    @TechRequired = Not Valid Combination
    engineUpgradeType = standardLFO
    engineNumber = 
    engineNumberUpgrade = 
    engineName = 
    engineNameUpgrade = 
    enginePartUpgradeName = 
}</v>
      </c>
      <c r="M88" s="9" t="str">
        <f>_xlfn.XLOOKUP(_xlfn.CONCAT(N88,O88),TechTree!$C$2:$C$500,TechTree!$D$2:$D$500,"Not Valid Combination",0,1)</f>
        <v>Not Valid Combination</v>
      </c>
      <c r="N88" s="8" t="s">
        <v>214</v>
      </c>
      <c r="O88" s="8">
        <v>-14</v>
      </c>
      <c r="P88" s="8" t="s">
        <v>11</v>
      </c>
      <c r="V88" s="10" t="s">
        <v>244</v>
      </c>
      <c r="W88" s="10" t="s">
        <v>255</v>
      </c>
      <c r="Y88" s="10" t="s">
        <v>295</v>
      </c>
      <c r="Z88" s="10" t="s">
        <v>304</v>
      </c>
      <c r="AA88" s="10" t="s">
        <v>330</v>
      </c>
      <c r="AC88" s="12" t="str">
        <f t="shared" si="8"/>
        <v>PARTUPGRADE:NEEDS[Tantares]
{
    name = 
    partIcon = octans_basic_solar_srf_1_1
    techRequired = Not Valid Combination
    title = 
    basicInfo = Increased Thrust, Increased Specific Impulse
    manufacturer = Kiwi Imagineers
    description = 
}
@PARTUPGRADE[]:NEEDS[Tantares]:FOR[zKiwiTechTree]
{
    @entryCost = #$@PART[octans_basic_solar_srf_1_1]/entryCost$
    @entryCost *= #$@KIWI_ENGINE_MULTIPLIERS/KEROLOX/UPGRADE_ENTRYCOST_MULTIPLIER$
    @title = #$@PART[octans_basic_solar_srf_1_1]/title$ Upgrade
    @description = #Our imagineers dreamt about making the $@PART[octans_basic_solar_srf_1_1]/engineName$ thrustier and efficientier and have 'made it so'.
}
@PART[octans_basic_solar_srf_1_1]:NEEDS[Tantares]:AFTER[zzKiwiTechTree]
{
    @description = #$description$ \n\n&lt;color=#ff0000&gt;This engine has an upgrade in $@PARTUPGRADE[]/techRequired$!&lt;/color&gt; 
}</v>
      </c>
      <c r="AD88" s="14"/>
      <c r="AE88" s="18" t="s">
        <v>330</v>
      </c>
      <c r="AF88" s="18"/>
      <c r="AG88" s="18"/>
      <c r="AH88" s="18"/>
      <c r="AI88" s="18"/>
      <c r="AJ88" s="18"/>
      <c r="AK88" s="18"/>
      <c r="AL88" s="19" t="str">
        <f t="shared" si="9"/>
        <v/>
      </c>
      <c r="AM88" s="14"/>
      <c r="AN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",W88,CHAR(10),Parts!AQ88,CHAR(10),"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Tank",IF(Y88="NA/Balloon","    KiwiFuelSwitchIgnore = true",IF(Y88="standardLiquidFuel",_xlfn.CONCAT("    fuelTankUpgradeType = ",Y88,CHAR(10),"    fuelTankSizeUpgrade = ",Z88),_xlfn.CONCAT("    fuelTankUpgradeType = ",Y88))),IF(P88="RCS","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8" s="16" t="str">
        <f>IF(P88="Engine",VLOOKUP(W88,EngineUpgrades!$A$2:$C$19,2,FALSE),"")</f>
        <v>singleFuel</v>
      </c>
      <c r="AP88" s="16" t="str">
        <f>IF(P88="Engine",VLOOKUP(W88,EngineUpgrades!$A$2:$C$19,3,FALSE),"")</f>
        <v>KEROLOX</v>
      </c>
      <c r="AQ88" s="15" t="str">
        <f>_xlfn.XLOOKUP(AO88,EngineUpgrades!$D$1:$J$1,EngineUpgrades!$D$17:$J$17,"",0,1)</f>
        <v xml:space="preserve">    engineNumber = 
    engineNumberUpgrade = 
    engineName = 
    engineNameUpgrade = 
</v>
      </c>
      <c r="AR88" s="17">
        <v>2</v>
      </c>
      <c r="AS88" s="16" t="str">
        <f>IF(P88="Engine",_xlfn.XLOOKUP(_xlfn.CONCAT(N88,O88+AR88),TechTree!$C$2:$C$500,TechTree!$D$2:$D$500,"Not Valid Combination",0,1),"")</f>
        <v>Not Valid Combination</v>
      </c>
    </row>
    <row r="89" spans="1:45" ht="192.5" x14ac:dyDescent="0.35">
      <c r="A89" t="s">
        <v>595</v>
      </c>
      <c r="B89" t="s">
        <v>1264</v>
      </c>
      <c r="C89" t="s">
        <v>774</v>
      </c>
      <c r="D89" t="s">
        <v>775</v>
      </c>
      <c r="E89" t="s">
        <v>598</v>
      </c>
      <c r="F89" t="s">
        <v>10</v>
      </c>
      <c r="G89">
        <v>2200</v>
      </c>
      <c r="H89">
        <v>440</v>
      </c>
      <c r="I89">
        <v>7.4999999999999997E-2</v>
      </c>
      <c r="J89" t="s">
        <v>48</v>
      </c>
      <c r="L89" s="12" t="str">
        <f t="shared" si="7"/>
        <v>@PART[octans_basic_solar_srf_1_2]:AFTER[Tantares] // Octans Basic Solar Panel B
{
    @TechRequired = Not Valid Combination
    spacePlaneSystemUpgradeType = 
}</v>
      </c>
      <c r="M89" s="9" t="str">
        <f>_xlfn.XLOOKUP(_xlfn.CONCAT(N89,O89),TechTree!$C$2:$C$500,TechTree!$D$2:$D$500,"Not Valid Combination",0,1)</f>
        <v>Not Valid Combination</v>
      </c>
      <c r="N89" s="8" t="s">
        <v>337</v>
      </c>
      <c r="O89" s="8">
        <v>-15</v>
      </c>
      <c r="P89" s="8" t="s">
        <v>290</v>
      </c>
      <c r="V89" s="10" t="s">
        <v>244</v>
      </c>
      <c r="W89" s="10" t="s">
        <v>260</v>
      </c>
      <c r="Y89" s="10" t="s">
        <v>295</v>
      </c>
      <c r="Z89" s="10" t="s">
        <v>304</v>
      </c>
      <c r="AA89" s="10" t="s">
        <v>330</v>
      </c>
      <c r="AC89" s="12" t="str">
        <f t="shared" si="8"/>
        <v>// Choose the one with the part that you want to represent the system
PARTUPGRADE:NEEDS[Tantares]
{
    name = Upgrade
    partIcon = octans_basic_solar_srf_1_2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9" s="14"/>
      <c r="AE89" s="18" t="s">
        <v>330</v>
      </c>
      <c r="AF89" s="18"/>
      <c r="AG89" s="18"/>
      <c r="AH89" s="18"/>
      <c r="AI89" s="18"/>
      <c r="AJ89" s="18"/>
      <c r="AK89" s="18"/>
      <c r="AL89" s="19" t="str">
        <f t="shared" si="9"/>
        <v/>
      </c>
      <c r="AM89" s="14"/>
      <c r="AN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",W89,CHAR(10),Parts!AQ89,CHAR(10),"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Tank",IF(Y89="NA/Balloon","    KiwiFuelSwitchIgnore = true",IF(Y89="standardLiquidFuel",_xlfn.CONCAT("    fuelTankUpgradeType = ",Y89,CHAR(10),"    fuelTankSizeUpgrade = ",Z89),_xlfn.CONCAT("    fuelTankUpgradeType = ",Y89))),IF(P89="RCS","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9" s="16" t="str">
        <f>IF(P89="Engine",VLOOKUP(W89,EngineUpgrades!$A$2:$C$19,2,FALSE),"")</f>
        <v/>
      </c>
      <c r="AP89" s="16" t="str">
        <f>IF(P89="Engine",VLOOKUP(W89,EngineUpgrades!$A$2:$C$19,3,FALSE),"")</f>
        <v/>
      </c>
      <c r="AQ89" s="15" t="str">
        <f>_xlfn.XLOOKUP(AO89,EngineUpgrades!$D$1:$J$1,EngineUpgrades!$D$17:$J$17,"",0,1)</f>
        <v/>
      </c>
      <c r="AR89" s="17">
        <v>2</v>
      </c>
      <c r="AS89" s="16" t="str">
        <f>IF(P89="Engine",_xlfn.XLOOKUP(_xlfn.CONCAT(N89,O89+AR89),TechTree!$C$2:$C$500,TechTree!$D$2:$D$500,"Not Valid Combination",0,1),"")</f>
        <v/>
      </c>
    </row>
    <row r="90" spans="1:45" ht="252.5" x14ac:dyDescent="0.35">
      <c r="A90" t="s">
        <v>595</v>
      </c>
      <c r="B90" t="s">
        <v>1265</v>
      </c>
      <c r="C90" t="s">
        <v>776</v>
      </c>
      <c r="D90" t="s">
        <v>777</v>
      </c>
      <c r="E90" t="s">
        <v>598</v>
      </c>
      <c r="F90" t="s">
        <v>10</v>
      </c>
      <c r="G90">
        <v>2500</v>
      </c>
      <c r="H90">
        <v>500</v>
      </c>
      <c r="I90">
        <v>0.05</v>
      </c>
      <c r="J90" t="s">
        <v>47</v>
      </c>
      <c r="L90" s="12" t="str">
        <f t="shared" si="7"/>
        <v>@PART[octans_solar_srf_1_1]:AFTER[Tantares] // Octans Solar Panel A
{
    @TechRequired = Not Valid Combination
    engineUpgradeType = standardLFO
    engineNumber = 
    engineNumberUpgrade = 
    engineName = 
    engineNameUpgrade = 
    enginePartUpgradeName = 
}</v>
      </c>
      <c r="M90" s="9" t="str">
        <f>_xlfn.XLOOKUP(_xlfn.CONCAT(N90,O90),TechTree!$C$2:$C$500,TechTree!$D$2:$D$500,"Not Valid Combination",0,1)</f>
        <v>Not Valid Combination</v>
      </c>
      <c r="N90" s="8" t="s">
        <v>214</v>
      </c>
      <c r="O90" s="8">
        <v>-16</v>
      </c>
      <c r="P90" s="8" t="s">
        <v>11</v>
      </c>
      <c r="V90" s="10" t="s">
        <v>244</v>
      </c>
      <c r="W90" s="10" t="s">
        <v>255</v>
      </c>
      <c r="Y90" s="10" t="s">
        <v>295</v>
      </c>
      <c r="Z90" s="10" t="s">
        <v>304</v>
      </c>
      <c r="AA90" s="10" t="s">
        <v>330</v>
      </c>
      <c r="AC90" s="12" t="str">
        <f t="shared" si="8"/>
        <v>PARTUPGRADE:NEEDS[Tantares]
{
    name = 
    partIcon = octans_solar_srf_1_1
    techRequired = Not Valid Combination
    title = 
    basicInfo = Increased Thrust, Increased Specific Impulse
    manufacturer = Kiwi Imagineers
    description = 
}
@PARTUPGRADE[]:NEEDS[Tantares]:FOR[zKiwiTechTree]
{
    @entryCost = #$@PART[octans_solar_srf_1_1]/entryCost$
    @entryCost *= #$@KIWI_ENGINE_MULTIPLIERS/KEROLOX/UPGRADE_ENTRYCOST_MULTIPLIER$
    @title = #$@PART[octans_solar_srf_1_1]/title$ Upgrade
    @description = #Our imagineers dreamt about making the $@PART[octans_solar_srf_1_1]/engineName$ thrustier and efficientier and have 'made it so'.
}
@PART[octans_solar_srf_1_1]:NEEDS[Tantares]:AFTER[zzKiwiTechTree]
{
    @description = #$description$ \n\n&lt;color=#ff0000&gt;This engine has an upgrade in $@PARTUPGRADE[]/techRequired$!&lt;/color&gt; 
}</v>
      </c>
      <c r="AD90" s="14"/>
      <c r="AE90" s="18" t="s">
        <v>330</v>
      </c>
      <c r="AF90" s="18"/>
      <c r="AG90" s="18"/>
      <c r="AH90" s="18"/>
      <c r="AI90" s="18"/>
      <c r="AJ90" s="18"/>
      <c r="AK90" s="18"/>
      <c r="AL90" s="19" t="str">
        <f t="shared" si="9"/>
        <v/>
      </c>
      <c r="AM90" s="14"/>
      <c r="AN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",W90,CHAR(10),Parts!AQ90,CHAR(10),"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Tank",IF(Y90="NA/Balloon","    KiwiFuelSwitchIgnore = true",IF(Y90="standardLiquidFuel",_xlfn.CONCAT("    fuelTankUpgradeType = ",Y90,CHAR(10),"    fuelTankSizeUpgrade = ",Z90),_xlfn.CONCAT("    fuelTankUpgradeType = ",Y90))),IF(P90="RCS","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0" s="16" t="str">
        <f>IF(P90="Engine",VLOOKUP(W90,EngineUpgrades!$A$2:$C$19,2,FALSE),"")</f>
        <v>singleFuel</v>
      </c>
      <c r="AP90" s="16" t="str">
        <f>IF(P90="Engine",VLOOKUP(W90,EngineUpgrades!$A$2:$C$19,3,FALSE),"")</f>
        <v>KEROLOX</v>
      </c>
      <c r="AQ90" s="15" t="str">
        <f>_xlfn.XLOOKUP(AO90,EngineUpgrades!$D$1:$J$1,EngineUpgrades!$D$17:$J$17,"",0,1)</f>
        <v xml:space="preserve">    engineNumber = 
    engineNumberUpgrade = 
    engineName = 
    engineNameUpgrade = 
</v>
      </c>
      <c r="AR90" s="17">
        <v>2</v>
      </c>
      <c r="AS90" s="16" t="str">
        <f>IF(P90="Engine",_xlfn.XLOOKUP(_xlfn.CONCAT(N90,O90+AR90),TechTree!$C$2:$C$500,TechTree!$D$2:$D$500,"Not Valid Combination",0,1),"")</f>
        <v>Not Valid Combination</v>
      </c>
    </row>
    <row r="91" spans="1:45" ht="192.5" x14ac:dyDescent="0.35">
      <c r="A91" t="s">
        <v>595</v>
      </c>
      <c r="B91" t="s">
        <v>1266</v>
      </c>
      <c r="C91" t="s">
        <v>778</v>
      </c>
      <c r="D91" t="s">
        <v>779</v>
      </c>
      <c r="E91" t="s">
        <v>598</v>
      </c>
      <c r="F91" t="s">
        <v>10</v>
      </c>
      <c r="G91">
        <v>2500</v>
      </c>
      <c r="H91">
        <v>500</v>
      </c>
      <c r="I91">
        <v>0.05</v>
      </c>
      <c r="J91" t="s">
        <v>47</v>
      </c>
      <c r="L91" s="12" t="str">
        <f t="shared" si="7"/>
        <v>@PART[octans_solar_srf_1_2]:AFTER[Tantares] // Octans Solar Panel B
{
    @TechRequired = Not Valid Combination
    spacePlaneSystemUpgradeType = 
}</v>
      </c>
      <c r="M91" s="9" t="str">
        <f>_xlfn.XLOOKUP(_xlfn.CONCAT(N91,O91),TechTree!$C$2:$C$500,TechTree!$D$2:$D$500,"Not Valid Combination",0,1)</f>
        <v>Not Valid Combination</v>
      </c>
      <c r="N91" s="8" t="s">
        <v>337</v>
      </c>
      <c r="O91" s="8">
        <v>-17</v>
      </c>
      <c r="P91" s="8" t="s">
        <v>290</v>
      </c>
      <c r="V91" s="10" t="s">
        <v>244</v>
      </c>
      <c r="W91" s="10" t="s">
        <v>260</v>
      </c>
      <c r="Y91" s="10" t="s">
        <v>295</v>
      </c>
      <c r="Z91" s="10" t="s">
        <v>304</v>
      </c>
      <c r="AA91" s="10" t="s">
        <v>330</v>
      </c>
      <c r="AC91" s="12" t="str">
        <f t="shared" si="8"/>
        <v>// Choose the one with the part that you want to represent the system
PARTUPGRADE:NEEDS[Tantares]
{
    name = Upgrade
    partIcon = octans_solar_srf_1_2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1" s="14"/>
      <c r="AE91" s="18" t="s">
        <v>330</v>
      </c>
      <c r="AF91" s="18"/>
      <c r="AG91" s="18"/>
      <c r="AH91" s="18"/>
      <c r="AI91" s="18"/>
      <c r="AJ91" s="18"/>
      <c r="AK91" s="18"/>
      <c r="AL91" s="19" t="str">
        <f t="shared" si="9"/>
        <v/>
      </c>
      <c r="AM91" s="14"/>
      <c r="AN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",W91,CHAR(10),Parts!AQ91,CHAR(10),"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Tank",IF(Y91="NA/Balloon","    KiwiFuelSwitchIgnore = true",IF(Y91="standardLiquidFuel",_xlfn.CONCAT("    fuelTankUpgradeType = ",Y91,CHAR(10),"    fuelTankSizeUpgrade = ",Z91),_xlfn.CONCAT("    fuelTankUpgradeType = ",Y91))),IF(P91="RCS","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1" s="16" t="str">
        <f>IF(P91="Engine",VLOOKUP(W91,EngineUpgrades!$A$2:$C$19,2,FALSE),"")</f>
        <v/>
      </c>
      <c r="AP91" s="16" t="str">
        <f>IF(P91="Engine",VLOOKUP(W91,EngineUpgrades!$A$2:$C$19,3,FALSE),"")</f>
        <v/>
      </c>
      <c r="AQ91" s="15" t="str">
        <f>_xlfn.XLOOKUP(AO91,EngineUpgrades!$D$1:$J$1,EngineUpgrades!$D$17:$J$17,"",0,1)</f>
        <v/>
      </c>
      <c r="AR91" s="17">
        <v>2</v>
      </c>
      <c r="AS91" s="16" t="str">
        <f>IF(P91="Engine",_xlfn.XLOOKUP(_xlfn.CONCAT(N91,O91+AR91),TechTree!$C$2:$C$500,TechTree!$D$2:$D$500,"Not Valid Combination",0,1),"")</f>
        <v/>
      </c>
    </row>
    <row r="92" spans="1:45" ht="252.5" x14ac:dyDescent="0.35">
      <c r="A92" t="s">
        <v>595</v>
      </c>
      <c r="B92" t="s">
        <v>1267</v>
      </c>
      <c r="C92" t="s">
        <v>780</v>
      </c>
      <c r="D92" t="s">
        <v>781</v>
      </c>
      <c r="E92" t="s">
        <v>598</v>
      </c>
      <c r="F92" t="s">
        <v>10</v>
      </c>
      <c r="G92">
        <v>2150</v>
      </c>
      <c r="H92">
        <v>430</v>
      </c>
      <c r="I92">
        <v>7.4999999999999997E-2</v>
      </c>
      <c r="J92" t="s">
        <v>48</v>
      </c>
      <c r="L92" s="12" t="str">
        <f t="shared" si="7"/>
        <v>@PART[pavonis_solar_srf_1_1]:AFTER[Tantares] // Pavonis Solar Panel A
{
    @TechRequired = Not Valid Combination
    engineUpgradeType = standardLFO
    engineNumber = 
    engineNumberUpgrade = 
    engineName = 
    engineNameUpgrade = 
    enginePartUpgradeName = 
}</v>
      </c>
      <c r="M92" s="9" t="str">
        <f>_xlfn.XLOOKUP(_xlfn.CONCAT(N92,O92),TechTree!$C$2:$C$500,TechTree!$D$2:$D$500,"Not Valid Combination",0,1)</f>
        <v>Not Valid Combination</v>
      </c>
      <c r="N92" s="8" t="s">
        <v>214</v>
      </c>
      <c r="O92" s="8">
        <v>-18</v>
      </c>
      <c r="P92" s="8" t="s">
        <v>11</v>
      </c>
      <c r="V92" s="10" t="s">
        <v>244</v>
      </c>
      <c r="W92" s="10" t="s">
        <v>255</v>
      </c>
      <c r="Y92" s="10" t="s">
        <v>295</v>
      </c>
      <c r="Z92" s="10" t="s">
        <v>304</v>
      </c>
      <c r="AA92" s="10" t="s">
        <v>330</v>
      </c>
      <c r="AC92" s="12" t="str">
        <f t="shared" si="8"/>
        <v>PARTUPGRADE:NEEDS[Tantares]
{
    name = 
    partIcon = pavonis_solar_srf_1_1
    techRequired = Not Valid Combination
    title = 
    basicInfo = Increased Thrust, Increased Specific Impulse
    manufacturer = Kiwi Imagineers
    description = 
}
@PARTUPGRADE[]:NEEDS[Tantares]:FOR[zKiwiTechTree]
{
    @entryCost = #$@PART[pavonis_solar_srf_1_1]/entryCost$
    @entryCost *= #$@KIWI_ENGINE_MULTIPLIERS/KEROLOX/UPGRADE_ENTRYCOST_MULTIPLIER$
    @title = #$@PART[pavonis_solar_srf_1_1]/title$ Upgrade
    @description = #Our imagineers dreamt about making the $@PART[pavonis_solar_srf_1_1]/engineName$ thrustier and efficientier and have 'made it so'.
}
@PART[pavonis_solar_srf_1_1]:NEEDS[Tantares]:AFTER[zzKiwiTechTree]
{
    @description = #$description$ \n\n&lt;color=#ff0000&gt;This engine has an upgrade in $@PARTUPGRADE[]/techRequired$!&lt;/color&gt; 
}</v>
      </c>
      <c r="AD92" s="14"/>
      <c r="AE92" s="18" t="s">
        <v>330</v>
      </c>
      <c r="AF92" s="18"/>
      <c r="AG92" s="18"/>
      <c r="AH92" s="18"/>
      <c r="AI92" s="18"/>
      <c r="AJ92" s="18"/>
      <c r="AK92" s="18"/>
      <c r="AL92" s="19" t="str">
        <f t="shared" si="9"/>
        <v/>
      </c>
      <c r="AM92" s="14"/>
      <c r="AN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",W92,CHAR(10),Parts!AQ92,CHAR(10),"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Tank",IF(Y92="NA/Balloon","    KiwiFuelSwitchIgnore = true",IF(Y92="standardLiquidFuel",_xlfn.CONCAT("    fuelTankUpgradeType = ",Y92,CHAR(10),"    fuelTankSizeUpgrade = ",Z92),_xlfn.CONCAT("    fuelTankUpgradeType = ",Y92))),IF(P92="RCS","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2" s="16" t="str">
        <f>IF(P92="Engine",VLOOKUP(W92,EngineUpgrades!$A$2:$C$19,2,FALSE),"")</f>
        <v>singleFuel</v>
      </c>
      <c r="AP92" s="16" t="str">
        <f>IF(P92="Engine",VLOOKUP(W92,EngineUpgrades!$A$2:$C$19,3,FALSE),"")</f>
        <v>KEROLOX</v>
      </c>
      <c r="AQ92" s="15" t="str">
        <f>_xlfn.XLOOKUP(AO92,EngineUpgrades!$D$1:$J$1,EngineUpgrades!$D$17:$J$17,"",0,1)</f>
        <v xml:space="preserve">    engineNumber = 
    engineNumberUpgrade = 
    engineName = 
    engineNameUpgrade = 
</v>
      </c>
      <c r="AR92" s="17">
        <v>2</v>
      </c>
      <c r="AS92" s="16" t="str">
        <f>IF(P92="Engine",_xlfn.XLOOKUP(_xlfn.CONCAT(N92,O92+AR92),TechTree!$C$2:$C$500,TechTree!$D$2:$D$500,"Not Valid Combination",0,1),"")</f>
        <v>Not Valid Combination</v>
      </c>
    </row>
    <row r="93" spans="1:45" ht="192.5" x14ac:dyDescent="0.35">
      <c r="A93" t="s">
        <v>595</v>
      </c>
      <c r="B93" t="s">
        <v>1268</v>
      </c>
      <c r="C93" t="s">
        <v>782</v>
      </c>
      <c r="D93" t="s">
        <v>783</v>
      </c>
      <c r="E93" t="s">
        <v>598</v>
      </c>
      <c r="F93" t="s">
        <v>10</v>
      </c>
      <c r="G93">
        <v>2150</v>
      </c>
      <c r="H93">
        <v>430</v>
      </c>
      <c r="I93">
        <v>7.4999999999999997E-2</v>
      </c>
      <c r="J93" t="s">
        <v>48</v>
      </c>
      <c r="L93" s="12" t="str">
        <f t="shared" si="7"/>
        <v>@PART[pavonis_solar_srf_1_2]:AFTER[Tantares] // Pavonis Solar Panel B
{
    @TechRequired = Not Valid Combination
    spacePlaneSystemUpgradeType = 
}</v>
      </c>
      <c r="M93" s="9" t="str">
        <f>_xlfn.XLOOKUP(_xlfn.CONCAT(N93,O93),TechTree!$C$2:$C$500,TechTree!$D$2:$D$500,"Not Valid Combination",0,1)</f>
        <v>Not Valid Combination</v>
      </c>
      <c r="N93" s="8" t="s">
        <v>337</v>
      </c>
      <c r="O93" s="8">
        <v>-19</v>
      </c>
      <c r="P93" s="8" t="s">
        <v>290</v>
      </c>
      <c r="V93" s="10" t="s">
        <v>244</v>
      </c>
      <c r="W93" s="10" t="s">
        <v>260</v>
      </c>
      <c r="Y93" s="10" t="s">
        <v>295</v>
      </c>
      <c r="Z93" s="10" t="s">
        <v>304</v>
      </c>
      <c r="AA93" s="10" t="s">
        <v>330</v>
      </c>
      <c r="AC93" s="12" t="str">
        <f t="shared" si="8"/>
        <v>// Choose the one with the part that you want to represent the system
PARTUPGRADE:NEEDS[Tantares]
{
    name = Upgrade
    partIcon = pavonis_solar_srf_1_2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3" s="14"/>
      <c r="AE93" s="18" t="s">
        <v>330</v>
      </c>
      <c r="AF93" s="18"/>
      <c r="AG93" s="18"/>
      <c r="AH93" s="18"/>
      <c r="AI93" s="18"/>
      <c r="AJ93" s="18"/>
      <c r="AK93" s="18"/>
      <c r="AL93" s="19" t="str">
        <f t="shared" si="9"/>
        <v/>
      </c>
      <c r="AM93" s="14"/>
      <c r="AN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",W93,CHAR(10),Parts!AQ93,CHAR(10),"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Tank",IF(Y93="NA/Balloon","    KiwiFuelSwitchIgnore = true",IF(Y93="standardLiquidFuel",_xlfn.CONCAT("    fuelTankUpgradeType = ",Y93,CHAR(10),"    fuelTankSizeUpgrade = ",Z93),_xlfn.CONCAT("    fuelTankUpgradeType = ",Y93))),IF(P93="RCS","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3" s="16" t="str">
        <f>IF(P93="Engine",VLOOKUP(W93,EngineUpgrades!$A$2:$C$19,2,FALSE),"")</f>
        <v/>
      </c>
      <c r="AP93" s="16" t="str">
        <f>IF(P93="Engine",VLOOKUP(W93,EngineUpgrades!$A$2:$C$19,3,FALSE),"")</f>
        <v/>
      </c>
      <c r="AQ93" s="15" t="str">
        <f>_xlfn.XLOOKUP(AO93,EngineUpgrades!$D$1:$J$1,EngineUpgrades!$D$17:$J$17,"",0,1)</f>
        <v/>
      </c>
      <c r="AR93" s="17">
        <v>2</v>
      </c>
      <c r="AS93" s="16" t="str">
        <f>IF(P93="Engine",_xlfn.XLOOKUP(_xlfn.CONCAT(N93,O93+AR93),TechTree!$C$2:$C$500,TechTree!$D$2:$D$500,"Not Valid Combination",0,1),"")</f>
        <v/>
      </c>
    </row>
    <row r="94" spans="1:45" ht="252.5" x14ac:dyDescent="0.35">
      <c r="A94" t="s">
        <v>595</v>
      </c>
      <c r="B94" t="s">
        <v>1269</v>
      </c>
      <c r="C94" t="s">
        <v>784</v>
      </c>
      <c r="D94" t="s">
        <v>785</v>
      </c>
      <c r="E94" t="s">
        <v>598</v>
      </c>
      <c r="F94" t="s">
        <v>370</v>
      </c>
      <c r="G94">
        <v>750</v>
      </c>
      <c r="H94">
        <v>150</v>
      </c>
      <c r="I94">
        <v>2.5000000000000001E-2</v>
      </c>
      <c r="J94" t="s">
        <v>68</v>
      </c>
      <c r="L94" s="12" t="str">
        <f t="shared" si="7"/>
        <v>@PART[aquila_active_radiator_srf_1]:AFTER[Tantares] // Aquila AR-1 Active Radiator Panel
{
    @TechRequired = Not Valid Combination
    engineUpgradeType = standardLFO
    engineNumber = 
    engineNumberUpgrade = 
    engineName = 
    engineNameUpgrade = 
    enginePartUpgradeName = 
}</v>
      </c>
      <c r="M94" s="9" t="str">
        <f>_xlfn.XLOOKUP(_xlfn.CONCAT(N94,O94),TechTree!$C$2:$C$500,TechTree!$D$2:$D$500,"Not Valid Combination",0,1)</f>
        <v>Not Valid Combination</v>
      </c>
      <c r="N94" s="8" t="s">
        <v>214</v>
      </c>
      <c r="O94" s="8">
        <v>-20</v>
      </c>
      <c r="P94" s="8" t="s">
        <v>11</v>
      </c>
      <c r="V94" s="10" t="s">
        <v>244</v>
      </c>
      <c r="W94" s="10" t="s">
        <v>255</v>
      </c>
      <c r="Y94" s="10" t="s">
        <v>295</v>
      </c>
      <c r="Z94" s="10" t="s">
        <v>304</v>
      </c>
      <c r="AA94" s="10" t="s">
        <v>330</v>
      </c>
      <c r="AC94" s="12" t="str">
        <f t="shared" si="8"/>
        <v>PARTUPGRADE:NEEDS[Tantares]
{
    name = 
    partIcon = aquila_active_radiator_srf_1
    techRequired = Not Valid Combination
    title = 
    basicInfo = Increased Thrust, Increased Specific Impulse
    manufacturer = Kiwi Imagineers
    description = 
}
@PARTUPGRADE[]:NEEDS[Tantares]:FOR[zKiwiTechTree]
{
    @entryCost = #$@PART[aquila_active_radiator_srf_1]/entryCost$
    @entryCost *= #$@KIWI_ENGINE_MULTIPLIERS/KEROLOX/UPGRADE_ENTRYCOST_MULTIPLIER$
    @title = #$@PART[aquila_active_radiator_srf_1]/title$ Upgrade
    @description = #Our imagineers dreamt about making the $@PART[aquila_active_radiator_srf_1]/engineName$ thrustier and efficientier and have 'made it so'.
}
@PART[aquila_active_radiator_srf_1]:NEEDS[Tantares]:AFTER[zzKiwiTechTree]
{
    @description = #$description$ \n\n&lt;color=#ff0000&gt;This engine has an upgrade in $@PARTUPGRADE[]/techRequired$!&lt;/color&gt; 
}</v>
      </c>
      <c r="AD94" s="14"/>
      <c r="AE94" s="18" t="s">
        <v>330</v>
      </c>
      <c r="AF94" s="18"/>
      <c r="AG94" s="18"/>
      <c r="AH94" s="18"/>
      <c r="AI94" s="18"/>
      <c r="AJ94" s="18"/>
      <c r="AK94" s="18"/>
      <c r="AL94" s="19" t="str">
        <f t="shared" si="9"/>
        <v/>
      </c>
      <c r="AM94" s="14"/>
      <c r="AN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",W94,CHAR(10),Parts!AQ94,CHAR(10),"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Tank",IF(Y94="NA/Balloon","    KiwiFuelSwitchIgnore = true",IF(Y94="standardLiquidFuel",_xlfn.CONCAT("    fuelTankUpgradeType = ",Y94,CHAR(10),"    fuelTankSizeUpgrade = ",Z94),_xlfn.CONCAT("    fuelTankUpgradeType = ",Y94))),IF(P94="RCS","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4" s="16" t="str">
        <f>IF(P94="Engine",VLOOKUP(W94,EngineUpgrades!$A$2:$C$19,2,FALSE),"")</f>
        <v>singleFuel</v>
      </c>
      <c r="AP94" s="16" t="str">
        <f>IF(P94="Engine",VLOOKUP(W94,EngineUpgrades!$A$2:$C$19,3,FALSE),"")</f>
        <v>KEROLOX</v>
      </c>
      <c r="AQ94" s="15" t="str">
        <f>_xlfn.XLOOKUP(AO94,EngineUpgrades!$D$1:$J$1,EngineUpgrades!$D$17:$J$17,"",0,1)</f>
        <v xml:space="preserve">    engineNumber = 
    engineNumberUpgrade = 
    engineName = 
    engineNameUpgrade = 
</v>
      </c>
      <c r="AR94" s="17">
        <v>2</v>
      </c>
      <c r="AS94" s="16" t="str">
        <f>IF(P94="Engine",_xlfn.XLOOKUP(_xlfn.CONCAT(N94,O94+AR94),TechTree!$C$2:$C$500,TechTree!$D$2:$D$500,"Not Valid Combination",0,1),"")</f>
        <v>Not Valid Combination</v>
      </c>
    </row>
    <row r="95" spans="1:45" ht="192.5" x14ac:dyDescent="0.35">
      <c r="A95" t="s">
        <v>595</v>
      </c>
      <c r="B95" t="s">
        <v>1270</v>
      </c>
      <c r="C95" t="s">
        <v>786</v>
      </c>
      <c r="D95" t="s">
        <v>787</v>
      </c>
      <c r="E95" t="s">
        <v>598</v>
      </c>
      <c r="F95" t="s">
        <v>370</v>
      </c>
      <c r="G95">
        <v>1500</v>
      </c>
      <c r="H95">
        <v>300</v>
      </c>
      <c r="I95">
        <v>0.05</v>
      </c>
      <c r="J95" t="s">
        <v>68</v>
      </c>
      <c r="L95" s="12" t="str">
        <f t="shared" si="7"/>
        <v>@PART[aquila_active_radiator_srf_2]:AFTER[Tantares] // Aquila AR-2 Active Radiator Panel
{
    @TechRequired = Not Valid Combination
    spacePlaneSystemUpgradeType = 
}</v>
      </c>
      <c r="M95" s="9" t="str">
        <f>_xlfn.XLOOKUP(_xlfn.CONCAT(N95,O95),TechTree!$C$2:$C$500,TechTree!$D$2:$D$500,"Not Valid Combination",0,1)</f>
        <v>Not Valid Combination</v>
      </c>
      <c r="N95" s="8" t="s">
        <v>337</v>
      </c>
      <c r="O95" s="8">
        <v>-21</v>
      </c>
      <c r="P95" s="8" t="s">
        <v>290</v>
      </c>
      <c r="V95" s="10" t="s">
        <v>244</v>
      </c>
      <c r="W95" s="10" t="s">
        <v>260</v>
      </c>
      <c r="Y95" s="10" t="s">
        <v>295</v>
      </c>
      <c r="Z95" s="10" t="s">
        <v>304</v>
      </c>
      <c r="AA95" s="10" t="s">
        <v>330</v>
      </c>
      <c r="AC95" s="12" t="str">
        <f t="shared" si="8"/>
        <v>// Choose the one with the part that you want to represent the system
PARTUPGRADE:NEEDS[Tantares]
{
    name = Upgrade
    partIcon = aquila_active_radiator_srf_2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5" s="14"/>
      <c r="AE95" s="18" t="s">
        <v>330</v>
      </c>
      <c r="AF95" s="18"/>
      <c r="AG95" s="18"/>
      <c r="AH95" s="18"/>
      <c r="AI95" s="18"/>
      <c r="AJ95" s="18"/>
      <c r="AK95" s="18"/>
      <c r="AL95" s="19" t="str">
        <f t="shared" si="9"/>
        <v/>
      </c>
      <c r="AM95" s="14"/>
      <c r="AN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",W95,CHAR(10),Parts!AQ95,CHAR(10),"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Tank",IF(Y95="NA/Balloon","    KiwiFuelSwitchIgnore = true",IF(Y95="standardLiquidFuel",_xlfn.CONCAT("    fuelTankUpgradeType = ",Y95,CHAR(10),"    fuelTankSizeUpgrade = ",Z95),_xlfn.CONCAT("    fuelTankUpgradeType = ",Y95))),IF(P95="RCS","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5" s="16" t="str">
        <f>IF(P95="Engine",VLOOKUP(W95,EngineUpgrades!$A$2:$C$19,2,FALSE),"")</f>
        <v/>
      </c>
      <c r="AP95" s="16" t="str">
        <f>IF(P95="Engine",VLOOKUP(W95,EngineUpgrades!$A$2:$C$19,3,FALSE),"")</f>
        <v/>
      </c>
      <c r="AQ95" s="15" t="str">
        <f>_xlfn.XLOOKUP(AO95,EngineUpgrades!$D$1:$J$1,EngineUpgrades!$D$17:$J$17,"",0,1)</f>
        <v/>
      </c>
      <c r="AR95" s="17">
        <v>2</v>
      </c>
      <c r="AS95" s="16" t="str">
        <f>IF(P95="Engine",_xlfn.XLOOKUP(_xlfn.CONCAT(N95,O95+AR95),TechTree!$C$2:$C$500,TechTree!$D$2:$D$500,"Not Valid Combination",0,1),"")</f>
        <v/>
      </c>
    </row>
    <row r="96" spans="1:45" ht="252.5" x14ac:dyDescent="0.35">
      <c r="A96" t="s">
        <v>595</v>
      </c>
      <c r="B96" t="s">
        <v>1271</v>
      </c>
      <c r="C96" t="s">
        <v>788</v>
      </c>
      <c r="D96" t="s">
        <v>789</v>
      </c>
      <c r="E96" t="s">
        <v>598</v>
      </c>
      <c r="F96" t="s">
        <v>7</v>
      </c>
      <c r="G96">
        <v>750</v>
      </c>
      <c r="H96">
        <v>150</v>
      </c>
      <c r="I96">
        <v>0.05</v>
      </c>
      <c r="J96" t="s">
        <v>68</v>
      </c>
      <c r="L96" s="12" t="str">
        <f t="shared" si="7"/>
        <v>@PART[aquila_adapter_s1p5_s0_1]:AFTER[Tantares] // Aquila Size 1.5 to Size 0 Adapter
{
    @TechRequired = Not Valid Combination
    engineUpgradeType = standardLFO
    engineNumber = 
    engineNumberUpgrade = 
    engineName = 
    engineNameUpgrade = 
    enginePartUpgradeName = 
}</v>
      </c>
      <c r="M96" s="9" t="str">
        <f>_xlfn.XLOOKUP(_xlfn.CONCAT(N96,O96),TechTree!$C$2:$C$500,TechTree!$D$2:$D$500,"Not Valid Combination",0,1)</f>
        <v>Not Valid Combination</v>
      </c>
      <c r="N96" s="8" t="s">
        <v>214</v>
      </c>
      <c r="O96" s="8">
        <v>-22</v>
      </c>
      <c r="P96" s="8" t="s">
        <v>11</v>
      </c>
      <c r="V96" s="10" t="s">
        <v>244</v>
      </c>
      <c r="W96" s="10" t="s">
        <v>255</v>
      </c>
      <c r="Y96" s="10" t="s">
        <v>295</v>
      </c>
      <c r="Z96" s="10" t="s">
        <v>304</v>
      </c>
      <c r="AA96" s="10" t="s">
        <v>330</v>
      </c>
      <c r="AC96" s="12" t="str">
        <f t="shared" si="8"/>
        <v>PARTUPGRADE:NEEDS[Tantares]
{
    name = 
    partIcon = aquila_adapter_s1p5_s0_1
    techRequired = Not Valid Combination
    title = 
    basicInfo = Increased Thrust, Increased Specific Impulse
    manufacturer = Kiwi Imagineers
    description = 
}
@PARTUPGRADE[]:NEEDS[Tantares]:FOR[zKiwiTechTree]
{
    @entryCost = #$@PART[aquila_adapter_s1p5_s0_1]/entryCost$
    @entryCost *= #$@KIWI_ENGINE_MULTIPLIERS/KEROLOX/UPGRADE_ENTRYCOST_MULTIPLIER$
    @title = #$@PART[aquila_adapter_s1p5_s0_1]/title$ Upgrade
    @description = #Our imagineers dreamt about making the $@PART[aquila_adapter_s1p5_s0_1]/engineName$ thrustier and efficientier and have 'made it so'.
}
@PART[aquila_adapter_s1p5_s0_1]:NEEDS[Tantares]:AFTER[zzKiwiTechTree]
{
    @description = #$description$ \n\n&lt;color=#ff0000&gt;This engine has an upgrade in $@PARTUPGRADE[]/techRequired$!&lt;/color&gt; 
}</v>
      </c>
      <c r="AD96" s="14"/>
      <c r="AE96" s="18" t="s">
        <v>330</v>
      </c>
      <c r="AF96" s="18"/>
      <c r="AG96" s="18"/>
      <c r="AH96" s="18"/>
      <c r="AI96" s="18"/>
      <c r="AJ96" s="18"/>
      <c r="AK96" s="18"/>
      <c r="AL96" s="19" t="str">
        <f t="shared" si="9"/>
        <v/>
      </c>
      <c r="AM96" s="14"/>
      <c r="AN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",W96,CHAR(10),Parts!AQ96,CHAR(10),"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Tank",IF(Y96="NA/Balloon","    KiwiFuelSwitchIgnore = true",IF(Y96="standardLiquidFuel",_xlfn.CONCAT("    fuelTankUpgradeType = ",Y96,CHAR(10),"    fuelTankSizeUpgrade = ",Z96),_xlfn.CONCAT("    fuelTankUpgradeType = ",Y96))),IF(P96="RCS","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6" s="16" t="str">
        <f>IF(P96="Engine",VLOOKUP(W96,EngineUpgrades!$A$2:$C$19,2,FALSE),"")</f>
        <v>singleFuel</v>
      </c>
      <c r="AP96" s="16" t="str">
        <f>IF(P96="Engine",VLOOKUP(W96,EngineUpgrades!$A$2:$C$19,3,FALSE),"")</f>
        <v>KEROLOX</v>
      </c>
      <c r="AQ96" s="15" t="str">
        <f>_xlfn.XLOOKUP(AO96,EngineUpgrades!$D$1:$J$1,EngineUpgrades!$D$17:$J$17,"",0,1)</f>
        <v xml:space="preserve">    engineNumber = 
    engineNumberUpgrade = 
    engineName = 
    engineNameUpgrade = 
</v>
      </c>
      <c r="AR96" s="17">
        <v>2</v>
      </c>
      <c r="AS96" s="16" t="str">
        <f>IF(P96="Engine",_xlfn.XLOOKUP(_xlfn.CONCAT(N96,O96+AR96),TechTree!$C$2:$C$500,TechTree!$D$2:$D$500,"Not Valid Combination",0,1),"")</f>
        <v>Not Valid Combination</v>
      </c>
    </row>
    <row r="97" spans="1:45" ht="192.5" x14ac:dyDescent="0.35">
      <c r="A97" t="s">
        <v>595</v>
      </c>
      <c r="B97" t="s">
        <v>1272</v>
      </c>
      <c r="C97" t="s">
        <v>790</v>
      </c>
      <c r="D97" t="s">
        <v>791</v>
      </c>
      <c r="E97" t="s">
        <v>598</v>
      </c>
      <c r="F97" t="s">
        <v>7</v>
      </c>
      <c r="G97">
        <v>750</v>
      </c>
      <c r="H97">
        <v>150</v>
      </c>
      <c r="I97">
        <v>0.05</v>
      </c>
      <c r="J97" t="s">
        <v>68</v>
      </c>
      <c r="L97" s="12" t="str">
        <f t="shared" si="7"/>
        <v>@PART[aquila_adapter_s1p5_s0p5_1]:AFTER[Tantares] // Aquila Size 1.5 to Size 0.5 Adapter
{
    @TechRequired = Not Valid Combination
    spacePlaneSystemUpgradeType = 
}</v>
      </c>
      <c r="M97" s="9" t="str">
        <f>_xlfn.XLOOKUP(_xlfn.CONCAT(N97,O97),TechTree!$C$2:$C$500,TechTree!$D$2:$D$500,"Not Valid Combination",0,1)</f>
        <v>Not Valid Combination</v>
      </c>
      <c r="N97" s="8" t="s">
        <v>337</v>
      </c>
      <c r="O97" s="8">
        <v>-23</v>
      </c>
      <c r="P97" s="8" t="s">
        <v>290</v>
      </c>
      <c r="V97" s="10" t="s">
        <v>244</v>
      </c>
      <c r="W97" s="10" t="s">
        <v>260</v>
      </c>
      <c r="Y97" s="10" t="s">
        <v>295</v>
      </c>
      <c r="Z97" s="10" t="s">
        <v>304</v>
      </c>
      <c r="AA97" s="10" t="s">
        <v>330</v>
      </c>
      <c r="AC97" s="12" t="str">
        <f t="shared" si="8"/>
        <v>// Choose the one with the part that you want to represent the system
PARTUPGRADE:NEEDS[Tantares]
{
    name = Upgrade
    partIcon = aquila_adapter_s1p5_s0p5_1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7" s="14"/>
      <c r="AE97" s="18" t="s">
        <v>330</v>
      </c>
      <c r="AF97" s="18"/>
      <c r="AG97" s="18"/>
      <c r="AH97" s="18"/>
      <c r="AI97" s="18"/>
      <c r="AJ97" s="18"/>
      <c r="AK97" s="18"/>
      <c r="AL97" s="19" t="str">
        <f t="shared" si="9"/>
        <v/>
      </c>
      <c r="AM97" s="14"/>
      <c r="AN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",W97,CHAR(10),Parts!AQ97,CHAR(10),"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Tank",IF(Y97="NA/Balloon","    KiwiFuelSwitchIgnore = true",IF(Y97="standardLiquidFuel",_xlfn.CONCAT("    fuelTankUpgradeType = ",Y97,CHAR(10),"    fuelTankSizeUpgrade = ",Z97),_xlfn.CONCAT("    fuelTankUpgradeType = ",Y97))),IF(P97="RCS","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7" s="16" t="str">
        <f>IF(P97="Engine",VLOOKUP(W97,EngineUpgrades!$A$2:$C$19,2,FALSE),"")</f>
        <v/>
      </c>
      <c r="AP97" s="16" t="str">
        <f>IF(P97="Engine",VLOOKUP(W97,EngineUpgrades!$A$2:$C$19,3,FALSE),"")</f>
        <v/>
      </c>
      <c r="AQ97" s="15" t="str">
        <f>_xlfn.XLOOKUP(AO97,EngineUpgrades!$D$1:$J$1,EngineUpgrades!$D$17:$J$17,"",0,1)</f>
        <v/>
      </c>
      <c r="AR97" s="17">
        <v>2</v>
      </c>
      <c r="AS97" s="16" t="str">
        <f>IF(P97="Engine",_xlfn.XLOOKUP(_xlfn.CONCAT(N97,O97+AR97),TechTree!$C$2:$C$500,TechTree!$D$2:$D$500,"Not Valid Combination",0,1),"")</f>
        <v/>
      </c>
    </row>
    <row r="98" spans="1:45" ht="252.5" x14ac:dyDescent="0.35">
      <c r="A98" t="s">
        <v>595</v>
      </c>
      <c r="B98" t="s">
        <v>1273</v>
      </c>
      <c r="C98" t="s">
        <v>792</v>
      </c>
      <c r="D98" t="s">
        <v>793</v>
      </c>
      <c r="E98" t="s">
        <v>598</v>
      </c>
      <c r="F98" t="s">
        <v>7</v>
      </c>
      <c r="G98">
        <v>750</v>
      </c>
      <c r="H98">
        <v>150</v>
      </c>
      <c r="I98">
        <v>0.05</v>
      </c>
      <c r="J98" t="s">
        <v>68</v>
      </c>
      <c r="L98" s="12" t="str">
        <f t="shared" si="7"/>
        <v>@PART[aquila_adapter_s1p5_s1_1]:AFTER[Tantares] // Aquila Size 1.5 to Size 1 Adapter
{
    @TechRequired = Not Valid Combination
    engineUpgradeType = standardLFO
    engineNumber = 
    engineNumberUpgrade = 
    engineName = 
    engineNameUpgrade = 
    enginePartUpgradeName = 
}</v>
      </c>
      <c r="M98" s="9" t="str">
        <f>_xlfn.XLOOKUP(_xlfn.CONCAT(N98,O98),TechTree!$C$2:$C$500,TechTree!$D$2:$D$500,"Not Valid Combination",0,1)</f>
        <v>Not Valid Combination</v>
      </c>
      <c r="N98" s="8" t="s">
        <v>214</v>
      </c>
      <c r="O98" s="8">
        <v>-24</v>
      </c>
      <c r="P98" s="8" t="s">
        <v>11</v>
      </c>
      <c r="V98" s="10" t="s">
        <v>244</v>
      </c>
      <c r="W98" s="10" t="s">
        <v>255</v>
      </c>
      <c r="Y98" s="10" t="s">
        <v>295</v>
      </c>
      <c r="Z98" s="10" t="s">
        <v>304</v>
      </c>
      <c r="AA98" s="10" t="s">
        <v>330</v>
      </c>
      <c r="AC98" s="12" t="str">
        <f t="shared" si="8"/>
        <v>PARTUPGRADE:NEEDS[Tantares]
{
    name = 
    partIcon = aquila_adapter_s1p5_s1_1
    techRequired = Not Valid Combination
    title = 
    basicInfo = Increased Thrust, Increased Specific Impulse
    manufacturer = Kiwi Imagineers
    description = 
}
@PARTUPGRADE[]:NEEDS[Tantares]:FOR[zKiwiTechTree]
{
    @entryCost = #$@PART[aquila_adapter_s1p5_s1_1]/entryCost$
    @entryCost *= #$@KIWI_ENGINE_MULTIPLIERS/KEROLOX/UPGRADE_ENTRYCOST_MULTIPLIER$
    @title = #$@PART[aquila_adapter_s1p5_s1_1]/title$ Upgrade
    @description = #Our imagineers dreamt about making the $@PART[aquila_adapter_s1p5_s1_1]/engineName$ thrustier and efficientier and have 'made it so'.
}
@PART[aquila_adapter_s1p5_s1_1]:NEEDS[Tantares]:AFTER[zzKiwiTechTree]
{
    @description = #$description$ \n\n&lt;color=#ff0000&gt;This engine has an upgrade in $@PARTUPGRADE[]/techRequired$!&lt;/color&gt; 
}</v>
      </c>
      <c r="AD98" s="14"/>
      <c r="AE98" s="18" t="s">
        <v>330</v>
      </c>
      <c r="AF98" s="18"/>
      <c r="AG98" s="18"/>
      <c r="AH98" s="18"/>
      <c r="AI98" s="18"/>
      <c r="AJ98" s="18"/>
      <c r="AK98" s="18"/>
      <c r="AL98" s="19" t="str">
        <f t="shared" si="9"/>
        <v/>
      </c>
      <c r="AM98" s="14"/>
      <c r="AN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",W98,CHAR(10),Parts!AQ98,CHAR(10),"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Tank",IF(Y98="NA/Balloon","    KiwiFuelSwitchIgnore = true",IF(Y98="standardLiquidFuel",_xlfn.CONCAT("    fuelTankUpgradeType = ",Y98,CHAR(10),"    fuelTankSizeUpgrade = ",Z98),_xlfn.CONCAT("    fuelTankUpgradeType = ",Y98))),IF(P98="RCS","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8" s="16" t="str">
        <f>IF(P98="Engine",VLOOKUP(W98,EngineUpgrades!$A$2:$C$19,2,FALSE),"")</f>
        <v>singleFuel</v>
      </c>
      <c r="AP98" s="16" t="str">
        <f>IF(P98="Engine",VLOOKUP(W98,EngineUpgrades!$A$2:$C$19,3,FALSE),"")</f>
        <v>KEROLOX</v>
      </c>
      <c r="AQ98" s="15" t="str">
        <f>_xlfn.XLOOKUP(AO98,EngineUpgrades!$D$1:$J$1,EngineUpgrades!$D$17:$J$17,"",0,1)</f>
        <v xml:space="preserve">    engineNumber = 
    engineNumberUpgrade = 
    engineName = 
    engineNameUpgrade = 
</v>
      </c>
      <c r="AR98" s="17">
        <v>2</v>
      </c>
      <c r="AS98" s="16" t="str">
        <f>IF(P98="Engine",_xlfn.XLOOKUP(_xlfn.CONCAT(N98,O98+AR98),TechTree!$C$2:$C$500,TechTree!$D$2:$D$500,"Not Valid Combination",0,1),"")</f>
        <v>Not Valid Combination</v>
      </c>
    </row>
    <row r="99" spans="1:45" ht="192.5" x14ac:dyDescent="0.35">
      <c r="A99" t="s">
        <v>595</v>
      </c>
      <c r="B99" t="s">
        <v>1274</v>
      </c>
      <c r="C99" t="s">
        <v>794</v>
      </c>
      <c r="D99" t="s">
        <v>795</v>
      </c>
      <c r="E99" t="s">
        <v>598</v>
      </c>
      <c r="F99" t="s">
        <v>7</v>
      </c>
      <c r="G99">
        <v>7500</v>
      </c>
      <c r="H99">
        <v>1500</v>
      </c>
      <c r="I99">
        <v>0.75</v>
      </c>
      <c r="J99" t="s">
        <v>68</v>
      </c>
      <c r="L99" s="12" t="str">
        <f t="shared" si="7"/>
        <v>@PART[aquila_adapter_s2_s0p5_1]:AFTER[Tantares] // Aquila Size 2 to Size 0.5 Adapter
{
    @TechRequired = Not Valid Combination
    spacePlaneSystemUpgradeType = 
}</v>
      </c>
      <c r="M99" s="9" t="str">
        <f>_xlfn.XLOOKUP(_xlfn.CONCAT(N99,O99),TechTree!$C$2:$C$500,TechTree!$D$2:$D$500,"Not Valid Combination",0,1)</f>
        <v>Not Valid Combination</v>
      </c>
      <c r="N99" s="8" t="s">
        <v>337</v>
      </c>
      <c r="O99" s="8">
        <v>-25</v>
      </c>
      <c r="P99" s="8" t="s">
        <v>290</v>
      </c>
      <c r="V99" s="10" t="s">
        <v>244</v>
      </c>
      <c r="W99" s="10" t="s">
        <v>260</v>
      </c>
      <c r="Y99" s="10" t="s">
        <v>295</v>
      </c>
      <c r="Z99" s="10" t="s">
        <v>304</v>
      </c>
      <c r="AA99" s="10" t="s">
        <v>330</v>
      </c>
      <c r="AC99" s="12" t="str">
        <f t="shared" si="8"/>
        <v>// Choose the one with the part that you want to represent the system
PARTUPGRADE:NEEDS[Tantares]
{
    name = Upgrade
    partIcon = aquila_adapter_s2_s0p5_1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9" s="14"/>
      <c r="AE99" s="18" t="s">
        <v>330</v>
      </c>
      <c r="AF99" s="18"/>
      <c r="AG99" s="18"/>
      <c r="AH99" s="18"/>
      <c r="AI99" s="18"/>
      <c r="AJ99" s="18"/>
      <c r="AK99" s="18"/>
      <c r="AL99" s="19" t="str">
        <f t="shared" si="9"/>
        <v/>
      </c>
      <c r="AM99" s="14"/>
      <c r="AN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",W99,CHAR(10),Parts!AQ99,CHAR(10),"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Tank",IF(Y99="NA/Balloon","    KiwiFuelSwitchIgnore = true",IF(Y99="standardLiquidFuel",_xlfn.CONCAT("    fuelTankUpgradeType = ",Y99,CHAR(10),"    fuelTankSizeUpgrade = ",Z99),_xlfn.CONCAT("    fuelTankUpgradeType = ",Y99))),IF(P99="RCS","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9" s="16" t="str">
        <f>IF(P99="Engine",VLOOKUP(W99,EngineUpgrades!$A$2:$C$19,2,FALSE),"")</f>
        <v/>
      </c>
      <c r="AP99" s="16" t="str">
        <f>IF(P99="Engine",VLOOKUP(W99,EngineUpgrades!$A$2:$C$19,3,FALSE),"")</f>
        <v/>
      </c>
      <c r="AQ99" s="15" t="str">
        <f>_xlfn.XLOOKUP(AO99,EngineUpgrades!$D$1:$J$1,EngineUpgrades!$D$17:$J$17,"",0,1)</f>
        <v/>
      </c>
      <c r="AR99" s="17">
        <v>2</v>
      </c>
      <c r="AS99" s="16" t="str">
        <f>IF(P99="Engine",_xlfn.XLOOKUP(_xlfn.CONCAT(N99,O99+AR99),TechTree!$C$2:$C$500,TechTree!$D$2:$D$500,"Not Valid Combination",0,1),"")</f>
        <v/>
      </c>
    </row>
    <row r="100" spans="1:45" ht="252.5" x14ac:dyDescent="0.35">
      <c r="A100" t="s">
        <v>595</v>
      </c>
      <c r="B100" t="s">
        <v>1275</v>
      </c>
      <c r="C100" t="s">
        <v>796</v>
      </c>
      <c r="D100" t="s">
        <v>797</v>
      </c>
      <c r="E100" t="s">
        <v>598</v>
      </c>
      <c r="F100" t="s">
        <v>7</v>
      </c>
      <c r="G100">
        <v>7500</v>
      </c>
      <c r="H100">
        <v>1500</v>
      </c>
      <c r="I100">
        <v>0.75</v>
      </c>
      <c r="J100" t="s">
        <v>68</v>
      </c>
      <c r="L100" s="12" t="str">
        <f t="shared" si="7"/>
        <v>@PART[aquila_adapter_s2_s1p5_1]:AFTER[Tantares] // Aquila Size 2 to Size 1.5 Adapter
{
    @TechRequired = Not Valid Combination
    engineUpgradeType = standardLFO
    engineNumber = 
    engineNumberUpgrade = 
    engineName = 
    engineNameUpgrade = 
    enginePartUpgradeName = 
}</v>
      </c>
      <c r="M100" s="9" t="str">
        <f>_xlfn.XLOOKUP(_xlfn.CONCAT(N100,O100),TechTree!$C$2:$C$500,TechTree!$D$2:$D$500,"Not Valid Combination",0,1)</f>
        <v>Not Valid Combination</v>
      </c>
      <c r="N100" s="8" t="s">
        <v>214</v>
      </c>
      <c r="O100" s="8">
        <v>-26</v>
      </c>
      <c r="P100" s="8" t="s">
        <v>11</v>
      </c>
      <c r="V100" s="10" t="s">
        <v>244</v>
      </c>
      <c r="W100" s="10" t="s">
        <v>255</v>
      </c>
      <c r="Y100" s="10" t="s">
        <v>295</v>
      </c>
      <c r="Z100" s="10" t="s">
        <v>304</v>
      </c>
      <c r="AA100" s="10" t="s">
        <v>330</v>
      </c>
      <c r="AC100" s="12" t="str">
        <f t="shared" si="8"/>
        <v>PARTUPGRADE:NEEDS[Tantares]
{
    name = 
    partIcon = aquila_adapter_s2_s1p5_1
    techRequired = Not Valid Combination
    title = 
    basicInfo = Increased Thrust, Increased Specific Impulse
    manufacturer = Kiwi Imagineers
    description = 
}
@PARTUPGRADE[]:NEEDS[Tantares]:FOR[zKiwiTechTree]
{
    @entryCost = #$@PART[aquila_adapter_s2_s1p5_1]/entryCost$
    @entryCost *= #$@KIWI_ENGINE_MULTIPLIERS/KEROLOX/UPGRADE_ENTRYCOST_MULTIPLIER$
    @title = #$@PART[aquila_adapter_s2_s1p5_1]/title$ Upgrade
    @description = #Our imagineers dreamt about making the $@PART[aquila_adapter_s2_s1p5_1]/engineName$ thrustier and efficientier and have 'made it so'.
}
@PART[aquila_adapter_s2_s1p5_1]:NEEDS[Tantares]:AFTER[zzKiwiTechTree]
{
    @description = #$description$ \n\n&lt;color=#ff0000&gt;This engine has an upgrade in $@PARTUPGRADE[]/techRequired$!&lt;/color&gt; 
}</v>
      </c>
      <c r="AD100" s="14"/>
      <c r="AE100" s="18" t="s">
        <v>330</v>
      </c>
      <c r="AF100" s="18"/>
      <c r="AG100" s="18"/>
      <c r="AH100" s="18"/>
      <c r="AI100" s="18"/>
      <c r="AJ100" s="18"/>
      <c r="AK100" s="18"/>
      <c r="AL100" s="19" t="str">
        <f t="shared" si="9"/>
        <v/>
      </c>
      <c r="AM100" s="14"/>
      <c r="AN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",W100,CHAR(10),Parts!AQ100,CHAR(10),"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Tank",IF(Y100="NA/Balloon","    KiwiFuelSwitchIgnore = true",IF(Y100="standardLiquidFuel",_xlfn.CONCAT("    fuelTankUpgradeType = ",Y100,CHAR(10),"    fuelTankSizeUpgrade = ",Z100),_xlfn.CONCAT("    fuelTankUpgradeType = ",Y100))),IF(P100="RCS","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0" s="16" t="str">
        <f>IF(P100="Engine",VLOOKUP(W100,EngineUpgrades!$A$2:$C$19,2,FALSE),"")</f>
        <v>singleFuel</v>
      </c>
      <c r="AP100" s="16" t="str">
        <f>IF(P100="Engine",VLOOKUP(W100,EngineUpgrades!$A$2:$C$19,3,FALSE),"")</f>
        <v>KEROLOX</v>
      </c>
      <c r="AQ100" s="15" t="str">
        <f>_xlfn.XLOOKUP(AO100,EngineUpgrades!$D$1:$J$1,EngineUpgrades!$D$17:$J$17,"",0,1)</f>
        <v xml:space="preserve">    engineNumber = 
    engineNumberUpgrade = 
    engineName = 
    engineNameUpgrade = 
</v>
      </c>
      <c r="AR100" s="17">
        <v>2</v>
      </c>
      <c r="AS100" s="16" t="str">
        <f>IF(P100="Engine",_xlfn.XLOOKUP(_xlfn.CONCAT(N100,O100+AR100),TechTree!$C$2:$C$500,TechTree!$D$2:$D$500,"Not Valid Combination",0,1),"")</f>
        <v>Not Valid Combination</v>
      </c>
    </row>
    <row r="101" spans="1:45" ht="192.5" x14ac:dyDescent="0.35">
      <c r="A101" t="s">
        <v>595</v>
      </c>
      <c r="B101" t="s">
        <v>1276</v>
      </c>
      <c r="C101" t="s">
        <v>798</v>
      </c>
      <c r="D101" t="s">
        <v>799</v>
      </c>
      <c r="E101" t="s">
        <v>598</v>
      </c>
      <c r="F101" t="s">
        <v>369</v>
      </c>
      <c r="G101">
        <v>3750</v>
      </c>
      <c r="H101">
        <v>750</v>
      </c>
      <c r="I101">
        <v>0.75</v>
      </c>
      <c r="J101" t="s">
        <v>88</v>
      </c>
      <c r="L101" s="12" t="str">
        <f t="shared" si="7"/>
        <v>@PART[aquila_cargo_bay_s1p5_2]:AFTER[Tantares] // Aquila Size 1.5 Cargo Bay
{
    @TechRequired = Not Valid Combination
    spacePlaneSystemUpgradeType = 
}</v>
      </c>
      <c r="M101" s="9" t="str">
        <f>_xlfn.XLOOKUP(_xlfn.CONCAT(N101,O101),TechTree!$C$2:$C$500,TechTree!$D$2:$D$500,"Not Valid Combination",0,1)</f>
        <v>Not Valid Combination</v>
      </c>
      <c r="N101" s="8" t="s">
        <v>337</v>
      </c>
      <c r="O101" s="8">
        <v>-27</v>
      </c>
      <c r="P101" s="8" t="s">
        <v>290</v>
      </c>
      <c r="V101" s="10" t="s">
        <v>244</v>
      </c>
      <c r="W101" s="10" t="s">
        <v>260</v>
      </c>
      <c r="Y101" s="10" t="s">
        <v>295</v>
      </c>
      <c r="Z101" s="10" t="s">
        <v>304</v>
      </c>
      <c r="AA101" s="10" t="s">
        <v>330</v>
      </c>
      <c r="AC101" s="12" t="str">
        <f t="shared" si="8"/>
        <v>// Choose the one with the part that you want to represent the system
PARTUPGRADE:NEEDS[Tantares]
{
    name = Upgrade
    partIcon = aquila_cargo_bay_s1p5_2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1" s="14"/>
      <c r="AE101" s="18" t="s">
        <v>330</v>
      </c>
      <c r="AF101" s="18"/>
      <c r="AG101" s="18"/>
      <c r="AH101" s="18"/>
      <c r="AI101" s="18"/>
      <c r="AJ101" s="18"/>
      <c r="AK101" s="18"/>
      <c r="AL101" s="19" t="str">
        <f t="shared" si="9"/>
        <v/>
      </c>
      <c r="AM101" s="14"/>
      <c r="AN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",W101,CHAR(10),Parts!AQ101,CHAR(10),"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Tank",IF(Y101="NA/Balloon","    KiwiFuelSwitchIgnore = true",IF(Y101="standardLiquidFuel",_xlfn.CONCAT("    fuelTankUpgradeType = ",Y101,CHAR(10),"    fuelTankSizeUpgrade = ",Z101),_xlfn.CONCAT("    fuelTankUpgradeType = ",Y101))),IF(P101="RCS","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1" s="16" t="str">
        <f>IF(P101="Engine",VLOOKUP(W101,EngineUpgrades!$A$2:$C$19,2,FALSE),"")</f>
        <v/>
      </c>
      <c r="AP101" s="16" t="str">
        <f>IF(P101="Engine",VLOOKUP(W101,EngineUpgrades!$A$2:$C$19,3,FALSE),"")</f>
        <v/>
      </c>
      <c r="AQ101" s="15" t="str">
        <f>_xlfn.XLOOKUP(AO101,EngineUpgrades!$D$1:$J$1,EngineUpgrades!$D$17:$J$17,"",0,1)</f>
        <v/>
      </c>
      <c r="AR101" s="17">
        <v>2</v>
      </c>
      <c r="AS101" s="16" t="str">
        <f>IF(P101="Engine",_xlfn.XLOOKUP(_xlfn.CONCAT(N101,O101+AR101),TechTree!$C$2:$C$500,TechTree!$D$2:$D$500,"Not Valid Combination",0,1),"")</f>
        <v/>
      </c>
    </row>
    <row r="102" spans="1:45" ht="252.5" x14ac:dyDescent="0.35">
      <c r="A102" t="s">
        <v>595</v>
      </c>
      <c r="B102" t="s">
        <v>1277</v>
      </c>
      <c r="C102" t="s">
        <v>800</v>
      </c>
      <c r="D102" t="s">
        <v>801</v>
      </c>
      <c r="E102" t="s">
        <v>598</v>
      </c>
      <c r="F102" t="s">
        <v>6</v>
      </c>
      <c r="G102">
        <v>17000</v>
      </c>
      <c r="H102">
        <v>3400</v>
      </c>
      <c r="I102">
        <v>0.5</v>
      </c>
      <c r="J102" t="s">
        <v>68</v>
      </c>
      <c r="L102" s="12" t="str">
        <f t="shared" si="7"/>
        <v>@PART[aquila_control_s2_1]:AFTER[Tantares] // Aquila ACU-25 Autonomous Control Block
{
    @TechRequired = Not Valid Combination
    engineUpgradeType = standardLFO
    engineNumber = 
    engineNumberUpgrade = 
    engineName = 
    engineNameUpgrade = 
    enginePartUpgradeName = 
}</v>
      </c>
      <c r="M102" s="9" t="str">
        <f>_xlfn.XLOOKUP(_xlfn.CONCAT(N102,O102),TechTree!$C$2:$C$500,TechTree!$D$2:$D$500,"Not Valid Combination",0,1)</f>
        <v>Not Valid Combination</v>
      </c>
      <c r="N102" s="8" t="s">
        <v>214</v>
      </c>
      <c r="O102" s="8">
        <v>-28</v>
      </c>
      <c r="P102" s="8" t="s">
        <v>11</v>
      </c>
      <c r="V102" s="10" t="s">
        <v>244</v>
      </c>
      <c r="W102" s="10" t="s">
        <v>255</v>
      </c>
      <c r="Y102" s="10" t="s">
        <v>295</v>
      </c>
      <c r="Z102" s="10" t="s">
        <v>304</v>
      </c>
      <c r="AA102" s="10" t="s">
        <v>330</v>
      </c>
      <c r="AC102" s="12" t="str">
        <f t="shared" si="8"/>
        <v>PARTUPGRADE:NEEDS[Tantares]
{
    name = 
    partIcon = aquila_control_s2_1
    techRequired = Not Valid Combination
    title = 
    basicInfo = Increased Thrust, Increased Specific Impulse
    manufacturer = Kiwi Imagineers
    description = 
}
@PARTUPGRADE[]:NEEDS[Tantares]:FOR[zKiwiTechTree]
{
    @entryCost = #$@PART[aquila_control_s2_1]/entryCost$
    @entryCost *= #$@KIWI_ENGINE_MULTIPLIERS/KEROLOX/UPGRADE_ENTRYCOST_MULTIPLIER$
    @title = #$@PART[aquila_control_s2_1]/title$ Upgrade
    @description = #Our imagineers dreamt about making the $@PART[aquila_control_s2_1]/engineName$ thrustier and efficientier and have 'made it so'.
}
@PART[aquila_control_s2_1]:NEEDS[Tantares]:AFTER[zzKiwiTechTree]
{
    @description = #$description$ \n\n&lt;color=#ff0000&gt;This engine has an upgrade in $@PARTUPGRADE[]/techRequired$!&lt;/color&gt; 
}</v>
      </c>
      <c r="AD102" s="14"/>
      <c r="AE102" s="18" t="s">
        <v>330</v>
      </c>
      <c r="AF102" s="18"/>
      <c r="AG102" s="18"/>
      <c r="AH102" s="18"/>
      <c r="AI102" s="18"/>
      <c r="AJ102" s="18"/>
      <c r="AK102" s="18"/>
      <c r="AL102" s="19" t="str">
        <f t="shared" si="9"/>
        <v/>
      </c>
      <c r="AM102" s="14"/>
      <c r="AN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",W102,CHAR(10),Parts!AQ102,CHAR(10),"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Tank",IF(Y102="NA/Balloon","    KiwiFuelSwitchIgnore = true",IF(Y102="standardLiquidFuel",_xlfn.CONCAT("    fuelTankUpgradeType = ",Y102,CHAR(10),"    fuelTankSizeUpgrade = ",Z102),_xlfn.CONCAT("    fuelTankUpgradeType = ",Y102))),IF(P102="RCS","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2" s="16" t="str">
        <f>IF(P102="Engine",VLOOKUP(W102,EngineUpgrades!$A$2:$C$19,2,FALSE),"")</f>
        <v>singleFuel</v>
      </c>
      <c r="AP102" s="16" t="str">
        <f>IF(P102="Engine",VLOOKUP(W102,EngineUpgrades!$A$2:$C$19,3,FALSE),"")</f>
        <v>KEROLOX</v>
      </c>
      <c r="AQ102" s="15" t="str">
        <f>_xlfn.XLOOKUP(AO102,EngineUpgrades!$D$1:$J$1,EngineUpgrades!$D$17:$J$17,"",0,1)</f>
        <v xml:space="preserve">    engineNumber = 
    engineNumberUpgrade = 
    engineName = 
    engineNameUpgrade = 
</v>
      </c>
      <c r="AR102" s="17">
        <v>2</v>
      </c>
      <c r="AS102" s="16" t="str">
        <f>IF(P102="Engine",_xlfn.XLOOKUP(_xlfn.CONCAT(N102,O102+AR102),TechTree!$C$2:$C$500,TechTree!$D$2:$D$500,"Not Valid Combination",0,1),"")</f>
        <v>Not Valid Combination</v>
      </c>
    </row>
    <row r="103" spans="1:45" ht="192.5" x14ac:dyDescent="0.35">
      <c r="A103" t="s">
        <v>595</v>
      </c>
      <c r="B103" t="s">
        <v>1278</v>
      </c>
      <c r="C103" t="s">
        <v>802</v>
      </c>
      <c r="D103" t="s">
        <v>803</v>
      </c>
      <c r="E103" t="s">
        <v>598</v>
      </c>
      <c r="F103" t="s">
        <v>605</v>
      </c>
      <c r="G103">
        <v>1375</v>
      </c>
      <c r="H103">
        <v>275</v>
      </c>
      <c r="I103">
        <v>0.5</v>
      </c>
      <c r="J103" t="s">
        <v>68</v>
      </c>
      <c r="L103" s="12" t="str">
        <f t="shared" si="7"/>
        <v>@PART[aquila_crew_s1_1_1]:AFTER[Tantares] // Aquila 12-A1 "Banehytte" Crew Compartment A
{
    @TechRequired = Not Valid Combination
    spacePlaneSystemUpgradeType = 
}</v>
      </c>
      <c r="M103" s="9" t="str">
        <f>_xlfn.XLOOKUP(_xlfn.CONCAT(N103,O103),TechTree!$C$2:$C$500,TechTree!$D$2:$D$500,"Not Valid Combination",0,1)</f>
        <v>Not Valid Combination</v>
      </c>
      <c r="N103" s="8" t="s">
        <v>337</v>
      </c>
      <c r="O103" s="8">
        <v>-29</v>
      </c>
      <c r="P103" s="8" t="s">
        <v>290</v>
      </c>
      <c r="V103" s="10" t="s">
        <v>244</v>
      </c>
      <c r="W103" s="10" t="s">
        <v>260</v>
      </c>
      <c r="Y103" s="10" t="s">
        <v>295</v>
      </c>
      <c r="Z103" s="10" t="s">
        <v>304</v>
      </c>
      <c r="AA103" s="10" t="s">
        <v>330</v>
      </c>
      <c r="AC103" s="12" t="str">
        <f t="shared" si="8"/>
        <v>// Choose the one with the part that you want to represent the system
PARTUPGRADE:NEEDS[Tantares]
{
    name = Upgrade
    partIcon = aquila_crew_s1_1_1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3" s="14"/>
      <c r="AE103" s="18" t="s">
        <v>330</v>
      </c>
      <c r="AF103" s="18"/>
      <c r="AG103" s="18"/>
      <c r="AH103" s="18"/>
      <c r="AI103" s="18"/>
      <c r="AJ103" s="18"/>
      <c r="AK103" s="18"/>
      <c r="AL103" s="19" t="str">
        <f t="shared" si="9"/>
        <v/>
      </c>
      <c r="AM103" s="14"/>
      <c r="AN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",W103,CHAR(10),Parts!AQ103,CHAR(10),"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Tank",IF(Y103="NA/Balloon","    KiwiFuelSwitchIgnore = true",IF(Y103="standardLiquidFuel",_xlfn.CONCAT("    fuelTankUpgradeType = ",Y103,CHAR(10),"    fuelTankSizeUpgrade = ",Z103),_xlfn.CONCAT("    fuelTankUpgradeType = ",Y103))),IF(P103="RCS","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3" s="16" t="str">
        <f>IF(P103="Engine",VLOOKUP(W103,EngineUpgrades!$A$2:$C$19,2,FALSE),"")</f>
        <v/>
      </c>
      <c r="AP103" s="16" t="str">
        <f>IF(P103="Engine",VLOOKUP(W103,EngineUpgrades!$A$2:$C$19,3,FALSE),"")</f>
        <v/>
      </c>
      <c r="AQ103" s="15" t="str">
        <f>_xlfn.XLOOKUP(AO103,EngineUpgrades!$D$1:$J$1,EngineUpgrades!$D$17:$J$17,"",0,1)</f>
        <v/>
      </c>
      <c r="AR103" s="17">
        <v>2</v>
      </c>
      <c r="AS103" s="16" t="str">
        <f>IF(P103="Engine",_xlfn.XLOOKUP(_xlfn.CONCAT(N103,O103+AR103),TechTree!$C$2:$C$500,TechTree!$D$2:$D$500,"Not Valid Combination",0,1),"")</f>
        <v/>
      </c>
    </row>
    <row r="104" spans="1:45" ht="252.5" x14ac:dyDescent="0.35">
      <c r="A104" t="s">
        <v>595</v>
      </c>
      <c r="B104" t="s">
        <v>1279</v>
      </c>
      <c r="C104" t="s">
        <v>804</v>
      </c>
      <c r="D104" t="s">
        <v>805</v>
      </c>
      <c r="E104" t="s">
        <v>598</v>
      </c>
      <c r="F104" t="s">
        <v>605</v>
      </c>
      <c r="G104">
        <v>1375</v>
      </c>
      <c r="H104">
        <v>275</v>
      </c>
      <c r="I104">
        <v>0.5</v>
      </c>
      <c r="J104" t="s">
        <v>68</v>
      </c>
      <c r="L104" s="12" t="str">
        <f t="shared" si="7"/>
        <v>@PART[aquila_crew_s1_1_2]:AFTER[Tantares] // Aquila 12-A2 "Banehytte" Crew Compartment B
{
    @TechRequired = Not Valid Combination
    engineUpgradeType = standardLFO
    engineNumber = 
    engineNumberUpgrade = 
    engineName = 
    engineNameUpgrade = 
    enginePartUpgradeName = 
}</v>
      </c>
      <c r="M104" s="9" t="str">
        <f>_xlfn.XLOOKUP(_xlfn.CONCAT(N104,O104),TechTree!$C$2:$C$500,TechTree!$D$2:$D$500,"Not Valid Combination",0,1)</f>
        <v>Not Valid Combination</v>
      </c>
      <c r="N104" s="8" t="s">
        <v>214</v>
      </c>
      <c r="O104" s="8">
        <v>-30</v>
      </c>
      <c r="P104" s="8" t="s">
        <v>11</v>
      </c>
      <c r="V104" s="10" t="s">
        <v>244</v>
      </c>
      <c r="W104" s="10" t="s">
        <v>255</v>
      </c>
      <c r="Y104" s="10" t="s">
        <v>295</v>
      </c>
      <c r="Z104" s="10" t="s">
        <v>304</v>
      </c>
      <c r="AA104" s="10" t="s">
        <v>330</v>
      </c>
      <c r="AC104" s="12" t="str">
        <f t="shared" si="8"/>
        <v>PARTUPGRADE:NEEDS[Tantares]
{
    name = 
    partIcon = aquila_crew_s1_1_2
    techRequired = Not Valid Combination
    title = 
    basicInfo = Increased Thrust, Increased Specific Impulse
    manufacturer = Kiwi Imagineers
    description = 
}
@PARTUPGRADE[]:NEEDS[Tantares]:FOR[zKiwiTechTree]
{
    @entryCost = #$@PART[aquila_crew_s1_1_2]/entryCost$
    @entryCost *= #$@KIWI_ENGINE_MULTIPLIERS/KEROLOX/UPGRADE_ENTRYCOST_MULTIPLIER$
    @title = #$@PART[aquila_crew_s1_1_2]/title$ Upgrade
    @description = #Our imagineers dreamt about making the $@PART[aquila_crew_s1_1_2]/engineName$ thrustier and efficientier and have 'made it so'.
}
@PART[aquila_crew_s1_1_2]:NEEDS[Tantares]:AFTER[zzKiwiTechTree]
{
    @description = #$description$ \n\n&lt;color=#ff0000&gt;This engine has an upgrade in $@PARTUPGRADE[]/techRequired$!&lt;/color&gt; 
}</v>
      </c>
      <c r="AD104" s="14"/>
      <c r="AE104" s="18" t="s">
        <v>330</v>
      </c>
      <c r="AF104" s="18"/>
      <c r="AG104" s="18"/>
      <c r="AH104" s="18"/>
      <c r="AI104" s="18"/>
      <c r="AJ104" s="18"/>
      <c r="AK104" s="18"/>
      <c r="AL104" s="19" t="str">
        <f t="shared" si="9"/>
        <v/>
      </c>
      <c r="AM104" s="14"/>
      <c r="AN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",W104,CHAR(10),Parts!AQ104,CHAR(10),"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Tank",IF(Y104="NA/Balloon","    KiwiFuelSwitchIgnore = true",IF(Y104="standardLiquidFuel",_xlfn.CONCAT("    fuelTankUpgradeType = ",Y104,CHAR(10),"    fuelTankSizeUpgrade = ",Z104),_xlfn.CONCAT("    fuelTankUpgradeType = ",Y104))),IF(P104="RCS","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4" s="16" t="str">
        <f>IF(P104="Engine",VLOOKUP(W104,EngineUpgrades!$A$2:$C$19,2,FALSE),"")</f>
        <v>singleFuel</v>
      </c>
      <c r="AP104" s="16" t="str">
        <f>IF(P104="Engine",VLOOKUP(W104,EngineUpgrades!$A$2:$C$19,3,FALSE),"")</f>
        <v>KEROLOX</v>
      </c>
      <c r="AQ104" s="15" t="str">
        <f>_xlfn.XLOOKUP(AO104,EngineUpgrades!$D$1:$J$1,EngineUpgrades!$D$17:$J$17,"",0,1)</f>
        <v xml:space="preserve">    engineNumber = 
    engineNumberUpgrade = 
    engineName = 
    engineNameUpgrade = 
</v>
      </c>
      <c r="AR104" s="17">
        <v>2</v>
      </c>
      <c r="AS104" s="16" t="str">
        <f>IF(P104="Engine",_xlfn.XLOOKUP(_xlfn.CONCAT(N104,O104+AR104),TechTree!$C$2:$C$500,TechTree!$D$2:$D$500,"Not Valid Combination",0,1),"")</f>
        <v>Not Valid Combination</v>
      </c>
    </row>
    <row r="105" spans="1:45" ht="192.5" x14ac:dyDescent="0.35">
      <c r="A105" t="s">
        <v>595</v>
      </c>
      <c r="B105" t="s">
        <v>1280</v>
      </c>
      <c r="C105" t="s">
        <v>806</v>
      </c>
      <c r="D105" t="s">
        <v>807</v>
      </c>
      <c r="E105" t="s">
        <v>598</v>
      </c>
      <c r="F105" t="s">
        <v>6</v>
      </c>
      <c r="G105">
        <v>1375</v>
      </c>
      <c r="H105">
        <v>275</v>
      </c>
      <c r="I105">
        <v>0.5</v>
      </c>
      <c r="J105" t="s">
        <v>68</v>
      </c>
      <c r="L105" s="12" t="str">
        <f t="shared" si="7"/>
        <v>@PART[aquila_crew_s1_3_1]:AFTER[Tantares] // Aquila 12-C1 "Banetelt" Airlock Compartment A
{
    @TechRequired = Not Valid Combination
    spacePlaneSystemUpgradeType = 
}</v>
      </c>
      <c r="M105" s="9" t="str">
        <f>_xlfn.XLOOKUP(_xlfn.CONCAT(N105,O105),TechTree!$C$2:$C$500,TechTree!$D$2:$D$500,"Not Valid Combination",0,1)</f>
        <v>Not Valid Combination</v>
      </c>
      <c r="N105" s="8" t="s">
        <v>337</v>
      </c>
      <c r="O105" s="8">
        <v>-31</v>
      </c>
      <c r="P105" s="8" t="s">
        <v>290</v>
      </c>
      <c r="V105" s="10" t="s">
        <v>244</v>
      </c>
      <c r="W105" s="10" t="s">
        <v>260</v>
      </c>
      <c r="Y105" s="10" t="s">
        <v>295</v>
      </c>
      <c r="Z105" s="10" t="s">
        <v>304</v>
      </c>
      <c r="AA105" s="10" t="s">
        <v>330</v>
      </c>
      <c r="AC105" s="12" t="str">
        <f t="shared" si="8"/>
        <v>// Choose the one with the part that you want to represent the system
PARTUPGRADE:NEEDS[Tantares]
{
    name = Upgrade
    partIcon = aquila_crew_s1_3_1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5" s="14"/>
      <c r="AE105" s="18" t="s">
        <v>330</v>
      </c>
      <c r="AF105" s="18"/>
      <c r="AG105" s="18"/>
      <c r="AH105" s="18"/>
      <c r="AI105" s="18"/>
      <c r="AJ105" s="18"/>
      <c r="AK105" s="18"/>
      <c r="AL105" s="19" t="str">
        <f t="shared" si="9"/>
        <v/>
      </c>
      <c r="AM105" s="14"/>
      <c r="AN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",W105,CHAR(10),Parts!AQ105,CHAR(10),"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Tank",IF(Y105="NA/Balloon","    KiwiFuelSwitchIgnore = true",IF(Y105="standardLiquidFuel",_xlfn.CONCAT("    fuelTankUpgradeType = ",Y105,CHAR(10),"    fuelTankSizeUpgrade = ",Z105),_xlfn.CONCAT("    fuelTankUpgradeType = ",Y105))),IF(P105="RCS","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5" s="16" t="str">
        <f>IF(P105="Engine",VLOOKUP(W105,EngineUpgrades!$A$2:$C$19,2,FALSE),"")</f>
        <v/>
      </c>
      <c r="AP105" s="16" t="str">
        <f>IF(P105="Engine",VLOOKUP(W105,EngineUpgrades!$A$2:$C$19,3,FALSE),"")</f>
        <v/>
      </c>
      <c r="AQ105" s="15" t="str">
        <f>_xlfn.XLOOKUP(AO105,EngineUpgrades!$D$1:$J$1,EngineUpgrades!$D$17:$J$17,"",0,1)</f>
        <v/>
      </c>
      <c r="AR105" s="17">
        <v>2</v>
      </c>
      <c r="AS105" s="16" t="str">
        <f>IF(P105="Engine",_xlfn.XLOOKUP(_xlfn.CONCAT(N105,O105+AR105),TechTree!$C$2:$C$500,TechTree!$D$2:$D$500,"Not Valid Combination",0,1),"")</f>
        <v/>
      </c>
    </row>
    <row r="106" spans="1:45" ht="252.5" x14ac:dyDescent="0.35">
      <c r="A106" t="s">
        <v>595</v>
      </c>
      <c r="B106" t="s">
        <v>1281</v>
      </c>
      <c r="C106" t="s">
        <v>808</v>
      </c>
      <c r="D106" t="s">
        <v>809</v>
      </c>
      <c r="E106" t="s">
        <v>598</v>
      </c>
      <c r="F106" t="s">
        <v>6</v>
      </c>
      <c r="G106">
        <v>1375</v>
      </c>
      <c r="H106">
        <v>275</v>
      </c>
      <c r="I106">
        <v>0.5</v>
      </c>
      <c r="J106" t="s">
        <v>68</v>
      </c>
      <c r="L106" s="12" t="str">
        <f t="shared" si="7"/>
        <v>@PART[aquila_crew_s1_3_2]:AFTER[Tantares] // Aquila 12-C2 "Banetelt" Airlock Compartment B
{
    @TechRequired = Not Valid Combination
    engineUpgradeType = standardLFO
    engineNumber = 
    engineNumberUpgrade = 
    engineName = 
    engineNameUpgrade = 
    enginePartUpgradeName = 
}</v>
      </c>
      <c r="M106" s="9" t="str">
        <f>_xlfn.XLOOKUP(_xlfn.CONCAT(N106,O106),TechTree!$C$2:$C$500,TechTree!$D$2:$D$500,"Not Valid Combination",0,1)</f>
        <v>Not Valid Combination</v>
      </c>
      <c r="N106" s="8" t="s">
        <v>214</v>
      </c>
      <c r="O106" s="8">
        <v>-32</v>
      </c>
      <c r="P106" s="8" t="s">
        <v>11</v>
      </c>
      <c r="V106" s="10" t="s">
        <v>244</v>
      </c>
      <c r="W106" s="10" t="s">
        <v>255</v>
      </c>
      <c r="Y106" s="10" t="s">
        <v>295</v>
      </c>
      <c r="Z106" s="10" t="s">
        <v>304</v>
      </c>
      <c r="AA106" s="10" t="s">
        <v>330</v>
      </c>
      <c r="AC106" s="12" t="str">
        <f t="shared" si="8"/>
        <v>PARTUPGRADE:NEEDS[Tantares]
{
    name = 
    partIcon = aquila_crew_s1_3_2
    techRequired = Not Valid Combination
    title = 
    basicInfo = Increased Thrust, Increased Specific Impulse
    manufacturer = Kiwi Imagineers
    description = 
}
@PARTUPGRADE[]:NEEDS[Tantares]:FOR[zKiwiTechTree]
{
    @entryCost = #$@PART[aquila_crew_s1_3_2]/entryCost$
    @entryCost *= #$@KIWI_ENGINE_MULTIPLIERS/KEROLOX/UPGRADE_ENTRYCOST_MULTIPLIER$
    @title = #$@PART[aquila_crew_s1_3_2]/title$ Upgrade
    @description = #Our imagineers dreamt about making the $@PART[aquila_crew_s1_3_2]/engineName$ thrustier and efficientier and have 'made it so'.
}
@PART[aquila_crew_s1_3_2]:NEEDS[Tantares]:AFTER[zzKiwiTechTree]
{
    @description = #$description$ \n\n&lt;color=#ff0000&gt;This engine has an upgrade in $@PARTUPGRADE[]/techRequired$!&lt;/color&gt; 
}</v>
      </c>
      <c r="AD106" s="14"/>
      <c r="AE106" s="18" t="s">
        <v>330</v>
      </c>
      <c r="AF106" s="18"/>
      <c r="AG106" s="18"/>
      <c r="AH106" s="18"/>
      <c r="AI106" s="18"/>
      <c r="AJ106" s="18"/>
      <c r="AK106" s="18"/>
      <c r="AL106" s="19" t="str">
        <f t="shared" si="9"/>
        <v/>
      </c>
      <c r="AM106" s="14"/>
      <c r="AN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",W106,CHAR(10),Parts!AQ106,CHAR(10),"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Tank",IF(Y106="NA/Balloon","    KiwiFuelSwitchIgnore = true",IF(Y106="standardLiquidFuel",_xlfn.CONCAT("    fuelTankUpgradeType = ",Y106,CHAR(10),"    fuelTankSizeUpgrade = ",Z106),_xlfn.CONCAT("    fuelTankUpgradeType = ",Y106))),IF(P106="RCS","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6" s="16" t="str">
        <f>IF(P106="Engine",VLOOKUP(W106,EngineUpgrades!$A$2:$C$19,2,FALSE),"")</f>
        <v>singleFuel</v>
      </c>
      <c r="AP106" s="16" t="str">
        <f>IF(P106="Engine",VLOOKUP(W106,EngineUpgrades!$A$2:$C$19,3,FALSE),"")</f>
        <v>KEROLOX</v>
      </c>
      <c r="AQ106" s="15" t="str">
        <f>_xlfn.XLOOKUP(AO106,EngineUpgrades!$D$1:$J$1,EngineUpgrades!$D$17:$J$17,"",0,1)</f>
        <v xml:space="preserve">    engineNumber = 
    engineNumberUpgrade = 
    engineName = 
    engineNameUpgrade = 
</v>
      </c>
      <c r="AR106" s="17">
        <v>2</v>
      </c>
      <c r="AS106" s="16" t="str">
        <f>IF(P106="Engine",_xlfn.XLOOKUP(_xlfn.CONCAT(N106,O106+AR106),TechTree!$C$2:$C$500,TechTree!$D$2:$D$500,"Not Valid Combination",0,1),"")</f>
        <v>Not Valid Combination</v>
      </c>
    </row>
    <row r="107" spans="1:45" ht="192.5" x14ac:dyDescent="0.35">
      <c r="A107" t="s">
        <v>595</v>
      </c>
      <c r="B107" t="s">
        <v>1282</v>
      </c>
      <c r="C107" t="s">
        <v>810</v>
      </c>
      <c r="D107" t="s">
        <v>811</v>
      </c>
      <c r="E107" t="s">
        <v>598</v>
      </c>
      <c r="F107" t="s">
        <v>605</v>
      </c>
      <c r="G107">
        <v>11375</v>
      </c>
      <c r="H107">
        <v>2275</v>
      </c>
      <c r="I107">
        <v>1</v>
      </c>
      <c r="J107" t="s">
        <v>68</v>
      </c>
      <c r="L107" s="12" t="str">
        <f t="shared" si="7"/>
        <v>@PART[aquila_crew_s1p5_1_1]:AFTER[Tantares] // Aquila 18-A1 "Banehus" Crew Compartment A
{
    @TechRequired = Not Valid Combination
    spacePlaneSystemUpgradeType = 
}</v>
      </c>
      <c r="M107" s="9" t="str">
        <f>_xlfn.XLOOKUP(_xlfn.CONCAT(N107,O107),TechTree!$C$2:$C$500,TechTree!$D$2:$D$500,"Not Valid Combination",0,1)</f>
        <v>Not Valid Combination</v>
      </c>
      <c r="N107" s="8" t="s">
        <v>337</v>
      </c>
      <c r="O107" s="8">
        <v>-33</v>
      </c>
      <c r="P107" s="8" t="s">
        <v>290</v>
      </c>
      <c r="V107" s="10" t="s">
        <v>244</v>
      </c>
      <c r="W107" s="10" t="s">
        <v>260</v>
      </c>
      <c r="Y107" s="10" t="s">
        <v>295</v>
      </c>
      <c r="Z107" s="10" t="s">
        <v>304</v>
      </c>
      <c r="AA107" s="10" t="s">
        <v>330</v>
      </c>
      <c r="AC107" s="12" t="str">
        <f t="shared" si="8"/>
        <v>// Choose the one with the part that you want to represent the system
PARTUPGRADE:NEEDS[Tantares]
{
    name = Upgrade
    partIcon = aquila_crew_s1p5_1_1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7" s="14"/>
      <c r="AE107" s="18" t="s">
        <v>330</v>
      </c>
      <c r="AF107" s="18"/>
      <c r="AG107" s="18"/>
      <c r="AH107" s="18"/>
      <c r="AI107" s="18"/>
      <c r="AJ107" s="18"/>
      <c r="AK107" s="18"/>
      <c r="AL107" s="19" t="str">
        <f t="shared" si="9"/>
        <v/>
      </c>
      <c r="AM107" s="14"/>
      <c r="AN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",W107,CHAR(10),Parts!AQ107,CHAR(10),"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Tank",IF(Y107="NA/Balloon","    KiwiFuelSwitchIgnore = true",IF(Y107="standardLiquidFuel",_xlfn.CONCAT("    fuelTankUpgradeType = ",Y107,CHAR(10),"    fuelTankSizeUpgrade = ",Z107),_xlfn.CONCAT("    fuelTankUpgradeType = ",Y107))),IF(P107="RCS","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7" s="16" t="str">
        <f>IF(P107="Engine",VLOOKUP(W107,EngineUpgrades!$A$2:$C$19,2,FALSE),"")</f>
        <v/>
      </c>
      <c r="AP107" s="16" t="str">
        <f>IF(P107="Engine",VLOOKUP(W107,EngineUpgrades!$A$2:$C$19,3,FALSE),"")</f>
        <v/>
      </c>
      <c r="AQ107" s="15" t="str">
        <f>_xlfn.XLOOKUP(AO107,EngineUpgrades!$D$1:$J$1,EngineUpgrades!$D$17:$J$17,"",0,1)</f>
        <v/>
      </c>
      <c r="AR107" s="17">
        <v>2</v>
      </c>
      <c r="AS107" s="16" t="str">
        <f>IF(P107="Engine",_xlfn.XLOOKUP(_xlfn.CONCAT(N107,O107+AR107),TechTree!$C$2:$C$500,TechTree!$D$2:$D$500,"Not Valid Combination",0,1),"")</f>
        <v/>
      </c>
    </row>
    <row r="108" spans="1:45" ht="252.5" x14ac:dyDescent="0.35">
      <c r="A108" t="s">
        <v>595</v>
      </c>
      <c r="B108" t="s">
        <v>1283</v>
      </c>
      <c r="C108" t="s">
        <v>812</v>
      </c>
      <c r="D108" t="s">
        <v>813</v>
      </c>
      <c r="E108" t="s">
        <v>598</v>
      </c>
      <c r="F108" t="s">
        <v>605</v>
      </c>
      <c r="G108">
        <v>11375</v>
      </c>
      <c r="H108">
        <v>2275</v>
      </c>
      <c r="I108">
        <v>1</v>
      </c>
      <c r="J108" t="s">
        <v>68</v>
      </c>
      <c r="L108" s="12" t="str">
        <f t="shared" si="7"/>
        <v>@PART[aquila_crew_s1p5_1_2]:AFTER[Tantares] // Aquila 18-A2 "Banehus" Crew Compartment B
{
    @TechRequired = Not Valid Combination
    engineUpgradeType = standardLFO
    engineNumber = 
    engineNumberUpgrade = 
    engineName = 
    engineNameUpgrade = 
    enginePartUpgradeName = 
}</v>
      </c>
      <c r="M108" s="9" t="str">
        <f>_xlfn.XLOOKUP(_xlfn.CONCAT(N108,O108),TechTree!$C$2:$C$500,TechTree!$D$2:$D$500,"Not Valid Combination",0,1)</f>
        <v>Not Valid Combination</v>
      </c>
      <c r="N108" s="8" t="s">
        <v>214</v>
      </c>
      <c r="O108" s="8">
        <v>-34</v>
      </c>
      <c r="P108" s="8" t="s">
        <v>11</v>
      </c>
      <c r="V108" s="10" t="s">
        <v>244</v>
      </c>
      <c r="W108" s="10" t="s">
        <v>255</v>
      </c>
      <c r="Y108" s="10" t="s">
        <v>295</v>
      </c>
      <c r="Z108" s="10" t="s">
        <v>304</v>
      </c>
      <c r="AA108" s="10" t="s">
        <v>330</v>
      </c>
      <c r="AC108" s="12" t="str">
        <f t="shared" si="8"/>
        <v>PARTUPGRADE:NEEDS[Tantares]
{
    name = 
    partIcon = aquila_crew_s1p5_1_2
    techRequired = Not Valid Combination
    title = 
    basicInfo = Increased Thrust, Increased Specific Impulse
    manufacturer = Kiwi Imagineers
    description = 
}
@PARTUPGRADE[]:NEEDS[Tantares]:FOR[zKiwiTechTree]
{
    @entryCost = #$@PART[aquila_crew_s1p5_1_2]/entryCost$
    @entryCost *= #$@KIWI_ENGINE_MULTIPLIERS/KEROLOX/UPGRADE_ENTRYCOST_MULTIPLIER$
    @title = #$@PART[aquila_crew_s1p5_1_2]/title$ Upgrade
    @description = #Our imagineers dreamt about making the $@PART[aquila_crew_s1p5_1_2]/engineName$ thrustier and efficientier and have 'made it so'.
}
@PART[aquila_crew_s1p5_1_2]:NEEDS[Tantares]:AFTER[zzKiwiTechTree]
{
    @description = #$description$ \n\n&lt;color=#ff0000&gt;This engine has an upgrade in $@PARTUPGRADE[]/techRequired$!&lt;/color&gt; 
}</v>
      </c>
      <c r="AD108" s="14"/>
      <c r="AE108" s="18" t="s">
        <v>330</v>
      </c>
      <c r="AF108" s="18"/>
      <c r="AG108" s="18"/>
      <c r="AH108" s="18"/>
      <c r="AI108" s="18"/>
      <c r="AJ108" s="18"/>
      <c r="AK108" s="18"/>
      <c r="AL108" s="19" t="str">
        <f t="shared" si="9"/>
        <v/>
      </c>
      <c r="AM108" s="14"/>
      <c r="AN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",W108,CHAR(10),Parts!AQ108,CHAR(10),"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Tank",IF(Y108="NA/Balloon","    KiwiFuelSwitchIgnore = true",IF(Y108="standardLiquidFuel",_xlfn.CONCAT("    fuelTankUpgradeType = ",Y108,CHAR(10),"    fuelTankSizeUpgrade = ",Z108),_xlfn.CONCAT("    fuelTankUpgradeType = ",Y108))),IF(P108="RCS","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8" s="16" t="str">
        <f>IF(P108="Engine",VLOOKUP(W108,EngineUpgrades!$A$2:$C$19,2,FALSE),"")</f>
        <v>singleFuel</v>
      </c>
      <c r="AP108" s="16" t="str">
        <f>IF(P108="Engine",VLOOKUP(W108,EngineUpgrades!$A$2:$C$19,3,FALSE),"")</f>
        <v>KEROLOX</v>
      </c>
      <c r="AQ108" s="15" t="str">
        <f>_xlfn.XLOOKUP(AO108,EngineUpgrades!$D$1:$J$1,EngineUpgrades!$D$17:$J$17,"",0,1)</f>
        <v xml:space="preserve">    engineNumber = 
    engineNumberUpgrade = 
    engineName = 
    engineNameUpgrade = 
</v>
      </c>
      <c r="AR108" s="17">
        <v>2</v>
      </c>
      <c r="AS108" s="16" t="str">
        <f>IF(P108="Engine",_xlfn.XLOOKUP(_xlfn.CONCAT(N108,O108+AR108),TechTree!$C$2:$C$500,TechTree!$D$2:$D$500,"Not Valid Combination",0,1),"")</f>
        <v>Not Valid Combination</v>
      </c>
    </row>
    <row r="109" spans="1:45" ht="192.5" x14ac:dyDescent="0.35">
      <c r="A109" t="s">
        <v>595</v>
      </c>
      <c r="B109" t="s">
        <v>1284</v>
      </c>
      <c r="C109" t="s">
        <v>814</v>
      </c>
      <c r="D109" t="s">
        <v>815</v>
      </c>
      <c r="E109" t="s">
        <v>598</v>
      </c>
      <c r="F109" t="s">
        <v>605</v>
      </c>
      <c r="G109">
        <v>11375</v>
      </c>
      <c r="H109">
        <v>2275</v>
      </c>
      <c r="I109">
        <v>1.75</v>
      </c>
      <c r="J109" t="s">
        <v>68</v>
      </c>
      <c r="L109" s="12" t="str">
        <f t="shared" si="7"/>
        <v>@PART[aquila_crew_s1p5_2_1]:AFTER[Tantares] // Aquila 18-B1 "Banepalass" Crew Compartment A
{
    @TechRequired = Not Valid Combination
    spacePlaneSystemUpgradeType = 
}</v>
      </c>
      <c r="M109" s="9" t="str">
        <f>_xlfn.XLOOKUP(_xlfn.CONCAT(N109,O109),TechTree!$C$2:$C$500,TechTree!$D$2:$D$500,"Not Valid Combination",0,1)</f>
        <v>Not Valid Combination</v>
      </c>
      <c r="N109" s="8" t="s">
        <v>337</v>
      </c>
      <c r="O109" s="8">
        <v>-35</v>
      </c>
      <c r="P109" s="8" t="s">
        <v>290</v>
      </c>
      <c r="V109" s="10" t="s">
        <v>244</v>
      </c>
      <c r="W109" s="10" t="s">
        <v>260</v>
      </c>
      <c r="Y109" s="10" t="s">
        <v>295</v>
      </c>
      <c r="Z109" s="10" t="s">
        <v>304</v>
      </c>
      <c r="AA109" s="10" t="s">
        <v>330</v>
      </c>
      <c r="AC109" s="12" t="str">
        <f t="shared" si="8"/>
        <v>// Choose the one with the part that you want to represent the system
PARTUPGRADE:NEEDS[Tantares]
{
    name = Upgrade
    partIcon = aquila_crew_s1p5_2_1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9" s="14"/>
      <c r="AE109" s="18" t="s">
        <v>330</v>
      </c>
      <c r="AF109" s="18"/>
      <c r="AG109" s="18"/>
      <c r="AH109" s="18"/>
      <c r="AI109" s="18"/>
      <c r="AJ109" s="18"/>
      <c r="AK109" s="18"/>
      <c r="AL109" s="19" t="str">
        <f t="shared" si="9"/>
        <v/>
      </c>
      <c r="AM109" s="14"/>
      <c r="AN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",W109,CHAR(10),Parts!AQ109,CHAR(10),"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Tank",IF(Y109="NA/Balloon","    KiwiFuelSwitchIgnore = true",IF(Y109="standardLiquidFuel",_xlfn.CONCAT("    fuelTankUpgradeType = ",Y109,CHAR(10),"    fuelTankSizeUpgrade = ",Z109),_xlfn.CONCAT("    fuelTankUpgradeType = ",Y109))),IF(P109="RCS","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9" s="16" t="str">
        <f>IF(P109="Engine",VLOOKUP(W109,EngineUpgrades!$A$2:$C$19,2,FALSE),"")</f>
        <v/>
      </c>
      <c r="AP109" s="16" t="str">
        <f>IF(P109="Engine",VLOOKUP(W109,EngineUpgrades!$A$2:$C$19,3,FALSE),"")</f>
        <v/>
      </c>
      <c r="AQ109" s="15" t="str">
        <f>_xlfn.XLOOKUP(AO109,EngineUpgrades!$D$1:$J$1,EngineUpgrades!$D$17:$J$17,"",0,1)</f>
        <v/>
      </c>
      <c r="AR109" s="17">
        <v>2</v>
      </c>
      <c r="AS109" s="16" t="str">
        <f>IF(P109="Engine",_xlfn.XLOOKUP(_xlfn.CONCAT(N109,O109+AR109),TechTree!$C$2:$C$500,TechTree!$D$2:$D$500,"Not Valid Combination",0,1),"")</f>
        <v/>
      </c>
    </row>
    <row r="110" spans="1:45" ht="252.5" x14ac:dyDescent="0.35">
      <c r="A110" t="s">
        <v>595</v>
      </c>
      <c r="B110" t="s">
        <v>1285</v>
      </c>
      <c r="C110" t="s">
        <v>816</v>
      </c>
      <c r="D110" t="s">
        <v>817</v>
      </c>
      <c r="E110" t="s">
        <v>598</v>
      </c>
      <c r="F110" t="s">
        <v>605</v>
      </c>
      <c r="G110">
        <v>11375</v>
      </c>
      <c r="H110">
        <v>2275</v>
      </c>
      <c r="I110">
        <v>1.75</v>
      </c>
      <c r="J110" t="s">
        <v>68</v>
      </c>
      <c r="L110" s="12" t="str">
        <f t="shared" si="7"/>
        <v>@PART[aquila_crew_s1p5_2_2]:AFTER[Tantares] // Aquila 18-B2 "Banepalass" Crew Compartment B
{
    @TechRequired = Not Valid Combination
    engineUpgradeType = standardLFO
    engineNumber = 
    engineNumberUpgrade = 
    engineName = 
    engineNameUpgrade = 
    enginePartUpgradeName = 
}</v>
      </c>
      <c r="M110" s="9" t="str">
        <f>_xlfn.XLOOKUP(_xlfn.CONCAT(N110,O110),TechTree!$C$2:$C$500,TechTree!$D$2:$D$500,"Not Valid Combination",0,1)</f>
        <v>Not Valid Combination</v>
      </c>
      <c r="N110" s="8" t="s">
        <v>214</v>
      </c>
      <c r="O110" s="8">
        <v>-36</v>
      </c>
      <c r="P110" s="8" t="s">
        <v>11</v>
      </c>
      <c r="V110" s="10" t="s">
        <v>244</v>
      </c>
      <c r="W110" s="10" t="s">
        <v>255</v>
      </c>
      <c r="Y110" s="10" t="s">
        <v>295</v>
      </c>
      <c r="Z110" s="10" t="s">
        <v>304</v>
      </c>
      <c r="AA110" s="10" t="s">
        <v>330</v>
      </c>
      <c r="AC110" s="12" t="str">
        <f t="shared" si="8"/>
        <v>PARTUPGRADE:NEEDS[Tantares]
{
    name = 
    partIcon = aquila_crew_s1p5_2_2
    techRequired = Not Valid Combination
    title = 
    basicInfo = Increased Thrust, Increased Specific Impulse
    manufacturer = Kiwi Imagineers
    description = 
}
@PARTUPGRADE[]:NEEDS[Tantares]:FOR[zKiwiTechTree]
{
    @entryCost = #$@PART[aquila_crew_s1p5_2_2]/entryCost$
    @entryCost *= #$@KIWI_ENGINE_MULTIPLIERS/KEROLOX/UPGRADE_ENTRYCOST_MULTIPLIER$
    @title = #$@PART[aquila_crew_s1p5_2_2]/title$ Upgrade
    @description = #Our imagineers dreamt about making the $@PART[aquila_crew_s1p5_2_2]/engineName$ thrustier and efficientier and have 'made it so'.
}
@PART[aquila_crew_s1p5_2_2]:NEEDS[Tantares]:AFTER[zzKiwiTechTree]
{
    @description = #$description$ \n\n&lt;color=#ff0000&gt;This engine has an upgrade in $@PARTUPGRADE[]/techRequired$!&lt;/color&gt; 
}</v>
      </c>
      <c r="AD110" s="14"/>
      <c r="AE110" s="18" t="s">
        <v>330</v>
      </c>
      <c r="AF110" s="18"/>
      <c r="AG110" s="18"/>
      <c r="AH110" s="18"/>
      <c r="AI110" s="18"/>
      <c r="AJ110" s="18"/>
      <c r="AK110" s="18"/>
      <c r="AL110" s="19" t="str">
        <f t="shared" si="9"/>
        <v/>
      </c>
      <c r="AM110" s="14"/>
      <c r="AN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",W110,CHAR(10),Parts!AQ110,CHAR(10),"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Tank",IF(Y110="NA/Balloon","    KiwiFuelSwitchIgnore = true",IF(Y110="standardLiquidFuel",_xlfn.CONCAT("    fuelTankUpgradeType = ",Y110,CHAR(10),"    fuelTankSizeUpgrade = ",Z110),_xlfn.CONCAT("    fuelTankUpgradeType = ",Y110))),IF(P110="RCS","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0" s="16" t="str">
        <f>IF(P110="Engine",VLOOKUP(W110,EngineUpgrades!$A$2:$C$19,2,FALSE),"")</f>
        <v>singleFuel</v>
      </c>
      <c r="AP110" s="16" t="str">
        <f>IF(P110="Engine",VLOOKUP(W110,EngineUpgrades!$A$2:$C$19,3,FALSE),"")</f>
        <v>KEROLOX</v>
      </c>
      <c r="AQ110" s="15" t="str">
        <f>_xlfn.XLOOKUP(AO110,EngineUpgrades!$D$1:$J$1,EngineUpgrades!$D$17:$J$17,"",0,1)</f>
        <v xml:space="preserve">    engineNumber = 
    engineNumberUpgrade = 
    engineName = 
    engineNameUpgrade = 
</v>
      </c>
      <c r="AR110" s="17">
        <v>2</v>
      </c>
      <c r="AS110" s="16" t="str">
        <f>IF(P110="Engine",_xlfn.XLOOKUP(_xlfn.CONCAT(N110,O110+AR110),TechTree!$C$2:$C$500,TechTree!$D$2:$D$500,"Not Valid Combination",0,1),"")</f>
        <v>Not Valid Combination</v>
      </c>
    </row>
    <row r="111" spans="1:45" ht="192.5" x14ac:dyDescent="0.35">
      <c r="A111" t="s">
        <v>595</v>
      </c>
      <c r="B111" t="s">
        <v>1286</v>
      </c>
      <c r="C111" t="s">
        <v>818</v>
      </c>
      <c r="D111" t="s">
        <v>819</v>
      </c>
      <c r="E111" t="s">
        <v>598</v>
      </c>
      <c r="F111" t="s">
        <v>605</v>
      </c>
      <c r="G111">
        <v>11375</v>
      </c>
      <c r="H111">
        <v>2275</v>
      </c>
      <c r="I111">
        <v>1</v>
      </c>
      <c r="J111" t="s">
        <v>68</v>
      </c>
      <c r="L111" s="12" t="str">
        <f t="shared" si="7"/>
        <v>@PART[aquila_crew_s1p5_3_1]:AFTER[Tantares] // Aquila 18-C1 "Banekirke" Crew Compartment A
{
    @TechRequired = Not Valid Combination
    spacePlaneSystemUpgradeType = 
}</v>
      </c>
      <c r="M111" s="9" t="str">
        <f>_xlfn.XLOOKUP(_xlfn.CONCAT(N111,O111),TechTree!$C$2:$C$500,TechTree!$D$2:$D$500,"Not Valid Combination",0,1)</f>
        <v>Not Valid Combination</v>
      </c>
      <c r="N111" s="8" t="s">
        <v>337</v>
      </c>
      <c r="O111" s="8">
        <v>-37</v>
      </c>
      <c r="P111" s="8" t="s">
        <v>290</v>
      </c>
      <c r="V111" s="10" t="s">
        <v>244</v>
      </c>
      <c r="W111" s="10" t="s">
        <v>260</v>
      </c>
      <c r="Y111" s="10" t="s">
        <v>295</v>
      </c>
      <c r="Z111" s="10" t="s">
        <v>304</v>
      </c>
      <c r="AA111" s="10" t="s">
        <v>330</v>
      </c>
      <c r="AC111" s="12" t="str">
        <f t="shared" si="8"/>
        <v>// Choose the one with the part that you want to represent the system
PARTUPGRADE:NEEDS[Tantares]
{
    name = Upgrade
    partIcon = aquila_crew_s1p5_3_1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1" s="14"/>
      <c r="AE111" s="18" t="s">
        <v>330</v>
      </c>
      <c r="AF111" s="18"/>
      <c r="AG111" s="18"/>
      <c r="AH111" s="18"/>
      <c r="AI111" s="18"/>
      <c r="AJ111" s="18"/>
      <c r="AK111" s="18"/>
      <c r="AL111" s="19" t="str">
        <f t="shared" si="9"/>
        <v/>
      </c>
      <c r="AM111" s="14"/>
      <c r="AN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",W111,CHAR(10),Parts!AQ111,CHAR(10),"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Tank",IF(Y111="NA/Balloon","    KiwiFuelSwitchIgnore = true",IF(Y111="standardLiquidFuel",_xlfn.CONCAT("    fuelTankUpgradeType = ",Y111,CHAR(10),"    fuelTankSizeUpgrade = ",Z111),_xlfn.CONCAT("    fuelTankUpgradeType = ",Y111))),IF(P111="RCS","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1" s="16" t="str">
        <f>IF(P111="Engine",VLOOKUP(W111,EngineUpgrades!$A$2:$C$19,2,FALSE),"")</f>
        <v/>
      </c>
      <c r="AP111" s="16" t="str">
        <f>IF(P111="Engine",VLOOKUP(W111,EngineUpgrades!$A$2:$C$19,3,FALSE),"")</f>
        <v/>
      </c>
      <c r="AQ111" s="15" t="str">
        <f>_xlfn.XLOOKUP(AO111,EngineUpgrades!$D$1:$J$1,EngineUpgrades!$D$17:$J$17,"",0,1)</f>
        <v/>
      </c>
      <c r="AR111" s="17">
        <v>2</v>
      </c>
      <c r="AS111" s="16" t="str">
        <f>IF(P111="Engine",_xlfn.XLOOKUP(_xlfn.CONCAT(N111,O111+AR111),TechTree!$C$2:$C$500,TechTree!$D$2:$D$500,"Not Valid Combination",0,1),"")</f>
        <v/>
      </c>
    </row>
    <row r="112" spans="1:45" ht="252.5" x14ac:dyDescent="0.35">
      <c r="A112" t="s">
        <v>595</v>
      </c>
      <c r="B112" t="s">
        <v>1287</v>
      </c>
      <c r="C112" t="s">
        <v>820</v>
      </c>
      <c r="D112" t="s">
        <v>821</v>
      </c>
      <c r="E112" t="s">
        <v>598</v>
      </c>
      <c r="F112" t="s">
        <v>605</v>
      </c>
      <c r="G112">
        <v>11375</v>
      </c>
      <c r="H112">
        <v>2275</v>
      </c>
      <c r="I112">
        <v>1</v>
      </c>
      <c r="J112" t="s">
        <v>68</v>
      </c>
      <c r="L112" s="12" t="str">
        <f t="shared" si="7"/>
        <v>@PART[aquila_crew_s1p5_3_2]:AFTER[Tantares] // Aquila 18-C2 "Banekirke" Crew Compartment B
{
    @TechRequired = Not Valid Combination
    engineUpgradeType = standardLFO
    engineNumber = 
    engineNumberUpgrade = 
    engineName = 
    engineNameUpgrade = 
    enginePartUpgradeName = 
}</v>
      </c>
      <c r="M112" s="9" t="str">
        <f>_xlfn.XLOOKUP(_xlfn.CONCAT(N112,O112),TechTree!$C$2:$C$500,TechTree!$D$2:$D$500,"Not Valid Combination",0,1)</f>
        <v>Not Valid Combination</v>
      </c>
      <c r="N112" s="8" t="s">
        <v>214</v>
      </c>
      <c r="O112" s="8">
        <v>-38</v>
      </c>
      <c r="P112" s="8" t="s">
        <v>11</v>
      </c>
      <c r="V112" s="10" t="s">
        <v>244</v>
      </c>
      <c r="W112" s="10" t="s">
        <v>255</v>
      </c>
      <c r="Y112" s="10" t="s">
        <v>295</v>
      </c>
      <c r="Z112" s="10" t="s">
        <v>304</v>
      </c>
      <c r="AA112" s="10" t="s">
        <v>330</v>
      </c>
      <c r="AC112" s="12" t="str">
        <f t="shared" si="8"/>
        <v>PARTUPGRADE:NEEDS[Tantares]
{
    name = 
    partIcon = aquila_crew_s1p5_3_2
    techRequired = Not Valid Combination
    title = 
    basicInfo = Increased Thrust, Increased Specific Impulse
    manufacturer = Kiwi Imagineers
    description = 
}
@PARTUPGRADE[]:NEEDS[Tantares]:FOR[zKiwiTechTree]
{
    @entryCost = #$@PART[aquila_crew_s1p5_3_2]/entryCost$
    @entryCost *= #$@KIWI_ENGINE_MULTIPLIERS/KEROLOX/UPGRADE_ENTRYCOST_MULTIPLIER$
    @title = #$@PART[aquila_crew_s1p5_3_2]/title$ Upgrade
    @description = #Our imagineers dreamt about making the $@PART[aquila_crew_s1p5_3_2]/engineName$ thrustier and efficientier and have 'made it so'.
}
@PART[aquila_crew_s1p5_3_2]:NEEDS[Tantares]:AFTER[zzKiwiTechTree]
{
    @description = #$description$ \n\n&lt;color=#ff0000&gt;This engine has an upgrade in $@PARTUPGRADE[]/techRequired$!&lt;/color&gt; 
}</v>
      </c>
      <c r="AD112" s="14"/>
      <c r="AE112" s="18" t="s">
        <v>330</v>
      </c>
      <c r="AF112" s="18"/>
      <c r="AG112" s="18"/>
      <c r="AH112" s="18"/>
      <c r="AI112" s="18"/>
      <c r="AJ112" s="18"/>
      <c r="AK112" s="18"/>
      <c r="AL112" s="19" t="str">
        <f t="shared" si="9"/>
        <v/>
      </c>
      <c r="AM112" s="14"/>
      <c r="AN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",W112,CHAR(10),Parts!AQ112,CHAR(10),"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Tank",IF(Y112="NA/Balloon","    KiwiFuelSwitchIgnore = true",IF(Y112="standardLiquidFuel",_xlfn.CONCAT("    fuelTankUpgradeType = ",Y112,CHAR(10),"    fuelTankSizeUpgrade = ",Z112),_xlfn.CONCAT("    fuelTankUpgradeType = ",Y112))),IF(P112="RCS","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2" s="16" t="str">
        <f>IF(P112="Engine",VLOOKUP(W112,EngineUpgrades!$A$2:$C$19,2,FALSE),"")</f>
        <v>singleFuel</v>
      </c>
      <c r="AP112" s="16" t="str">
        <f>IF(P112="Engine",VLOOKUP(W112,EngineUpgrades!$A$2:$C$19,3,FALSE),"")</f>
        <v>KEROLOX</v>
      </c>
      <c r="AQ112" s="15" t="str">
        <f>_xlfn.XLOOKUP(AO112,EngineUpgrades!$D$1:$J$1,EngineUpgrades!$D$17:$J$17,"",0,1)</f>
        <v xml:space="preserve">    engineNumber = 
    engineNumberUpgrade = 
    engineName = 
    engineNameUpgrade = 
</v>
      </c>
      <c r="AR112" s="17">
        <v>2</v>
      </c>
      <c r="AS112" s="16" t="str">
        <f>IF(P112="Engine",_xlfn.XLOOKUP(_xlfn.CONCAT(N112,O112+AR112),TechTree!$C$2:$C$500,TechTree!$D$2:$D$500,"Not Valid Combination",0,1),"")</f>
        <v>Not Valid Combination</v>
      </c>
    </row>
    <row r="113" spans="1:45" ht="192.5" x14ac:dyDescent="0.35">
      <c r="A113" t="s">
        <v>595</v>
      </c>
      <c r="B113" t="s">
        <v>1288</v>
      </c>
      <c r="C113" t="s">
        <v>822</v>
      </c>
      <c r="D113" t="s">
        <v>823</v>
      </c>
      <c r="E113" t="s">
        <v>598</v>
      </c>
      <c r="F113" t="s">
        <v>6</v>
      </c>
      <c r="G113">
        <v>7500</v>
      </c>
      <c r="H113">
        <v>1500</v>
      </c>
      <c r="I113">
        <v>0.75</v>
      </c>
      <c r="J113" t="s">
        <v>68</v>
      </c>
      <c r="L113" s="12" t="str">
        <f t="shared" si="7"/>
        <v>@PART[aquila_crew_s2_s0p5_1]:AFTER[Tantares] // Aquila Size 2 to Size 0.5 Crew Compartment
{
    @TechRequired = Not Valid Combination
    spacePlaneSystemUpgradeType = 
}</v>
      </c>
      <c r="M113" s="9" t="str">
        <f>_xlfn.XLOOKUP(_xlfn.CONCAT(N113,O113),TechTree!$C$2:$C$500,TechTree!$D$2:$D$500,"Not Valid Combination",0,1)</f>
        <v>Not Valid Combination</v>
      </c>
      <c r="N113" s="8" t="s">
        <v>337</v>
      </c>
      <c r="O113" s="8">
        <v>-39</v>
      </c>
      <c r="P113" s="8" t="s">
        <v>290</v>
      </c>
      <c r="V113" s="10" t="s">
        <v>244</v>
      </c>
      <c r="W113" s="10" t="s">
        <v>260</v>
      </c>
      <c r="Y113" s="10" t="s">
        <v>295</v>
      </c>
      <c r="Z113" s="10" t="s">
        <v>304</v>
      </c>
      <c r="AA113" s="10" t="s">
        <v>330</v>
      </c>
      <c r="AC113" s="12" t="str">
        <f t="shared" si="8"/>
        <v>// Choose the one with the part that you want to represent the system
PARTUPGRADE:NEEDS[Tantares]
{
    name = Upgrade
    partIcon = aquila_crew_s2_s0p5_1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3" s="14"/>
      <c r="AE113" s="18" t="s">
        <v>330</v>
      </c>
      <c r="AF113" s="18"/>
      <c r="AG113" s="18"/>
      <c r="AH113" s="18"/>
      <c r="AI113" s="18"/>
      <c r="AJ113" s="18"/>
      <c r="AK113" s="18"/>
      <c r="AL113" s="19" t="str">
        <f t="shared" si="9"/>
        <v/>
      </c>
      <c r="AM113" s="14"/>
      <c r="AN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",W113,CHAR(10),Parts!AQ113,CHAR(10),"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Tank",IF(Y113="NA/Balloon","    KiwiFuelSwitchIgnore = true",IF(Y113="standardLiquidFuel",_xlfn.CONCAT("    fuelTankUpgradeType = ",Y113,CHAR(10),"    fuelTankSizeUpgrade = ",Z113),_xlfn.CONCAT("    fuelTankUpgradeType = ",Y113))),IF(P113="RCS","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3" s="16" t="str">
        <f>IF(P113="Engine",VLOOKUP(W113,EngineUpgrades!$A$2:$C$19,2,FALSE),"")</f>
        <v/>
      </c>
      <c r="AP113" s="16" t="str">
        <f>IF(P113="Engine",VLOOKUP(W113,EngineUpgrades!$A$2:$C$19,3,FALSE),"")</f>
        <v/>
      </c>
      <c r="AQ113" s="15" t="str">
        <f>_xlfn.XLOOKUP(AO113,EngineUpgrades!$D$1:$J$1,EngineUpgrades!$D$17:$J$17,"",0,1)</f>
        <v/>
      </c>
      <c r="AR113" s="17">
        <v>2</v>
      </c>
      <c r="AS113" s="16" t="str">
        <f>IF(P113="Engine",_xlfn.XLOOKUP(_xlfn.CONCAT(N113,O113+AR113),TechTree!$C$2:$C$500,TechTree!$D$2:$D$500,"Not Valid Combination",0,1),"")</f>
        <v/>
      </c>
    </row>
    <row r="114" spans="1:45" ht="252.5" x14ac:dyDescent="0.35">
      <c r="A114" t="s">
        <v>595</v>
      </c>
      <c r="B114" t="s">
        <v>1289</v>
      </c>
      <c r="C114" t="s">
        <v>824</v>
      </c>
      <c r="D114" t="s">
        <v>825</v>
      </c>
      <c r="E114" t="s">
        <v>598</v>
      </c>
      <c r="F114" t="s">
        <v>6</v>
      </c>
      <c r="G114">
        <v>7500</v>
      </c>
      <c r="H114">
        <v>1500</v>
      </c>
      <c r="I114">
        <v>0.75</v>
      </c>
      <c r="J114" t="s">
        <v>68</v>
      </c>
      <c r="L114" s="12" t="str">
        <f t="shared" si="7"/>
        <v>@PART[aquila_crew_s2_s1p5_1]:AFTER[Tantares] // Aquila Size 2 to Size 1.5 Crew Compartment
{
    @TechRequired = Not Valid Combination
    engineUpgradeType = standardLFO
    engineNumber = 
    engineNumberUpgrade = 
    engineName = 
    engineNameUpgrade = 
    enginePartUpgradeName = 
}</v>
      </c>
      <c r="M114" s="9" t="str">
        <f>_xlfn.XLOOKUP(_xlfn.CONCAT(N114,O114),TechTree!$C$2:$C$500,TechTree!$D$2:$D$500,"Not Valid Combination",0,1)</f>
        <v>Not Valid Combination</v>
      </c>
      <c r="N114" s="8" t="s">
        <v>214</v>
      </c>
      <c r="O114" s="8">
        <v>-40</v>
      </c>
      <c r="P114" s="8" t="s">
        <v>11</v>
      </c>
      <c r="V114" s="10" t="s">
        <v>244</v>
      </c>
      <c r="W114" s="10" t="s">
        <v>255</v>
      </c>
      <c r="Y114" s="10" t="s">
        <v>295</v>
      </c>
      <c r="Z114" s="10" t="s">
        <v>304</v>
      </c>
      <c r="AA114" s="10" t="s">
        <v>330</v>
      </c>
      <c r="AC114" s="12" t="str">
        <f t="shared" si="8"/>
        <v>PARTUPGRADE:NEEDS[Tantares]
{
    name = 
    partIcon = aquila_crew_s2_s1p5_1
    techRequired = Not Valid Combination
    title = 
    basicInfo = Increased Thrust, Increased Specific Impulse
    manufacturer = Kiwi Imagineers
    description = 
}
@PARTUPGRADE[]:NEEDS[Tantares]:FOR[zKiwiTechTree]
{
    @entryCost = #$@PART[aquila_crew_s2_s1p5_1]/entryCost$
    @entryCost *= #$@KIWI_ENGINE_MULTIPLIERS/KEROLOX/UPGRADE_ENTRYCOST_MULTIPLIER$
    @title = #$@PART[aquila_crew_s2_s1p5_1]/title$ Upgrade
    @description = #Our imagineers dreamt about making the $@PART[aquila_crew_s2_s1p5_1]/engineName$ thrustier and efficientier and have 'made it so'.
}
@PART[aquila_crew_s2_s1p5_1]:NEEDS[Tantares]:AFTER[zzKiwiTechTree]
{
    @description = #$description$ \n\n&lt;color=#ff0000&gt;This engine has an upgrade in $@PARTUPGRADE[]/techRequired$!&lt;/color&gt; 
}</v>
      </c>
      <c r="AD114" s="14"/>
      <c r="AE114" s="18" t="s">
        <v>330</v>
      </c>
      <c r="AF114" s="18"/>
      <c r="AG114" s="18"/>
      <c r="AH114" s="18"/>
      <c r="AI114" s="18"/>
      <c r="AJ114" s="18"/>
      <c r="AK114" s="18"/>
      <c r="AL114" s="19" t="str">
        <f t="shared" si="9"/>
        <v/>
      </c>
      <c r="AM114" s="14"/>
      <c r="AN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",W114,CHAR(10),Parts!AQ114,CHAR(10),"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Tank",IF(Y114="NA/Balloon","    KiwiFuelSwitchIgnore = true",IF(Y114="standardLiquidFuel",_xlfn.CONCAT("    fuelTankUpgradeType = ",Y114,CHAR(10),"    fuelTankSizeUpgrade = ",Z114),_xlfn.CONCAT("    fuelTankUpgradeType = ",Y114))),IF(P114="RCS","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4" s="16" t="str">
        <f>IF(P114="Engine",VLOOKUP(W114,EngineUpgrades!$A$2:$C$19,2,FALSE),"")</f>
        <v>singleFuel</v>
      </c>
      <c r="AP114" s="16" t="str">
        <f>IF(P114="Engine",VLOOKUP(W114,EngineUpgrades!$A$2:$C$19,3,FALSE),"")</f>
        <v>KEROLOX</v>
      </c>
      <c r="AQ114" s="15" t="str">
        <f>_xlfn.XLOOKUP(AO114,EngineUpgrades!$D$1:$J$1,EngineUpgrades!$D$17:$J$17,"",0,1)</f>
        <v xml:space="preserve">    engineNumber = 
    engineNumberUpgrade = 
    engineName = 
    engineNameUpgrade = 
</v>
      </c>
      <c r="AR114" s="17">
        <v>2</v>
      </c>
      <c r="AS114" s="16" t="str">
        <f>IF(P114="Engine",_xlfn.XLOOKUP(_xlfn.CONCAT(N114,O114+AR114),TechTree!$C$2:$C$500,TechTree!$D$2:$D$500,"Not Valid Combination",0,1),"")</f>
        <v>Not Valid Combination</v>
      </c>
    </row>
    <row r="115" spans="1:45" ht="192.5" x14ac:dyDescent="0.35">
      <c r="A115" t="s">
        <v>595</v>
      </c>
      <c r="B115" t="s">
        <v>1290</v>
      </c>
      <c r="C115" t="s">
        <v>826</v>
      </c>
      <c r="D115" t="s">
        <v>827</v>
      </c>
      <c r="E115" t="s">
        <v>598</v>
      </c>
      <c r="F115" t="s">
        <v>372</v>
      </c>
      <c r="G115">
        <v>750</v>
      </c>
      <c r="H115">
        <v>150</v>
      </c>
      <c r="I115">
        <v>0.1</v>
      </c>
      <c r="J115" t="s">
        <v>68</v>
      </c>
      <c r="L115" s="12" t="str">
        <f t="shared" si="7"/>
        <v>@PART[aquila_fuel_tank_double_srf_2]:AFTER[Tantares] // Aquila FT-D2 Fuel Tank
{
    @TechRequired = Not Valid Combination
    spacePlaneSystemUpgradeType = 
}</v>
      </c>
      <c r="M115" s="9" t="str">
        <f>_xlfn.XLOOKUP(_xlfn.CONCAT(N115,O115),TechTree!$C$2:$C$500,TechTree!$D$2:$D$500,"Not Valid Combination",0,1)</f>
        <v>Not Valid Combination</v>
      </c>
      <c r="N115" s="8" t="s">
        <v>337</v>
      </c>
      <c r="O115" s="8">
        <v>-41</v>
      </c>
      <c r="P115" s="8" t="s">
        <v>290</v>
      </c>
      <c r="V115" s="10" t="s">
        <v>244</v>
      </c>
      <c r="W115" s="10" t="s">
        <v>260</v>
      </c>
      <c r="Y115" s="10" t="s">
        <v>295</v>
      </c>
      <c r="Z115" s="10" t="s">
        <v>304</v>
      </c>
      <c r="AA115" s="10" t="s">
        <v>330</v>
      </c>
      <c r="AC115" s="12" t="str">
        <f t="shared" si="8"/>
        <v>// Choose the one with the part that you want to represent the system
PARTUPGRADE:NEEDS[Tantares]
{
    name = Upgrade
    partIcon = aquila_fuel_tank_double_srf_2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5" s="14"/>
      <c r="AE115" s="18" t="s">
        <v>330</v>
      </c>
      <c r="AF115" s="18"/>
      <c r="AG115" s="18"/>
      <c r="AH115" s="18"/>
      <c r="AI115" s="18"/>
      <c r="AJ115" s="18"/>
      <c r="AK115" s="18"/>
      <c r="AL115" s="19" t="str">
        <f t="shared" si="9"/>
        <v/>
      </c>
      <c r="AM115" s="14"/>
      <c r="AN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",W115,CHAR(10),Parts!AQ115,CHAR(10),"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Tank",IF(Y115="NA/Balloon","    KiwiFuelSwitchIgnore = true",IF(Y115="standardLiquidFuel",_xlfn.CONCAT("    fuelTankUpgradeType = ",Y115,CHAR(10),"    fuelTankSizeUpgrade = ",Z115),_xlfn.CONCAT("    fuelTankUpgradeType = ",Y115))),IF(P115="RCS","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5" s="16" t="str">
        <f>IF(P115="Engine",VLOOKUP(W115,EngineUpgrades!$A$2:$C$19,2,FALSE),"")</f>
        <v/>
      </c>
      <c r="AP115" s="16" t="str">
        <f>IF(P115="Engine",VLOOKUP(W115,EngineUpgrades!$A$2:$C$19,3,FALSE),"")</f>
        <v/>
      </c>
      <c r="AQ115" s="15" t="str">
        <f>_xlfn.XLOOKUP(AO115,EngineUpgrades!$D$1:$J$1,EngineUpgrades!$D$17:$J$17,"",0,1)</f>
        <v/>
      </c>
      <c r="AR115" s="17">
        <v>2</v>
      </c>
      <c r="AS115" s="16" t="str">
        <f>IF(P115="Engine",_xlfn.XLOOKUP(_xlfn.CONCAT(N115,O115+AR115),TechTree!$C$2:$C$500,TechTree!$D$2:$D$500,"Not Valid Combination",0,1),"")</f>
        <v/>
      </c>
    </row>
    <row r="116" spans="1:45" ht="252.5" x14ac:dyDescent="0.35">
      <c r="A116" t="s">
        <v>595</v>
      </c>
      <c r="B116" t="s">
        <v>1291</v>
      </c>
      <c r="C116" t="s">
        <v>828</v>
      </c>
      <c r="D116" t="s">
        <v>829</v>
      </c>
      <c r="E116" t="s">
        <v>598</v>
      </c>
      <c r="F116" t="s">
        <v>372</v>
      </c>
      <c r="G116">
        <v>750</v>
      </c>
      <c r="H116">
        <v>150</v>
      </c>
      <c r="I116">
        <v>0.1</v>
      </c>
      <c r="J116" t="s">
        <v>68</v>
      </c>
      <c r="L116" s="12" t="str">
        <f t="shared" si="7"/>
        <v>@PART[aquila_fuel_tank_single_srf_2]:AFTER[Tantares] // Aquila FT-S2 Fuel Tank
{
    @TechRequired = Not Valid Combination
    engineUpgradeType = standardLFO
    engineNumber = 
    engineNumberUpgrade = 
    engineName = 
    engineNameUpgrade = 
    enginePartUpgradeName = 
}</v>
      </c>
      <c r="M116" s="9" t="str">
        <f>_xlfn.XLOOKUP(_xlfn.CONCAT(N116,O116),TechTree!$C$2:$C$500,TechTree!$D$2:$D$500,"Not Valid Combination",0,1)</f>
        <v>Not Valid Combination</v>
      </c>
      <c r="N116" s="8" t="s">
        <v>214</v>
      </c>
      <c r="O116" s="8">
        <v>-42</v>
      </c>
      <c r="P116" s="8" t="s">
        <v>11</v>
      </c>
      <c r="V116" s="10" t="s">
        <v>244</v>
      </c>
      <c r="W116" s="10" t="s">
        <v>255</v>
      </c>
      <c r="Y116" s="10" t="s">
        <v>295</v>
      </c>
      <c r="Z116" s="10" t="s">
        <v>304</v>
      </c>
      <c r="AA116" s="10" t="s">
        <v>330</v>
      </c>
      <c r="AC116" s="12" t="str">
        <f t="shared" si="8"/>
        <v>PARTUPGRADE:NEEDS[Tantares]
{
    name = 
    partIcon = aquila_fuel_tank_single_srf_2
    techRequired = Not Valid Combination
    title = 
    basicInfo = Increased Thrust, Increased Specific Impulse
    manufacturer = Kiwi Imagineers
    description = 
}
@PARTUPGRADE[]:NEEDS[Tantares]:FOR[zKiwiTechTree]
{
    @entryCost = #$@PART[aquila_fuel_tank_single_srf_2]/entryCost$
    @entryCost *= #$@KIWI_ENGINE_MULTIPLIERS/KEROLOX/UPGRADE_ENTRYCOST_MULTIPLIER$
    @title = #$@PART[aquila_fuel_tank_single_srf_2]/title$ Upgrade
    @description = #Our imagineers dreamt about making the $@PART[aquila_fuel_tank_single_srf_2]/engineName$ thrustier and efficientier and have 'made it so'.
}
@PART[aquila_fuel_tank_single_srf_2]:NEEDS[Tantares]:AFTER[zzKiwiTechTree]
{
    @description = #$description$ \n\n&lt;color=#ff0000&gt;This engine has an upgrade in $@PARTUPGRADE[]/techRequired$!&lt;/color&gt; 
}</v>
      </c>
      <c r="AD116" s="14"/>
      <c r="AE116" s="18" t="s">
        <v>330</v>
      </c>
      <c r="AF116" s="18"/>
      <c r="AG116" s="18"/>
      <c r="AH116" s="18"/>
      <c r="AI116" s="18"/>
      <c r="AJ116" s="18"/>
      <c r="AK116" s="18"/>
      <c r="AL116" s="19" t="str">
        <f t="shared" si="9"/>
        <v/>
      </c>
      <c r="AM116" s="14"/>
      <c r="AN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",W116,CHAR(10),Parts!AQ116,CHAR(10),"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Tank",IF(Y116="NA/Balloon","    KiwiFuelSwitchIgnore = true",IF(Y116="standardLiquidFuel",_xlfn.CONCAT("    fuelTankUpgradeType = ",Y116,CHAR(10),"    fuelTankSizeUpgrade = ",Z116),_xlfn.CONCAT("    fuelTankUpgradeType = ",Y116))),IF(P116="RCS","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6" s="16" t="str">
        <f>IF(P116="Engine",VLOOKUP(W116,EngineUpgrades!$A$2:$C$19,2,FALSE),"")</f>
        <v>singleFuel</v>
      </c>
      <c r="AP116" s="16" t="str">
        <f>IF(P116="Engine",VLOOKUP(W116,EngineUpgrades!$A$2:$C$19,3,FALSE),"")</f>
        <v>KEROLOX</v>
      </c>
      <c r="AQ116" s="15" t="str">
        <f>_xlfn.XLOOKUP(AO116,EngineUpgrades!$D$1:$J$1,EngineUpgrades!$D$17:$J$17,"",0,1)</f>
        <v xml:space="preserve">    engineNumber = 
    engineNumberUpgrade = 
    engineName = 
    engineNameUpgrade = 
</v>
      </c>
      <c r="AR116" s="17">
        <v>2</v>
      </c>
      <c r="AS116" s="16" t="str">
        <f>IF(P116="Engine",_xlfn.XLOOKUP(_xlfn.CONCAT(N116,O116+AR116),TechTree!$C$2:$C$500,TechTree!$D$2:$D$500,"Not Valid Combination",0,1),"")</f>
        <v>Not Valid Combination</v>
      </c>
    </row>
    <row r="117" spans="1:45" ht="192.5" x14ac:dyDescent="0.35">
      <c r="A117" t="s">
        <v>595</v>
      </c>
      <c r="B117" t="s">
        <v>1292</v>
      </c>
      <c r="C117" t="s">
        <v>830</v>
      </c>
      <c r="D117" t="s">
        <v>831</v>
      </c>
      <c r="E117" t="s">
        <v>598</v>
      </c>
      <c r="F117" t="s">
        <v>7</v>
      </c>
      <c r="G117">
        <v>750</v>
      </c>
      <c r="H117">
        <v>150</v>
      </c>
      <c r="I117">
        <v>0.1</v>
      </c>
      <c r="J117" t="s">
        <v>68</v>
      </c>
      <c r="L117" s="12" t="str">
        <f t="shared" si="7"/>
        <v>@PART[aquila_node_adapter_s1_s0p5_1]:AFTER[Tantares] // Aquila Size 1 to Size 0.5 Node Adapter
{
    @TechRequired = Not Valid Combination
    spacePlaneSystemUpgradeType = 
}</v>
      </c>
      <c r="M117" s="9" t="str">
        <f>_xlfn.XLOOKUP(_xlfn.CONCAT(N117,O117),TechTree!$C$2:$C$500,TechTree!$D$2:$D$500,"Not Valid Combination",0,1)</f>
        <v>Not Valid Combination</v>
      </c>
      <c r="N117" s="8" t="s">
        <v>337</v>
      </c>
      <c r="O117" s="8">
        <v>-43</v>
      </c>
      <c r="P117" s="8" t="s">
        <v>290</v>
      </c>
      <c r="V117" s="10" t="s">
        <v>244</v>
      </c>
      <c r="W117" s="10" t="s">
        <v>260</v>
      </c>
      <c r="Y117" s="10" t="s">
        <v>295</v>
      </c>
      <c r="Z117" s="10" t="s">
        <v>304</v>
      </c>
      <c r="AA117" s="10" t="s">
        <v>330</v>
      </c>
      <c r="AC117" s="12" t="str">
        <f t="shared" si="8"/>
        <v>// Choose the one with the part that you want to represent the system
PARTUPGRADE:NEEDS[Tantares]
{
    name = Upgrade
    partIcon = aquila_node_adapter_s1_s0p5_1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7" s="14"/>
      <c r="AE117" s="18" t="s">
        <v>330</v>
      </c>
      <c r="AF117" s="18"/>
      <c r="AG117" s="18"/>
      <c r="AH117" s="18"/>
      <c r="AI117" s="18"/>
      <c r="AJ117" s="18"/>
      <c r="AK117" s="18"/>
      <c r="AL117" s="19" t="str">
        <f t="shared" si="9"/>
        <v/>
      </c>
      <c r="AM117" s="14"/>
      <c r="AN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",W117,CHAR(10),Parts!AQ117,CHAR(10),"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Tank",IF(Y117="NA/Balloon","    KiwiFuelSwitchIgnore = true",IF(Y117="standardLiquidFuel",_xlfn.CONCAT("    fuelTankUpgradeType = ",Y117,CHAR(10),"    fuelTankSizeUpgrade = ",Z117),_xlfn.CONCAT("    fuelTankUpgradeType = ",Y117))),IF(P117="RCS","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7" s="16" t="str">
        <f>IF(P117="Engine",VLOOKUP(W117,EngineUpgrades!$A$2:$C$19,2,FALSE),"")</f>
        <v/>
      </c>
      <c r="AP117" s="16" t="str">
        <f>IF(P117="Engine",VLOOKUP(W117,EngineUpgrades!$A$2:$C$19,3,FALSE),"")</f>
        <v/>
      </c>
      <c r="AQ117" s="15" t="str">
        <f>_xlfn.XLOOKUP(AO117,EngineUpgrades!$D$1:$J$1,EngineUpgrades!$D$17:$J$17,"",0,1)</f>
        <v/>
      </c>
      <c r="AR117" s="17">
        <v>2</v>
      </c>
      <c r="AS117" s="16" t="str">
        <f>IF(P117="Engine",_xlfn.XLOOKUP(_xlfn.CONCAT(N117,O117+AR117),TechTree!$C$2:$C$500,TechTree!$D$2:$D$500,"Not Valid Combination",0,1),"")</f>
        <v/>
      </c>
    </row>
    <row r="118" spans="1:45" ht="252.5" x14ac:dyDescent="0.35">
      <c r="A118" t="s">
        <v>595</v>
      </c>
      <c r="B118" t="s">
        <v>1293</v>
      </c>
      <c r="C118" t="s">
        <v>832</v>
      </c>
      <c r="D118" t="s">
        <v>833</v>
      </c>
      <c r="E118" t="s">
        <v>598</v>
      </c>
      <c r="F118" t="s">
        <v>7</v>
      </c>
      <c r="G118">
        <v>750</v>
      </c>
      <c r="H118">
        <v>150</v>
      </c>
      <c r="I118">
        <v>1.2500000000000001E-2</v>
      </c>
      <c r="J118" t="s">
        <v>68</v>
      </c>
      <c r="L118" s="12" t="str">
        <f t="shared" si="7"/>
        <v>@PART[aquila_node_cap_s0p5_1]:AFTER[Tantares] // Aquila 93-A Node Cap
{
    @TechRequired = Not Valid Combination
    engineUpgradeType = standardLFO
    engineNumber = 
    engineNumberUpgrade = 
    engineName = 
    engineNameUpgrade = 
    enginePartUpgradeName = 
}</v>
      </c>
      <c r="M118" s="9" t="str">
        <f>_xlfn.XLOOKUP(_xlfn.CONCAT(N118,O118),TechTree!$C$2:$C$500,TechTree!$D$2:$D$500,"Not Valid Combination",0,1)</f>
        <v>Not Valid Combination</v>
      </c>
      <c r="N118" s="8" t="s">
        <v>214</v>
      </c>
      <c r="O118" s="8">
        <v>-44</v>
      </c>
      <c r="P118" s="8" t="s">
        <v>11</v>
      </c>
      <c r="V118" s="10" t="s">
        <v>244</v>
      </c>
      <c r="W118" s="10" t="s">
        <v>255</v>
      </c>
      <c r="Y118" s="10" t="s">
        <v>295</v>
      </c>
      <c r="Z118" s="10" t="s">
        <v>304</v>
      </c>
      <c r="AA118" s="10" t="s">
        <v>330</v>
      </c>
      <c r="AC118" s="12" t="str">
        <f t="shared" si="8"/>
        <v>PARTUPGRADE:NEEDS[Tantares]
{
    name = 
    partIcon = aquila_node_cap_s0p5_1
    techRequired = Not Valid Combination
    title = 
    basicInfo = Increased Thrust, Increased Specific Impulse
    manufacturer = Kiwi Imagineers
    description = 
}
@PARTUPGRADE[]:NEEDS[Tantares]:FOR[zKiwiTechTree]
{
    @entryCost = #$@PART[aquila_node_cap_s0p5_1]/entryCost$
    @entryCost *= #$@KIWI_ENGINE_MULTIPLIERS/KEROLOX/UPGRADE_ENTRYCOST_MULTIPLIER$
    @title = #$@PART[aquila_node_cap_s0p5_1]/title$ Upgrade
    @description = #Our imagineers dreamt about making the $@PART[aquila_node_cap_s0p5_1]/engineName$ thrustier and efficientier and have 'made it so'.
}
@PART[aquila_node_cap_s0p5_1]:NEEDS[Tantares]:AFTER[zzKiwiTechTree]
{
    @description = #$description$ \n\n&lt;color=#ff0000&gt;This engine has an upgrade in $@PARTUPGRADE[]/techRequired$!&lt;/color&gt; 
}</v>
      </c>
      <c r="AD118" s="14"/>
      <c r="AE118" s="18" t="s">
        <v>330</v>
      </c>
      <c r="AF118" s="18"/>
      <c r="AG118" s="18"/>
      <c r="AH118" s="18"/>
      <c r="AI118" s="18"/>
      <c r="AJ118" s="18"/>
      <c r="AK118" s="18"/>
      <c r="AL118" s="19" t="str">
        <f t="shared" si="9"/>
        <v/>
      </c>
      <c r="AM118" s="14"/>
      <c r="AN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",W118,CHAR(10),Parts!AQ118,CHAR(10),"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Tank",IF(Y118="NA/Balloon","    KiwiFuelSwitchIgnore = true",IF(Y118="standardLiquidFuel",_xlfn.CONCAT("    fuelTankUpgradeType = ",Y118,CHAR(10),"    fuelTankSizeUpgrade = ",Z118),_xlfn.CONCAT("    fuelTankUpgradeType = ",Y118))),IF(P118="RCS","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8" s="16" t="str">
        <f>IF(P118="Engine",VLOOKUP(W118,EngineUpgrades!$A$2:$C$19,2,FALSE),"")</f>
        <v>singleFuel</v>
      </c>
      <c r="AP118" s="16" t="str">
        <f>IF(P118="Engine",VLOOKUP(W118,EngineUpgrades!$A$2:$C$19,3,FALSE),"")</f>
        <v>KEROLOX</v>
      </c>
      <c r="AQ118" s="15" t="str">
        <f>_xlfn.XLOOKUP(AO118,EngineUpgrades!$D$1:$J$1,EngineUpgrades!$D$17:$J$17,"",0,1)</f>
        <v xml:space="preserve">    engineNumber = 
    engineNumberUpgrade = 
    engineName = 
    engineNameUpgrade = 
</v>
      </c>
      <c r="AR118" s="17">
        <v>2</v>
      </c>
      <c r="AS118" s="16" t="str">
        <f>IF(P118="Engine",_xlfn.XLOOKUP(_xlfn.CONCAT(N118,O118+AR118),TechTree!$C$2:$C$500,TechTree!$D$2:$D$500,"Not Valid Combination",0,1),"")</f>
        <v>Not Valid Combination</v>
      </c>
    </row>
    <row r="119" spans="1:45" ht="192.5" x14ac:dyDescent="0.35">
      <c r="A119" t="s">
        <v>595</v>
      </c>
      <c r="B119" t="s">
        <v>1294</v>
      </c>
      <c r="C119" t="s">
        <v>834</v>
      </c>
      <c r="D119" t="s">
        <v>835</v>
      </c>
      <c r="E119" t="s">
        <v>598</v>
      </c>
      <c r="F119" t="s">
        <v>7</v>
      </c>
      <c r="G119">
        <v>450</v>
      </c>
      <c r="H119">
        <v>450</v>
      </c>
      <c r="I119">
        <v>0.625</v>
      </c>
      <c r="J119" t="s">
        <v>88</v>
      </c>
      <c r="L119" s="12" t="str">
        <f t="shared" si="7"/>
        <v>@PART[aquila_node_s0p5_1]:AFTER[Tantares] // Aquila 93-A Node
{
    @TechRequired = Not Valid Combination
    spacePlaneSystemUpgradeType = 
}</v>
      </c>
      <c r="M119" s="9" t="str">
        <f>_xlfn.XLOOKUP(_xlfn.CONCAT(N119,O119),TechTree!$C$2:$C$500,TechTree!$D$2:$D$500,"Not Valid Combination",0,1)</f>
        <v>Not Valid Combination</v>
      </c>
      <c r="N119" s="8" t="s">
        <v>337</v>
      </c>
      <c r="O119" s="8">
        <v>-45</v>
      </c>
      <c r="P119" s="8" t="s">
        <v>290</v>
      </c>
      <c r="V119" s="10" t="s">
        <v>244</v>
      </c>
      <c r="W119" s="10" t="s">
        <v>260</v>
      </c>
      <c r="Y119" s="10" t="s">
        <v>295</v>
      </c>
      <c r="Z119" s="10" t="s">
        <v>304</v>
      </c>
      <c r="AA119" s="10" t="s">
        <v>330</v>
      </c>
      <c r="AC119" s="12" t="str">
        <f t="shared" si="8"/>
        <v>// Choose the one with the part that you want to represent the system
PARTUPGRADE:NEEDS[Tantares]
{
    name = Upgrade
    partIcon = aquila_node_s0p5_1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9" s="14"/>
      <c r="AE119" s="18" t="s">
        <v>330</v>
      </c>
      <c r="AF119" s="18"/>
      <c r="AG119" s="18"/>
      <c r="AH119" s="18"/>
      <c r="AI119" s="18"/>
      <c r="AJ119" s="18"/>
      <c r="AK119" s="18"/>
      <c r="AL119" s="19" t="str">
        <f t="shared" si="9"/>
        <v/>
      </c>
      <c r="AM119" s="14"/>
      <c r="AN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",W119,CHAR(10),Parts!AQ119,CHAR(10),"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Tank",IF(Y119="NA/Balloon","    KiwiFuelSwitchIgnore = true",IF(Y119="standardLiquidFuel",_xlfn.CONCAT("    fuelTankUpgradeType = ",Y119,CHAR(10),"    fuelTankSizeUpgrade = ",Z119),_xlfn.CONCAT("    fuelTankUpgradeType = ",Y119))),IF(P119="RCS","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9" s="16" t="str">
        <f>IF(P119="Engine",VLOOKUP(W119,EngineUpgrades!$A$2:$C$19,2,FALSE),"")</f>
        <v/>
      </c>
      <c r="AP119" s="16" t="str">
        <f>IF(P119="Engine",VLOOKUP(W119,EngineUpgrades!$A$2:$C$19,3,FALSE),"")</f>
        <v/>
      </c>
      <c r="AQ119" s="15" t="str">
        <f>_xlfn.XLOOKUP(AO119,EngineUpgrades!$D$1:$J$1,EngineUpgrades!$D$17:$J$17,"",0,1)</f>
        <v/>
      </c>
      <c r="AR119" s="17">
        <v>2</v>
      </c>
      <c r="AS119" s="16" t="str">
        <f>IF(P119="Engine",_xlfn.XLOOKUP(_xlfn.CONCAT(N119,O119+AR119),TechTree!$C$2:$C$500,TechTree!$D$2:$D$500,"Not Valid Combination",0,1),"")</f>
        <v/>
      </c>
    </row>
    <row r="120" spans="1:45" ht="252.5" x14ac:dyDescent="0.35">
      <c r="A120" t="s">
        <v>595</v>
      </c>
      <c r="B120" t="s">
        <v>1295</v>
      </c>
      <c r="C120" t="s">
        <v>836</v>
      </c>
      <c r="D120" t="s">
        <v>837</v>
      </c>
      <c r="E120" t="s">
        <v>598</v>
      </c>
      <c r="F120" t="s">
        <v>372</v>
      </c>
      <c r="G120">
        <v>750</v>
      </c>
      <c r="H120">
        <v>150</v>
      </c>
      <c r="I120">
        <v>0.1</v>
      </c>
      <c r="J120" t="s">
        <v>68</v>
      </c>
      <c r="L120" s="12" t="str">
        <f t="shared" si="7"/>
        <v>@PART[aquila_radiator_fuel_tank_double_srf_2]:AFTER[Tantares] // Aquila RFT-D2 Fuel Tank
{
    @TechRequired = Not Valid Combination
    engineUpgradeType = standardLFO
    engineNumber = 
    engineNumberUpgrade = 
    engineName = 
    engineNameUpgrade = 
    enginePartUpgradeName = 
}</v>
      </c>
      <c r="M120" s="9" t="str">
        <f>_xlfn.XLOOKUP(_xlfn.CONCAT(N120,O120),TechTree!$C$2:$C$500,TechTree!$D$2:$D$500,"Not Valid Combination",0,1)</f>
        <v>Not Valid Combination</v>
      </c>
      <c r="N120" s="8" t="s">
        <v>214</v>
      </c>
      <c r="O120" s="8">
        <v>-46</v>
      </c>
      <c r="P120" s="8" t="s">
        <v>11</v>
      </c>
      <c r="V120" s="10" t="s">
        <v>244</v>
      </c>
      <c r="W120" s="10" t="s">
        <v>255</v>
      </c>
      <c r="Y120" s="10" t="s">
        <v>295</v>
      </c>
      <c r="Z120" s="10" t="s">
        <v>304</v>
      </c>
      <c r="AA120" s="10" t="s">
        <v>330</v>
      </c>
      <c r="AC120" s="12" t="str">
        <f t="shared" si="8"/>
        <v>PARTUPGRADE:NEEDS[Tantares]
{
    name = 
    partIcon = aquila_radiator_fuel_tank_double_srf_2
    techRequired = Not Valid Combination
    title = 
    basicInfo = Increased Thrust, Increased Specific Impulse
    manufacturer = Kiwi Imagineers
    description = 
}
@PARTUPGRADE[]:NEEDS[Tantares]:FOR[zKiwiTechTree]
{
    @entryCost = #$@PART[aquila_radiator_fuel_tank_double_srf_2]/entryCost$
    @entryCost *= #$@KIWI_ENGINE_MULTIPLIERS/KEROLOX/UPGRADE_ENTRYCOST_MULTIPLIER$
    @title = #$@PART[aquila_radiator_fuel_tank_double_srf_2]/title$ Upgrade
    @description = #Our imagineers dreamt about making the $@PART[aquila_radiator_fuel_tank_double_srf_2]/engineName$ thrustier and efficientier and have 'made it so'.
}
@PART[aquila_radiator_fuel_tank_double_srf_2]:NEEDS[Tantares]:AFTER[zzKiwiTechTree]
{
    @description = #$description$ \n\n&lt;color=#ff0000&gt;This engine has an upgrade in $@PARTUPGRADE[]/techRequired$!&lt;/color&gt; 
}</v>
      </c>
      <c r="AD120" s="14"/>
      <c r="AE120" s="18" t="s">
        <v>330</v>
      </c>
      <c r="AF120" s="18"/>
      <c r="AG120" s="18"/>
      <c r="AH120" s="18"/>
      <c r="AI120" s="18"/>
      <c r="AJ120" s="18"/>
      <c r="AK120" s="18"/>
      <c r="AL120" s="19" t="str">
        <f t="shared" si="9"/>
        <v/>
      </c>
      <c r="AM120" s="14"/>
      <c r="AN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",W120,CHAR(10),Parts!AQ120,CHAR(10),"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Tank",IF(Y120="NA/Balloon","    KiwiFuelSwitchIgnore = true",IF(Y120="standardLiquidFuel",_xlfn.CONCAT("    fuelTankUpgradeType = ",Y120,CHAR(10),"    fuelTankSizeUpgrade = ",Z120),_xlfn.CONCAT("    fuelTankUpgradeType = ",Y120))),IF(P120="RCS","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0" s="16" t="str">
        <f>IF(P120="Engine",VLOOKUP(W120,EngineUpgrades!$A$2:$C$19,2,FALSE),"")</f>
        <v>singleFuel</v>
      </c>
      <c r="AP120" s="16" t="str">
        <f>IF(P120="Engine",VLOOKUP(W120,EngineUpgrades!$A$2:$C$19,3,FALSE),"")</f>
        <v>KEROLOX</v>
      </c>
      <c r="AQ120" s="15" t="str">
        <f>_xlfn.XLOOKUP(AO120,EngineUpgrades!$D$1:$J$1,EngineUpgrades!$D$17:$J$17,"",0,1)</f>
        <v xml:space="preserve">    engineNumber = 
    engineNumberUpgrade = 
    engineName = 
    engineNameUpgrade = 
</v>
      </c>
      <c r="AR120" s="17">
        <v>2</v>
      </c>
      <c r="AS120" s="16" t="str">
        <f>IF(P120="Engine",_xlfn.XLOOKUP(_xlfn.CONCAT(N120,O120+AR120),TechTree!$C$2:$C$500,TechTree!$D$2:$D$500,"Not Valid Combination",0,1),"")</f>
        <v>Not Valid Combination</v>
      </c>
    </row>
    <row r="121" spans="1:45" ht="192.5" x14ac:dyDescent="0.35">
      <c r="A121" t="s">
        <v>595</v>
      </c>
      <c r="B121" t="s">
        <v>1296</v>
      </c>
      <c r="C121" t="s">
        <v>838</v>
      </c>
      <c r="D121" t="s">
        <v>839</v>
      </c>
      <c r="E121" t="s">
        <v>598</v>
      </c>
      <c r="F121" t="s">
        <v>372</v>
      </c>
      <c r="G121">
        <v>750</v>
      </c>
      <c r="H121">
        <v>150</v>
      </c>
      <c r="I121">
        <v>0.05</v>
      </c>
      <c r="J121" t="s">
        <v>68</v>
      </c>
      <c r="L121" s="12" t="str">
        <f t="shared" si="7"/>
        <v>@PART[aquila_radiator_fuel_tank_single_srf_2]:AFTER[Tantares] // Aquila RFT-S2 Fuel Tank
{
    @TechRequired = Not Valid Combination
    spacePlaneSystemUpgradeType = 
}</v>
      </c>
      <c r="M121" s="9" t="str">
        <f>_xlfn.XLOOKUP(_xlfn.CONCAT(N121,O121),TechTree!$C$2:$C$500,TechTree!$D$2:$D$500,"Not Valid Combination",0,1)</f>
        <v>Not Valid Combination</v>
      </c>
      <c r="N121" s="8" t="s">
        <v>337</v>
      </c>
      <c r="O121" s="8">
        <v>-47</v>
      </c>
      <c r="P121" s="8" t="s">
        <v>290</v>
      </c>
      <c r="V121" s="10" t="s">
        <v>244</v>
      </c>
      <c r="W121" s="10" t="s">
        <v>260</v>
      </c>
      <c r="Y121" s="10" t="s">
        <v>295</v>
      </c>
      <c r="Z121" s="10" t="s">
        <v>304</v>
      </c>
      <c r="AA121" s="10" t="s">
        <v>330</v>
      </c>
      <c r="AC121" s="12" t="str">
        <f t="shared" si="8"/>
        <v>// Choose the one with the part that you want to represent the system
PARTUPGRADE:NEEDS[Tantares]
{
    name = Upgrade
    partIcon = aquila_radiator_fuel_tank_single_srf_2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1" s="14"/>
      <c r="AE121" s="18" t="s">
        <v>330</v>
      </c>
      <c r="AF121" s="18"/>
      <c r="AG121" s="18"/>
      <c r="AH121" s="18"/>
      <c r="AI121" s="18"/>
      <c r="AJ121" s="18"/>
      <c r="AK121" s="18"/>
      <c r="AL121" s="19" t="str">
        <f t="shared" si="9"/>
        <v/>
      </c>
      <c r="AM121" s="14"/>
      <c r="AN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",W121,CHAR(10),Parts!AQ121,CHAR(10),"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Tank",IF(Y121="NA/Balloon","    KiwiFuelSwitchIgnore = true",IF(Y121="standardLiquidFuel",_xlfn.CONCAT("    fuelTankUpgradeType = ",Y121,CHAR(10),"    fuelTankSizeUpgrade = ",Z121),_xlfn.CONCAT("    fuelTankUpgradeType = ",Y121))),IF(P121="RCS","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1" s="16" t="str">
        <f>IF(P121="Engine",VLOOKUP(W121,EngineUpgrades!$A$2:$C$19,2,FALSE),"")</f>
        <v/>
      </c>
      <c r="AP121" s="16" t="str">
        <f>IF(P121="Engine",VLOOKUP(W121,EngineUpgrades!$A$2:$C$19,3,FALSE),"")</f>
        <v/>
      </c>
      <c r="AQ121" s="15" t="str">
        <f>_xlfn.XLOOKUP(AO121,EngineUpgrades!$D$1:$J$1,EngineUpgrades!$D$17:$J$17,"",0,1)</f>
        <v/>
      </c>
      <c r="AR121" s="17">
        <v>2</v>
      </c>
      <c r="AS121" s="16" t="str">
        <f>IF(P121="Engine",_xlfn.XLOOKUP(_xlfn.CONCAT(N121,O121+AR121),TechTree!$C$2:$C$500,TechTree!$D$2:$D$500,"Not Valid Combination",0,1),"")</f>
        <v/>
      </c>
    </row>
    <row r="122" spans="1:45" ht="252.5" x14ac:dyDescent="0.35">
      <c r="A122" t="s">
        <v>595</v>
      </c>
      <c r="B122" t="s">
        <v>1297</v>
      </c>
      <c r="C122" t="s">
        <v>840</v>
      </c>
      <c r="D122" t="s">
        <v>841</v>
      </c>
      <c r="E122" t="s">
        <v>598</v>
      </c>
      <c r="F122" t="s">
        <v>6</v>
      </c>
      <c r="G122">
        <v>13750</v>
      </c>
      <c r="H122">
        <v>2750</v>
      </c>
      <c r="I122">
        <v>0.25</v>
      </c>
      <c r="J122" t="s">
        <v>68</v>
      </c>
      <c r="L122" s="12" t="str">
        <f t="shared" si="7"/>
        <v>@PART[sargas_control_s1p5_1]:AFTER[Tantares] // Sargas 18-A "Snutekalkulator" Control Block A
{
    @TechRequired = Not Valid Combination
    engineUpgradeType = standardLFO
    engineNumber = 
    engineNumberUpgrade = 
    engineName = 
    engineNameUpgrade = 
    enginePartUpgradeName = 
}</v>
      </c>
      <c r="M122" s="9" t="str">
        <f>_xlfn.XLOOKUP(_xlfn.CONCAT(N122,O122),TechTree!$C$2:$C$500,TechTree!$D$2:$D$500,"Not Valid Combination",0,1)</f>
        <v>Not Valid Combination</v>
      </c>
      <c r="N122" s="8" t="s">
        <v>214</v>
      </c>
      <c r="O122" s="8">
        <v>-48</v>
      </c>
      <c r="P122" s="8" t="s">
        <v>11</v>
      </c>
      <c r="V122" s="10" t="s">
        <v>244</v>
      </c>
      <c r="W122" s="10" t="s">
        <v>255</v>
      </c>
      <c r="Y122" s="10" t="s">
        <v>295</v>
      </c>
      <c r="Z122" s="10" t="s">
        <v>304</v>
      </c>
      <c r="AA122" s="10" t="s">
        <v>330</v>
      </c>
      <c r="AC122" s="12" t="str">
        <f t="shared" si="8"/>
        <v>PARTUPGRADE:NEEDS[Tantares]
{
    name = 
    partIcon = sargas_control_s1p5_1
    techRequired = Not Valid Combination
    title = 
    basicInfo = Increased Thrust, Increased Specific Impulse
    manufacturer = Kiwi Imagineers
    description = 
}
@PARTUPGRADE[]:NEEDS[Tantares]:FOR[zKiwiTechTree]
{
    @entryCost = #$@PART[sargas_control_s1p5_1]/entryCost$
    @entryCost *= #$@KIWI_ENGINE_MULTIPLIERS/KEROLOX/UPGRADE_ENTRYCOST_MULTIPLIER$
    @title = #$@PART[sargas_control_s1p5_1]/title$ Upgrade
    @description = #Our imagineers dreamt about making the $@PART[sargas_control_s1p5_1]/engineName$ thrustier and efficientier and have 'made it so'.
}
@PART[sargas_control_s1p5_1]:NEEDS[Tantares]:AFTER[zzKiwiTechTree]
{
    @description = #$description$ \n\n&lt;color=#ff0000&gt;This engine has an upgrade in $@PARTUPGRADE[]/techRequired$!&lt;/color&gt; 
}</v>
      </c>
      <c r="AD122" s="14"/>
      <c r="AE122" s="18" t="s">
        <v>330</v>
      </c>
      <c r="AF122" s="18"/>
      <c r="AG122" s="18"/>
      <c r="AH122" s="18"/>
      <c r="AI122" s="18"/>
      <c r="AJ122" s="18"/>
      <c r="AK122" s="18"/>
      <c r="AL122" s="19" t="str">
        <f t="shared" si="9"/>
        <v/>
      </c>
      <c r="AM122" s="14"/>
      <c r="AN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",W122,CHAR(10),Parts!AQ122,CHAR(10),"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Tank",IF(Y122="NA/Balloon","    KiwiFuelSwitchIgnore = true",IF(Y122="standardLiquidFuel",_xlfn.CONCAT("    fuelTankUpgradeType = ",Y122,CHAR(10),"    fuelTankSizeUpgrade = ",Z122),_xlfn.CONCAT("    fuelTankUpgradeType = ",Y122))),IF(P122="RCS","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2" s="16" t="str">
        <f>IF(P122="Engine",VLOOKUP(W122,EngineUpgrades!$A$2:$C$19,2,FALSE),"")</f>
        <v>singleFuel</v>
      </c>
      <c r="AP122" s="16" t="str">
        <f>IF(P122="Engine",VLOOKUP(W122,EngineUpgrades!$A$2:$C$19,3,FALSE),"")</f>
        <v>KEROLOX</v>
      </c>
      <c r="AQ122" s="15" t="str">
        <f>_xlfn.XLOOKUP(AO122,EngineUpgrades!$D$1:$J$1,EngineUpgrades!$D$17:$J$17,"",0,1)</f>
        <v xml:space="preserve">    engineNumber = 
    engineNumberUpgrade = 
    engineName = 
    engineNameUpgrade = 
</v>
      </c>
      <c r="AR122" s="17">
        <v>2</v>
      </c>
      <c r="AS122" s="16" t="str">
        <f>IF(P122="Engine",_xlfn.XLOOKUP(_xlfn.CONCAT(N122,O122+AR122),TechTree!$C$2:$C$500,TechTree!$D$2:$D$500,"Not Valid Combination",0,1),"")</f>
        <v>Not Valid Combination</v>
      </c>
    </row>
    <row r="123" spans="1:45" ht="192.5" x14ac:dyDescent="0.35">
      <c r="A123" t="s">
        <v>595</v>
      </c>
      <c r="B123" t="s">
        <v>1298</v>
      </c>
      <c r="C123" t="s">
        <v>842</v>
      </c>
      <c r="D123" t="s">
        <v>843</v>
      </c>
      <c r="E123" t="s">
        <v>598</v>
      </c>
      <c r="F123" t="s">
        <v>6</v>
      </c>
      <c r="G123">
        <v>17500</v>
      </c>
      <c r="H123">
        <v>3500</v>
      </c>
      <c r="I123">
        <v>0.5</v>
      </c>
      <c r="J123" t="s">
        <v>68</v>
      </c>
      <c r="L123" s="12" t="str">
        <f t="shared" si="7"/>
        <v>@PART[sargas_control_s1p5_2]:AFTER[Tantares] // Sargas 18-B "Nesekalkulator" Control Block B
{
    @TechRequired = Not Valid Combination
    spacePlaneSystemUpgradeType = 
}</v>
      </c>
      <c r="M123" s="9" t="str">
        <f>_xlfn.XLOOKUP(_xlfn.CONCAT(N123,O123),TechTree!$C$2:$C$500,TechTree!$D$2:$D$500,"Not Valid Combination",0,1)</f>
        <v>Not Valid Combination</v>
      </c>
      <c r="N123" s="8" t="s">
        <v>337</v>
      </c>
      <c r="O123" s="8">
        <v>-49</v>
      </c>
      <c r="P123" s="8" t="s">
        <v>290</v>
      </c>
      <c r="V123" s="10" t="s">
        <v>244</v>
      </c>
      <c r="W123" s="10" t="s">
        <v>260</v>
      </c>
      <c r="Y123" s="10" t="s">
        <v>295</v>
      </c>
      <c r="Z123" s="10" t="s">
        <v>304</v>
      </c>
      <c r="AA123" s="10" t="s">
        <v>330</v>
      </c>
      <c r="AC123" s="12" t="str">
        <f t="shared" si="8"/>
        <v>// Choose the one with the part that you want to represent the system
PARTUPGRADE:NEEDS[Tantares]
{
    name = Upgrade
    partIcon = sargas_control_s1p5_2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3" s="14"/>
      <c r="AE123" s="18" t="s">
        <v>330</v>
      </c>
      <c r="AF123" s="18"/>
      <c r="AG123" s="18"/>
      <c r="AH123" s="18"/>
      <c r="AI123" s="18"/>
      <c r="AJ123" s="18"/>
      <c r="AK123" s="18"/>
      <c r="AL123" s="19" t="str">
        <f t="shared" si="9"/>
        <v/>
      </c>
      <c r="AM123" s="14"/>
      <c r="AN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",W123,CHAR(10),Parts!AQ123,CHAR(10),"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Tank",IF(Y123="NA/Balloon","    KiwiFuelSwitchIgnore = true",IF(Y123="standardLiquidFuel",_xlfn.CONCAT("    fuelTankUpgradeType = ",Y123,CHAR(10),"    fuelTankSizeUpgrade = ",Z123),_xlfn.CONCAT("    fuelTankUpgradeType = ",Y123))),IF(P123="RCS","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3" s="16" t="str">
        <f>IF(P123="Engine",VLOOKUP(W123,EngineUpgrades!$A$2:$C$19,2,FALSE),"")</f>
        <v/>
      </c>
      <c r="AP123" s="16" t="str">
        <f>IF(P123="Engine",VLOOKUP(W123,EngineUpgrades!$A$2:$C$19,3,FALSE),"")</f>
        <v/>
      </c>
      <c r="AQ123" s="15" t="str">
        <f>_xlfn.XLOOKUP(AO123,EngineUpgrades!$D$1:$J$1,EngineUpgrades!$D$17:$J$17,"",0,1)</f>
        <v/>
      </c>
      <c r="AR123" s="17">
        <v>2</v>
      </c>
      <c r="AS123" s="16" t="str">
        <f>IF(P123="Engine",_xlfn.XLOOKUP(_xlfn.CONCAT(N123,O123+AR123),TechTree!$C$2:$C$500,TechTree!$D$2:$D$500,"Not Valid Combination",0,1),"")</f>
        <v/>
      </c>
    </row>
    <row r="124" spans="1:45" ht="252.5" x14ac:dyDescent="0.35">
      <c r="A124" t="s">
        <v>595</v>
      </c>
      <c r="B124" t="s">
        <v>1299</v>
      </c>
      <c r="C124" t="s">
        <v>844</v>
      </c>
      <c r="D124" t="s">
        <v>845</v>
      </c>
      <c r="E124" t="s">
        <v>598</v>
      </c>
      <c r="F124" t="s">
        <v>374</v>
      </c>
      <c r="G124">
        <v>3150</v>
      </c>
      <c r="H124">
        <v>630</v>
      </c>
      <c r="I124">
        <v>0.125</v>
      </c>
      <c r="J124" t="s">
        <v>88</v>
      </c>
      <c r="L124" s="12" t="str">
        <f t="shared" si="7"/>
        <v>@PART[sargas_docking_mechanism_s1p5_1]:AFTER[Tantares] // Sargas Size 1.5 Docking Ring A
{
    @TechRequired = Not Valid Combination
    engineUpgradeType = standardLFO
    engineNumber = 
    engineNumberUpgrade = 
    engineName = 
    engineNameUpgrade = 
    enginePartUpgradeName = 
}</v>
      </c>
      <c r="M124" s="9" t="str">
        <f>_xlfn.XLOOKUP(_xlfn.CONCAT(N124,O124),TechTree!$C$2:$C$500,TechTree!$D$2:$D$500,"Not Valid Combination",0,1)</f>
        <v>Not Valid Combination</v>
      </c>
      <c r="N124" s="8" t="s">
        <v>214</v>
      </c>
      <c r="O124" s="8">
        <v>-50</v>
      </c>
      <c r="P124" s="8" t="s">
        <v>11</v>
      </c>
      <c r="V124" s="10" t="s">
        <v>244</v>
      </c>
      <c r="W124" s="10" t="s">
        <v>255</v>
      </c>
      <c r="Y124" s="10" t="s">
        <v>295</v>
      </c>
      <c r="Z124" s="10" t="s">
        <v>304</v>
      </c>
      <c r="AA124" s="10" t="s">
        <v>330</v>
      </c>
      <c r="AC124" s="12" t="str">
        <f t="shared" si="8"/>
        <v>PARTUPGRADE:NEEDS[Tantares]
{
    name = 
    partIcon = sargas_docking_mechanism_s1p5_1
    techRequired = Not Valid Combination
    title = 
    basicInfo = Increased Thrust, Increased Specific Impulse
    manufacturer = Kiwi Imagineers
    description = 
}
@PARTUPGRADE[]:NEEDS[Tantares]:FOR[zKiwiTechTree]
{
    @entryCost = #$@PART[sargas_docking_mechanism_s1p5_1]/entryCost$
    @entryCost *= #$@KIWI_ENGINE_MULTIPLIERS/KEROLOX/UPGRADE_ENTRYCOST_MULTIPLIER$
    @title = #$@PART[sargas_docking_mechanism_s1p5_1]/title$ Upgrade
    @description = #Our imagineers dreamt about making the $@PART[sargas_docking_mechanism_s1p5_1]/engineName$ thrustier and efficientier and have 'made it so'.
}
@PART[sargas_docking_mechanism_s1p5_1]:NEEDS[Tantares]:AFTER[zzKiwiTechTree]
{
    @description = #$description$ \n\n&lt;color=#ff0000&gt;This engine has an upgrade in $@PARTUPGRADE[]/techRequired$!&lt;/color&gt; 
}</v>
      </c>
      <c r="AD124" s="14"/>
      <c r="AE124" s="18" t="s">
        <v>330</v>
      </c>
      <c r="AF124" s="18"/>
      <c r="AG124" s="18"/>
      <c r="AH124" s="18"/>
      <c r="AI124" s="18"/>
      <c r="AJ124" s="18"/>
      <c r="AK124" s="18"/>
      <c r="AL124" s="19" t="str">
        <f t="shared" si="9"/>
        <v/>
      </c>
      <c r="AM124" s="14"/>
      <c r="AN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",W124,CHAR(10),Parts!AQ124,CHAR(10),"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Tank",IF(Y124="NA/Balloon","    KiwiFuelSwitchIgnore = true",IF(Y124="standardLiquidFuel",_xlfn.CONCAT("    fuelTankUpgradeType = ",Y124,CHAR(10),"    fuelTankSizeUpgrade = ",Z124),_xlfn.CONCAT("    fuelTankUpgradeType = ",Y124))),IF(P124="RCS","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4" s="16" t="str">
        <f>IF(P124="Engine",VLOOKUP(W124,EngineUpgrades!$A$2:$C$19,2,FALSE),"")</f>
        <v>singleFuel</v>
      </c>
      <c r="AP124" s="16" t="str">
        <f>IF(P124="Engine",VLOOKUP(W124,EngineUpgrades!$A$2:$C$19,3,FALSE),"")</f>
        <v>KEROLOX</v>
      </c>
      <c r="AQ124" s="15" t="str">
        <f>_xlfn.XLOOKUP(AO124,EngineUpgrades!$D$1:$J$1,EngineUpgrades!$D$17:$J$17,"",0,1)</f>
        <v xml:space="preserve">    engineNumber = 
    engineNumberUpgrade = 
    engineName = 
    engineNameUpgrade = 
</v>
      </c>
      <c r="AR124" s="17">
        <v>2</v>
      </c>
      <c r="AS124" s="16" t="str">
        <f>IF(P124="Engine",_xlfn.XLOOKUP(_xlfn.CONCAT(N124,O124+AR124),TechTree!$C$2:$C$500,TechTree!$D$2:$D$500,"Not Valid Combination",0,1),"")</f>
        <v>Not Valid Combination</v>
      </c>
    </row>
    <row r="125" spans="1:45" ht="192.5" x14ac:dyDescent="0.35">
      <c r="A125" t="s">
        <v>595</v>
      </c>
      <c r="B125" t="s">
        <v>1300</v>
      </c>
      <c r="C125" t="s">
        <v>846</v>
      </c>
      <c r="D125" t="s">
        <v>847</v>
      </c>
      <c r="E125" t="s">
        <v>598</v>
      </c>
      <c r="F125" t="s">
        <v>374</v>
      </c>
      <c r="G125">
        <v>4900</v>
      </c>
      <c r="H125">
        <v>980</v>
      </c>
      <c r="I125">
        <v>0.375</v>
      </c>
      <c r="J125" t="s">
        <v>88</v>
      </c>
      <c r="L125" s="12" t="str">
        <f t="shared" si="7"/>
        <v>@PART[sargas_docking_mechanism_s1p5_2]:AFTER[Tantares] // Sargas Size 1.5 Docking Ring B
{
    @TechRequired = Not Valid Combination
    spacePlaneSystemUpgradeType = 
}</v>
      </c>
      <c r="M125" s="9" t="str">
        <f>_xlfn.XLOOKUP(_xlfn.CONCAT(N125,O125),TechTree!$C$2:$C$500,TechTree!$D$2:$D$500,"Not Valid Combination",0,1)</f>
        <v>Not Valid Combination</v>
      </c>
      <c r="N125" s="8" t="s">
        <v>337</v>
      </c>
      <c r="O125" s="8">
        <v>-51</v>
      </c>
      <c r="P125" s="8" t="s">
        <v>290</v>
      </c>
      <c r="V125" s="10" t="s">
        <v>244</v>
      </c>
      <c r="W125" s="10" t="s">
        <v>260</v>
      </c>
      <c r="Y125" s="10" t="s">
        <v>295</v>
      </c>
      <c r="Z125" s="10" t="s">
        <v>304</v>
      </c>
      <c r="AA125" s="10" t="s">
        <v>330</v>
      </c>
      <c r="AC125" s="12" t="str">
        <f t="shared" si="8"/>
        <v>// Choose the one with the part that you want to represent the system
PARTUPGRADE:NEEDS[Tantares]
{
    name = Upgrade
    partIcon = sargas_docking_mechanism_s1p5_2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5" s="14"/>
      <c r="AE125" s="18" t="s">
        <v>330</v>
      </c>
      <c r="AF125" s="18"/>
      <c r="AG125" s="18"/>
      <c r="AH125" s="18"/>
      <c r="AI125" s="18"/>
      <c r="AJ125" s="18"/>
      <c r="AK125" s="18"/>
      <c r="AL125" s="19" t="str">
        <f t="shared" si="9"/>
        <v/>
      </c>
      <c r="AM125" s="14"/>
      <c r="AN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",W125,CHAR(10),Parts!AQ125,CHAR(10),"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Tank",IF(Y125="NA/Balloon","    KiwiFuelSwitchIgnore = true",IF(Y125="standardLiquidFuel",_xlfn.CONCAT("    fuelTankUpgradeType = ",Y125,CHAR(10),"    fuelTankSizeUpgrade = ",Z125),_xlfn.CONCAT("    fuelTankUpgradeType = ",Y125))),IF(P125="RCS","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5" s="16" t="str">
        <f>IF(P125="Engine",VLOOKUP(W125,EngineUpgrades!$A$2:$C$19,2,FALSE),"")</f>
        <v/>
      </c>
      <c r="AP125" s="16" t="str">
        <f>IF(P125="Engine",VLOOKUP(W125,EngineUpgrades!$A$2:$C$19,3,FALSE),"")</f>
        <v/>
      </c>
      <c r="AQ125" s="15" t="str">
        <f>_xlfn.XLOOKUP(AO125,EngineUpgrades!$D$1:$J$1,EngineUpgrades!$D$17:$J$17,"",0,1)</f>
        <v/>
      </c>
      <c r="AR125" s="17">
        <v>2</v>
      </c>
      <c r="AS125" s="16" t="str">
        <f>IF(P125="Engine",_xlfn.XLOOKUP(_xlfn.CONCAT(N125,O125+AR125),TechTree!$C$2:$C$500,TechTree!$D$2:$D$500,"Not Valid Combination",0,1),"")</f>
        <v/>
      </c>
    </row>
    <row r="126" spans="1:45" ht="252.5" x14ac:dyDescent="0.35">
      <c r="A126" t="s">
        <v>595</v>
      </c>
      <c r="B126" t="s">
        <v>1301</v>
      </c>
      <c r="C126" t="s">
        <v>848</v>
      </c>
      <c r="D126" t="s">
        <v>849</v>
      </c>
      <c r="E126" t="s">
        <v>598</v>
      </c>
      <c r="F126" t="s">
        <v>850</v>
      </c>
      <c r="G126">
        <v>0</v>
      </c>
      <c r="H126">
        <v>0</v>
      </c>
      <c r="I126">
        <v>0.125</v>
      </c>
      <c r="J126" t="s">
        <v>78</v>
      </c>
      <c r="L126" s="12" t="str">
        <f t="shared" si="7"/>
        <v>@PART[Ara_Antenna_1]:AFTER[Tantares] // Ara DSN5 Relay Antenna
{
    @TechRequired = Not Valid Combination
    engineUpgradeType = standardLFO
    engineNumber = 
    engineNumberUpgrade = 
    engineName = 
    engineNameUpgrade = 
    enginePartUpgradeName = 
}</v>
      </c>
      <c r="M126" s="9" t="str">
        <f>_xlfn.XLOOKUP(_xlfn.CONCAT(N126,O126),TechTree!$C$2:$C$500,TechTree!$D$2:$D$500,"Not Valid Combination",0,1)</f>
        <v>Not Valid Combination</v>
      </c>
      <c r="N126" s="8" t="s">
        <v>214</v>
      </c>
      <c r="O126" s="8">
        <v>-52</v>
      </c>
      <c r="P126" s="8" t="s">
        <v>11</v>
      </c>
      <c r="V126" s="10" t="s">
        <v>244</v>
      </c>
      <c r="W126" s="10" t="s">
        <v>255</v>
      </c>
      <c r="Y126" s="10" t="s">
        <v>295</v>
      </c>
      <c r="Z126" s="10" t="s">
        <v>304</v>
      </c>
      <c r="AA126" s="10" t="s">
        <v>330</v>
      </c>
      <c r="AC126" s="12" t="str">
        <f t="shared" si="8"/>
        <v>PARTUPGRADE:NEEDS[Tantares]
{
    name = 
    partIcon = Ara_Antenna_1
    techRequired = Not Valid Combination
    title = 
    basicInfo = Increased Thrust, Increased Specific Impulse
    manufacturer = Kiwi Imagineers
    description = 
}
@PARTUPGRADE[]:NEEDS[Tantares]:FOR[zKiwiTechTree]
{
    @entryCost = #$@PART[Ara_Antenna_1]/entryCost$
    @entryCost *= #$@KIWI_ENGINE_MULTIPLIERS/KEROLOX/UPGRADE_ENTRYCOST_MULTIPLIER$
    @title = #$@PART[Ara_Antenna_1]/title$ Upgrade
    @description = #Our imagineers dreamt about making the $@PART[Ara_Antenna_1]/engineName$ thrustier and efficientier and have 'made it so'.
}
@PART[Ara_Antenna_1]:NEEDS[Tantares]:AFTER[zzKiwiTechTree]
{
    @description = #$description$ \n\n&lt;color=#ff0000&gt;This engine has an upgrade in $@PARTUPGRADE[]/techRequired$!&lt;/color&gt; 
}</v>
      </c>
      <c r="AD126" s="14"/>
      <c r="AE126" s="18" t="s">
        <v>330</v>
      </c>
      <c r="AF126" s="18"/>
      <c r="AG126" s="18"/>
      <c r="AH126" s="18"/>
      <c r="AI126" s="18"/>
      <c r="AJ126" s="18"/>
      <c r="AK126" s="18"/>
      <c r="AL126" s="19" t="str">
        <f t="shared" si="9"/>
        <v/>
      </c>
      <c r="AM126" s="14"/>
      <c r="AN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",W126,CHAR(10),Parts!AQ126,CHAR(10),"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Tank",IF(Y126="NA/Balloon","    KiwiFuelSwitchIgnore = true",IF(Y126="standardLiquidFuel",_xlfn.CONCAT("    fuelTankUpgradeType = ",Y126,CHAR(10),"    fuelTankSizeUpgrade = ",Z126),_xlfn.CONCAT("    fuelTankUpgradeType = ",Y126))),IF(P126="RCS","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6" s="16" t="str">
        <f>IF(P126="Engine",VLOOKUP(W126,EngineUpgrades!$A$2:$C$19,2,FALSE),"")</f>
        <v>singleFuel</v>
      </c>
      <c r="AP126" s="16" t="str">
        <f>IF(P126="Engine",VLOOKUP(W126,EngineUpgrades!$A$2:$C$19,3,FALSE),"")</f>
        <v>KEROLOX</v>
      </c>
      <c r="AQ126" s="15" t="str">
        <f>_xlfn.XLOOKUP(AO126,EngineUpgrades!$D$1:$J$1,EngineUpgrades!$D$17:$J$17,"",0,1)</f>
        <v xml:space="preserve">    engineNumber = 
    engineNumberUpgrade = 
    engineName = 
    engineNameUpgrade = 
</v>
      </c>
      <c r="AR126" s="17">
        <v>2</v>
      </c>
      <c r="AS126" s="16" t="str">
        <f>IF(P126="Engine",_xlfn.XLOOKUP(_xlfn.CONCAT(N126,O126+AR126),TechTree!$C$2:$C$500,TechTree!$D$2:$D$500,"Not Valid Combination",0,1),"")</f>
        <v>Not Valid Combination</v>
      </c>
    </row>
    <row r="127" spans="1:45" ht="192.5" x14ac:dyDescent="0.35">
      <c r="A127" t="s">
        <v>595</v>
      </c>
      <c r="B127" t="s">
        <v>1302</v>
      </c>
      <c r="C127" t="s">
        <v>851</v>
      </c>
      <c r="D127" t="s">
        <v>852</v>
      </c>
      <c r="E127" t="s">
        <v>598</v>
      </c>
      <c r="F127" t="s">
        <v>850</v>
      </c>
      <c r="G127">
        <v>0</v>
      </c>
      <c r="H127">
        <v>0</v>
      </c>
      <c r="I127">
        <v>0.3125</v>
      </c>
      <c r="J127" t="s">
        <v>78</v>
      </c>
      <c r="L127" s="12" t="str">
        <f t="shared" si="7"/>
        <v>@PART[Ara_Avionics_1]:AFTER[Tantares] // Ara R25K Avionics Hub
{
    @TechRequired = Not Valid Combination
    spacePlaneSystemUpgradeType = 
}</v>
      </c>
      <c r="M127" s="9" t="str">
        <f>_xlfn.XLOOKUP(_xlfn.CONCAT(N127,O127),TechTree!$C$2:$C$500,TechTree!$D$2:$D$500,"Not Valid Combination",0,1)</f>
        <v>Not Valid Combination</v>
      </c>
      <c r="N127" s="8" t="s">
        <v>337</v>
      </c>
      <c r="O127" s="8">
        <v>-53</v>
      </c>
      <c r="P127" s="8" t="s">
        <v>290</v>
      </c>
      <c r="V127" s="10" t="s">
        <v>244</v>
      </c>
      <c r="W127" s="10" t="s">
        <v>260</v>
      </c>
      <c r="Y127" s="10" t="s">
        <v>295</v>
      </c>
      <c r="Z127" s="10" t="s">
        <v>304</v>
      </c>
      <c r="AA127" s="10" t="s">
        <v>330</v>
      </c>
      <c r="AC127" s="12" t="str">
        <f t="shared" si="8"/>
        <v>// Choose the one with the part that you want to represent the system
PARTUPGRADE:NEEDS[Tantares]
{
    name = Upgrade
    partIcon = Ara_Avionics_1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7" s="14"/>
      <c r="AE127" s="18" t="s">
        <v>330</v>
      </c>
      <c r="AF127" s="18"/>
      <c r="AG127" s="18"/>
      <c r="AH127" s="18"/>
      <c r="AI127" s="18"/>
      <c r="AJ127" s="18"/>
      <c r="AK127" s="18"/>
      <c r="AL127" s="19" t="str">
        <f t="shared" si="9"/>
        <v/>
      </c>
      <c r="AM127" s="14"/>
      <c r="AN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",W127,CHAR(10),Parts!AQ127,CHAR(10),"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Tank",IF(Y127="NA/Balloon","    KiwiFuelSwitchIgnore = true",IF(Y127="standardLiquidFuel",_xlfn.CONCAT("    fuelTankUpgradeType = ",Y127,CHAR(10),"    fuelTankSizeUpgrade = ",Z127),_xlfn.CONCAT("    fuelTankUpgradeType = ",Y127))),IF(P127="RCS","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7" s="16" t="str">
        <f>IF(P127="Engine",VLOOKUP(W127,EngineUpgrades!$A$2:$C$19,2,FALSE),"")</f>
        <v/>
      </c>
      <c r="AP127" s="16" t="str">
        <f>IF(P127="Engine",VLOOKUP(W127,EngineUpgrades!$A$2:$C$19,3,FALSE),"")</f>
        <v/>
      </c>
      <c r="AQ127" s="15" t="str">
        <f>_xlfn.XLOOKUP(AO127,EngineUpgrades!$D$1:$J$1,EngineUpgrades!$D$17:$J$17,"",0,1)</f>
        <v/>
      </c>
      <c r="AR127" s="17">
        <v>2</v>
      </c>
      <c r="AS127" s="16" t="str">
        <f>IF(P127="Engine",_xlfn.XLOOKUP(_xlfn.CONCAT(N127,O127+AR127),TechTree!$C$2:$C$500,TechTree!$D$2:$D$500,"Not Valid Combination",0,1),"")</f>
        <v/>
      </c>
    </row>
    <row r="128" spans="1:45" ht="252.5" x14ac:dyDescent="0.35">
      <c r="A128" t="s">
        <v>595</v>
      </c>
      <c r="B128" t="s">
        <v>1303</v>
      </c>
      <c r="C128" t="s">
        <v>853</v>
      </c>
      <c r="D128" t="s">
        <v>854</v>
      </c>
      <c r="E128" t="s">
        <v>598</v>
      </c>
      <c r="F128" t="s">
        <v>850</v>
      </c>
      <c r="G128">
        <v>0</v>
      </c>
      <c r="H128">
        <v>0</v>
      </c>
      <c r="I128">
        <v>0.1</v>
      </c>
      <c r="J128" t="s">
        <v>78</v>
      </c>
      <c r="L128" s="12" t="str">
        <f t="shared" si="7"/>
        <v>@PART[Ara_Control_1]:AFTER[Tantares] // Ara R89 Control Block
{
    @TechRequired = Not Valid Combination
    engineUpgradeType = standardLFO
    engineNumber = 
    engineNumberUpgrade = 
    engineName = 
    engineNameUpgrade = 
    enginePartUpgradeName = 
}</v>
      </c>
      <c r="M128" s="9" t="str">
        <f>_xlfn.XLOOKUP(_xlfn.CONCAT(N128,O128),TechTree!$C$2:$C$500,TechTree!$D$2:$D$500,"Not Valid Combination",0,1)</f>
        <v>Not Valid Combination</v>
      </c>
      <c r="N128" s="8" t="s">
        <v>214</v>
      </c>
      <c r="O128" s="8">
        <v>-54</v>
      </c>
      <c r="P128" s="8" t="s">
        <v>11</v>
      </c>
      <c r="V128" s="10" t="s">
        <v>244</v>
      </c>
      <c r="W128" s="10" t="s">
        <v>255</v>
      </c>
      <c r="Y128" s="10" t="s">
        <v>295</v>
      </c>
      <c r="Z128" s="10" t="s">
        <v>304</v>
      </c>
      <c r="AA128" s="10" t="s">
        <v>330</v>
      </c>
      <c r="AC128" s="12" t="str">
        <f t="shared" si="8"/>
        <v>PARTUPGRADE:NEEDS[Tantares]
{
    name = 
    partIcon = Ara_Control_1
    techRequired = Not Valid Combination
    title = 
    basicInfo = Increased Thrust, Increased Specific Impulse
    manufacturer = Kiwi Imagineers
    description = 
}
@PARTUPGRADE[]:NEEDS[Tantares]:FOR[zKiwiTechTree]
{
    @entryCost = #$@PART[Ara_Control_1]/entryCost$
    @entryCost *= #$@KIWI_ENGINE_MULTIPLIERS/KEROLOX/UPGRADE_ENTRYCOST_MULTIPLIER$
    @title = #$@PART[Ara_Control_1]/title$ Upgrade
    @description = #Our imagineers dreamt about making the $@PART[Ara_Control_1]/engineName$ thrustier and efficientier and have 'made it so'.
}
@PART[Ara_Control_1]:NEEDS[Tantares]:AFTER[zzKiwiTechTree]
{
    @description = #$description$ \n\n&lt;color=#ff0000&gt;This engine has an upgrade in $@PARTUPGRADE[]/techRequired$!&lt;/color&gt; 
}</v>
      </c>
      <c r="AD128" s="14"/>
      <c r="AE128" s="18" t="s">
        <v>330</v>
      </c>
      <c r="AF128" s="18"/>
      <c r="AG128" s="18"/>
      <c r="AH128" s="18"/>
      <c r="AI128" s="18"/>
      <c r="AJ128" s="18"/>
      <c r="AK128" s="18"/>
      <c r="AL128" s="19" t="str">
        <f t="shared" si="9"/>
        <v/>
      </c>
      <c r="AM128" s="14"/>
      <c r="AN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",W128,CHAR(10),Parts!AQ128,CHAR(10),"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Tank",IF(Y128="NA/Balloon","    KiwiFuelSwitchIgnore = true",IF(Y128="standardLiquidFuel",_xlfn.CONCAT("    fuelTankUpgradeType = ",Y128,CHAR(10),"    fuelTankSizeUpgrade = ",Z128),_xlfn.CONCAT("    fuelTankUpgradeType = ",Y128))),IF(P128="RCS","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8" s="16" t="str">
        <f>IF(P128="Engine",VLOOKUP(W128,EngineUpgrades!$A$2:$C$19,2,FALSE),"")</f>
        <v>singleFuel</v>
      </c>
      <c r="AP128" s="16" t="str">
        <f>IF(P128="Engine",VLOOKUP(W128,EngineUpgrades!$A$2:$C$19,3,FALSE),"")</f>
        <v>KEROLOX</v>
      </c>
      <c r="AQ128" s="15" t="str">
        <f>_xlfn.XLOOKUP(AO128,EngineUpgrades!$D$1:$J$1,EngineUpgrades!$D$17:$J$17,"",0,1)</f>
        <v xml:space="preserve">    engineNumber = 
    engineNumberUpgrade = 
    engineName = 
    engineNameUpgrade = 
</v>
      </c>
      <c r="AR128" s="17">
        <v>2</v>
      </c>
      <c r="AS128" s="16" t="str">
        <f>IF(P128="Engine",_xlfn.XLOOKUP(_xlfn.CONCAT(N128,O128+AR128),TechTree!$C$2:$C$500,TechTree!$D$2:$D$500,"Not Valid Combination",0,1),"")</f>
        <v>Not Valid Combination</v>
      </c>
    </row>
    <row r="129" spans="1:45" ht="192.5" x14ac:dyDescent="0.35">
      <c r="A129" t="s">
        <v>595</v>
      </c>
      <c r="B129" t="s">
        <v>1304</v>
      </c>
      <c r="C129" t="s">
        <v>855</v>
      </c>
      <c r="D129" t="s">
        <v>856</v>
      </c>
      <c r="E129" t="s">
        <v>598</v>
      </c>
      <c r="F129" t="s">
        <v>850</v>
      </c>
      <c r="G129">
        <v>0</v>
      </c>
      <c r="H129">
        <v>0</v>
      </c>
      <c r="I129">
        <v>0.1275</v>
      </c>
      <c r="J129" t="s">
        <v>78</v>
      </c>
      <c r="L129" s="12" t="str">
        <f t="shared" si="7"/>
        <v>@PART[Ara_Engine_1]:AFTER[Tantares] // Ara 1500N 'SnÃ¸' Monopropellant Thruster
{
    @TechRequired = Not Valid Combination
    spacePlaneSystemUpgradeType = 
}</v>
      </c>
      <c r="M129" s="9" t="str">
        <f>_xlfn.XLOOKUP(_xlfn.CONCAT(N129,O129),TechTree!$C$2:$C$500,TechTree!$D$2:$D$500,"Not Valid Combination",0,1)</f>
        <v>Not Valid Combination</v>
      </c>
      <c r="N129" s="8" t="s">
        <v>337</v>
      </c>
      <c r="O129" s="8">
        <v>-55</v>
      </c>
      <c r="P129" s="8" t="s">
        <v>290</v>
      </c>
      <c r="V129" s="10" t="s">
        <v>244</v>
      </c>
      <c r="W129" s="10" t="s">
        <v>260</v>
      </c>
      <c r="Y129" s="10" t="s">
        <v>295</v>
      </c>
      <c r="Z129" s="10" t="s">
        <v>304</v>
      </c>
      <c r="AA129" s="10" t="s">
        <v>330</v>
      </c>
      <c r="AC129" s="12" t="str">
        <f t="shared" si="8"/>
        <v>// Choose the one with the part that you want to represent the system
PARTUPGRADE:NEEDS[Tantares]
{
    name = Upgrade
    partIcon = Ara_Engine_1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9" s="14"/>
      <c r="AE129" s="18" t="s">
        <v>330</v>
      </c>
      <c r="AF129" s="18"/>
      <c r="AG129" s="18"/>
      <c r="AH129" s="18"/>
      <c r="AI129" s="18"/>
      <c r="AJ129" s="18"/>
      <c r="AK129" s="18"/>
      <c r="AL129" s="19" t="str">
        <f t="shared" si="9"/>
        <v/>
      </c>
      <c r="AM129" s="14"/>
      <c r="AN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",W129,CHAR(10),Parts!AQ129,CHAR(10),"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Tank",IF(Y129="NA/Balloon","    KiwiFuelSwitchIgnore = true",IF(Y129="standardLiquidFuel",_xlfn.CONCAT("    fuelTankUpgradeType = ",Y129,CHAR(10),"    fuelTankSizeUpgrade = ",Z129),_xlfn.CONCAT("    fuelTankUpgradeType = ",Y129))),IF(P129="RCS","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9" s="16" t="str">
        <f>IF(P129="Engine",VLOOKUP(W129,EngineUpgrades!$A$2:$C$19,2,FALSE),"")</f>
        <v/>
      </c>
      <c r="AP129" s="16" t="str">
        <f>IF(P129="Engine",VLOOKUP(W129,EngineUpgrades!$A$2:$C$19,3,FALSE),"")</f>
        <v/>
      </c>
      <c r="AQ129" s="15" t="str">
        <f>_xlfn.XLOOKUP(AO129,EngineUpgrades!$D$1:$J$1,EngineUpgrades!$D$17:$J$17,"",0,1)</f>
        <v/>
      </c>
      <c r="AR129" s="17">
        <v>2</v>
      </c>
      <c r="AS129" s="16" t="str">
        <f>IF(P129="Engine",_xlfn.XLOOKUP(_xlfn.CONCAT(N129,O129+AR129),TechTree!$C$2:$C$500,TechTree!$D$2:$D$500,"Not Valid Combination",0,1),"")</f>
        <v/>
      </c>
    </row>
    <row r="130" spans="1:45" ht="252.5" x14ac:dyDescent="0.35">
      <c r="A130" t="s">
        <v>595</v>
      </c>
      <c r="B130" t="s">
        <v>1305</v>
      </c>
      <c r="C130" t="s">
        <v>857</v>
      </c>
      <c r="D130" t="s">
        <v>858</v>
      </c>
      <c r="E130" t="s">
        <v>598</v>
      </c>
      <c r="F130" t="s">
        <v>850</v>
      </c>
      <c r="G130">
        <v>0</v>
      </c>
      <c r="H130">
        <v>0</v>
      </c>
      <c r="I130">
        <v>0.05</v>
      </c>
      <c r="J130" t="s">
        <v>78</v>
      </c>
      <c r="L130" s="12" t="str">
        <f t="shared" si="7"/>
        <v>@PART[Ara_GooExperiment_1]:AFTER[Tantares] // Ara PG8 Mystery Gooâ„¢ Containment Unit
{
    @TechRequired = Not Valid Combination
    engineUpgradeType = standardLFO
    engineNumber = 
    engineNumberUpgrade = 
    engineName = 
    engineNameUpgrade = 
    enginePartUpgradeName = 
}</v>
      </c>
      <c r="M130" s="9" t="str">
        <f>_xlfn.XLOOKUP(_xlfn.CONCAT(N130,O130),TechTree!$C$2:$C$500,TechTree!$D$2:$D$500,"Not Valid Combination",0,1)</f>
        <v>Not Valid Combination</v>
      </c>
      <c r="N130" s="8" t="s">
        <v>214</v>
      </c>
      <c r="O130" s="8">
        <v>-56</v>
      </c>
      <c r="P130" s="8" t="s">
        <v>11</v>
      </c>
      <c r="V130" s="10" t="s">
        <v>244</v>
      </c>
      <c r="W130" s="10" t="s">
        <v>255</v>
      </c>
      <c r="Y130" s="10" t="s">
        <v>295</v>
      </c>
      <c r="Z130" s="10" t="s">
        <v>304</v>
      </c>
      <c r="AA130" s="10" t="s">
        <v>330</v>
      </c>
      <c r="AC130" s="12" t="str">
        <f t="shared" si="8"/>
        <v>PARTUPGRADE:NEEDS[Tantares]
{
    name = 
    partIcon = Ara_GooExperiment_1
    techRequired = Not Valid Combination
    title = 
    basicInfo = Increased Thrust, Increased Specific Impulse
    manufacturer = Kiwi Imagineers
    description = 
}
@PARTUPGRADE[]:NEEDS[Tantares]:FOR[zKiwiTechTree]
{
    @entryCost = #$@PART[Ara_GooExperiment_1]/entryCost$
    @entryCost *= #$@KIWI_ENGINE_MULTIPLIERS/KEROLOX/UPGRADE_ENTRYCOST_MULTIPLIER$
    @title = #$@PART[Ara_GooExperiment_1]/title$ Upgrade
    @description = #Our imagineers dreamt about making the $@PART[Ara_GooExperiment_1]/engineName$ thrustier and efficientier and have 'made it so'.
}
@PART[Ara_GooExperiment_1]:NEEDS[Tantares]:AFTER[zzKiwiTechTree]
{
    @description = #$description$ \n\n&lt;color=#ff0000&gt;This engine has an upgrade in $@PARTUPGRADE[]/techRequired$!&lt;/color&gt; 
}</v>
      </c>
      <c r="AD130" s="14"/>
      <c r="AE130" s="18" t="s">
        <v>330</v>
      </c>
      <c r="AF130" s="18"/>
      <c r="AG130" s="18"/>
      <c r="AH130" s="18"/>
      <c r="AI130" s="18"/>
      <c r="AJ130" s="18"/>
      <c r="AK130" s="18"/>
      <c r="AL130" s="19" t="str">
        <f t="shared" si="9"/>
        <v/>
      </c>
      <c r="AM130" s="14"/>
      <c r="AN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",W130,CHAR(10),Parts!AQ130,CHAR(10),"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Tank",IF(Y130="NA/Balloon","    KiwiFuelSwitchIgnore = true",IF(Y130="standardLiquidFuel",_xlfn.CONCAT("    fuelTankUpgradeType = ",Y130,CHAR(10),"    fuelTankSizeUpgrade = ",Z130),_xlfn.CONCAT("    fuelTankUpgradeType = ",Y130))),IF(P130="RCS","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0" s="16" t="str">
        <f>IF(P130="Engine",VLOOKUP(W130,EngineUpgrades!$A$2:$C$19,2,FALSE),"")</f>
        <v>singleFuel</v>
      </c>
      <c r="AP130" s="16" t="str">
        <f>IF(P130="Engine",VLOOKUP(W130,EngineUpgrades!$A$2:$C$19,3,FALSE),"")</f>
        <v>KEROLOX</v>
      </c>
      <c r="AQ130" s="15" t="str">
        <f>_xlfn.XLOOKUP(AO130,EngineUpgrades!$D$1:$J$1,EngineUpgrades!$D$17:$J$17,"",0,1)</f>
        <v xml:space="preserve">    engineNumber = 
    engineNumberUpgrade = 
    engineName = 
    engineNameUpgrade = 
</v>
      </c>
      <c r="AR130" s="17">
        <v>2</v>
      </c>
      <c r="AS130" s="16" t="str">
        <f>IF(P130="Engine",_xlfn.XLOOKUP(_xlfn.CONCAT(N130,O130+AR130),TechTree!$C$2:$C$500,TechTree!$D$2:$D$500,"Not Valid Combination",0,1),"")</f>
        <v>Not Valid Combination</v>
      </c>
    </row>
    <row r="131" spans="1:45" ht="192.5" x14ac:dyDescent="0.35">
      <c r="A131" t="s">
        <v>595</v>
      </c>
      <c r="B131" t="s">
        <v>1306</v>
      </c>
      <c r="C131" t="s">
        <v>859</v>
      </c>
      <c r="D131" t="s">
        <v>860</v>
      </c>
      <c r="E131" t="s">
        <v>598</v>
      </c>
      <c r="F131" t="s">
        <v>850</v>
      </c>
      <c r="G131">
        <v>0</v>
      </c>
      <c r="H131">
        <v>0</v>
      </c>
      <c r="I131">
        <v>0.125</v>
      </c>
      <c r="J131" t="s">
        <v>78</v>
      </c>
      <c r="L131" s="12" t="str">
        <f t="shared" si="7"/>
        <v>@PART[Ara_MaterialsBay_1]:AFTER[Tantares] // Ara 7JR Materials Bay
{
    @TechRequired = Not Valid Combination
    spacePlaneSystemUpgradeType = 
}</v>
      </c>
      <c r="M131" s="9" t="str">
        <f>_xlfn.XLOOKUP(_xlfn.CONCAT(N131,O131),TechTree!$C$2:$C$500,TechTree!$D$2:$D$500,"Not Valid Combination",0,1)</f>
        <v>Not Valid Combination</v>
      </c>
      <c r="N131" s="8" t="s">
        <v>337</v>
      </c>
      <c r="O131" s="8">
        <v>-57</v>
      </c>
      <c r="P131" s="8" t="s">
        <v>290</v>
      </c>
      <c r="V131" s="10" t="s">
        <v>244</v>
      </c>
      <c r="W131" s="10" t="s">
        <v>260</v>
      </c>
      <c r="Y131" s="10" t="s">
        <v>295</v>
      </c>
      <c r="Z131" s="10" t="s">
        <v>304</v>
      </c>
      <c r="AA131" s="10" t="s">
        <v>330</v>
      </c>
      <c r="AC131" s="12" t="str">
        <f t="shared" si="8"/>
        <v>// Choose the one with the part that you want to represent the system
PARTUPGRADE:NEEDS[Tantares]
{
    name = Upgrade
    partIcon = Ara_MaterialsBay_1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1" s="14"/>
      <c r="AE131" s="18" t="s">
        <v>330</v>
      </c>
      <c r="AF131" s="18"/>
      <c r="AG131" s="18"/>
      <c r="AH131" s="18"/>
      <c r="AI131" s="18"/>
      <c r="AJ131" s="18"/>
      <c r="AK131" s="18"/>
      <c r="AL131" s="19" t="str">
        <f t="shared" si="9"/>
        <v/>
      </c>
      <c r="AM131" s="14"/>
      <c r="AN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",W131,CHAR(10),Parts!AQ131,CHAR(10),"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Tank",IF(Y131="NA/Balloon","    KiwiFuelSwitchIgnore = true",IF(Y131="standardLiquidFuel",_xlfn.CONCAT("    fuelTankUpgradeType = ",Y131,CHAR(10),"    fuelTankSizeUpgrade = ",Z131),_xlfn.CONCAT("    fuelTankUpgradeType = ",Y131))),IF(P131="RCS","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1" s="16" t="str">
        <f>IF(P131="Engine",VLOOKUP(W131,EngineUpgrades!$A$2:$C$19,2,FALSE),"")</f>
        <v/>
      </c>
      <c r="AP131" s="16" t="str">
        <f>IF(P131="Engine",VLOOKUP(W131,EngineUpgrades!$A$2:$C$19,3,FALSE),"")</f>
        <v/>
      </c>
      <c r="AQ131" s="15" t="str">
        <f>_xlfn.XLOOKUP(AO131,EngineUpgrades!$D$1:$J$1,EngineUpgrades!$D$17:$J$17,"",0,1)</f>
        <v/>
      </c>
      <c r="AR131" s="17">
        <v>2</v>
      </c>
      <c r="AS131" s="16" t="str">
        <f>IF(P131="Engine",_xlfn.XLOOKUP(_xlfn.CONCAT(N131,O131+AR131),TechTree!$C$2:$C$500,TechTree!$D$2:$D$500,"Not Valid Combination",0,1),"")</f>
        <v/>
      </c>
    </row>
    <row r="132" spans="1:45" ht="252.5" x14ac:dyDescent="0.35">
      <c r="A132" t="s">
        <v>595</v>
      </c>
      <c r="B132" t="s">
        <v>1307</v>
      </c>
      <c r="C132" t="s">
        <v>861</v>
      </c>
      <c r="D132" t="s">
        <v>862</v>
      </c>
      <c r="E132" t="s">
        <v>598</v>
      </c>
      <c r="F132" t="s">
        <v>850</v>
      </c>
      <c r="G132">
        <v>0</v>
      </c>
      <c r="H132">
        <v>0</v>
      </c>
      <c r="I132">
        <v>7.4999999999999997E-2</v>
      </c>
      <c r="J132" t="s">
        <v>78</v>
      </c>
      <c r="L132" s="12" t="str">
        <f t="shared" si="7"/>
        <v>@PART[Ara_Mount_1]:AFTER[Tantares] // Ara CMS Mounting Plate
{
    @TechRequired = Not Valid Combination
    engineUpgradeType = standardLFO
    engineNumber = 
    engineNumberUpgrade = 
    engineName = 
    engineNameUpgrade = 
    enginePartUpgradeName = 
}</v>
      </c>
      <c r="M132" s="9" t="str">
        <f>_xlfn.XLOOKUP(_xlfn.CONCAT(N132,O132),TechTree!$C$2:$C$500,TechTree!$D$2:$D$500,"Not Valid Combination",0,1)</f>
        <v>Not Valid Combination</v>
      </c>
      <c r="N132" s="8" t="s">
        <v>214</v>
      </c>
      <c r="O132" s="8">
        <v>-58</v>
      </c>
      <c r="P132" s="8" t="s">
        <v>11</v>
      </c>
      <c r="V132" s="10" t="s">
        <v>244</v>
      </c>
      <c r="W132" s="10" t="s">
        <v>255</v>
      </c>
      <c r="Y132" s="10" t="s">
        <v>295</v>
      </c>
      <c r="Z132" s="10" t="s">
        <v>304</v>
      </c>
      <c r="AA132" s="10" t="s">
        <v>330</v>
      </c>
      <c r="AC132" s="12" t="str">
        <f t="shared" si="8"/>
        <v>PARTUPGRADE:NEEDS[Tantares]
{
    name = 
    partIcon = Ara_Mount_1
    techRequired = Not Valid Combination
    title = 
    basicInfo = Increased Thrust, Increased Specific Impulse
    manufacturer = Kiwi Imagineers
    description = 
}
@PARTUPGRADE[]:NEEDS[Tantares]:FOR[zKiwiTechTree]
{
    @entryCost = #$@PART[Ara_Mount_1]/entryCost$
    @entryCost *= #$@KIWI_ENGINE_MULTIPLIERS/KEROLOX/UPGRADE_ENTRYCOST_MULTIPLIER$
    @title = #$@PART[Ara_Mount_1]/title$ Upgrade
    @description = #Our imagineers dreamt about making the $@PART[Ara_Mount_1]/engineName$ thrustier and efficientier and have 'made it so'.
}
@PART[Ara_Mount_1]:NEEDS[Tantares]:AFTER[zzKiwiTechTree]
{
    @description = #$description$ \n\n&lt;color=#ff0000&gt;This engine has an upgrade in $@PARTUPGRADE[]/techRequired$!&lt;/color&gt; 
}</v>
      </c>
      <c r="AD132" s="14"/>
      <c r="AE132" s="18" t="s">
        <v>330</v>
      </c>
      <c r="AF132" s="18"/>
      <c r="AG132" s="18"/>
      <c r="AH132" s="18"/>
      <c r="AI132" s="18"/>
      <c r="AJ132" s="18"/>
      <c r="AK132" s="18"/>
      <c r="AL132" s="19" t="str">
        <f t="shared" si="9"/>
        <v/>
      </c>
      <c r="AM132" s="14"/>
      <c r="AN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",W132,CHAR(10),Parts!AQ132,CHAR(10),"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Tank",IF(Y132="NA/Balloon","    KiwiFuelSwitchIgnore = true",IF(Y132="standardLiquidFuel",_xlfn.CONCAT("    fuelTankUpgradeType = ",Y132,CHAR(10),"    fuelTankSizeUpgrade = ",Z132),_xlfn.CONCAT("    fuelTankUpgradeType = ",Y132))),IF(P132="RCS","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2" s="16" t="str">
        <f>IF(P132="Engine",VLOOKUP(W132,EngineUpgrades!$A$2:$C$19,2,FALSE),"")</f>
        <v>singleFuel</v>
      </c>
      <c r="AP132" s="16" t="str">
        <f>IF(P132="Engine",VLOOKUP(W132,EngineUpgrades!$A$2:$C$19,3,FALSE),"")</f>
        <v>KEROLOX</v>
      </c>
      <c r="AQ132" s="15" t="str">
        <f>_xlfn.XLOOKUP(AO132,EngineUpgrades!$D$1:$J$1,EngineUpgrades!$D$17:$J$17,"",0,1)</f>
        <v xml:space="preserve">    engineNumber = 
    engineNumberUpgrade = 
    engineName = 
    engineNameUpgrade = 
</v>
      </c>
      <c r="AR132" s="17">
        <v>2</v>
      </c>
      <c r="AS132" s="16" t="str">
        <f>IF(P132="Engine",_xlfn.XLOOKUP(_xlfn.CONCAT(N132,O132+AR132),TechTree!$C$2:$C$500,TechTree!$D$2:$D$500,"Not Valid Combination",0,1),"")</f>
        <v>Not Valid Combination</v>
      </c>
    </row>
    <row r="133" spans="1:45" ht="192.5" x14ac:dyDescent="0.35">
      <c r="A133" t="s">
        <v>595</v>
      </c>
      <c r="B133" t="s">
        <v>1308</v>
      </c>
      <c r="C133" t="s">
        <v>863</v>
      </c>
      <c r="D133" t="s">
        <v>864</v>
      </c>
      <c r="E133" t="s">
        <v>598</v>
      </c>
      <c r="F133" t="s">
        <v>850</v>
      </c>
      <c r="G133">
        <v>0</v>
      </c>
      <c r="H133">
        <v>0</v>
      </c>
      <c r="I133">
        <v>2.5000000000000001E-2</v>
      </c>
      <c r="J133" t="s">
        <v>78</v>
      </c>
      <c r="L133" s="12" t="str">
        <f t="shared" ref="L133:L196" si="10">_xlfn.CONCAT("@PART[",C133,"]:AFTER[",A133,"] // ",IF(Q133="",D133,_xlfn.CONCAT(Q133," (",D133,")")),CHAR(10),"{",CHAR(10),"    @TechRequired = ",M133,IF($Q133&lt;&gt;"",_xlfn.CONCAT(CHAR(10),"    @",$Q$1," = ",$Q133),""),IF($R133&lt;&gt;"",_xlfn.CONCAT(CHAR(10),"    @",$R$1," = ",$R133),""),IF($S133&lt;&gt;"",_xlfn.CONCAT(CHAR(10),"    @",$S$1," = ",$S133),""),IF($T133&lt;&gt;"",_xlfn.CONCAT(CHAR(10),"    @",$T$1," = ",$T133),""),IF($U133&lt;&gt;"",_xlfn.CONCAT(CHAR(10),U133),""),IF($AN133&lt;&gt;"",IF(P133="RTG","",_xlfn.CONCAT(CHAR(10),$AN133)),""),IF(AL133&lt;&gt;"",_xlfn.CONCAT(CHAR(10),AL133),""),CHAR(10),"}",IF(AA133="Yes",_xlfn.CONCAT(CHAR(10),"@PART[",C133,"]:NEEDS[KiwiDeprecate]:AFTER[",A133,"]",CHAR(10),"{",CHAR(10),"    kiwiDeprecate = true",CHAR(10),"}"),""),IF(P133="RTG",AN133,""))</f>
        <v>@PART[Ara_SensorAccelerometer_1]:AFTER[Tantares] // Ara 15G Accelerometer
{
    @TechRequired = Not Valid Combination
    spacePlaneSystemUpgradeType = 
}</v>
      </c>
      <c r="M133" s="9" t="str">
        <f>_xlfn.XLOOKUP(_xlfn.CONCAT(N133,O133),TechTree!$C$2:$C$500,TechTree!$D$2:$D$500,"Not Valid Combination",0,1)</f>
        <v>Not Valid Combination</v>
      </c>
      <c r="N133" s="8" t="s">
        <v>337</v>
      </c>
      <c r="O133" s="8">
        <v>-59</v>
      </c>
      <c r="P133" s="8" t="s">
        <v>290</v>
      </c>
      <c r="V133" s="10" t="s">
        <v>244</v>
      </c>
      <c r="W133" s="10" t="s">
        <v>260</v>
      </c>
      <c r="Y133" s="10" t="s">
        <v>295</v>
      </c>
      <c r="Z133" s="10" t="s">
        <v>304</v>
      </c>
      <c r="AA133" s="10" t="s">
        <v>330</v>
      </c>
      <c r="AC133" s="12" t="str">
        <f t="shared" ref="AC133:AC196" si="11">IF(P133="Engine",_xlfn.CONCAT("PARTUPGRADE:NEEDS[",A133,"]",CHAR(10),"{",CHAR(10),"    name = ",X133,CHAR(10),"    partIcon = ",C133,CHAR(10),"    techRequired = ",AS133,CHAR(10),"    title = ",CHAR(10),"    basicInfo = Increased Thrust, Increased Specific Impulse",CHAR(10),"    manufacturer = Kiwi Imagineers",CHAR(10),"    description = ",CHAR(10),"}",CHAR(10),"@PARTUPGRADE[",X133,"]:NEEDS[",A133,"]:FOR[zKiwiTechTree]",CHAR(10),"{",CHAR(10),"    @entryCost = #$@PART[",C133,"]/entryCost$",CHAR(10),"    @entryCost *= #$@KIWI_ENGINE_MULTIPLIERS/",AP133,"/UPGRADE_ENTRYCOST_MULTIPLIER$",CHAR(10),"    @title = #$@PART[",C133,"]/title$ Upgrade",CHAR(10),"    @description = #Our imagineers dreamt about making the $@PART[",C133,"]/engineName$ thrustier and efficientier and have 'made it so'.",CHAR(10),"}",CHAR(10),"@PART[",C133,"]:NEEDS[",A133,"]:AFTER[zzKiwiTechTree]",CHAR(10),"{",CHAR(10),"    @description = #$description$ \n\n&lt;color=#ff0000&gt;This engine has an upgrade in $@PARTUPGRADE[",X133,"]/techRequired$!&lt;/color&gt; ",CHAR(10),"}"),IF(OR(P133="System",P133="System and Space Capability")=TRUE,_xlfn.CONCAT("// Choose the one with the part that you want to represent the system",CHAR(10),"PARTUPGRADE:NEEDS[",A133,"]",CHAR(10),"{",CHAR(10),"    name = ",X133,"Upgrade",CHAR(10),"    partIcon = ",C133,CHAR(10),"    techRequired = ",AS133,CHAR(10),"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System",CHAR(10),"}",CHAR(10),"@PART[*]:HAS[#spacePlaneSystemUpgradeType[",X133,"]]:FOR[zzzKiwiTechTree]",CHAR(10),"{",CHAR(10),"    @description = #$description$ \n\n&lt;color=#ff0000&gt;The INSERT HERE System has upgrades in $@PARTUPGRADE[",X133,"Upgrade]/techRequired$!&lt;/color&gt; ",CHAR(10),"}"),""))</f>
        <v>// Choose the one with the part that you want to represent the system
PARTUPGRADE:NEEDS[Tantares]
{
    name = Upgrade
    partIcon = Ara_SensorAccelerometer_1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3" s="14"/>
      <c r="AE133" s="18" t="s">
        <v>330</v>
      </c>
      <c r="AF133" s="18"/>
      <c r="AG133" s="18"/>
      <c r="AH133" s="18"/>
      <c r="AI133" s="18"/>
      <c r="AJ133" s="18"/>
      <c r="AK133" s="18"/>
      <c r="AL133" s="19" t="str">
        <f t="shared" ref="AL133:AL196" si="12">IF(AE133="Yes",_xlfn.CONCAT("    @MODULE[ModuleEngines*]",CHAR(10),"    {",IF(AF133&lt;&gt;"",_xlfn.CONCAT(CHAR(10),"        @maxThrust = ",AF133),""),IF(AG133&lt;&gt;"",_xlfn.CONCAT(CHAR(10),"        !atmosphereCurve {}",CHAR(10),"        atmosphereCurve",CHAR(10),"        {",IF(AG133&lt;&gt;"",_xlfn.CONCAT(CHAR(10),"            key = ",AG133),""),IF(AH133&lt;&gt;"",_xlfn.CONCAT(CHAR(10),"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",AK133),""),CHAR(10),"        }"),""),CHAR(10),"    }"),"")</f>
        <v/>
      </c>
      <c r="AM133" s="14"/>
      <c r="AN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",W133,CHAR(10),Parts!AQ133,CHAR(10),"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Tank",IF(Y133="NA/Balloon","    KiwiFuelSwitchIgnore = true",IF(Y133="standardLiquidFuel",_xlfn.CONCAT("    fuelTankUpgradeType = ",Y133,CHAR(10),"    fuelTankSizeUpgrade = ",Z133),_xlfn.CONCAT("    fuelTankUpgradeType = ",Y133))),IF(P133="RCS","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3" s="16" t="str">
        <f>IF(P133="Engine",VLOOKUP(W133,EngineUpgrades!$A$2:$C$19,2,FALSE),"")</f>
        <v/>
      </c>
      <c r="AP133" s="16" t="str">
        <f>IF(P133="Engine",VLOOKUP(W133,EngineUpgrades!$A$2:$C$19,3,FALSE),"")</f>
        <v/>
      </c>
      <c r="AQ133" s="15" t="str">
        <f>_xlfn.XLOOKUP(AO133,EngineUpgrades!$D$1:$J$1,EngineUpgrades!$D$17:$J$17,"",0,1)</f>
        <v/>
      </c>
      <c r="AR133" s="17">
        <v>2</v>
      </c>
      <c r="AS133" s="16" t="str">
        <f>IF(P133="Engine",_xlfn.XLOOKUP(_xlfn.CONCAT(N133,O133+AR133),TechTree!$C$2:$C$500,TechTree!$D$2:$D$500,"Not Valid Combination",0,1),"")</f>
        <v/>
      </c>
    </row>
    <row r="134" spans="1:45" ht="252.5" x14ac:dyDescent="0.35">
      <c r="A134" t="s">
        <v>595</v>
      </c>
      <c r="B134" t="s">
        <v>1309</v>
      </c>
      <c r="C134" t="s">
        <v>865</v>
      </c>
      <c r="D134" t="s">
        <v>866</v>
      </c>
      <c r="E134" t="s">
        <v>598</v>
      </c>
      <c r="F134" t="s">
        <v>850</v>
      </c>
      <c r="G134">
        <v>0</v>
      </c>
      <c r="H134">
        <v>0</v>
      </c>
      <c r="I134">
        <v>2.5000000000000001E-2</v>
      </c>
      <c r="J134" t="s">
        <v>78</v>
      </c>
      <c r="L134" s="12" t="str">
        <f t="shared" si="10"/>
        <v>@PART[Ara_SensorBarometer_1]:AFTER[Tantares] // Ara 1KP Barometer
{
    @TechRequired = Not Valid Combination
    engineUpgradeType = standardLFO
    engineNumber = 
    engineNumberUpgrade = 
    engineName = 
    engineNameUpgrade = 
    enginePartUpgradeName = 
}</v>
      </c>
      <c r="M134" s="9" t="str">
        <f>_xlfn.XLOOKUP(_xlfn.CONCAT(N134,O134),TechTree!$C$2:$C$500,TechTree!$D$2:$D$500,"Not Valid Combination",0,1)</f>
        <v>Not Valid Combination</v>
      </c>
      <c r="N134" s="8" t="s">
        <v>214</v>
      </c>
      <c r="O134" s="8">
        <v>-60</v>
      </c>
      <c r="P134" s="8" t="s">
        <v>11</v>
      </c>
      <c r="V134" s="10" t="s">
        <v>244</v>
      </c>
      <c r="W134" s="10" t="s">
        <v>255</v>
      </c>
      <c r="Y134" s="10" t="s">
        <v>295</v>
      </c>
      <c r="Z134" s="10" t="s">
        <v>304</v>
      </c>
      <c r="AA134" s="10" t="s">
        <v>330</v>
      </c>
      <c r="AC134" s="12" t="str">
        <f t="shared" si="11"/>
        <v>PARTUPGRADE:NEEDS[Tantares]
{
    name = 
    partIcon = Ara_SensorBarometer_1
    techRequired = Not Valid Combination
    title = 
    basicInfo = Increased Thrust, Increased Specific Impulse
    manufacturer = Kiwi Imagineers
    description = 
}
@PARTUPGRADE[]:NEEDS[Tantares]:FOR[zKiwiTechTree]
{
    @entryCost = #$@PART[Ara_SensorBarometer_1]/entryCost$
    @entryCost *= #$@KIWI_ENGINE_MULTIPLIERS/KEROLOX/UPGRADE_ENTRYCOST_MULTIPLIER$
    @title = #$@PART[Ara_SensorBarometer_1]/title$ Upgrade
    @description = #Our imagineers dreamt about making the $@PART[Ara_SensorBarometer_1]/engineName$ thrustier and efficientier and have 'made it so'.
}
@PART[Ara_SensorBarometer_1]:NEEDS[Tantares]:AFTER[zzKiwiTechTree]
{
    @description = #$description$ \n\n&lt;color=#ff0000&gt;This engine has an upgrade in $@PARTUPGRADE[]/techRequired$!&lt;/color&gt; 
}</v>
      </c>
      <c r="AD134" s="14"/>
      <c r="AE134" s="18" t="s">
        <v>330</v>
      </c>
      <c r="AF134" s="18"/>
      <c r="AG134" s="18"/>
      <c r="AH134" s="18"/>
      <c r="AI134" s="18"/>
      <c r="AJ134" s="18"/>
      <c r="AK134" s="18"/>
      <c r="AL134" s="19" t="str">
        <f t="shared" si="12"/>
        <v/>
      </c>
      <c r="AM134" s="14"/>
      <c r="AN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",W134,CHAR(10),Parts!AQ134,CHAR(10),"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Tank",IF(Y134="NA/Balloon","    KiwiFuelSwitchIgnore = true",IF(Y134="standardLiquidFuel",_xlfn.CONCAT("    fuelTankUpgradeType = ",Y134,CHAR(10),"    fuelTankSizeUpgrade = ",Z134),_xlfn.CONCAT("    fuelTankUpgradeType = ",Y134))),IF(P134="RCS","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4" s="16" t="str">
        <f>IF(P134="Engine",VLOOKUP(W134,EngineUpgrades!$A$2:$C$19,2,FALSE),"")</f>
        <v>singleFuel</v>
      </c>
      <c r="AP134" s="16" t="str">
        <f>IF(P134="Engine",VLOOKUP(W134,EngineUpgrades!$A$2:$C$19,3,FALSE),"")</f>
        <v>KEROLOX</v>
      </c>
      <c r="AQ134" s="15" t="str">
        <f>_xlfn.XLOOKUP(AO134,EngineUpgrades!$D$1:$J$1,EngineUpgrades!$D$17:$J$17,"",0,1)</f>
        <v xml:space="preserve">    engineNumber = 
    engineNumberUpgrade = 
    engineName = 
    engineNameUpgrade = 
</v>
      </c>
      <c r="AR134" s="17">
        <v>2</v>
      </c>
      <c r="AS134" s="16" t="str">
        <f>IF(P134="Engine",_xlfn.XLOOKUP(_xlfn.CONCAT(N134,O134+AR134),TechTree!$C$2:$C$500,TechTree!$D$2:$D$500,"Not Valid Combination",0,1),"")</f>
        <v>Not Valid Combination</v>
      </c>
    </row>
    <row r="135" spans="1:45" ht="192.5" x14ac:dyDescent="0.35">
      <c r="A135" t="s">
        <v>595</v>
      </c>
      <c r="B135" t="s">
        <v>1310</v>
      </c>
      <c r="C135" t="s">
        <v>867</v>
      </c>
      <c r="D135" t="s">
        <v>868</v>
      </c>
      <c r="E135" t="s">
        <v>598</v>
      </c>
      <c r="F135" t="s">
        <v>850</v>
      </c>
      <c r="G135">
        <v>0</v>
      </c>
      <c r="H135">
        <v>0</v>
      </c>
      <c r="I135">
        <v>2.5000000000000001E-2</v>
      </c>
      <c r="J135" t="s">
        <v>78</v>
      </c>
      <c r="L135" s="12" t="str">
        <f t="shared" si="10"/>
        <v>@PART[Ara_SensorGravimeter_1]:AFTER[Tantares] // Ara 1MS2 Gravimeter
{
    @TechRequired = Not Valid Combination
    spacePlaneSystemUpgradeType = 
}</v>
      </c>
      <c r="M135" s="9" t="str">
        <f>_xlfn.XLOOKUP(_xlfn.CONCAT(N135,O135),TechTree!$C$2:$C$500,TechTree!$D$2:$D$500,"Not Valid Combination",0,1)</f>
        <v>Not Valid Combination</v>
      </c>
      <c r="N135" s="8" t="s">
        <v>337</v>
      </c>
      <c r="O135" s="8">
        <v>-61</v>
      </c>
      <c r="P135" s="8" t="s">
        <v>290</v>
      </c>
      <c r="V135" s="10" t="s">
        <v>244</v>
      </c>
      <c r="W135" s="10" t="s">
        <v>260</v>
      </c>
      <c r="Y135" s="10" t="s">
        <v>295</v>
      </c>
      <c r="Z135" s="10" t="s">
        <v>304</v>
      </c>
      <c r="AA135" s="10" t="s">
        <v>330</v>
      </c>
      <c r="AC135" s="12" t="str">
        <f t="shared" si="11"/>
        <v>// Choose the one with the part that you want to represent the system
PARTUPGRADE:NEEDS[Tantares]
{
    name = Upgrade
    partIcon = Ara_SensorGravimeter_1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5" s="14"/>
      <c r="AE135" s="18" t="s">
        <v>330</v>
      </c>
      <c r="AF135" s="18"/>
      <c r="AG135" s="18"/>
      <c r="AH135" s="18"/>
      <c r="AI135" s="18"/>
      <c r="AJ135" s="18"/>
      <c r="AK135" s="18"/>
      <c r="AL135" s="19" t="str">
        <f t="shared" si="12"/>
        <v/>
      </c>
      <c r="AM135" s="14"/>
      <c r="AN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",W135,CHAR(10),Parts!AQ135,CHAR(10),"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Tank",IF(Y135="NA/Balloon","    KiwiFuelSwitchIgnore = true",IF(Y135="standardLiquidFuel",_xlfn.CONCAT("    fuelTankUpgradeType = ",Y135,CHAR(10),"    fuelTankSizeUpgrade = ",Z135),_xlfn.CONCAT("    fuelTankUpgradeType = ",Y135))),IF(P135="RCS","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5" s="16" t="str">
        <f>IF(P135="Engine",VLOOKUP(W135,EngineUpgrades!$A$2:$C$19,2,FALSE),"")</f>
        <v/>
      </c>
      <c r="AP135" s="16" t="str">
        <f>IF(P135="Engine",VLOOKUP(W135,EngineUpgrades!$A$2:$C$19,3,FALSE),"")</f>
        <v/>
      </c>
      <c r="AQ135" s="15" t="str">
        <f>_xlfn.XLOOKUP(AO135,EngineUpgrades!$D$1:$J$1,EngineUpgrades!$D$17:$J$17,"",0,1)</f>
        <v/>
      </c>
      <c r="AR135" s="17">
        <v>2</v>
      </c>
      <c r="AS135" s="16" t="str">
        <f>IF(P135="Engine",_xlfn.XLOOKUP(_xlfn.CONCAT(N135,O135+AR135),TechTree!$C$2:$C$500,TechTree!$D$2:$D$500,"Not Valid Combination",0,1),"")</f>
        <v/>
      </c>
    </row>
    <row r="136" spans="1:45" ht="252.5" x14ac:dyDescent="0.35">
      <c r="A136" t="s">
        <v>595</v>
      </c>
      <c r="B136" t="s">
        <v>1311</v>
      </c>
      <c r="C136" t="s">
        <v>869</v>
      </c>
      <c r="D136" t="s">
        <v>870</v>
      </c>
      <c r="E136" t="s">
        <v>598</v>
      </c>
      <c r="F136" t="s">
        <v>850</v>
      </c>
      <c r="G136">
        <v>0</v>
      </c>
      <c r="H136">
        <v>0</v>
      </c>
      <c r="I136">
        <v>2.5000000000000001E-2</v>
      </c>
      <c r="J136" t="s">
        <v>78</v>
      </c>
      <c r="L136" s="12" t="str">
        <f t="shared" si="10"/>
        <v>@PART[Ara_SensorThermometer_1]:AFTER[Tantares] // Ara 35C Thermometer
{
    @TechRequired = Not Valid Combination
    engineUpgradeType = standardLFO
    engineNumber = 
    engineNumberUpgrade = 
    engineName = 
    engineNameUpgrade = 
    enginePartUpgradeName = 
}</v>
      </c>
      <c r="M136" s="9" t="str">
        <f>_xlfn.XLOOKUP(_xlfn.CONCAT(N136,O136),TechTree!$C$2:$C$500,TechTree!$D$2:$D$500,"Not Valid Combination",0,1)</f>
        <v>Not Valid Combination</v>
      </c>
      <c r="N136" s="8" t="s">
        <v>214</v>
      </c>
      <c r="O136" s="8">
        <v>-62</v>
      </c>
      <c r="P136" s="8" t="s">
        <v>11</v>
      </c>
      <c r="V136" s="10" t="s">
        <v>244</v>
      </c>
      <c r="W136" s="10" t="s">
        <v>255</v>
      </c>
      <c r="Y136" s="10" t="s">
        <v>295</v>
      </c>
      <c r="Z136" s="10" t="s">
        <v>304</v>
      </c>
      <c r="AA136" s="10" t="s">
        <v>330</v>
      </c>
      <c r="AC136" s="12" t="str">
        <f t="shared" si="11"/>
        <v>PARTUPGRADE:NEEDS[Tantares]
{
    name = 
    partIcon = Ara_SensorThermometer_1
    techRequired = Not Valid Combination
    title = 
    basicInfo = Increased Thrust, Increased Specific Impulse
    manufacturer = Kiwi Imagineers
    description = 
}
@PARTUPGRADE[]:NEEDS[Tantares]:FOR[zKiwiTechTree]
{
    @entryCost = #$@PART[Ara_SensorThermometer_1]/entryCost$
    @entryCost *= #$@KIWI_ENGINE_MULTIPLIERS/KEROLOX/UPGRADE_ENTRYCOST_MULTIPLIER$
    @title = #$@PART[Ara_SensorThermometer_1]/title$ Upgrade
    @description = #Our imagineers dreamt about making the $@PART[Ara_SensorThermometer_1]/engineName$ thrustier and efficientier and have 'made it so'.
}
@PART[Ara_SensorThermometer_1]:NEEDS[Tantares]:AFTER[zzKiwiTechTree]
{
    @description = #$description$ \n\n&lt;color=#ff0000&gt;This engine has an upgrade in $@PARTUPGRADE[]/techRequired$!&lt;/color&gt; 
}</v>
      </c>
      <c r="AD136" s="14"/>
      <c r="AE136" s="18" t="s">
        <v>330</v>
      </c>
      <c r="AF136" s="18"/>
      <c r="AG136" s="18"/>
      <c r="AH136" s="18"/>
      <c r="AI136" s="18"/>
      <c r="AJ136" s="18"/>
      <c r="AK136" s="18"/>
      <c r="AL136" s="19" t="str">
        <f t="shared" si="12"/>
        <v/>
      </c>
      <c r="AM136" s="14"/>
      <c r="AN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",W136,CHAR(10),Parts!AQ136,CHAR(10),"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Tank",IF(Y136="NA/Balloon","    KiwiFuelSwitchIgnore = true",IF(Y136="standardLiquidFuel",_xlfn.CONCAT("    fuelTankUpgradeType = ",Y136,CHAR(10),"    fuelTankSizeUpgrade = ",Z136),_xlfn.CONCAT("    fuelTankUpgradeType = ",Y136))),IF(P136="RCS","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6" s="16" t="str">
        <f>IF(P136="Engine",VLOOKUP(W136,EngineUpgrades!$A$2:$C$19,2,FALSE),"")</f>
        <v>singleFuel</v>
      </c>
      <c r="AP136" s="16" t="str">
        <f>IF(P136="Engine",VLOOKUP(W136,EngineUpgrades!$A$2:$C$19,3,FALSE),"")</f>
        <v>KEROLOX</v>
      </c>
      <c r="AQ136" s="15" t="str">
        <f>_xlfn.XLOOKUP(AO136,EngineUpgrades!$D$1:$J$1,EngineUpgrades!$D$17:$J$17,"",0,1)</f>
        <v xml:space="preserve">    engineNumber = 
    engineNumberUpgrade = 
    engineName = 
    engineNameUpgrade = 
</v>
      </c>
      <c r="AR136" s="17">
        <v>2</v>
      </c>
      <c r="AS136" s="16" t="str">
        <f>IF(P136="Engine",_xlfn.XLOOKUP(_xlfn.CONCAT(N136,O136+AR136),TechTree!$C$2:$C$500,TechTree!$D$2:$D$500,"Not Valid Combination",0,1),"")</f>
        <v>Not Valid Combination</v>
      </c>
    </row>
    <row r="137" spans="1:45" ht="192.5" x14ac:dyDescent="0.35">
      <c r="A137" t="s">
        <v>595</v>
      </c>
      <c r="B137" t="s">
        <v>1312</v>
      </c>
      <c r="C137" t="s">
        <v>871</v>
      </c>
      <c r="D137" t="s">
        <v>872</v>
      </c>
      <c r="E137" t="s">
        <v>598</v>
      </c>
      <c r="F137" t="s">
        <v>850</v>
      </c>
      <c r="G137">
        <v>0</v>
      </c>
      <c r="H137">
        <v>0</v>
      </c>
      <c r="I137">
        <v>0.02</v>
      </c>
      <c r="J137" t="s">
        <v>78</v>
      </c>
      <c r="L137" s="12" t="str">
        <f t="shared" si="10"/>
        <v>@PART[Ara_Solar_1]:AFTER[Tantares] // Ara TK14 Solar Array
{
    @TechRequired = Not Valid Combination
    spacePlaneSystemUpgradeType = 
}</v>
      </c>
      <c r="M137" s="9" t="str">
        <f>_xlfn.XLOOKUP(_xlfn.CONCAT(N137,O137),TechTree!$C$2:$C$500,TechTree!$D$2:$D$500,"Not Valid Combination",0,1)</f>
        <v>Not Valid Combination</v>
      </c>
      <c r="N137" s="8" t="s">
        <v>337</v>
      </c>
      <c r="O137" s="8">
        <v>-63</v>
      </c>
      <c r="P137" s="8" t="s">
        <v>290</v>
      </c>
      <c r="V137" s="10" t="s">
        <v>244</v>
      </c>
      <c r="W137" s="10" t="s">
        <v>260</v>
      </c>
      <c r="Y137" s="10" t="s">
        <v>295</v>
      </c>
      <c r="Z137" s="10" t="s">
        <v>304</v>
      </c>
      <c r="AA137" s="10" t="s">
        <v>330</v>
      </c>
      <c r="AC137" s="12" t="str">
        <f t="shared" si="11"/>
        <v>// Choose the one with the part that you want to represent the system
PARTUPGRADE:NEEDS[Tantares]
{
    name = Upgrade
    partIcon = Ara_Solar_1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7" s="14"/>
      <c r="AE137" s="18" t="s">
        <v>330</v>
      </c>
      <c r="AF137" s="18"/>
      <c r="AG137" s="18"/>
      <c r="AH137" s="18"/>
      <c r="AI137" s="18"/>
      <c r="AJ137" s="18"/>
      <c r="AK137" s="18"/>
      <c r="AL137" s="19" t="str">
        <f t="shared" si="12"/>
        <v/>
      </c>
      <c r="AM137" s="14"/>
      <c r="AN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",W137,CHAR(10),Parts!AQ137,CHAR(10),"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Tank",IF(Y137="NA/Balloon","    KiwiFuelSwitchIgnore = true",IF(Y137="standardLiquidFuel",_xlfn.CONCAT("    fuelTankUpgradeType = ",Y137,CHAR(10),"    fuelTankSizeUpgrade = ",Z137),_xlfn.CONCAT("    fuelTankUpgradeType = ",Y137))),IF(P137="RCS","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7" s="16" t="str">
        <f>IF(P137="Engine",VLOOKUP(W137,EngineUpgrades!$A$2:$C$19,2,FALSE),"")</f>
        <v/>
      </c>
      <c r="AP137" s="16" t="str">
        <f>IF(P137="Engine",VLOOKUP(W137,EngineUpgrades!$A$2:$C$19,3,FALSE),"")</f>
        <v/>
      </c>
      <c r="AQ137" s="15" t="str">
        <f>_xlfn.XLOOKUP(AO137,EngineUpgrades!$D$1:$J$1,EngineUpgrades!$D$17:$J$17,"",0,1)</f>
        <v/>
      </c>
      <c r="AR137" s="17">
        <v>2</v>
      </c>
      <c r="AS137" s="16" t="str">
        <f>IF(P137="Engine",_xlfn.XLOOKUP(_xlfn.CONCAT(N137,O137+AR137),TechTree!$C$2:$C$500,TechTree!$D$2:$D$500,"Not Valid Combination",0,1),"")</f>
        <v/>
      </c>
    </row>
    <row r="138" spans="1:45" ht="252.5" x14ac:dyDescent="0.35">
      <c r="A138" t="s">
        <v>595</v>
      </c>
      <c r="B138" t="s">
        <v>1313</v>
      </c>
      <c r="C138" t="s">
        <v>873</v>
      </c>
      <c r="D138" t="s">
        <v>874</v>
      </c>
      <c r="E138" t="s">
        <v>598</v>
      </c>
      <c r="F138" t="s">
        <v>6</v>
      </c>
      <c r="G138">
        <v>4050</v>
      </c>
      <c r="H138">
        <v>810</v>
      </c>
      <c r="I138">
        <v>0.45</v>
      </c>
      <c r="J138" t="s">
        <v>16</v>
      </c>
      <c r="L138" s="12" t="str">
        <f t="shared" si="10"/>
        <v>@PART[libra_crew_s0p5_1]:AFTER[Tantares] // Libra 'MÃ¥neboks' Lander Can
{
    @TechRequired = Not Valid Combination
    engineUpgradeType = standardLFO
    engineNumber = 
    engineNumberUpgrade = 
    engineName = 
    engineNameUpgrade = 
    enginePartUpgradeName = 
}</v>
      </c>
      <c r="M138" s="9" t="str">
        <f>_xlfn.XLOOKUP(_xlfn.CONCAT(N138,O138),TechTree!$C$2:$C$500,TechTree!$D$2:$D$500,"Not Valid Combination",0,1)</f>
        <v>Not Valid Combination</v>
      </c>
      <c r="N138" s="8" t="s">
        <v>214</v>
      </c>
      <c r="O138" s="8">
        <v>-64</v>
      </c>
      <c r="P138" s="8" t="s">
        <v>11</v>
      </c>
      <c r="V138" s="10" t="s">
        <v>244</v>
      </c>
      <c r="W138" s="10" t="s">
        <v>255</v>
      </c>
      <c r="Y138" s="10" t="s">
        <v>295</v>
      </c>
      <c r="Z138" s="10" t="s">
        <v>304</v>
      </c>
      <c r="AA138" s="10" t="s">
        <v>330</v>
      </c>
      <c r="AC138" s="12" t="str">
        <f t="shared" si="11"/>
        <v>PARTUPGRADE:NEEDS[Tantares]
{
    name = 
    partIcon = libra_crew_s0p5_1
    techRequired = Not Valid Combination
    title = 
    basicInfo = Increased Thrust, Increased Specific Impulse
    manufacturer = Kiwi Imagineers
    description = 
}
@PARTUPGRADE[]:NEEDS[Tantares]:FOR[zKiwiTechTree]
{
    @entryCost = #$@PART[libra_crew_s0p5_1]/entryCost$
    @entryCost *= #$@KIWI_ENGINE_MULTIPLIERS/KEROLOX/UPGRADE_ENTRYCOST_MULTIPLIER$
    @title = #$@PART[libra_crew_s0p5_1]/title$ Upgrade
    @description = #Our imagineers dreamt about making the $@PART[libra_crew_s0p5_1]/engineName$ thrustier and efficientier and have 'made it so'.
}
@PART[libra_crew_s0p5_1]:NEEDS[Tantares]:AFTER[zzKiwiTechTree]
{
    @description = #$description$ \n\n&lt;color=#ff0000&gt;This engine has an upgrade in $@PARTUPGRADE[]/techRequired$!&lt;/color&gt; 
}</v>
      </c>
      <c r="AD138" s="14"/>
      <c r="AE138" s="18" t="s">
        <v>330</v>
      </c>
      <c r="AF138" s="18"/>
      <c r="AG138" s="18"/>
      <c r="AH138" s="18"/>
      <c r="AI138" s="18"/>
      <c r="AJ138" s="18"/>
      <c r="AK138" s="18"/>
      <c r="AL138" s="19" t="str">
        <f t="shared" si="12"/>
        <v/>
      </c>
      <c r="AM138" s="14"/>
      <c r="AN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",W138,CHAR(10),Parts!AQ138,CHAR(10),"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Tank",IF(Y138="NA/Balloon","    KiwiFuelSwitchIgnore = true",IF(Y138="standardLiquidFuel",_xlfn.CONCAT("    fuelTankUpgradeType = ",Y138,CHAR(10),"    fuelTankSizeUpgrade = ",Z138),_xlfn.CONCAT("    fuelTankUpgradeType = ",Y138))),IF(P138="RCS","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8" s="16" t="str">
        <f>IF(P138="Engine",VLOOKUP(W138,EngineUpgrades!$A$2:$C$19,2,FALSE),"")</f>
        <v>singleFuel</v>
      </c>
      <c r="AP138" s="16" t="str">
        <f>IF(P138="Engine",VLOOKUP(W138,EngineUpgrades!$A$2:$C$19,3,FALSE),"")</f>
        <v>KEROLOX</v>
      </c>
      <c r="AQ138" s="15" t="str">
        <f>_xlfn.XLOOKUP(AO138,EngineUpgrades!$D$1:$J$1,EngineUpgrades!$D$17:$J$17,"",0,1)</f>
        <v xml:space="preserve">    engineNumber = 
    engineNumberUpgrade = 
    engineName = 
    engineNameUpgrade = 
</v>
      </c>
      <c r="AR138" s="17">
        <v>2</v>
      </c>
      <c r="AS138" s="16" t="str">
        <f>IF(P138="Engine",_xlfn.XLOOKUP(_xlfn.CONCAT(N138,O138+AR138),TechTree!$C$2:$C$500,TechTree!$D$2:$D$500,"Not Valid Combination",0,1),"")</f>
        <v>Not Valid Combination</v>
      </c>
    </row>
    <row r="139" spans="1:45" ht="192.5" x14ac:dyDescent="0.35">
      <c r="A139" t="s">
        <v>595</v>
      </c>
      <c r="B139" t="s">
        <v>1314</v>
      </c>
      <c r="C139" t="s">
        <v>875</v>
      </c>
      <c r="D139" t="s">
        <v>876</v>
      </c>
      <c r="E139" t="s">
        <v>598</v>
      </c>
      <c r="F139" t="s">
        <v>373</v>
      </c>
      <c r="G139">
        <v>1200</v>
      </c>
      <c r="H139">
        <v>240</v>
      </c>
      <c r="I139">
        <v>0.09</v>
      </c>
      <c r="J139" t="s">
        <v>16</v>
      </c>
      <c r="L139" s="12" t="str">
        <f t="shared" si="10"/>
        <v>@PART[libra_engine_s1_1]:AFTER[Tantares] // Libra RD-858 "Lynstjerne" Rocket Engine
{
    @TechRequired = Not Valid Combination
    spacePlaneSystemUpgradeType = 
}</v>
      </c>
      <c r="M139" s="9" t="str">
        <f>_xlfn.XLOOKUP(_xlfn.CONCAT(N139,O139),TechTree!$C$2:$C$500,TechTree!$D$2:$D$500,"Not Valid Combination",0,1)</f>
        <v>Not Valid Combination</v>
      </c>
      <c r="N139" s="8" t="s">
        <v>337</v>
      </c>
      <c r="O139" s="8">
        <v>-65</v>
      </c>
      <c r="P139" s="8" t="s">
        <v>290</v>
      </c>
      <c r="V139" s="10" t="s">
        <v>244</v>
      </c>
      <c r="W139" s="10" t="s">
        <v>260</v>
      </c>
      <c r="Y139" s="10" t="s">
        <v>295</v>
      </c>
      <c r="Z139" s="10" t="s">
        <v>304</v>
      </c>
      <c r="AA139" s="10" t="s">
        <v>330</v>
      </c>
      <c r="AC139" s="12" t="str">
        <f t="shared" si="11"/>
        <v>// Choose the one with the part that you want to represent the system
PARTUPGRADE:NEEDS[Tantares]
{
    name = Upgrade
    partIcon = libra_engine_s1_1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9" s="14"/>
      <c r="AE139" s="18" t="s">
        <v>330</v>
      </c>
      <c r="AF139" s="18"/>
      <c r="AG139" s="18"/>
      <c r="AH139" s="18"/>
      <c r="AI139" s="18"/>
      <c r="AJ139" s="18"/>
      <c r="AK139" s="18"/>
      <c r="AL139" s="19" t="str">
        <f t="shared" si="12"/>
        <v/>
      </c>
      <c r="AM139" s="14"/>
      <c r="AN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",W139,CHAR(10),Parts!AQ139,CHAR(10),"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Tank",IF(Y139="NA/Balloon","    KiwiFuelSwitchIgnore = true",IF(Y139="standardLiquidFuel",_xlfn.CONCAT("    fuelTankUpgradeType = ",Y139,CHAR(10),"    fuelTankSizeUpgrade = ",Z139),_xlfn.CONCAT("    fuelTankUpgradeType = ",Y139))),IF(P139="RCS","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9" s="16" t="str">
        <f>IF(P139="Engine",VLOOKUP(W139,EngineUpgrades!$A$2:$C$19,2,FALSE),"")</f>
        <v/>
      </c>
      <c r="AP139" s="16" t="str">
        <f>IF(P139="Engine",VLOOKUP(W139,EngineUpgrades!$A$2:$C$19,3,FALSE),"")</f>
        <v/>
      </c>
      <c r="AQ139" s="15" t="str">
        <f>_xlfn.XLOOKUP(AO139,EngineUpgrades!$D$1:$J$1,EngineUpgrades!$D$17:$J$17,"",0,1)</f>
        <v/>
      </c>
      <c r="AR139" s="17">
        <v>2</v>
      </c>
      <c r="AS139" s="16" t="str">
        <f>IF(P139="Engine",_xlfn.XLOOKUP(_xlfn.CONCAT(N139,O139+AR139),TechTree!$C$2:$C$500,TechTree!$D$2:$D$500,"Not Valid Combination",0,1),"")</f>
        <v/>
      </c>
    </row>
    <row r="140" spans="1:45" ht="252.5" x14ac:dyDescent="0.35">
      <c r="A140" t="s">
        <v>595</v>
      </c>
      <c r="B140" t="s">
        <v>1315</v>
      </c>
      <c r="C140" t="s">
        <v>877</v>
      </c>
      <c r="D140" t="s">
        <v>878</v>
      </c>
      <c r="E140" t="s">
        <v>598</v>
      </c>
      <c r="F140" t="s">
        <v>372</v>
      </c>
      <c r="G140">
        <v>2500</v>
      </c>
      <c r="H140">
        <v>500</v>
      </c>
      <c r="I140">
        <v>0.08</v>
      </c>
      <c r="J140" t="s">
        <v>16</v>
      </c>
      <c r="L140" s="12" t="str">
        <f t="shared" si="10"/>
        <v>@PART[libra_fuel_tank_s1_s0p5_1]:AFTER[Tantares] // Libra Size 1 Fuel Tank A
{
    @TechRequired = Not Valid Combination
    engineUpgradeType = standardLFO
    engineNumber = 
    engineNumberUpgrade = 
    engineName = 
    engineNameUpgrade = 
    enginePartUpgradeName = 
}</v>
      </c>
      <c r="M140" s="9" t="str">
        <f>_xlfn.XLOOKUP(_xlfn.CONCAT(N140,O140),TechTree!$C$2:$C$500,TechTree!$D$2:$D$500,"Not Valid Combination",0,1)</f>
        <v>Not Valid Combination</v>
      </c>
      <c r="N140" s="8" t="s">
        <v>214</v>
      </c>
      <c r="O140" s="8">
        <v>-66</v>
      </c>
      <c r="P140" s="8" t="s">
        <v>11</v>
      </c>
      <c r="V140" s="10" t="s">
        <v>244</v>
      </c>
      <c r="W140" s="10" t="s">
        <v>255</v>
      </c>
      <c r="Y140" s="10" t="s">
        <v>295</v>
      </c>
      <c r="Z140" s="10" t="s">
        <v>304</v>
      </c>
      <c r="AA140" s="10" t="s">
        <v>330</v>
      </c>
      <c r="AC140" s="12" t="str">
        <f t="shared" si="11"/>
        <v>PARTUPGRADE:NEEDS[Tantares]
{
    name = 
    partIcon = libra_fuel_tank_s1_s0p5_1
    techRequired = Not Valid Combination
    title = 
    basicInfo = Increased Thrust, Increased Specific Impulse
    manufacturer = Kiwi Imagineers
    description = 
}
@PARTUPGRADE[]:NEEDS[Tantares]:FOR[zKiwiTechTree]
{
    @entryCost = #$@PART[libra_fuel_tank_s1_s0p5_1]/entryCost$
    @entryCost *= #$@KIWI_ENGINE_MULTIPLIERS/KEROLOX/UPGRADE_ENTRYCOST_MULTIPLIER$
    @title = #$@PART[libra_fuel_tank_s1_s0p5_1]/title$ Upgrade
    @description = #Our imagineers dreamt about making the $@PART[libra_fuel_tank_s1_s0p5_1]/engineName$ thrustier and efficientier and have 'made it so'.
}
@PART[libra_fuel_tank_s1_s0p5_1]:NEEDS[Tantares]:AFTER[zzKiwiTechTree]
{
    @description = #$description$ \n\n&lt;color=#ff0000&gt;This engine has an upgrade in $@PARTUPGRADE[]/techRequired$!&lt;/color&gt; 
}</v>
      </c>
      <c r="AD140" s="14"/>
      <c r="AE140" s="18" t="s">
        <v>330</v>
      </c>
      <c r="AF140" s="18"/>
      <c r="AG140" s="18"/>
      <c r="AH140" s="18"/>
      <c r="AI140" s="18"/>
      <c r="AJ140" s="18"/>
      <c r="AK140" s="18"/>
      <c r="AL140" s="19" t="str">
        <f t="shared" si="12"/>
        <v/>
      </c>
      <c r="AM140" s="14"/>
      <c r="AN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",W140,CHAR(10),Parts!AQ140,CHAR(10),"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Tank",IF(Y140="NA/Balloon","    KiwiFuelSwitchIgnore = true",IF(Y140="standardLiquidFuel",_xlfn.CONCAT("    fuelTankUpgradeType = ",Y140,CHAR(10),"    fuelTankSizeUpgrade = ",Z140),_xlfn.CONCAT("    fuelTankUpgradeType = ",Y140))),IF(P140="RCS","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0" s="16" t="str">
        <f>IF(P140="Engine",VLOOKUP(W140,EngineUpgrades!$A$2:$C$19,2,FALSE),"")</f>
        <v>singleFuel</v>
      </c>
      <c r="AP140" s="16" t="str">
        <f>IF(P140="Engine",VLOOKUP(W140,EngineUpgrades!$A$2:$C$19,3,FALSE),"")</f>
        <v>KEROLOX</v>
      </c>
      <c r="AQ140" s="15" t="str">
        <f>_xlfn.XLOOKUP(AO140,EngineUpgrades!$D$1:$J$1,EngineUpgrades!$D$17:$J$17,"",0,1)</f>
        <v xml:space="preserve">    engineNumber = 
    engineNumberUpgrade = 
    engineName = 
    engineNameUpgrade = 
</v>
      </c>
      <c r="AR140" s="17">
        <v>2</v>
      </c>
      <c r="AS140" s="16" t="str">
        <f>IF(P140="Engine",_xlfn.XLOOKUP(_xlfn.CONCAT(N140,O140+AR140),TechTree!$C$2:$C$500,TechTree!$D$2:$D$500,"Not Valid Combination",0,1),"")</f>
        <v>Not Valid Combination</v>
      </c>
    </row>
    <row r="141" spans="1:45" ht="192.5" x14ac:dyDescent="0.35">
      <c r="A141" t="s">
        <v>595</v>
      </c>
      <c r="B141" t="s">
        <v>1316</v>
      </c>
      <c r="C141" t="s">
        <v>879</v>
      </c>
      <c r="D141" t="s">
        <v>880</v>
      </c>
      <c r="E141" t="s">
        <v>598</v>
      </c>
      <c r="F141" t="s">
        <v>372</v>
      </c>
      <c r="G141">
        <v>5000</v>
      </c>
      <c r="H141">
        <v>1000</v>
      </c>
      <c r="I141">
        <v>0.16</v>
      </c>
      <c r="J141" t="s">
        <v>16</v>
      </c>
      <c r="L141" s="12" t="str">
        <f t="shared" si="10"/>
        <v>@PART[libra_fuel_tank_s1_s0p5_2]:AFTER[Tantares] // Libra Size 1 Fuel Tank B
{
    @TechRequired = Not Valid Combination
    spacePlaneSystemUpgradeType = 
}</v>
      </c>
      <c r="M141" s="9" t="str">
        <f>_xlfn.XLOOKUP(_xlfn.CONCAT(N141,O141),TechTree!$C$2:$C$500,TechTree!$D$2:$D$500,"Not Valid Combination",0,1)</f>
        <v>Not Valid Combination</v>
      </c>
      <c r="N141" s="8" t="s">
        <v>337</v>
      </c>
      <c r="O141" s="8">
        <v>-67</v>
      </c>
      <c r="P141" s="8" t="s">
        <v>290</v>
      </c>
      <c r="V141" s="10" t="s">
        <v>244</v>
      </c>
      <c r="W141" s="10" t="s">
        <v>260</v>
      </c>
      <c r="Y141" s="10" t="s">
        <v>295</v>
      </c>
      <c r="Z141" s="10" t="s">
        <v>304</v>
      </c>
      <c r="AA141" s="10" t="s">
        <v>330</v>
      </c>
      <c r="AC141" s="12" t="str">
        <f t="shared" si="11"/>
        <v>// Choose the one with the part that you want to represent the system
PARTUPGRADE:NEEDS[Tantares]
{
    name = Upgrade
    partIcon = libra_fuel_tank_s1_s0p5_2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1" s="14"/>
      <c r="AE141" s="18" t="s">
        <v>330</v>
      </c>
      <c r="AF141" s="18"/>
      <c r="AG141" s="18"/>
      <c r="AH141" s="18"/>
      <c r="AI141" s="18"/>
      <c r="AJ141" s="18"/>
      <c r="AK141" s="18"/>
      <c r="AL141" s="19" t="str">
        <f t="shared" si="12"/>
        <v/>
      </c>
      <c r="AM141" s="14"/>
      <c r="AN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",W141,CHAR(10),Parts!AQ141,CHAR(10),"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Tank",IF(Y141="NA/Balloon","    KiwiFuelSwitchIgnore = true",IF(Y141="standardLiquidFuel",_xlfn.CONCAT("    fuelTankUpgradeType = ",Y141,CHAR(10),"    fuelTankSizeUpgrade = ",Z141),_xlfn.CONCAT("    fuelTankUpgradeType = ",Y141))),IF(P141="RCS","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1" s="16" t="str">
        <f>IF(P141="Engine",VLOOKUP(W141,EngineUpgrades!$A$2:$C$19,2,FALSE),"")</f>
        <v/>
      </c>
      <c r="AP141" s="16" t="str">
        <f>IF(P141="Engine",VLOOKUP(W141,EngineUpgrades!$A$2:$C$19,3,FALSE),"")</f>
        <v/>
      </c>
      <c r="AQ141" s="15" t="str">
        <f>_xlfn.XLOOKUP(AO141,EngineUpgrades!$D$1:$J$1,EngineUpgrades!$D$17:$J$17,"",0,1)</f>
        <v/>
      </c>
      <c r="AR141" s="17">
        <v>2</v>
      </c>
      <c r="AS141" s="16" t="str">
        <f>IF(P141="Engine",_xlfn.XLOOKUP(_xlfn.CONCAT(N141,O141+AR141),TechTree!$C$2:$C$500,TechTree!$D$2:$D$500,"Not Valid Combination",0,1),"")</f>
        <v/>
      </c>
    </row>
    <row r="142" spans="1:45" ht="252.5" x14ac:dyDescent="0.35">
      <c r="A142" t="s">
        <v>595</v>
      </c>
      <c r="B142" t="s">
        <v>1317</v>
      </c>
      <c r="C142" t="s">
        <v>881</v>
      </c>
      <c r="D142" t="s">
        <v>882</v>
      </c>
      <c r="E142" t="s">
        <v>598</v>
      </c>
      <c r="F142" t="s">
        <v>372</v>
      </c>
      <c r="G142">
        <v>1000</v>
      </c>
      <c r="H142">
        <v>200</v>
      </c>
      <c r="I142">
        <v>0.02</v>
      </c>
      <c r="J142" t="s">
        <v>16</v>
      </c>
      <c r="L142" s="12" t="str">
        <f t="shared" si="10"/>
        <v>@PART[libra_monopropellant_tank_s0_1]:AFTER[Tantares] // Libra Size 0 Monopropellant Tank A
{
    @TechRequired = Not Valid Combination
    engineUpgradeType = standardLFO
    engineNumber = 
    engineNumberUpgrade = 
    engineName = 
    engineNameUpgrade = 
    enginePartUpgradeName = 
}</v>
      </c>
      <c r="M142" s="9" t="str">
        <f>_xlfn.XLOOKUP(_xlfn.CONCAT(N142,O142),TechTree!$C$2:$C$500,TechTree!$D$2:$D$500,"Not Valid Combination",0,1)</f>
        <v>Not Valid Combination</v>
      </c>
      <c r="N142" s="8" t="s">
        <v>214</v>
      </c>
      <c r="O142" s="8">
        <v>-68</v>
      </c>
      <c r="P142" s="8" t="s">
        <v>11</v>
      </c>
      <c r="V142" s="10" t="s">
        <v>244</v>
      </c>
      <c r="W142" s="10" t="s">
        <v>255</v>
      </c>
      <c r="Y142" s="10" t="s">
        <v>295</v>
      </c>
      <c r="Z142" s="10" t="s">
        <v>304</v>
      </c>
      <c r="AA142" s="10" t="s">
        <v>330</v>
      </c>
      <c r="AC142" s="12" t="str">
        <f t="shared" si="11"/>
        <v>PARTUPGRADE:NEEDS[Tantares]
{
    name = 
    partIcon = libra_monopropellant_tank_s0_1
    techRequired = Not Valid Combination
    title = 
    basicInfo = Increased Thrust, Increased Specific Impulse
    manufacturer = Kiwi Imagineers
    description = 
}
@PARTUPGRADE[]:NEEDS[Tantares]:FOR[zKiwiTechTree]
{
    @entryCost = #$@PART[libra_monopropellant_tank_s0_1]/entryCost$
    @entryCost *= #$@KIWI_ENGINE_MULTIPLIERS/KEROLOX/UPGRADE_ENTRYCOST_MULTIPLIER$
    @title = #$@PART[libra_monopropellant_tank_s0_1]/title$ Upgrade
    @description = #Our imagineers dreamt about making the $@PART[libra_monopropellant_tank_s0_1]/engineName$ thrustier and efficientier and have 'made it so'.
}
@PART[libra_monopropellant_tank_s0_1]:NEEDS[Tantares]:AFTER[zzKiwiTechTree]
{
    @description = #$description$ \n\n&lt;color=#ff0000&gt;This engine has an upgrade in $@PARTUPGRADE[]/techRequired$!&lt;/color&gt; 
}</v>
      </c>
      <c r="AD142" s="14"/>
      <c r="AE142" s="18" t="s">
        <v>330</v>
      </c>
      <c r="AF142" s="18"/>
      <c r="AG142" s="18"/>
      <c r="AH142" s="18"/>
      <c r="AI142" s="18"/>
      <c r="AJ142" s="18"/>
      <c r="AK142" s="18"/>
      <c r="AL142" s="19" t="str">
        <f t="shared" si="12"/>
        <v/>
      </c>
      <c r="AM142" s="14"/>
      <c r="AN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",W142,CHAR(10),Parts!AQ142,CHAR(10),"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Tank",IF(Y142="NA/Balloon","    KiwiFuelSwitchIgnore = true",IF(Y142="standardLiquidFuel",_xlfn.CONCAT("    fuelTankUpgradeType = ",Y142,CHAR(10),"    fuelTankSizeUpgrade = ",Z142),_xlfn.CONCAT("    fuelTankUpgradeType = ",Y142))),IF(P142="RCS","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2" s="16" t="str">
        <f>IF(P142="Engine",VLOOKUP(W142,EngineUpgrades!$A$2:$C$19,2,FALSE),"")</f>
        <v>singleFuel</v>
      </c>
      <c r="AP142" s="16" t="str">
        <f>IF(P142="Engine",VLOOKUP(W142,EngineUpgrades!$A$2:$C$19,3,FALSE),"")</f>
        <v>KEROLOX</v>
      </c>
      <c r="AQ142" s="15" t="str">
        <f>_xlfn.XLOOKUP(AO142,EngineUpgrades!$D$1:$J$1,EngineUpgrades!$D$17:$J$17,"",0,1)</f>
        <v xml:space="preserve">    engineNumber = 
    engineNumberUpgrade = 
    engineName = 
    engineNameUpgrade = 
</v>
      </c>
      <c r="AR142" s="17">
        <v>2</v>
      </c>
      <c r="AS142" s="16" t="str">
        <f>IF(P142="Engine",_xlfn.XLOOKUP(_xlfn.CONCAT(N142,O142+AR142),TechTree!$C$2:$C$500,TechTree!$D$2:$D$500,"Not Valid Combination",0,1),"")</f>
        <v>Not Valid Combination</v>
      </c>
    </row>
    <row r="143" spans="1:45" ht="192.5" x14ac:dyDescent="0.35">
      <c r="A143" t="s">
        <v>595</v>
      </c>
      <c r="B143" t="s">
        <v>1318</v>
      </c>
      <c r="C143" t="s">
        <v>883</v>
      </c>
      <c r="D143" t="s">
        <v>884</v>
      </c>
      <c r="E143" t="s">
        <v>598</v>
      </c>
      <c r="F143" t="s">
        <v>372</v>
      </c>
      <c r="G143">
        <v>2000</v>
      </c>
      <c r="H143">
        <v>400</v>
      </c>
      <c r="I143">
        <v>0.04</v>
      </c>
      <c r="J143" t="s">
        <v>16</v>
      </c>
      <c r="L143" s="12" t="str">
        <f t="shared" si="10"/>
        <v>@PART[libra_monopropellant_tank_s0_2]:AFTER[Tantares] // Libra Size 0 Monopropellant Tank B
{
    @TechRequired = Not Valid Combination
    spacePlaneSystemUpgradeType = 
}</v>
      </c>
      <c r="M143" s="9" t="str">
        <f>_xlfn.XLOOKUP(_xlfn.CONCAT(N143,O143),TechTree!$C$2:$C$500,TechTree!$D$2:$D$500,"Not Valid Combination",0,1)</f>
        <v>Not Valid Combination</v>
      </c>
      <c r="N143" s="8" t="s">
        <v>337</v>
      </c>
      <c r="O143" s="8">
        <v>-69</v>
      </c>
      <c r="P143" s="8" t="s">
        <v>290</v>
      </c>
      <c r="V143" s="10" t="s">
        <v>244</v>
      </c>
      <c r="W143" s="10" t="s">
        <v>260</v>
      </c>
      <c r="Y143" s="10" t="s">
        <v>295</v>
      </c>
      <c r="Z143" s="10" t="s">
        <v>304</v>
      </c>
      <c r="AA143" s="10" t="s">
        <v>330</v>
      </c>
      <c r="AC143" s="12" t="str">
        <f t="shared" si="11"/>
        <v>// Choose the one with the part that you want to represent the system
PARTUPGRADE:NEEDS[Tantares]
{
    name = Upgrade
    partIcon = libra_monopropellant_tank_s0_2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3" s="14"/>
      <c r="AE143" s="18" t="s">
        <v>330</v>
      </c>
      <c r="AF143" s="18"/>
      <c r="AG143" s="18"/>
      <c r="AH143" s="18"/>
      <c r="AI143" s="18"/>
      <c r="AJ143" s="18"/>
      <c r="AK143" s="18"/>
      <c r="AL143" s="19" t="str">
        <f t="shared" si="12"/>
        <v/>
      </c>
      <c r="AM143" s="14"/>
      <c r="AN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",W143,CHAR(10),Parts!AQ143,CHAR(10),"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Tank",IF(Y143="NA/Balloon","    KiwiFuelSwitchIgnore = true",IF(Y143="standardLiquidFuel",_xlfn.CONCAT("    fuelTankUpgradeType = ",Y143,CHAR(10),"    fuelTankSizeUpgrade = ",Z143),_xlfn.CONCAT("    fuelTankUpgradeType = ",Y143))),IF(P143="RCS","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3" s="16" t="str">
        <f>IF(P143="Engine",VLOOKUP(W143,EngineUpgrades!$A$2:$C$19,2,FALSE),"")</f>
        <v/>
      </c>
      <c r="AP143" s="16" t="str">
        <f>IF(P143="Engine",VLOOKUP(W143,EngineUpgrades!$A$2:$C$19,3,FALSE),"")</f>
        <v/>
      </c>
      <c r="AQ143" s="15" t="str">
        <f>_xlfn.XLOOKUP(AO143,EngineUpgrades!$D$1:$J$1,EngineUpgrades!$D$17:$J$17,"",0,1)</f>
        <v/>
      </c>
      <c r="AR143" s="17">
        <v>2</v>
      </c>
      <c r="AS143" s="16" t="str">
        <f>IF(P143="Engine",_xlfn.XLOOKUP(_xlfn.CONCAT(N143,O143+AR143),TechTree!$C$2:$C$500,TechTree!$D$2:$D$500,"Not Valid Combination",0,1),"")</f>
        <v/>
      </c>
    </row>
    <row r="144" spans="1:45" ht="252.5" x14ac:dyDescent="0.35">
      <c r="A144" t="s">
        <v>595</v>
      </c>
      <c r="B144" t="s">
        <v>1319</v>
      </c>
      <c r="C144" t="s">
        <v>885</v>
      </c>
      <c r="D144" t="s">
        <v>886</v>
      </c>
      <c r="E144" t="s">
        <v>598</v>
      </c>
      <c r="F144" t="s">
        <v>8</v>
      </c>
      <c r="G144">
        <v>500</v>
      </c>
      <c r="H144">
        <v>100</v>
      </c>
      <c r="I144">
        <v>0.03</v>
      </c>
      <c r="J144" t="s">
        <v>16</v>
      </c>
      <c r="L144" s="12" t="str">
        <f t="shared" si="10"/>
        <v>@PART[libra_rcs_srf_2]:AFTER[Tantares] // Libra AU-2 Attitude Arm
{
    @TechRequired = Not Valid Combination
    engineUpgradeType = standardLFO
    engineNumber = 
    engineNumberUpgrade = 
    engineName = 
    engineNameUpgrade = 
    enginePartUpgradeName = 
}</v>
      </c>
      <c r="M144" s="9" t="str">
        <f>_xlfn.XLOOKUP(_xlfn.CONCAT(N144,O144),TechTree!$C$2:$C$500,TechTree!$D$2:$D$500,"Not Valid Combination",0,1)</f>
        <v>Not Valid Combination</v>
      </c>
      <c r="N144" s="8" t="s">
        <v>214</v>
      </c>
      <c r="O144" s="8">
        <v>-70</v>
      </c>
      <c r="P144" s="8" t="s">
        <v>11</v>
      </c>
      <c r="V144" s="10" t="s">
        <v>244</v>
      </c>
      <c r="W144" s="10" t="s">
        <v>255</v>
      </c>
      <c r="Y144" s="10" t="s">
        <v>295</v>
      </c>
      <c r="Z144" s="10" t="s">
        <v>304</v>
      </c>
      <c r="AA144" s="10" t="s">
        <v>330</v>
      </c>
      <c r="AC144" s="12" t="str">
        <f t="shared" si="11"/>
        <v>PARTUPGRADE:NEEDS[Tantares]
{
    name = 
    partIcon = libra_rcs_srf_2
    techRequired = Not Valid Combination
    title = 
    basicInfo = Increased Thrust, Increased Specific Impulse
    manufacturer = Kiwi Imagineers
    description = 
}
@PARTUPGRADE[]:NEEDS[Tantares]:FOR[zKiwiTechTree]
{
    @entryCost = #$@PART[libra_rcs_srf_2]/entryCost$
    @entryCost *= #$@KIWI_ENGINE_MULTIPLIERS/KEROLOX/UPGRADE_ENTRYCOST_MULTIPLIER$
    @title = #$@PART[libra_rcs_srf_2]/title$ Upgrade
    @description = #Our imagineers dreamt about making the $@PART[libra_rcs_srf_2]/engineName$ thrustier and efficientier and have 'made it so'.
}
@PART[libra_rcs_srf_2]:NEEDS[Tantares]:AFTER[zzKiwiTechTree]
{
    @description = #$description$ \n\n&lt;color=#ff0000&gt;This engine has an upgrade in $@PARTUPGRADE[]/techRequired$!&lt;/color&gt; 
}</v>
      </c>
      <c r="AD144" s="14"/>
      <c r="AE144" s="18" t="s">
        <v>330</v>
      </c>
      <c r="AF144" s="18"/>
      <c r="AG144" s="18"/>
      <c r="AH144" s="18"/>
      <c r="AI144" s="18"/>
      <c r="AJ144" s="18"/>
      <c r="AK144" s="18"/>
      <c r="AL144" s="19" t="str">
        <f t="shared" si="12"/>
        <v/>
      </c>
      <c r="AM144" s="14"/>
      <c r="AN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",W144,CHAR(10),Parts!AQ144,CHAR(10),"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Tank",IF(Y144="NA/Balloon","    KiwiFuelSwitchIgnore = true",IF(Y144="standardLiquidFuel",_xlfn.CONCAT("    fuelTankUpgradeType = ",Y144,CHAR(10),"    fuelTankSizeUpgrade = ",Z144),_xlfn.CONCAT("    fuelTankUpgradeType = ",Y144))),IF(P144="RCS","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4" s="16" t="str">
        <f>IF(P144="Engine",VLOOKUP(W144,EngineUpgrades!$A$2:$C$19,2,FALSE),"")</f>
        <v>singleFuel</v>
      </c>
      <c r="AP144" s="16" t="str">
        <f>IF(P144="Engine",VLOOKUP(W144,EngineUpgrades!$A$2:$C$19,3,FALSE),"")</f>
        <v>KEROLOX</v>
      </c>
      <c r="AQ144" s="15" t="str">
        <f>_xlfn.XLOOKUP(AO144,EngineUpgrades!$D$1:$J$1,EngineUpgrades!$D$17:$J$17,"",0,1)</f>
        <v xml:space="preserve">    engineNumber = 
    engineNumberUpgrade = 
    engineName = 
    engineNameUpgrade = 
</v>
      </c>
      <c r="AR144" s="17">
        <v>2</v>
      </c>
      <c r="AS144" s="16" t="str">
        <f>IF(P144="Engine",_xlfn.XLOOKUP(_xlfn.CONCAT(N144,O144+AR144),TechTree!$C$2:$C$500,TechTree!$D$2:$D$500,"Not Valid Combination",0,1),"")</f>
        <v>Not Valid Combination</v>
      </c>
    </row>
    <row r="145" spans="1:45" ht="192.5" x14ac:dyDescent="0.35">
      <c r="A145" t="s">
        <v>595</v>
      </c>
      <c r="B145" t="s">
        <v>1320</v>
      </c>
      <c r="C145" t="s">
        <v>887</v>
      </c>
      <c r="D145" t="s">
        <v>888</v>
      </c>
      <c r="E145" t="s">
        <v>598</v>
      </c>
      <c r="F145" t="s">
        <v>374</v>
      </c>
      <c r="G145">
        <v>2000</v>
      </c>
      <c r="H145">
        <v>400</v>
      </c>
      <c r="I145">
        <v>7.4999999999999997E-2</v>
      </c>
      <c r="J145" t="s">
        <v>16</v>
      </c>
      <c r="L145" s="12" t="str">
        <f t="shared" si="10"/>
        <v>@PART[libra_structure_s1_1]:AFTER[Tantares] // Libra Size 1 Fuselage A
{
    @TechRequired = Not Valid Combination
    spacePlaneSystemUpgradeType = 
}</v>
      </c>
      <c r="M145" s="9" t="str">
        <f>_xlfn.XLOOKUP(_xlfn.CONCAT(N145,O145),TechTree!$C$2:$C$500,TechTree!$D$2:$D$500,"Not Valid Combination",0,1)</f>
        <v>Not Valid Combination</v>
      </c>
      <c r="N145" s="8" t="s">
        <v>337</v>
      </c>
      <c r="O145" s="8">
        <v>-71</v>
      </c>
      <c r="P145" s="8" t="s">
        <v>290</v>
      </c>
      <c r="V145" s="10" t="s">
        <v>244</v>
      </c>
      <c r="W145" s="10" t="s">
        <v>260</v>
      </c>
      <c r="Y145" s="10" t="s">
        <v>295</v>
      </c>
      <c r="Z145" s="10" t="s">
        <v>304</v>
      </c>
      <c r="AA145" s="10" t="s">
        <v>330</v>
      </c>
      <c r="AC145" s="12" t="str">
        <f t="shared" si="11"/>
        <v>// Choose the one with the part that you want to represent the system
PARTUPGRADE:NEEDS[Tantares]
{
    name = Upgrade
    partIcon = libra_structure_s1_1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5" s="14"/>
      <c r="AE145" s="18" t="s">
        <v>330</v>
      </c>
      <c r="AF145" s="18"/>
      <c r="AG145" s="18"/>
      <c r="AH145" s="18"/>
      <c r="AI145" s="18"/>
      <c r="AJ145" s="18"/>
      <c r="AK145" s="18"/>
      <c r="AL145" s="19" t="str">
        <f t="shared" si="12"/>
        <v/>
      </c>
      <c r="AM145" s="14"/>
      <c r="AN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",W145,CHAR(10),Parts!AQ145,CHAR(10),"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Tank",IF(Y145="NA/Balloon","    KiwiFuelSwitchIgnore = true",IF(Y145="standardLiquidFuel",_xlfn.CONCAT("    fuelTankUpgradeType = ",Y145,CHAR(10),"    fuelTankSizeUpgrade = ",Z145),_xlfn.CONCAT("    fuelTankUpgradeType = ",Y145))),IF(P145="RCS","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5" s="16" t="str">
        <f>IF(P145="Engine",VLOOKUP(W145,EngineUpgrades!$A$2:$C$19,2,FALSE),"")</f>
        <v/>
      </c>
      <c r="AP145" s="16" t="str">
        <f>IF(P145="Engine",VLOOKUP(W145,EngineUpgrades!$A$2:$C$19,3,FALSE),"")</f>
        <v/>
      </c>
      <c r="AQ145" s="15" t="str">
        <f>_xlfn.XLOOKUP(AO145,EngineUpgrades!$D$1:$J$1,EngineUpgrades!$D$17:$J$17,"",0,1)</f>
        <v/>
      </c>
      <c r="AR145" s="17">
        <v>2</v>
      </c>
      <c r="AS145" s="16" t="str">
        <f>IF(P145="Engine",_xlfn.XLOOKUP(_xlfn.CONCAT(N145,O145+AR145),TechTree!$C$2:$C$500,TechTree!$D$2:$D$500,"Not Valid Combination",0,1),"")</f>
        <v/>
      </c>
    </row>
    <row r="146" spans="1:45" ht="252.5" x14ac:dyDescent="0.35">
      <c r="A146" t="s">
        <v>595</v>
      </c>
      <c r="B146" t="s">
        <v>1321</v>
      </c>
      <c r="C146" t="s">
        <v>889</v>
      </c>
      <c r="D146" t="s">
        <v>890</v>
      </c>
      <c r="E146" t="s">
        <v>617</v>
      </c>
      <c r="F146" t="s">
        <v>605</v>
      </c>
      <c r="G146">
        <v>750</v>
      </c>
      <c r="H146">
        <v>150</v>
      </c>
      <c r="I146">
        <v>7.4999999999999997E-2</v>
      </c>
      <c r="J146" t="s">
        <v>26</v>
      </c>
      <c r="L146" s="12" t="str">
        <f t="shared" si="10"/>
        <v>@PART[Auriga_DrogueParachute_1]:AFTER[Tantares] // Auriga MR2 Drogue Parachute
{
    @TechRequired = Not Valid Combination
    engineUpgradeType = standardLFO
    engineNumber = 
    engineNumberUpgrade = 
    engineName = 
    engineNameUpgrade = 
    enginePartUpgradeName = 
}</v>
      </c>
      <c r="M146" s="9" t="str">
        <f>_xlfn.XLOOKUP(_xlfn.CONCAT(N146,O146),TechTree!$C$2:$C$500,TechTree!$D$2:$D$500,"Not Valid Combination",0,1)</f>
        <v>Not Valid Combination</v>
      </c>
      <c r="N146" s="8" t="s">
        <v>214</v>
      </c>
      <c r="O146" s="8">
        <v>-72</v>
      </c>
      <c r="P146" s="8" t="s">
        <v>11</v>
      </c>
      <c r="V146" s="10" t="s">
        <v>244</v>
      </c>
      <c r="W146" s="10" t="s">
        <v>255</v>
      </c>
      <c r="Y146" s="10" t="s">
        <v>295</v>
      </c>
      <c r="Z146" s="10" t="s">
        <v>304</v>
      </c>
      <c r="AA146" s="10" t="s">
        <v>330</v>
      </c>
      <c r="AC146" s="12" t="str">
        <f t="shared" si="11"/>
        <v>PARTUPGRADE:NEEDS[Tantares]
{
    name = 
    partIcon = Auriga_DrogueParachute_1
    techRequired = Not Valid Combination
    title = 
    basicInfo = Increased Thrust, Increased Specific Impulse
    manufacturer = Kiwi Imagineers
    description = 
}
@PARTUPGRADE[]:NEEDS[Tantares]:FOR[zKiwiTechTree]
{
    @entryCost = #$@PART[Auriga_DrogueParachute_1]/entryCost$
    @entryCost *= #$@KIWI_ENGINE_MULTIPLIERS/KEROLOX/UPGRADE_ENTRYCOST_MULTIPLIER$
    @title = #$@PART[Auriga_DrogueParachute_1]/title$ Upgrade
    @description = #Our imagineers dreamt about making the $@PART[Auriga_DrogueParachute_1]/engineName$ thrustier and efficientier and have 'made it so'.
}
@PART[Auriga_DrogueParachute_1]:NEEDS[Tantares]:AFTER[zzKiwiTechTree]
{
    @description = #$description$ \n\n&lt;color=#ff0000&gt;This engine has an upgrade in $@PARTUPGRADE[]/techRequired$!&lt;/color&gt; 
}</v>
      </c>
      <c r="AD146" s="14"/>
      <c r="AE146" s="18" t="s">
        <v>330</v>
      </c>
      <c r="AF146" s="18"/>
      <c r="AG146" s="18"/>
      <c r="AH146" s="18"/>
      <c r="AI146" s="18"/>
      <c r="AJ146" s="18"/>
      <c r="AK146" s="18"/>
      <c r="AL146" s="19" t="str">
        <f t="shared" si="12"/>
        <v/>
      </c>
      <c r="AM146" s="14"/>
      <c r="AN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",W146,CHAR(10),Parts!AQ146,CHAR(10),"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Tank",IF(Y146="NA/Balloon","    KiwiFuelSwitchIgnore = true",IF(Y146="standardLiquidFuel",_xlfn.CONCAT("    fuelTankUpgradeType = ",Y146,CHAR(10),"    fuelTankSizeUpgrade = ",Z146),_xlfn.CONCAT("    fuelTankUpgradeType = ",Y146))),IF(P146="RCS","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6" s="16" t="str">
        <f>IF(P146="Engine",VLOOKUP(W146,EngineUpgrades!$A$2:$C$19,2,FALSE),"")</f>
        <v>singleFuel</v>
      </c>
      <c r="AP146" s="16" t="str">
        <f>IF(P146="Engine",VLOOKUP(W146,EngineUpgrades!$A$2:$C$19,3,FALSE),"")</f>
        <v>KEROLOX</v>
      </c>
      <c r="AQ146" s="15" t="str">
        <f>_xlfn.XLOOKUP(AO146,EngineUpgrades!$D$1:$J$1,EngineUpgrades!$D$17:$J$17,"",0,1)</f>
        <v xml:space="preserve">    engineNumber = 
    engineNumberUpgrade = 
    engineName = 
    engineNameUpgrade = 
</v>
      </c>
      <c r="AR146" s="17">
        <v>2</v>
      </c>
      <c r="AS146" s="16" t="str">
        <f>IF(P146="Engine",_xlfn.XLOOKUP(_xlfn.CONCAT(N146,O146+AR146),TechTree!$C$2:$C$500,TechTree!$D$2:$D$500,"Not Valid Combination",0,1),"")</f>
        <v>Not Valid Combination</v>
      </c>
    </row>
    <row r="147" spans="1:45" ht="192.5" x14ac:dyDescent="0.35">
      <c r="A147" t="s">
        <v>595</v>
      </c>
      <c r="B147" t="s">
        <v>1322</v>
      </c>
      <c r="C147" t="s">
        <v>891</v>
      </c>
      <c r="D147" t="s">
        <v>892</v>
      </c>
      <c r="E147" t="s">
        <v>617</v>
      </c>
      <c r="F147" t="s">
        <v>373</v>
      </c>
      <c r="G147">
        <v>3200</v>
      </c>
      <c r="H147">
        <v>1250</v>
      </c>
      <c r="I147">
        <v>1</v>
      </c>
      <c r="J147" t="s">
        <v>23</v>
      </c>
      <c r="L147" s="12" t="str">
        <f t="shared" si="10"/>
        <v>@PART[Auriga_Engine_1]:AFTER[Tantares] // Auriga RB "Svennebrev" Orbital Engine
{
    @TechRequired = Not Valid Combination
    spacePlaneSystemUpgradeType = 
}</v>
      </c>
      <c r="M147" s="9" t="str">
        <f>_xlfn.XLOOKUP(_xlfn.CONCAT(N147,O147),TechTree!$C$2:$C$500,TechTree!$D$2:$D$500,"Not Valid Combination",0,1)</f>
        <v>Not Valid Combination</v>
      </c>
      <c r="N147" s="8" t="s">
        <v>337</v>
      </c>
      <c r="O147" s="8">
        <v>-73</v>
      </c>
      <c r="P147" s="8" t="s">
        <v>290</v>
      </c>
      <c r="V147" s="10" t="s">
        <v>244</v>
      </c>
      <c r="W147" s="10" t="s">
        <v>260</v>
      </c>
      <c r="Y147" s="10" t="s">
        <v>295</v>
      </c>
      <c r="Z147" s="10" t="s">
        <v>304</v>
      </c>
      <c r="AA147" s="10" t="s">
        <v>330</v>
      </c>
      <c r="AC147" s="12" t="str">
        <f t="shared" si="11"/>
        <v>// Choose the one with the part that you want to represent the system
PARTUPGRADE:NEEDS[Tantares]
{
    name = Upgrade
    partIcon = Auriga_Engine_1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7" s="14"/>
      <c r="AE147" s="18" t="s">
        <v>330</v>
      </c>
      <c r="AF147" s="18"/>
      <c r="AG147" s="18"/>
      <c r="AH147" s="18"/>
      <c r="AI147" s="18"/>
      <c r="AJ147" s="18"/>
      <c r="AK147" s="18"/>
      <c r="AL147" s="19" t="str">
        <f t="shared" si="12"/>
        <v/>
      </c>
      <c r="AM147" s="14"/>
      <c r="AN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",W147,CHAR(10),Parts!AQ147,CHAR(10),"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Tank",IF(Y147="NA/Balloon","    KiwiFuelSwitchIgnore = true",IF(Y147="standardLiquidFuel",_xlfn.CONCAT("    fuelTankUpgradeType = ",Y147,CHAR(10),"    fuelTankSizeUpgrade = ",Z147),_xlfn.CONCAT("    fuelTankUpgradeType = ",Y147))),IF(P147="RCS","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7" s="16" t="str">
        <f>IF(P147="Engine",VLOOKUP(W147,EngineUpgrades!$A$2:$C$19,2,FALSE),"")</f>
        <v/>
      </c>
      <c r="AP147" s="16" t="str">
        <f>IF(P147="Engine",VLOOKUP(W147,EngineUpgrades!$A$2:$C$19,3,FALSE),"")</f>
        <v/>
      </c>
      <c r="AQ147" s="15" t="str">
        <f>_xlfn.XLOOKUP(AO147,EngineUpgrades!$D$1:$J$1,EngineUpgrades!$D$17:$J$17,"",0,1)</f>
        <v/>
      </c>
      <c r="AR147" s="17">
        <v>2</v>
      </c>
      <c r="AS147" s="16" t="str">
        <f>IF(P147="Engine",_xlfn.XLOOKUP(_xlfn.CONCAT(N147,O147+AR147),TechTree!$C$2:$C$500,TechTree!$D$2:$D$500,"Not Valid Combination",0,1),"")</f>
        <v/>
      </c>
    </row>
    <row r="148" spans="1:45" ht="252.5" x14ac:dyDescent="0.35">
      <c r="A148" t="s">
        <v>595</v>
      </c>
      <c r="B148" t="s">
        <v>1323</v>
      </c>
      <c r="C148" t="s">
        <v>893</v>
      </c>
      <c r="D148" t="s">
        <v>894</v>
      </c>
      <c r="E148" t="s">
        <v>617</v>
      </c>
      <c r="F148" t="s">
        <v>7</v>
      </c>
      <c r="G148">
        <v>450</v>
      </c>
      <c r="H148">
        <v>450</v>
      </c>
      <c r="I148">
        <v>0.1</v>
      </c>
      <c r="J148" t="s">
        <v>88</v>
      </c>
      <c r="L148" s="12" t="str">
        <f t="shared" si="10"/>
        <v>@PART[Auriga_Fuselage_1]:AFTER[Tantares] // Auriga Size 1.5 Structural Fuselage
{
    @TechRequired = Not Valid Combination
    engineUpgradeType = standardLFO
    engineNumber = 
    engineNumberUpgrade = 
    engineName = 
    engineNameUpgrade = 
    enginePartUpgradeName = 
}</v>
      </c>
      <c r="M148" s="9" t="str">
        <f>_xlfn.XLOOKUP(_xlfn.CONCAT(N148,O148),TechTree!$C$2:$C$500,TechTree!$D$2:$D$500,"Not Valid Combination",0,1)</f>
        <v>Not Valid Combination</v>
      </c>
      <c r="N148" s="8" t="s">
        <v>214</v>
      </c>
      <c r="O148" s="8">
        <v>-74</v>
      </c>
      <c r="P148" s="8" t="s">
        <v>11</v>
      </c>
      <c r="V148" s="10" t="s">
        <v>244</v>
      </c>
      <c r="W148" s="10" t="s">
        <v>255</v>
      </c>
      <c r="Y148" s="10" t="s">
        <v>295</v>
      </c>
      <c r="Z148" s="10" t="s">
        <v>304</v>
      </c>
      <c r="AA148" s="10" t="s">
        <v>330</v>
      </c>
      <c r="AC148" s="12" t="str">
        <f t="shared" si="11"/>
        <v>PARTUPGRADE:NEEDS[Tantares]
{
    name = 
    partIcon = Auriga_Fuselage_1
    techRequired = Not Valid Combination
    title = 
    basicInfo = Increased Thrust, Increased Specific Impulse
    manufacturer = Kiwi Imagineers
    description = 
}
@PARTUPGRADE[]:NEEDS[Tantares]:FOR[zKiwiTechTree]
{
    @entryCost = #$@PART[Auriga_Fuselage_1]/entryCost$
    @entryCost *= #$@KIWI_ENGINE_MULTIPLIERS/KEROLOX/UPGRADE_ENTRYCOST_MULTIPLIER$
    @title = #$@PART[Auriga_Fuselage_1]/title$ Upgrade
    @description = #Our imagineers dreamt about making the $@PART[Auriga_Fuselage_1]/engineName$ thrustier and efficientier and have 'made it so'.
}
@PART[Auriga_Fuselage_1]:NEEDS[Tantares]:AFTER[zzKiwiTechTree]
{
    @description = #$description$ \n\n&lt;color=#ff0000&gt;This engine has an upgrade in $@PARTUPGRADE[]/techRequired$!&lt;/color&gt; 
}</v>
      </c>
      <c r="AD148" s="14"/>
      <c r="AE148" s="18" t="s">
        <v>330</v>
      </c>
      <c r="AF148" s="18"/>
      <c r="AG148" s="18"/>
      <c r="AH148" s="18"/>
      <c r="AI148" s="18"/>
      <c r="AJ148" s="18"/>
      <c r="AK148" s="18"/>
      <c r="AL148" s="19" t="str">
        <f t="shared" si="12"/>
        <v/>
      </c>
      <c r="AM148" s="14"/>
      <c r="AN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",W148,CHAR(10),Parts!AQ148,CHAR(10),"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Tank",IF(Y148="NA/Balloon","    KiwiFuelSwitchIgnore = true",IF(Y148="standardLiquidFuel",_xlfn.CONCAT("    fuelTankUpgradeType = ",Y148,CHAR(10),"    fuelTankSizeUpgrade = ",Z148),_xlfn.CONCAT("    fuelTankUpgradeType = ",Y148))),IF(P148="RCS","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8" s="16" t="str">
        <f>IF(P148="Engine",VLOOKUP(W148,EngineUpgrades!$A$2:$C$19,2,FALSE),"")</f>
        <v>singleFuel</v>
      </c>
      <c r="AP148" s="16" t="str">
        <f>IF(P148="Engine",VLOOKUP(W148,EngineUpgrades!$A$2:$C$19,3,FALSE),"")</f>
        <v>KEROLOX</v>
      </c>
      <c r="AQ148" s="15" t="str">
        <f>_xlfn.XLOOKUP(AO148,EngineUpgrades!$D$1:$J$1,EngineUpgrades!$D$17:$J$17,"",0,1)</f>
        <v xml:space="preserve">    engineNumber = 
    engineNumberUpgrade = 
    engineName = 
    engineNameUpgrade = 
</v>
      </c>
      <c r="AR148" s="17">
        <v>2</v>
      </c>
      <c r="AS148" s="16" t="str">
        <f>IF(P148="Engine",_xlfn.XLOOKUP(_xlfn.CONCAT(N148,O148+AR148),TechTree!$C$2:$C$500,TechTree!$D$2:$D$500,"Not Valid Combination",0,1),"")</f>
        <v>Not Valid Combination</v>
      </c>
    </row>
    <row r="149" spans="1:45" ht="192.5" x14ac:dyDescent="0.35">
      <c r="A149" t="s">
        <v>595</v>
      </c>
      <c r="B149" t="s">
        <v>1324</v>
      </c>
      <c r="C149" t="s">
        <v>895</v>
      </c>
      <c r="D149" t="s">
        <v>896</v>
      </c>
      <c r="E149" t="s">
        <v>617</v>
      </c>
      <c r="F149" t="s">
        <v>605</v>
      </c>
      <c r="G149">
        <v>3000</v>
      </c>
      <c r="H149">
        <v>600</v>
      </c>
      <c r="I149">
        <v>0.2</v>
      </c>
      <c r="J149" t="s">
        <v>26</v>
      </c>
      <c r="L149" s="12" t="str">
        <f t="shared" si="10"/>
        <v>@PART[Auriga_Parachute_1]:AFTER[Tantares] // Auriga MR1 Return Parachute
{
    @TechRequired = Not Valid Combination
    spacePlaneSystemUpgradeType = 
}</v>
      </c>
      <c r="M149" s="9" t="str">
        <f>_xlfn.XLOOKUP(_xlfn.CONCAT(N149,O149),TechTree!$C$2:$C$500,TechTree!$D$2:$D$500,"Not Valid Combination",0,1)</f>
        <v>Not Valid Combination</v>
      </c>
      <c r="N149" s="8" t="s">
        <v>337</v>
      </c>
      <c r="O149" s="8">
        <v>-75</v>
      </c>
      <c r="P149" s="8" t="s">
        <v>290</v>
      </c>
      <c r="V149" s="10" t="s">
        <v>244</v>
      </c>
      <c r="W149" s="10" t="s">
        <v>260</v>
      </c>
      <c r="Y149" s="10" t="s">
        <v>295</v>
      </c>
      <c r="Z149" s="10" t="s">
        <v>304</v>
      </c>
      <c r="AA149" s="10" t="s">
        <v>330</v>
      </c>
      <c r="AC149" s="12" t="str">
        <f t="shared" si="11"/>
        <v>// Choose the one with the part that you want to represent the system
PARTUPGRADE:NEEDS[Tantares]
{
    name = Upgrade
    partIcon = Auriga_Parachute_1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9" s="14"/>
      <c r="AE149" s="18" t="s">
        <v>330</v>
      </c>
      <c r="AF149" s="18"/>
      <c r="AG149" s="18"/>
      <c r="AH149" s="18"/>
      <c r="AI149" s="18"/>
      <c r="AJ149" s="18"/>
      <c r="AK149" s="18"/>
      <c r="AL149" s="19" t="str">
        <f t="shared" si="12"/>
        <v/>
      </c>
      <c r="AM149" s="14"/>
      <c r="AN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",W149,CHAR(10),Parts!AQ149,CHAR(10),"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Tank",IF(Y149="NA/Balloon","    KiwiFuelSwitchIgnore = true",IF(Y149="standardLiquidFuel",_xlfn.CONCAT("    fuelTankUpgradeType = ",Y149,CHAR(10),"    fuelTankSizeUpgrade = ",Z149),_xlfn.CONCAT("    fuelTankUpgradeType = ",Y149))),IF(P149="RCS","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9" s="16" t="str">
        <f>IF(P149="Engine",VLOOKUP(W149,EngineUpgrades!$A$2:$C$19,2,FALSE),"")</f>
        <v/>
      </c>
      <c r="AP149" s="16" t="str">
        <f>IF(P149="Engine",VLOOKUP(W149,EngineUpgrades!$A$2:$C$19,3,FALSE),"")</f>
        <v/>
      </c>
      <c r="AQ149" s="15" t="str">
        <f>_xlfn.XLOOKUP(AO149,EngineUpgrades!$D$1:$J$1,EngineUpgrades!$D$17:$J$17,"",0,1)</f>
        <v/>
      </c>
      <c r="AR149" s="17">
        <v>2</v>
      </c>
      <c r="AS149" s="16" t="str">
        <f>IF(P149="Engine",_xlfn.XLOOKUP(_xlfn.CONCAT(N149,O149+AR149),TechTree!$C$2:$C$500,TechTree!$D$2:$D$500,"Not Valid Combination",0,1),"")</f>
        <v/>
      </c>
    </row>
    <row r="150" spans="1:45" ht="252.5" x14ac:dyDescent="0.35">
      <c r="A150" t="s">
        <v>595</v>
      </c>
      <c r="B150" t="s">
        <v>1325</v>
      </c>
      <c r="C150" t="s">
        <v>897</v>
      </c>
      <c r="D150" t="s">
        <v>898</v>
      </c>
      <c r="E150" t="s">
        <v>617</v>
      </c>
      <c r="F150" t="s">
        <v>6</v>
      </c>
      <c r="G150">
        <v>11875</v>
      </c>
      <c r="H150">
        <v>2375</v>
      </c>
      <c r="I150">
        <v>1.5</v>
      </c>
      <c r="J150" t="s">
        <v>58</v>
      </c>
      <c r="L150" s="12" t="str">
        <f t="shared" si="10"/>
        <v>@PART[aquarius_crew_s1p5_1]:AFTER[Tantares] // Aquarius 18-A "MÃ¥neÃ¸yne" Landing Capsule
{
    @TechRequired = Not Valid Combination
    engineUpgradeType = standardLFO
    engineNumber = 
    engineNumberUpgrade = 
    engineName = 
    engineNameUpgrade = 
    enginePartUpgradeName = 
}</v>
      </c>
      <c r="M150" s="9" t="str">
        <f>_xlfn.XLOOKUP(_xlfn.CONCAT(N150,O150),TechTree!$C$2:$C$500,TechTree!$D$2:$D$500,"Not Valid Combination",0,1)</f>
        <v>Not Valid Combination</v>
      </c>
      <c r="N150" s="8" t="s">
        <v>214</v>
      </c>
      <c r="O150" s="8">
        <v>-76</v>
      </c>
      <c r="P150" s="8" t="s">
        <v>11</v>
      </c>
      <c r="V150" s="10" t="s">
        <v>244</v>
      </c>
      <c r="W150" s="10" t="s">
        <v>255</v>
      </c>
      <c r="Y150" s="10" t="s">
        <v>295</v>
      </c>
      <c r="Z150" s="10" t="s">
        <v>304</v>
      </c>
      <c r="AA150" s="10" t="s">
        <v>330</v>
      </c>
      <c r="AC150" s="12" t="str">
        <f t="shared" si="11"/>
        <v>PARTUPGRADE:NEEDS[Tantares]
{
    name = 
    partIcon = aquarius_crew_s1p5_1
    techRequired = Not Valid Combination
    title = 
    basicInfo = Increased Thrust, Increased Specific Impulse
    manufacturer = Kiwi Imagineers
    description = 
}
@PARTUPGRADE[]:NEEDS[Tantares]:FOR[zKiwiTechTree]
{
    @entryCost = #$@PART[aquarius_crew_s1p5_1]/entryCost$
    @entryCost *= #$@KIWI_ENGINE_MULTIPLIERS/KEROLOX/UPGRADE_ENTRYCOST_MULTIPLIER$
    @title = #$@PART[aquarius_crew_s1p5_1]/title$ Upgrade
    @description = #Our imagineers dreamt about making the $@PART[aquarius_crew_s1p5_1]/engineName$ thrustier and efficientier and have 'made it so'.
}
@PART[aquarius_crew_s1p5_1]:NEEDS[Tantares]:AFTER[zzKiwiTechTree]
{
    @description = #$description$ \n\n&lt;color=#ff0000&gt;This engine has an upgrade in $@PARTUPGRADE[]/techRequired$!&lt;/color&gt; 
}</v>
      </c>
      <c r="AD150" s="14"/>
      <c r="AE150" s="18" t="s">
        <v>330</v>
      </c>
      <c r="AF150" s="18"/>
      <c r="AG150" s="18"/>
      <c r="AH150" s="18"/>
      <c r="AI150" s="18"/>
      <c r="AJ150" s="18"/>
      <c r="AK150" s="18"/>
      <c r="AL150" s="19" t="str">
        <f t="shared" si="12"/>
        <v/>
      </c>
      <c r="AM150" s="14"/>
      <c r="AN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",W150,CHAR(10),Parts!AQ150,CHAR(10),"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Tank",IF(Y150="NA/Balloon","    KiwiFuelSwitchIgnore = true",IF(Y150="standardLiquidFuel",_xlfn.CONCAT("    fuelTankUpgradeType = ",Y150,CHAR(10),"    fuelTankSizeUpgrade = ",Z150),_xlfn.CONCAT("    fuelTankUpgradeType = ",Y150))),IF(P150="RCS","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0" s="16" t="str">
        <f>IF(P150="Engine",VLOOKUP(W150,EngineUpgrades!$A$2:$C$19,2,FALSE),"")</f>
        <v>singleFuel</v>
      </c>
      <c r="AP150" s="16" t="str">
        <f>IF(P150="Engine",VLOOKUP(W150,EngineUpgrades!$A$2:$C$19,3,FALSE),"")</f>
        <v>KEROLOX</v>
      </c>
      <c r="AQ150" s="15" t="str">
        <f>_xlfn.XLOOKUP(AO150,EngineUpgrades!$D$1:$J$1,EngineUpgrades!$D$17:$J$17,"",0,1)</f>
        <v xml:space="preserve">    engineNumber = 
    engineNumberUpgrade = 
    engineName = 
    engineNameUpgrade = 
</v>
      </c>
      <c r="AR150" s="17">
        <v>2</v>
      </c>
      <c r="AS150" s="16" t="str">
        <f>IF(P150="Engine",_xlfn.XLOOKUP(_xlfn.CONCAT(N150,O150+AR150),TechTree!$C$2:$C$500,TechTree!$D$2:$D$500,"Not Valid Combination",0,1),"")</f>
        <v>Not Valid Combination</v>
      </c>
    </row>
    <row r="151" spans="1:45" ht="192.5" x14ac:dyDescent="0.35">
      <c r="A151" t="s">
        <v>595</v>
      </c>
      <c r="B151" t="s">
        <v>1326</v>
      </c>
      <c r="C151" t="s">
        <v>899</v>
      </c>
      <c r="D151" t="s">
        <v>900</v>
      </c>
      <c r="E151" t="s">
        <v>617</v>
      </c>
      <c r="F151" t="s">
        <v>605</v>
      </c>
      <c r="G151">
        <v>750</v>
      </c>
      <c r="H151">
        <v>150</v>
      </c>
      <c r="I151">
        <v>7.4999999999999997E-2</v>
      </c>
      <c r="J151" t="s">
        <v>58</v>
      </c>
      <c r="L151" s="12" t="str">
        <f t="shared" si="10"/>
        <v>@PART[aquarius_drogue_parachute_s0_1]:AFTER[Tantares] // Aquarius Size 0 Drogue Parachute
{
    @TechRequired = Not Valid Combination
    spacePlaneSystemUpgradeType = 
}</v>
      </c>
      <c r="M151" s="9" t="str">
        <f>_xlfn.XLOOKUP(_xlfn.CONCAT(N151,O151),TechTree!$C$2:$C$500,TechTree!$D$2:$D$500,"Not Valid Combination",0,1)</f>
        <v>Not Valid Combination</v>
      </c>
      <c r="N151" s="8" t="s">
        <v>337</v>
      </c>
      <c r="O151" s="8">
        <v>-77</v>
      </c>
      <c r="P151" s="8" t="s">
        <v>290</v>
      </c>
      <c r="V151" s="10" t="s">
        <v>244</v>
      </c>
      <c r="W151" s="10" t="s">
        <v>260</v>
      </c>
      <c r="Y151" s="10" t="s">
        <v>295</v>
      </c>
      <c r="Z151" s="10" t="s">
        <v>304</v>
      </c>
      <c r="AA151" s="10" t="s">
        <v>330</v>
      </c>
      <c r="AC151" s="12" t="str">
        <f t="shared" si="11"/>
        <v>// Choose the one with the part that you want to represent the system
PARTUPGRADE:NEEDS[Tantares]
{
    name = Upgrade
    partIcon = aquarius_drogue_parachute_s0_1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1" s="14"/>
      <c r="AE151" s="18" t="s">
        <v>330</v>
      </c>
      <c r="AF151" s="18"/>
      <c r="AG151" s="18"/>
      <c r="AH151" s="18"/>
      <c r="AI151" s="18"/>
      <c r="AJ151" s="18"/>
      <c r="AK151" s="18"/>
      <c r="AL151" s="19" t="str">
        <f t="shared" si="12"/>
        <v/>
      </c>
      <c r="AM151" s="14"/>
      <c r="AN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",W151,CHAR(10),Parts!AQ151,CHAR(10),"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Tank",IF(Y151="NA/Balloon","    KiwiFuelSwitchIgnore = true",IF(Y151="standardLiquidFuel",_xlfn.CONCAT("    fuelTankUpgradeType = ",Y151,CHAR(10),"    fuelTankSizeUpgrade = ",Z151),_xlfn.CONCAT("    fuelTankUpgradeType = ",Y151))),IF(P151="RCS","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1" s="16" t="str">
        <f>IF(P151="Engine",VLOOKUP(W151,EngineUpgrades!$A$2:$C$19,2,FALSE),"")</f>
        <v/>
      </c>
      <c r="AP151" s="16" t="str">
        <f>IF(P151="Engine",VLOOKUP(W151,EngineUpgrades!$A$2:$C$19,3,FALSE),"")</f>
        <v/>
      </c>
      <c r="AQ151" s="15" t="str">
        <f>_xlfn.XLOOKUP(AO151,EngineUpgrades!$D$1:$J$1,EngineUpgrades!$D$17:$J$17,"",0,1)</f>
        <v/>
      </c>
      <c r="AR151" s="17">
        <v>2</v>
      </c>
      <c r="AS151" s="16" t="str">
        <f>IF(P151="Engine",_xlfn.XLOOKUP(_xlfn.CONCAT(N151,O151+AR151),TechTree!$C$2:$C$500,TechTree!$D$2:$D$500,"Not Valid Combination",0,1),"")</f>
        <v/>
      </c>
    </row>
    <row r="152" spans="1:45" ht="252.5" x14ac:dyDescent="0.35">
      <c r="A152" t="s">
        <v>595</v>
      </c>
      <c r="B152" t="s">
        <v>1327</v>
      </c>
      <c r="C152" t="s">
        <v>901</v>
      </c>
      <c r="D152" t="s">
        <v>902</v>
      </c>
      <c r="E152" t="s">
        <v>617</v>
      </c>
      <c r="F152" t="s">
        <v>7</v>
      </c>
      <c r="G152">
        <v>1500</v>
      </c>
      <c r="H152">
        <v>300</v>
      </c>
      <c r="I152">
        <v>7.4999999999999997E-2</v>
      </c>
      <c r="J152" t="s">
        <v>58</v>
      </c>
      <c r="L152" s="12" t="str">
        <f t="shared" si="10"/>
        <v>@PART[aquarius_engine_mount_s1p5_1]:AFTER[Tantares] // Aquarius Size 1.5 Engine Mount
{
    @TechRequired = Not Valid Combination
    engineUpgradeType = standardLFO
    engineNumber = 
    engineNumberUpgrade = 
    engineName = 
    engineNameUpgrade = 
    enginePartUpgradeName = 
}</v>
      </c>
      <c r="M152" s="9" t="str">
        <f>_xlfn.XLOOKUP(_xlfn.CONCAT(N152,O152),TechTree!$C$2:$C$500,TechTree!$D$2:$D$500,"Not Valid Combination",0,1)</f>
        <v>Not Valid Combination</v>
      </c>
      <c r="N152" s="8" t="s">
        <v>214</v>
      </c>
      <c r="O152" s="8">
        <v>-78</v>
      </c>
      <c r="P152" s="8" t="s">
        <v>11</v>
      </c>
      <c r="V152" s="10" t="s">
        <v>244</v>
      </c>
      <c r="W152" s="10" t="s">
        <v>255</v>
      </c>
      <c r="Y152" s="10" t="s">
        <v>295</v>
      </c>
      <c r="Z152" s="10" t="s">
        <v>304</v>
      </c>
      <c r="AA152" s="10" t="s">
        <v>330</v>
      </c>
      <c r="AC152" s="12" t="str">
        <f t="shared" si="11"/>
        <v>PARTUPGRADE:NEEDS[Tantares]
{
    name = 
    partIcon = aquarius_engine_mount_s1p5_1
    techRequired = Not Valid Combination
    title = 
    basicInfo = Increased Thrust, Increased Specific Impulse
    manufacturer = Kiwi Imagineers
    description = 
}
@PARTUPGRADE[]:NEEDS[Tantares]:FOR[zKiwiTechTree]
{
    @entryCost = #$@PART[aquarius_engine_mount_s1p5_1]/entryCost$
    @entryCost *= #$@KIWI_ENGINE_MULTIPLIERS/KEROLOX/UPGRADE_ENTRYCOST_MULTIPLIER$
    @title = #$@PART[aquarius_engine_mount_s1p5_1]/title$ Upgrade
    @description = #Our imagineers dreamt about making the $@PART[aquarius_engine_mount_s1p5_1]/engineName$ thrustier and efficientier and have 'made it so'.
}
@PART[aquarius_engine_mount_s1p5_1]:NEEDS[Tantares]:AFTER[zzKiwiTechTree]
{
    @description = #$description$ \n\n&lt;color=#ff0000&gt;This engine has an upgrade in $@PARTUPGRADE[]/techRequired$!&lt;/color&gt; 
}</v>
      </c>
      <c r="AD152" s="14"/>
      <c r="AE152" s="18" t="s">
        <v>330</v>
      </c>
      <c r="AF152" s="18"/>
      <c r="AG152" s="18"/>
      <c r="AH152" s="18"/>
      <c r="AI152" s="18"/>
      <c r="AJ152" s="18"/>
      <c r="AK152" s="18"/>
      <c r="AL152" s="19" t="str">
        <f t="shared" si="12"/>
        <v/>
      </c>
      <c r="AM152" s="14"/>
      <c r="AN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",W152,CHAR(10),Parts!AQ152,CHAR(10),"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Tank",IF(Y152="NA/Balloon","    KiwiFuelSwitchIgnore = true",IF(Y152="standardLiquidFuel",_xlfn.CONCAT("    fuelTankUpgradeType = ",Y152,CHAR(10),"    fuelTankSizeUpgrade = ",Z152),_xlfn.CONCAT("    fuelTankUpgradeType = ",Y152))),IF(P152="RCS","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2" s="16" t="str">
        <f>IF(P152="Engine",VLOOKUP(W152,EngineUpgrades!$A$2:$C$19,2,FALSE),"")</f>
        <v>singleFuel</v>
      </c>
      <c r="AP152" s="16" t="str">
        <f>IF(P152="Engine",VLOOKUP(W152,EngineUpgrades!$A$2:$C$19,3,FALSE),"")</f>
        <v>KEROLOX</v>
      </c>
      <c r="AQ152" s="15" t="str">
        <f>_xlfn.XLOOKUP(AO152,EngineUpgrades!$D$1:$J$1,EngineUpgrades!$D$17:$J$17,"",0,1)</f>
        <v xml:space="preserve">    engineNumber = 
    engineNumberUpgrade = 
    engineName = 
    engineNameUpgrade = 
</v>
      </c>
      <c r="AR152" s="17">
        <v>2</v>
      </c>
      <c r="AS152" s="16" t="str">
        <f>IF(P152="Engine",_xlfn.XLOOKUP(_xlfn.CONCAT(N152,O152+AR152),TechTree!$C$2:$C$500,TechTree!$D$2:$D$500,"Not Valid Combination",0,1),"")</f>
        <v>Not Valid Combination</v>
      </c>
    </row>
    <row r="153" spans="1:45" ht="192.5" x14ac:dyDescent="0.35">
      <c r="A153" t="s">
        <v>595</v>
      </c>
      <c r="B153" t="s">
        <v>1328</v>
      </c>
      <c r="C153" t="s">
        <v>903</v>
      </c>
      <c r="D153" t="s">
        <v>904</v>
      </c>
      <c r="E153" t="s">
        <v>617</v>
      </c>
      <c r="F153" t="s">
        <v>7</v>
      </c>
      <c r="G153">
        <v>1500</v>
      </c>
      <c r="H153">
        <v>300</v>
      </c>
      <c r="I153">
        <v>3.7499999999999999E-2</v>
      </c>
      <c r="J153" t="s">
        <v>58</v>
      </c>
      <c r="L153" s="12" t="str">
        <f t="shared" si="10"/>
        <v>@PART[aquarius_fuselage_s1p5_1]:AFTER[Tantares] // Aquarius Size 1.5 Fuselage A
{
    @TechRequired = Not Valid Combination
    spacePlaneSystemUpgradeType = 
}</v>
      </c>
      <c r="M153" s="9" t="str">
        <f>_xlfn.XLOOKUP(_xlfn.CONCAT(N153,O153),TechTree!$C$2:$C$500,TechTree!$D$2:$D$500,"Not Valid Combination",0,1)</f>
        <v>Not Valid Combination</v>
      </c>
      <c r="N153" s="8" t="s">
        <v>337</v>
      </c>
      <c r="O153" s="8">
        <v>-79</v>
      </c>
      <c r="P153" s="8" t="s">
        <v>290</v>
      </c>
      <c r="V153" s="10" t="s">
        <v>244</v>
      </c>
      <c r="W153" s="10" t="s">
        <v>260</v>
      </c>
      <c r="Y153" s="10" t="s">
        <v>295</v>
      </c>
      <c r="Z153" s="10" t="s">
        <v>304</v>
      </c>
      <c r="AA153" s="10" t="s">
        <v>330</v>
      </c>
      <c r="AC153" s="12" t="str">
        <f t="shared" si="11"/>
        <v>// Choose the one with the part that you want to represent the system
PARTUPGRADE:NEEDS[Tantares]
{
    name = Upgrade
    partIcon = aquarius_fuselage_s1p5_1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3" s="14"/>
      <c r="AE153" s="18" t="s">
        <v>330</v>
      </c>
      <c r="AF153" s="18"/>
      <c r="AG153" s="18"/>
      <c r="AH153" s="18"/>
      <c r="AI153" s="18"/>
      <c r="AJ153" s="18"/>
      <c r="AK153" s="18"/>
      <c r="AL153" s="19" t="str">
        <f t="shared" si="12"/>
        <v/>
      </c>
      <c r="AM153" s="14"/>
      <c r="AN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",W153,CHAR(10),Parts!AQ153,CHAR(10),"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Tank",IF(Y153="NA/Balloon","    KiwiFuelSwitchIgnore = true",IF(Y153="standardLiquidFuel",_xlfn.CONCAT("    fuelTankUpgradeType = ",Y153,CHAR(10),"    fuelTankSizeUpgrade = ",Z153),_xlfn.CONCAT("    fuelTankUpgradeType = ",Y153))),IF(P153="RCS","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3" s="16" t="str">
        <f>IF(P153="Engine",VLOOKUP(W153,EngineUpgrades!$A$2:$C$19,2,FALSE),"")</f>
        <v/>
      </c>
      <c r="AP153" s="16" t="str">
        <f>IF(P153="Engine",VLOOKUP(W153,EngineUpgrades!$A$2:$C$19,3,FALSE),"")</f>
        <v/>
      </c>
      <c r="AQ153" s="15" t="str">
        <f>_xlfn.XLOOKUP(AO153,EngineUpgrades!$D$1:$J$1,EngineUpgrades!$D$17:$J$17,"",0,1)</f>
        <v/>
      </c>
      <c r="AR153" s="17">
        <v>2</v>
      </c>
      <c r="AS153" s="16" t="str">
        <f>IF(P153="Engine",_xlfn.XLOOKUP(_xlfn.CONCAT(N153,O153+AR153),TechTree!$C$2:$C$500,TechTree!$D$2:$D$500,"Not Valid Combination",0,1),"")</f>
        <v/>
      </c>
    </row>
    <row r="154" spans="1:45" ht="252.5" x14ac:dyDescent="0.35">
      <c r="A154" t="s">
        <v>595</v>
      </c>
      <c r="B154" t="s">
        <v>1329</v>
      </c>
      <c r="C154" t="s">
        <v>905</v>
      </c>
      <c r="D154" t="s">
        <v>906</v>
      </c>
      <c r="E154" t="s">
        <v>617</v>
      </c>
      <c r="F154" t="s">
        <v>7</v>
      </c>
      <c r="G154">
        <v>3000</v>
      </c>
      <c r="H154">
        <v>600</v>
      </c>
      <c r="I154">
        <v>7.4999999999999997E-2</v>
      </c>
      <c r="J154" t="s">
        <v>58</v>
      </c>
      <c r="L154" s="12" t="str">
        <f t="shared" si="10"/>
        <v>@PART[aquarius_fuselage_s1p5_2]:AFTER[Tantares] // Aquarius Size 1.5 Fuselage B
{
    @TechRequired = Not Valid Combination
    engineUpgradeType = standardLFO
    engineNumber = 
    engineNumberUpgrade = 
    engineName = 
    engineNameUpgrade = 
    enginePartUpgradeName = 
}</v>
      </c>
      <c r="M154" s="9" t="str">
        <f>_xlfn.XLOOKUP(_xlfn.CONCAT(N154,O154),TechTree!$C$2:$C$500,TechTree!$D$2:$D$500,"Not Valid Combination",0,1)</f>
        <v>Not Valid Combination</v>
      </c>
      <c r="N154" s="8" t="s">
        <v>214</v>
      </c>
      <c r="O154" s="8">
        <v>-80</v>
      </c>
      <c r="P154" s="8" t="s">
        <v>11</v>
      </c>
      <c r="V154" s="10" t="s">
        <v>244</v>
      </c>
      <c r="W154" s="10" t="s">
        <v>255</v>
      </c>
      <c r="Y154" s="10" t="s">
        <v>295</v>
      </c>
      <c r="Z154" s="10" t="s">
        <v>304</v>
      </c>
      <c r="AA154" s="10" t="s">
        <v>330</v>
      </c>
      <c r="AC154" s="12" t="str">
        <f t="shared" si="11"/>
        <v>PARTUPGRADE:NEEDS[Tantares]
{
    name = 
    partIcon = aquarius_fuselage_s1p5_2
    techRequired = Not Valid Combination
    title = 
    basicInfo = Increased Thrust, Increased Specific Impulse
    manufacturer = Kiwi Imagineers
    description = 
}
@PARTUPGRADE[]:NEEDS[Tantares]:FOR[zKiwiTechTree]
{
    @entryCost = #$@PART[aquarius_fuselage_s1p5_2]/entryCost$
    @entryCost *= #$@KIWI_ENGINE_MULTIPLIERS/KEROLOX/UPGRADE_ENTRYCOST_MULTIPLIER$
    @title = #$@PART[aquarius_fuselage_s1p5_2]/title$ Upgrade
    @description = #Our imagineers dreamt about making the $@PART[aquarius_fuselage_s1p5_2]/engineName$ thrustier and efficientier and have 'made it so'.
}
@PART[aquarius_fuselage_s1p5_2]:NEEDS[Tantares]:AFTER[zzKiwiTechTree]
{
    @description = #$description$ \n\n&lt;color=#ff0000&gt;This engine has an upgrade in $@PARTUPGRADE[]/techRequired$!&lt;/color&gt; 
}</v>
      </c>
      <c r="AD154" s="14"/>
      <c r="AE154" s="18" t="s">
        <v>330</v>
      </c>
      <c r="AF154" s="18"/>
      <c r="AG154" s="18"/>
      <c r="AH154" s="18"/>
      <c r="AI154" s="18"/>
      <c r="AJ154" s="18"/>
      <c r="AK154" s="18"/>
      <c r="AL154" s="19" t="str">
        <f t="shared" si="12"/>
        <v/>
      </c>
      <c r="AM154" s="14"/>
      <c r="AN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",W154,CHAR(10),Parts!AQ154,CHAR(10),"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Tank",IF(Y154="NA/Balloon","    KiwiFuelSwitchIgnore = true",IF(Y154="standardLiquidFuel",_xlfn.CONCAT("    fuelTankUpgradeType = ",Y154,CHAR(10),"    fuelTankSizeUpgrade = ",Z154),_xlfn.CONCAT("    fuelTankUpgradeType = ",Y154))),IF(P154="RCS","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4" s="16" t="str">
        <f>IF(P154="Engine",VLOOKUP(W154,EngineUpgrades!$A$2:$C$19,2,FALSE),"")</f>
        <v>singleFuel</v>
      </c>
      <c r="AP154" s="16" t="str">
        <f>IF(P154="Engine",VLOOKUP(W154,EngineUpgrades!$A$2:$C$19,3,FALSE),"")</f>
        <v>KEROLOX</v>
      </c>
      <c r="AQ154" s="15" t="str">
        <f>_xlfn.XLOOKUP(AO154,EngineUpgrades!$D$1:$J$1,EngineUpgrades!$D$17:$J$17,"",0,1)</f>
        <v xml:space="preserve">    engineNumber = 
    engineNumberUpgrade = 
    engineName = 
    engineNameUpgrade = 
</v>
      </c>
      <c r="AR154" s="17">
        <v>2</v>
      </c>
      <c r="AS154" s="16" t="str">
        <f>IF(P154="Engine",_xlfn.XLOOKUP(_xlfn.CONCAT(N154,O154+AR154),TechTree!$C$2:$C$500,TechTree!$D$2:$D$500,"Not Valid Combination",0,1),"")</f>
        <v>Not Valid Combination</v>
      </c>
    </row>
    <row r="155" spans="1:45" ht="192.5" x14ac:dyDescent="0.35">
      <c r="A155" t="s">
        <v>595</v>
      </c>
      <c r="B155" t="s">
        <v>1330</v>
      </c>
      <c r="C155" t="s">
        <v>907</v>
      </c>
      <c r="D155" t="s">
        <v>908</v>
      </c>
      <c r="E155" t="s">
        <v>617</v>
      </c>
      <c r="F155" t="s">
        <v>370</v>
      </c>
      <c r="G155">
        <v>2500</v>
      </c>
      <c r="H155">
        <v>500</v>
      </c>
      <c r="I155">
        <v>0.25</v>
      </c>
      <c r="J155" t="s">
        <v>58</v>
      </c>
      <c r="L155" s="12" t="str">
        <f t="shared" si="10"/>
        <v>@PART[aquarius_heatshield_s1p5_1]:AFTER[Tantares] // Aquarius Size 1.5 Heatshield
{
    @TechRequired = Not Valid Combination
    spacePlaneSystemUpgradeType = 
}</v>
      </c>
      <c r="M155" s="9" t="str">
        <f>_xlfn.XLOOKUP(_xlfn.CONCAT(N155,O155),TechTree!$C$2:$C$500,TechTree!$D$2:$D$500,"Not Valid Combination",0,1)</f>
        <v>Not Valid Combination</v>
      </c>
      <c r="N155" s="8" t="s">
        <v>337</v>
      </c>
      <c r="O155" s="8">
        <v>-81</v>
      </c>
      <c r="P155" s="8" t="s">
        <v>290</v>
      </c>
      <c r="V155" s="10" t="s">
        <v>244</v>
      </c>
      <c r="W155" s="10" t="s">
        <v>260</v>
      </c>
      <c r="Y155" s="10" t="s">
        <v>295</v>
      </c>
      <c r="Z155" s="10" t="s">
        <v>304</v>
      </c>
      <c r="AA155" s="10" t="s">
        <v>330</v>
      </c>
      <c r="AC155" s="12" t="str">
        <f t="shared" si="11"/>
        <v>// Choose the one with the part that you want to represent the system
PARTUPGRADE:NEEDS[Tantares]
{
    name = Upgrade
    partIcon = aquarius_heatshield_s1p5_1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5" s="14"/>
      <c r="AE155" s="18" t="s">
        <v>330</v>
      </c>
      <c r="AF155" s="18"/>
      <c r="AG155" s="18"/>
      <c r="AH155" s="18"/>
      <c r="AI155" s="18"/>
      <c r="AJ155" s="18"/>
      <c r="AK155" s="18"/>
      <c r="AL155" s="19" t="str">
        <f t="shared" si="12"/>
        <v/>
      </c>
      <c r="AM155" s="14"/>
      <c r="AN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",W155,CHAR(10),Parts!AQ155,CHAR(10),"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Tank",IF(Y155="NA/Balloon","    KiwiFuelSwitchIgnore = true",IF(Y155="standardLiquidFuel",_xlfn.CONCAT("    fuelTankUpgradeType = ",Y155,CHAR(10),"    fuelTankSizeUpgrade = ",Z155),_xlfn.CONCAT("    fuelTankUpgradeType = ",Y155))),IF(P155="RCS","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5" s="16" t="str">
        <f>IF(P155="Engine",VLOOKUP(W155,EngineUpgrades!$A$2:$C$19,2,FALSE),"")</f>
        <v/>
      </c>
      <c r="AP155" s="16" t="str">
        <f>IF(P155="Engine",VLOOKUP(W155,EngineUpgrades!$A$2:$C$19,3,FALSE),"")</f>
        <v/>
      </c>
      <c r="AQ155" s="15" t="str">
        <f>_xlfn.XLOOKUP(AO155,EngineUpgrades!$D$1:$J$1,EngineUpgrades!$D$17:$J$17,"",0,1)</f>
        <v/>
      </c>
      <c r="AR155" s="17">
        <v>2</v>
      </c>
      <c r="AS155" s="16" t="str">
        <f>IF(P155="Engine",_xlfn.XLOOKUP(_xlfn.CONCAT(N155,O155+AR155),TechTree!$C$2:$C$500,TechTree!$D$2:$D$500,"Not Valid Combination",0,1),"")</f>
        <v/>
      </c>
    </row>
    <row r="156" spans="1:45" ht="252.5" x14ac:dyDescent="0.35">
      <c r="A156" t="s">
        <v>595</v>
      </c>
      <c r="B156" t="s">
        <v>1331</v>
      </c>
      <c r="C156" t="s">
        <v>909</v>
      </c>
      <c r="D156" t="s">
        <v>910</v>
      </c>
      <c r="E156" t="s">
        <v>617</v>
      </c>
      <c r="F156" t="s">
        <v>605</v>
      </c>
      <c r="G156">
        <v>3000</v>
      </c>
      <c r="H156">
        <v>600</v>
      </c>
      <c r="I156">
        <v>0.2</v>
      </c>
      <c r="J156" t="s">
        <v>58</v>
      </c>
      <c r="L156" s="12" t="str">
        <f t="shared" si="10"/>
        <v>@PART[aquarius_parachute_s0p5_1]:AFTER[Tantares] // Aquarius Size 0.5 Inline Parachute
{
    @TechRequired = Not Valid Combination
    engineUpgradeType = standardLFO
    engineNumber = 
    engineNumberUpgrade = 
    engineName = 
    engineNameUpgrade = 
    enginePartUpgradeName = 
}</v>
      </c>
      <c r="M156" s="9" t="str">
        <f>_xlfn.XLOOKUP(_xlfn.CONCAT(N156,O156),TechTree!$C$2:$C$500,TechTree!$D$2:$D$500,"Not Valid Combination",0,1)</f>
        <v>Not Valid Combination</v>
      </c>
      <c r="N156" s="8" t="s">
        <v>214</v>
      </c>
      <c r="O156" s="8">
        <v>-82</v>
      </c>
      <c r="P156" s="8" t="s">
        <v>11</v>
      </c>
      <c r="V156" s="10" t="s">
        <v>244</v>
      </c>
      <c r="W156" s="10" t="s">
        <v>255</v>
      </c>
      <c r="Y156" s="10" t="s">
        <v>295</v>
      </c>
      <c r="Z156" s="10" t="s">
        <v>304</v>
      </c>
      <c r="AA156" s="10" t="s">
        <v>330</v>
      </c>
      <c r="AC156" s="12" t="str">
        <f t="shared" si="11"/>
        <v>PARTUPGRADE:NEEDS[Tantares]
{
    name = 
    partIcon = aquarius_parachute_s0p5_1
    techRequired = Not Valid Combination
    title = 
    basicInfo = Increased Thrust, Increased Specific Impulse
    manufacturer = Kiwi Imagineers
    description = 
}
@PARTUPGRADE[]:NEEDS[Tantares]:FOR[zKiwiTechTree]
{
    @entryCost = #$@PART[aquarius_parachute_s0p5_1]/entryCost$
    @entryCost *= #$@KIWI_ENGINE_MULTIPLIERS/KEROLOX/UPGRADE_ENTRYCOST_MULTIPLIER$
    @title = #$@PART[aquarius_parachute_s0p5_1]/title$ Upgrade
    @description = #Our imagineers dreamt about making the $@PART[aquarius_parachute_s0p5_1]/engineName$ thrustier and efficientier and have 'made it so'.
}
@PART[aquarius_parachute_s0p5_1]:NEEDS[Tantares]:AFTER[zzKiwiTechTree]
{
    @description = #$description$ \n\n&lt;color=#ff0000&gt;This engine has an upgrade in $@PARTUPGRADE[]/techRequired$!&lt;/color&gt; 
}</v>
      </c>
      <c r="AD156" s="14"/>
      <c r="AE156" s="18" t="s">
        <v>330</v>
      </c>
      <c r="AF156" s="18"/>
      <c r="AG156" s="18"/>
      <c r="AH156" s="18"/>
      <c r="AI156" s="18"/>
      <c r="AJ156" s="18"/>
      <c r="AK156" s="18"/>
      <c r="AL156" s="19" t="str">
        <f t="shared" si="12"/>
        <v/>
      </c>
      <c r="AM156" s="14"/>
      <c r="AN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",W156,CHAR(10),Parts!AQ156,CHAR(10),"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Tank",IF(Y156="NA/Balloon","    KiwiFuelSwitchIgnore = true",IF(Y156="standardLiquidFuel",_xlfn.CONCAT("    fuelTankUpgradeType = ",Y156,CHAR(10),"    fuelTankSizeUpgrade = ",Z156),_xlfn.CONCAT("    fuelTankUpgradeType = ",Y156))),IF(P156="RCS","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6" s="16" t="str">
        <f>IF(P156="Engine",VLOOKUP(W156,EngineUpgrades!$A$2:$C$19,2,FALSE),"")</f>
        <v>singleFuel</v>
      </c>
      <c r="AP156" s="16" t="str">
        <f>IF(P156="Engine",VLOOKUP(W156,EngineUpgrades!$A$2:$C$19,3,FALSE),"")</f>
        <v>KEROLOX</v>
      </c>
      <c r="AQ156" s="15" t="str">
        <f>_xlfn.XLOOKUP(AO156,EngineUpgrades!$D$1:$J$1,EngineUpgrades!$D$17:$J$17,"",0,1)</f>
        <v xml:space="preserve">    engineNumber = 
    engineNumberUpgrade = 
    engineName = 
    engineNameUpgrade = 
</v>
      </c>
      <c r="AR156" s="17">
        <v>2</v>
      </c>
      <c r="AS156" s="16" t="str">
        <f>IF(P156="Engine",_xlfn.XLOOKUP(_xlfn.CONCAT(N156,O156+AR156),TechTree!$C$2:$C$500,TechTree!$D$2:$D$500,"Not Valid Combination",0,1),"")</f>
        <v>Not Valid Combination</v>
      </c>
    </row>
    <row r="157" spans="1:45" ht="192.5" x14ac:dyDescent="0.35">
      <c r="A157" t="s">
        <v>595</v>
      </c>
      <c r="B157" t="s">
        <v>1332</v>
      </c>
      <c r="C157" t="s">
        <v>911</v>
      </c>
      <c r="D157" t="s">
        <v>912</v>
      </c>
      <c r="E157" t="s">
        <v>617</v>
      </c>
      <c r="F157" t="s">
        <v>372</v>
      </c>
      <c r="G157">
        <v>2200</v>
      </c>
      <c r="H157">
        <v>440</v>
      </c>
      <c r="I157">
        <v>0.25</v>
      </c>
      <c r="J157" t="s">
        <v>58</v>
      </c>
      <c r="L157" s="12" t="str">
        <f t="shared" si="10"/>
        <v>@PART[aquarius_service_module_s1p5_1]:AFTER[Tantares] // Aquarius Size 1.5 Service Module A
{
    @TechRequired = Not Valid Combination
    spacePlaneSystemUpgradeType = 
}</v>
      </c>
      <c r="M157" s="9" t="str">
        <f>_xlfn.XLOOKUP(_xlfn.CONCAT(N157,O157),TechTree!$C$2:$C$500,TechTree!$D$2:$D$500,"Not Valid Combination",0,1)</f>
        <v>Not Valid Combination</v>
      </c>
      <c r="N157" s="8" t="s">
        <v>337</v>
      </c>
      <c r="O157" s="8">
        <v>-83</v>
      </c>
      <c r="P157" s="8" t="s">
        <v>290</v>
      </c>
      <c r="V157" s="10" t="s">
        <v>244</v>
      </c>
      <c r="W157" s="10" t="s">
        <v>260</v>
      </c>
      <c r="Y157" s="10" t="s">
        <v>295</v>
      </c>
      <c r="Z157" s="10" t="s">
        <v>304</v>
      </c>
      <c r="AA157" s="10" t="s">
        <v>330</v>
      </c>
      <c r="AC157" s="12" t="str">
        <f t="shared" si="11"/>
        <v>// Choose the one with the part that you want to represent the system
PARTUPGRADE:NEEDS[Tantares]
{
    name = Upgrade
    partIcon = aquarius_service_module_s1p5_1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7" s="14"/>
      <c r="AE157" s="18" t="s">
        <v>330</v>
      </c>
      <c r="AF157" s="18"/>
      <c r="AG157" s="18"/>
      <c r="AH157" s="18"/>
      <c r="AI157" s="18"/>
      <c r="AJ157" s="18"/>
      <c r="AK157" s="18"/>
      <c r="AL157" s="19" t="str">
        <f t="shared" si="12"/>
        <v/>
      </c>
      <c r="AM157" s="14"/>
      <c r="AN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",W157,CHAR(10),Parts!AQ157,CHAR(10),"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Tank",IF(Y157="NA/Balloon","    KiwiFuelSwitchIgnore = true",IF(Y157="standardLiquidFuel",_xlfn.CONCAT("    fuelTankUpgradeType = ",Y157,CHAR(10),"    fuelTankSizeUpgrade = ",Z157),_xlfn.CONCAT("    fuelTankUpgradeType = ",Y157))),IF(P157="RCS","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7" s="16" t="str">
        <f>IF(P157="Engine",VLOOKUP(W157,EngineUpgrades!$A$2:$C$19,2,FALSE),"")</f>
        <v/>
      </c>
      <c r="AP157" s="16" t="str">
        <f>IF(P157="Engine",VLOOKUP(W157,EngineUpgrades!$A$2:$C$19,3,FALSE),"")</f>
        <v/>
      </c>
      <c r="AQ157" s="15" t="str">
        <f>_xlfn.XLOOKUP(AO157,EngineUpgrades!$D$1:$J$1,EngineUpgrades!$D$17:$J$17,"",0,1)</f>
        <v/>
      </c>
      <c r="AR157" s="17">
        <v>2</v>
      </c>
      <c r="AS157" s="16" t="str">
        <f>IF(P157="Engine",_xlfn.XLOOKUP(_xlfn.CONCAT(N157,O157+AR157),TechTree!$C$2:$C$500,TechTree!$D$2:$D$500,"Not Valid Combination",0,1),"")</f>
        <v/>
      </c>
    </row>
    <row r="158" spans="1:45" ht="252.5" x14ac:dyDescent="0.35">
      <c r="A158" t="s">
        <v>595</v>
      </c>
      <c r="B158" t="s">
        <v>1333</v>
      </c>
      <c r="C158" t="s">
        <v>913</v>
      </c>
      <c r="D158" t="s">
        <v>914</v>
      </c>
      <c r="E158" t="s">
        <v>617</v>
      </c>
      <c r="F158" t="s">
        <v>372</v>
      </c>
      <c r="G158">
        <v>4400</v>
      </c>
      <c r="H158">
        <v>880</v>
      </c>
      <c r="I158">
        <v>0.5</v>
      </c>
      <c r="J158" t="s">
        <v>58</v>
      </c>
      <c r="L158" s="12" t="str">
        <f t="shared" si="10"/>
        <v>@PART[aquarius_service_module_s1p5_2]:AFTER[Tantares] // Aquarius Size 1.5 Service Module B
{
    @TechRequired = Not Valid Combination
    engineUpgradeType = standardLFO
    engineNumber = 
    engineNumberUpgrade = 
    engineName = 
    engineNameUpgrade = 
    enginePartUpgradeName = 
}</v>
      </c>
      <c r="M158" s="9" t="str">
        <f>_xlfn.XLOOKUP(_xlfn.CONCAT(N158,O158),TechTree!$C$2:$C$500,TechTree!$D$2:$D$500,"Not Valid Combination",0,1)</f>
        <v>Not Valid Combination</v>
      </c>
      <c r="N158" s="8" t="s">
        <v>214</v>
      </c>
      <c r="O158" s="8">
        <v>-84</v>
      </c>
      <c r="P158" s="8" t="s">
        <v>11</v>
      </c>
      <c r="V158" s="10" t="s">
        <v>244</v>
      </c>
      <c r="W158" s="10" t="s">
        <v>255</v>
      </c>
      <c r="Y158" s="10" t="s">
        <v>295</v>
      </c>
      <c r="Z158" s="10" t="s">
        <v>304</v>
      </c>
      <c r="AA158" s="10" t="s">
        <v>330</v>
      </c>
      <c r="AC158" s="12" t="str">
        <f t="shared" si="11"/>
        <v>PARTUPGRADE:NEEDS[Tantares]
{
    name = 
    partIcon = aquarius_service_module_s1p5_2
    techRequired = Not Valid Combination
    title = 
    basicInfo = Increased Thrust, Increased Specific Impulse
    manufacturer = Kiwi Imagineers
    description = 
}
@PARTUPGRADE[]:NEEDS[Tantares]:FOR[zKiwiTechTree]
{
    @entryCost = #$@PART[aquarius_service_module_s1p5_2]/entryCost$
    @entryCost *= #$@KIWI_ENGINE_MULTIPLIERS/KEROLOX/UPGRADE_ENTRYCOST_MULTIPLIER$
    @title = #$@PART[aquarius_service_module_s1p5_2]/title$ Upgrade
    @description = #Our imagineers dreamt about making the $@PART[aquarius_service_module_s1p5_2]/engineName$ thrustier and efficientier and have 'made it so'.
}
@PART[aquarius_service_module_s1p5_2]:NEEDS[Tantares]:AFTER[zzKiwiTechTree]
{
    @description = #$description$ \n\n&lt;color=#ff0000&gt;This engine has an upgrade in $@PARTUPGRADE[]/techRequired$!&lt;/color&gt; 
}</v>
      </c>
      <c r="AD158" s="14"/>
      <c r="AE158" s="18" t="s">
        <v>330</v>
      </c>
      <c r="AF158" s="18"/>
      <c r="AG158" s="18"/>
      <c r="AH158" s="18"/>
      <c r="AI158" s="18"/>
      <c r="AJ158" s="18"/>
      <c r="AK158" s="18"/>
      <c r="AL158" s="19" t="str">
        <f t="shared" si="12"/>
        <v/>
      </c>
      <c r="AM158" s="14"/>
      <c r="AN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",W158,CHAR(10),Parts!AQ158,CHAR(10),"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Tank",IF(Y158="NA/Balloon","    KiwiFuelSwitchIgnore = true",IF(Y158="standardLiquidFuel",_xlfn.CONCAT("    fuelTankUpgradeType = ",Y158,CHAR(10),"    fuelTankSizeUpgrade = ",Z158),_xlfn.CONCAT("    fuelTankUpgradeType = ",Y158))),IF(P158="RCS","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8" s="16" t="str">
        <f>IF(P158="Engine",VLOOKUP(W158,EngineUpgrades!$A$2:$C$19,2,FALSE),"")</f>
        <v>singleFuel</v>
      </c>
      <c r="AP158" s="16" t="str">
        <f>IF(P158="Engine",VLOOKUP(W158,EngineUpgrades!$A$2:$C$19,3,FALSE),"")</f>
        <v>KEROLOX</v>
      </c>
      <c r="AQ158" s="15" t="str">
        <f>_xlfn.XLOOKUP(AO158,EngineUpgrades!$D$1:$J$1,EngineUpgrades!$D$17:$J$17,"",0,1)</f>
        <v xml:space="preserve">    engineNumber = 
    engineNumberUpgrade = 
    engineName = 
    engineNameUpgrade = 
</v>
      </c>
      <c r="AR158" s="17">
        <v>2</v>
      </c>
      <c r="AS158" s="16" t="str">
        <f>IF(P158="Engine",_xlfn.XLOOKUP(_xlfn.CONCAT(N158,O158+AR158),TechTree!$C$2:$C$500,TechTree!$D$2:$D$500,"Not Valid Combination",0,1),"")</f>
        <v>Not Valid Combination</v>
      </c>
    </row>
    <row r="159" spans="1:45" ht="192.5" x14ac:dyDescent="0.35">
      <c r="A159" t="s">
        <v>595</v>
      </c>
      <c r="B159" t="s">
        <v>1334</v>
      </c>
      <c r="C159" t="s">
        <v>915</v>
      </c>
      <c r="D159" t="s">
        <v>916</v>
      </c>
      <c r="E159" t="s">
        <v>598</v>
      </c>
      <c r="F159" t="s">
        <v>6</v>
      </c>
      <c r="G159">
        <v>3500</v>
      </c>
      <c r="H159">
        <v>1000</v>
      </c>
      <c r="I159">
        <v>1</v>
      </c>
      <c r="J159" t="s">
        <v>23</v>
      </c>
      <c r="L159" s="12" t="str">
        <f t="shared" si="10"/>
        <v>@PART[virgo_crew_s1_1]:AFTER[Tantares] // Virgo 12-A "MÃ¥nelampe" Crew Capsule
{
    @TechRequired = Not Valid Combination
    spacePlaneSystemUpgradeType = 
}</v>
      </c>
      <c r="M159" s="9" t="str">
        <f>_xlfn.XLOOKUP(_xlfn.CONCAT(N159,O159),TechTree!$C$2:$C$500,TechTree!$D$2:$D$500,"Not Valid Combination",0,1)</f>
        <v>Not Valid Combination</v>
      </c>
      <c r="N159" s="8" t="s">
        <v>337</v>
      </c>
      <c r="O159" s="8">
        <v>-85</v>
      </c>
      <c r="P159" s="8" t="s">
        <v>290</v>
      </c>
      <c r="V159" s="10" t="s">
        <v>244</v>
      </c>
      <c r="W159" s="10" t="s">
        <v>260</v>
      </c>
      <c r="Y159" s="10" t="s">
        <v>295</v>
      </c>
      <c r="Z159" s="10" t="s">
        <v>304</v>
      </c>
      <c r="AA159" s="10" t="s">
        <v>330</v>
      </c>
      <c r="AC159" s="12" t="str">
        <f t="shared" si="11"/>
        <v>// Choose the one with the part that you want to represent the system
PARTUPGRADE:NEEDS[Tantares]
{
    name = Upgrade
    partIcon = virgo_crew_s1_1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9" s="14"/>
      <c r="AE159" s="18" t="s">
        <v>330</v>
      </c>
      <c r="AF159" s="18"/>
      <c r="AG159" s="18"/>
      <c r="AH159" s="18"/>
      <c r="AI159" s="18"/>
      <c r="AJ159" s="18"/>
      <c r="AK159" s="18"/>
      <c r="AL159" s="19" t="str">
        <f t="shared" si="12"/>
        <v/>
      </c>
      <c r="AM159" s="14"/>
      <c r="AN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",W159,CHAR(10),Parts!AQ159,CHAR(10),"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Tank",IF(Y159="NA/Balloon","    KiwiFuelSwitchIgnore = true",IF(Y159="standardLiquidFuel",_xlfn.CONCAT("    fuelTankUpgradeType = ",Y159,CHAR(10),"    fuelTankSizeUpgrade = ",Z159),_xlfn.CONCAT("    fuelTankUpgradeType = ",Y159))),IF(P159="RCS","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9" s="16" t="str">
        <f>IF(P159="Engine",VLOOKUP(W159,EngineUpgrades!$A$2:$C$19,2,FALSE),"")</f>
        <v/>
      </c>
      <c r="AP159" s="16" t="str">
        <f>IF(P159="Engine",VLOOKUP(W159,EngineUpgrades!$A$2:$C$19,3,FALSE),"")</f>
        <v/>
      </c>
      <c r="AQ159" s="15" t="str">
        <f>_xlfn.XLOOKUP(AO159,EngineUpgrades!$D$1:$J$1,EngineUpgrades!$D$17:$J$17,"",0,1)</f>
        <v/>
      </c>
      <c r="AR159" s="17">
        <v>2</v>
      </c>
      <c r="AS159" s="16" t="str">
        <f>IF(P159="Engine",_xlfn.XLOOKUP(_xlfn.CONCAT(N159,O159+AR159),TechTree!$C$2:$C$500,TechTree!$D$2:$D$500,"Not Valid Combination",0,1),"")</f>
        <v/>
      </c>
    </row>
    <row r="160" spans="1:45" ht="252.5" x14ac:dyDescent="0.35">
      <c r="A160" t="s">
        <v>595</v>
      </c>
      <c r="B160" t="s">
        <v>1335</v>
      </c>
      <c r="C160" t="s">
        <v>917</v>
      </c>
      <c r="D160" t="s">
        <v>918</v>
      </c>
      <c r="E160" t="s">
        <v>598</v>
      </c>
      <c r="F160" t="s">
        <v>373</v>
      </c>
      <c r="G160">
        <v>1250</v>
      </c>
      <c r="H160">
        <v>250</v>
      </c>
      <c r="I160">
        <v>0.3</v>
      </c>
      <c r="J160" t="s">
        <v>23</v>
      </c>
      <c r="L160" s="12" t="str">
        <f t="shared" si="10"/>
        <v>@PART[virgo_engine_s1_1]:AFTER[Tantares] // Virgo S5.62 "MÃ¥nekanin" Service Module
{
    @TechRequired = Not Valid Combination
    engineUpgradeType = standardLFO
    engineNumber = 
    engineNumberUpgrade = 
    engineName = 
    engineNameUpgrade = 
    enginePartUpgradeName = 
}</v>
      </c>
      <c r="M160" s="9" t="str">
        <f>_xlfn.XLOOKUP(_xlfn.CONCAT(N160,O160),TechTree!$C$2:$C$500,TechTree!$D$2:$D$500,"Not Valid Combination",0,1)</f>
        <v>Not Valid Combination</v>
      </c>
      <c r="N160" s="8" t="s">
        <v>214</v>
      </c>
      <c r="O160" s="8">
        <v>-86</v>
      </c>
      <c r="P160" s="8" t="s">
        <v>11</v>
      </c>
      <c r="V160" s="10" t="s">
        <v>244</v>
      </c>
      <c r="W160" s="10" t="s">
        <v>255</v>
      </c>
      <c r="Y160" s="10" t="s">
        <v>295</v>
      </c>
      <c r="Z160" s="10" t="s">
        <v>304</v>
      </c>
      <c r="AA160" s="10" t="s">
        <v>330</v>
      </c>
      <c r="AC160" s="12" t="str">
        <f t="shared" si="11"/>
        <v>PARTUPGRADE:NEEDS[Tantares]
{
    name = 
    partIcon = virgo_engine_s1_1
    techRequired = Not Valid Combination
    title = 
    basicInfo = Increased Thrust, Increased Specific Impulse
    manufacturer = Kiwi Imagineers
    description = 
}
@PARTUPGRADE[]:NEEDS[Tantares]:FOR[zKiwiTechTree]
{
    @entryCost = #$@PART[virgo_engine_s1_1]/entryCost$
    @entryCost *= #$@KIWI_ENGINE_MULTIPLIERS/KEROLOX/UPGRADE_ENTRYCOST_MULTIPLIER$
    @title = #$@PART[virgo_engine_s1_1]/title$ Upgrade
    @description = #Our imagineers dreamt about making the $@PART[virgo_engine_s1_1]/engineName$ thrustier and efficientier and have 'made it so'.
}
@PART[virgo_engine_s1_1]:NEEDS[Tantares]:AFTER[zzKiwiTechTree]
{
    @description = #$description$ \n\n&lt;color=#ff0000&gt;This engine has an upgrade in $@PARTUPGRADE[]/techRequired$!&lt;/color&gt; 
}</v>
      </c>
      <c r="AD160" s="14"/>
      <c r="AE160" s="18" t="s">
        <v>330</v>
      </c>
      <c r="AF160" s="18"/>
      <c r="AG160" s="18"/>
      <c r="AH160" s="18"/>
      <c r="AI160" s="18"/>
      <c r="AJ160" s="18"/>
      <c r="AK160" s="18"/>
      <c r="AL160" s="19" t="str">
        <f t="shared" si="12"/>
        <v/>
      </c>
      <c r="AM160" s="14"/>
      <c r="AN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",W160,CHAR(10),Parts!AQ160,CHAR(10),"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Tank",IF(Y160="NA/Balloon","    KiwiFuelSwitchIgnore = true",IF(Y160="standardLiquidFuel",_xlfn.CONCAT("    fuelTankUpgradeType = ",Y160,CHAR(10),"    fuelTankSizeUpgrade = ",Z160),_xlfn.CONCAT("    fuelTankUpgradeType = ",Y160))),IF(P160="RCS","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0" s="16" t="str">
        <f>IF(P160="Engine",VLOOKUP(W160,EngineUpgrades!$A$2:$C$19,2,FALSE),"")</f>
        <v>singleFuel</v>
      </c>
      <c r="AP160" s="16" t="str">
        <f>IF(P160="Engine",VLOOKUP(W160,EngineUpgrades!$A$2:$C$19,3,FALSE),"")</f>
        <v>KEROLOX</v>
      </c>
      <c r="AQ160" s="15" t="str">
        <f>_xlfn.XLOOKUP(AO160,EngineUpgrades!$D$1:$J$1,EngineUpgrades!$D$17:$J$17,"",0,1)</f>
        <v xml:space="preserve">    engineNumber = 
    engineNumberUpgrade = 
    engineName = 
    engineNameUpgrade = 
</v>
      </c>
      <c r="AR160" s="17">
        <v>2</v>
      </c>
      <c r="AS160" s="16" t="str">
        <f>IF(P160="Engine",_xlfn.XLOOKUP(_xlfn.CONCAT(N160,O160+AR160),TechTree!$C$2:$C$500,TechTree!$D$2:$D$500,"Not Valid Combination",0,1),"")</f>
        <v>Not Valid Combination</v>
      </c>
    </row>
    <row r="161" spans="1:45" ht="192.5" x14ac:dyDescent="0.35">
      <c r="A161" t="s">
        <v>595</v>
      </c>
      <c r="B161" t="s">
        <v>1336</v>
      </c>
      <c r="C161" t="s">
        <v>919</v>
      </c>
      <c r="D161" t="s">
        <v>920</v>
      </c>
      <c r="E161" t="s">
        <v>598</v>
      </c>
      <c r="F161" t="s">
        <v>373</v>
      </c>
      <c r="G161">
        <v>750</v>
      </c>
      <c r="H161">
        <v>150</v>
      </c>
      <c r="I161">
        <v>0.06</v>
      </c>
      <c r="J161" t="s">
        <v>23</v>
      </c>
      <c r="L161" s="12" t="str">
        <f t="shared" si="10"/>
        <v>@PART[virgo_fuel_tank_s1_1]:AFTER[Tantares] // Virgo Size 1 Monopropellant Tank A
{
    @TechRequired = Not Valid Combination
    spacePlaneSystemUpgradeType = 
}</v>
      </c>
      <c r="M161" s="9" t="str">
        <f>_xlfn.XLOOKUP(_xlfn.CONCAT(N161,O161),TechTree!$C$2:$C$500,TechTree!$D$2:$D$500,"Not Valid Combination",0,1)</f>
        <v>Not Valid Combination</v>
      </c>
      <c r="N161" s="8" t="s">
        <v>337</v>
      </c>
      <c r="O161" s="8">
        <v>-87</v>
      </c>
      <c r="P161" s="8" t="s">
        <v>290</v>
      </c>
      <c r="V161" s="10" t="s">
        <v>244</v>
      </c>
      <c r="W161" s="10" t="s">
        <v>260</v>
      </c>
      <c r="Y161" s="10" t="s">
        <v>295</v>
      </c>
      <c r="Z161" s="10" t="s">
        <v>304</v>
      </c>
      <c r="AA161" s="10" t="s">
        <v>330</v>
      </c>
      <c r="AC161" s="12" t="str">
        <f t="shared" si="11"/>
        <v>// Choose the one with the part that you want to represent the system
PARTUPGRADE:NEEDS[Tantares]
{
    name = Upgrade
    partIcon = virgo_fuel_tank_s1_1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1" s="14"/>
      <c r="AE161" s="18" t="s">
        <v>330</v>
      </c>
      <c r="AF161" s="18"/>
      <c r="AG161" s="18"/>
      <c r="AH161" s="18"/>
      <c r="AI161" s="18"/>
      <c r="AJ161" s="18"/>
      <c r="AK161" s="18"/>
      <c r="AL161" s="19" t="str">
        <f t="shared" si="12"/>
        <v/>
      </c>
      <c r="AM161" s="14"/>
      <c r="AN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",W161,CHAR(10),Parts!AQ161,CHAR(10),"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Tank",IF(Y161="NA/Balloon","    KiwiFuelSwitchIgnore = true",IF(Y161="standardLiquidFuel",_xlfn.CONCAT("    fuelTankUpgradeType = ",Y161,CHAR(10),"    fuelTankSizeUpgrade = ",Z161),_xlfn.CONCAT("    fuelTankUpgradeType = ",Y161))),IF(P161="RCS","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1" s="16" t="str">
        <f>IF(P161="Engine",VLOOKUP(W161,EngineUpgrades!$A$2:$C$19,2,FALSE),"")</f>
        <v/>
      </c>
      <c r="AP161" s="16" t="str">
        <f>IF(P161="Engine",VLOOKUP(W161,EngineUpgrades!$A$2:$C$19,3,FALSE),"")</f>
        <v/>
      </c>
      <c r="AQ161" s="15" t="str">
        <f>_xlfn.XLOOKUP(AO161,EngineUpgrades!$D$1:$J$1,EngineUpgrades!$D$17:$J$17,"",0,1)</f>
        <v/>
      </c>
      <c r="AR161" s="17">
        <v>2</v>
      </c>
      <c r="AS161" s="16" t="str">
        <f>IF(P161="Engine",_xlfn.XLOOKUP(_xlfn.CONCAT(N161,O161+AR161),TechTree!$C$2:$C$500,TechTree!$D$2:$D$500,"Not Valid Combination",0,1),"")</f>
        <v/>
      </c>
    </row>
    <row r="162" spans="1:45" ht="252.5" x14ac:dyDescent="0.35">
      <c r="A162" t="s">
        <v>595</v>
      </c>
      <c r="B162" t="s">
        <v>1337</v>
      </c>
      <c r="C162" t="s">
        <v>921</v>
      </c>
      <c r="D162" t="s">
        <v>922</v>
      </c>
      <c r="E162" t="s">
        <v>598</v>
      </c>
      <c r="F162" t="s">
        <v>373</v>
      </c>
      <c r="G162">
        <v>1500</v>
      </c>
      <c r="H162">
        <v>300</v>
      </c>
      <c r="I162">
        <v>0.12</v>
      </c>
      <c r="J162" t="s">
        <v>23</v>
      </c>
      <c r="L162" s="12" t="str">
        <f t="shared" si="10"/>
        <v>@PART[virgo_fuel_tank_s1_2]:AFTER[Tantares] // Virgo Size 1 Monopropellant Tank B
{
    @TechRequired = Not Valid Combination
    engineUpgradeType = standardLFO
    engineNumber = 
    engineNumberUpgrade = 
    engineName = 
    engineNameUpgrade = 
    enginePartUpgradeName = 
}</v>
      </c>
      <c r="M162" s="9" t="str">
        <f>_xlfn.XLOOKUP(_xlfn.CONCAT(N162,O162),TechTree!$C$2:$C$500,TechTree!$D$2:$D$500,"Not Valid Combination",0,1)</f>
        <v>Not Valid Combination</v>
      </c>
      <c r="N162" s="8" t="s">
        <v>214</v>
      </c>
      <c r="O162" s="8">
        <v>-88</v>
      </c>
      <c r="P162" s="8" t="s">
        <v>11</v>
      </c>
      <c r="V162" s="10" t="s">
        <v>244</v>
      </c>
      <c r="W162" s="10" t="s">
        <v>255</v>
      </c>
      <c r="Y162" s="10" t="s">
        <v>295</v>
      </c>
      <c r="Z162" s="10" t="s">
        <v>304</v>
      </c>
      <c r="AA162" s="10" t="s">
        <v>330</v>
      </c>
      <c r="AC162" s="12" t="str">
        <f t="shared" si="11"/>
        <v>PARTUPGRADE:NEEDS[Tantares]
{
    name = 
    partIcon = virgo_fuel_tank_s1_2
    techRequired = Not Valid Combination
    title = 
    basicInfo = Increased Thrust, Increased Specific Impulse
    manufacturer = Kiwi Imagineers
    description = 
}
@PARTUPGRADE[]:NEEDS[Tantares]:FOR[zKiwiTechTree]
{
    @entryCost = #$@PART[virgo_fuel_tank_s1_2]/entryCost$
    @entryCost *= #$@KIWI_ENGINE_MULTIPLIERS/KEROLOX/UPGRADE_ENTRYCOST_MULTIPLIER$
    @title = #$@PART[virgo_fuel_tank_s1_2]/title$ Upgrade
    @description = #Our imagineers dreamt about making the $@PART[virgo_fuel_tank_s1_2]/engineName$ thrustier and efficientier and have 'made it so'.
}
@PART[virgo_fuel_tank_s1_2]:NEEDS[Tantares]:AFTER[zzKiwiTechTree]
{
    @description = #$description$ \n\n&lt;color=#ff0000&gt;This engine has an upgrade in $@PARTUPGRADE[]/techRequired$!&lt;/color&gt; 
}</v>
      </c>
      <c r="AD162" s="14"/>
      <c r="AE162" s="18" t="s">
        <v>330</v>
      </c>
      <c r="AF162" s="18"/>
      <c r="AG162" s="18"/>
      <c r="AH162" s="18"/>
      <c r="AI162" s="18"/>
      <c r="AJ162" s="18"/>
      <c r="AK162" s="18"/>
      <c r="AL162" s="19" t="str">
        <f t="shared" si="12"/>
        <v/>
      </c>
      <c r="AM162" s="14"/>
      <c r="AN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",W162,CHAR(10),Parts!AQ162,CHAR(10),"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Tank",IF(Y162="NA/Balloon","    KiwiFuelSwitchIgnore = true",IF(Y162="standardLiquidFuel",_xlfn.CONCAT("    fuelTankUpgradeType = ",Y162,CHAR(10),"    fuelTankSizeUpgrade = ",Z162),_xlfn.CONCAT("    fuelTankUpgradeType = ",Y162))),IF(P162="RCS","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2" s="16" t="str">
        <f>IF(P162="Engine",VLOOKUP(W162,EngineUpgrades!$A$2:$C$19,2,FALSE),"")</f>
        <v>singleFuel</v>
      </c>
      <c r="AP162" s="16" t="str">
        <f>IF(P162="Engine",VLOOKUP(W162,EngineUpgrades!$A$2:$C$19,3,FALSE),"")</f>
        <v>KEROLOX</v>
      </c>
      <c r="AQ162" s="15" t="str">
        <f>_xlfn.XLOOKUP(AO162,EngineUpgrades!$D$1:$J$1,EngineUpgrades!$D$17:$J$17,"",0,1)</f>
        <v xml:space="preserve">    engineNumber = 
    engineNumberUpgrade = 
    engineName = 
    engineNameUpgrade = 
</v>
      </c>
      <c r="AR162" s="17">
        <v>2</v>
      </c>
      <c r="AS162" s="16" t="str">
        <f>IF(P162="Engine",_xlfn.XLOOKUP(_xlfn.CONCAT(N162,O162+AR162),TechTree!$C$2:$C$500,TechTree!$D$2:$D$500,"Not Valid Combination",0,1),"")</f>
        <v>Not Valid Combination</v>
      </c>
    </row>
    <row r="163" spans="1:45" ht="192.5" x14ac:dyDescent="0.35">
      <c r="A163" t="s">
        <v>595</v>
      </c>
      <c r="B163" t="s">
        <v>1338</v>
      </c>
      <c r="C163" t="s">
        <v>923</v>
      </c>
      <c r="D163" t="s">
        <v>924</v>
      </c>
      <c r="E163" t="s">
        <v>598</v>
      </c>
      <c r="F163" t="s">
        <v>605</v>
      </c>
      <c r="G163">
        <v>1000</v>
      </c>
      <c r="H163">
        <v>400</v>
      </c>
      <c r="I163">
        <v>0.3</v>
      </c>
      <c r="J163" t="s">
        <v>23</v>
      </c>
      <c r="L163" s="12" t="str">
        <f t="shared" si="10"/>
        <v>@PART[virgo_orbital_module_s1_1]:AFTER[Tantares] // Virgo 93-A "MÃ¥nekuppola" Orbital Module
{
    @TechRequired = Not Valid Combination
    spacePlaneSystemUpgradeType = 
}</v>
      </c>
      <c r="M163" s="9" t="str">
        <f>_xlfn.XLOOKUP(_xlfn.CONCAT(N163,O163),TechTree!$C$2:$C$500,TechTree!$D$2:$D$500,"Not Valid Combination",0,1)</f>
        <v>Not Valid Combination</v>
      </c>
      <c r="N163" s="8" t="s">
        <v>337</v>
      </c>
      <c r="O163" s="8">
        <v>-89</v>
      </c>
      <c r="P163" s="8" t="s">
        <v>290</v>
      </c>
      <c r="V163" s="10" t="s">
        <v>244</v>
      </c>
      <c r="W163" s="10" t="s">
        <v>260</v>
      </c>
      <c r="Y163" s="10" t="s">
        <v>295</v>
      </c>
      <c r="Z163" s="10" t="s">
        <v>304</v>
      </c>
      <c r="AA163" s="10" t="s">
        <v>330</v>
      </c>
      <c r="AC163" s="12" t="str">
        <f t="shared" si="11"/>
        <v>// Choose the one with the part that you want to represent the system
PARTUPGRADE:NEEDS[Tantares]
{
    name = Upgrade
    partIcon = virgo_orbital_module_s1_1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3" s="14"/>
      <c r="AE163" s="18" t="s">
        <v>330</v>
      </c>
      <c r="AF163" s="18"/>
      <c r="AG163" s="18"/>
      <c r="AH163" s="18"/>
      <c r="AI163" s="18"/>
      <c r="AJ163" s="18"/>
      <c r="AK163" s="18"/>
      <c r="AL163" s="19" t="str">
        <f t="shared" si="12"/>
        <v/>
      </c>
      <c r="AM163" s="14"/>
      <c r="AN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",W163,CHAR(10),Parts!AQ163,CHAR(10),"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Tank",IF(Y163="NA/Balloon","    KiwiFuelSwitchIgnore = true",IF(Y163="standardLiquidFuel",_xlfn.CONCAT("    fuelTankUpgradeType = ",Y163,CHAR(10),"    fuelTankSizeUpgrade = ",Z163),_xlfn.CONCAT("    fuelTankUpgradeType = ",Y163))),IF(P163="RCS","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3" s="16" t="str">
        <f>IF(P163="Engine",VLOOKUP(W163,EngineUpgrades!$A$2:$C$19,2,FALSE),"")</f>
        <v/>
      </c>
      <c r="AP163" s="16" t="str">
        <f>IF(P163="Engine",VLOOKUP(W163,EngineUpgrades!$A$2:$C$19,3,FALSE),"")</f>
        <v/>
      </c>
      <c r="AQ163" s="15" t="str">
        <f>_xlfn.XLOOKUP(AO163,EngineUpgrades!$D$1:$J$1,EngineUpgrades!$D$17:$J$17,"",0,1)</f>
        <v/>
      </c>
      <c r="AR163" s="17">
        <v>2</v>
      </c>
      <c r="AS163" s="16" t="str">
        <f>IF(P163="Engine",_xlfn.XLOOKUP(_xlfn.CONCAT(N163,O163+AR163),TechTree!$C$2:$C$500,TechTree!$D$2:$D$500,"Not Valid Combination",0,1),"")</f>
        <v/>
      </c>
    </row>
    <row r="164" spans="1:45" ht="252.5" x14ac:dyDescent="0.35">
      <c r="A164" t="s">
        <v>595</v>
      </c>
      <c r="B164" t="s">
        <v>1339</v>
      </c>
      <c r="C164" t="s">
        <v>925</v>
      </c>
      <c r="D164" t="s">
        <v>926</v>
      </c>
      <c r="E164" t="s">
        <v>598</v>
      </c>
      <c r="F164" t="s">
        <v>373</v>
      </c>
      <c r="G164">
        <v>750</v>
      </c>
      <c r="H164">
        <v>150</v>
      </c>
      <c r="I164">
        <v>0.08</v>
      </c>
      <c r="J164" t="s">
        <v>23</v>
      </c>
      <c r="L164" s="12" t="str">
        <f t="shared" si="10"/>
        <v>@PART[virgo_radiator_fuel_tank_s1_1]:AFTER[Tantares] // Virgo Size 1 Radiator Monopropellant Tank A
{
    @TechRequired = Not Valid Combination
    engineUpgradeType = standardLFO
    engineNumber = 
    engineNumberUpgrade = 
    engineName = 
    engineNameUpgrade = 
    enginePartUpgradeName = 
}</v>
      </c>
      <c r="M164" s="9" t="str">
        <f>_xlfn.XLOOKUP(_xlfn.CONCAT(N164,O164),TechTree!$C$2:$C$500,TechTree!$D$2:$D$500,"Not Valid Combination",0,1)</f>
        <v>Not Valid Combination</v>
      </c>
      <c r="N164" s="8" t="s">
        <v>214</v>
      </c>
      <c r="O164" s="8">
        <v>-90</v>
      </c>
      <c r="P164" s="8" t="s">
        <v>11</v>
      </c>
      <c r="V164" s="10" t="s">
        <v>244</v>
      </c>
      <c r="W164" s="10" t="s">
        <v>255</v>
      </c>
      <c r="Y164" s="10" t="s">
        <v>295</v>
      </c>
      <c r="Z164" s="10" t="s">
        <v>304</v>
      </c>
      <c r="AA164" s="10" t="s">
        <v>330</v>
      </c>
      <c r="AC164" s="12" t="str">
        <f t="shared" si="11"/>
        <v>PARTUPGRADE:NEEDS[Tantares]
{
    name = 
    partIcon = virgo_radiator_fuel_tank_s1_1
    techRequired = Not Valid Combination
    title = 
    basicInfo = Increased Thrust, Increased Specific Impulse
    manufacturer = Kiwi Imagineers
    description = 
}
@PARTUPGRADE[]:NEEDS[Tantares]:FOR[zKiwiTechTree]
{
    @entryCost = #$@PART[virgo_radiator_fuel_tank_s1_1]/entryCost$
    @entryCost *= #$@KIWI_ENGINE_MULTIPLIERS/KEROLOX/UPGRADE_ENTRYCOST_MULTIPLIER$
    @title = #$@PART[virgo_radiator_fuel_tank_s1_1]/title$ Upgrade
    @description = #Our imagineers dreamt about making the $@PART[virgo_radiator_fuel_tank_s1_1]/engineName$ thrustier and efficientier and have 'made it so'.
}
@PART[virgo_radiator_fuel_tank_s1_1]:NEEDS[Tantares]:AFTER[zzKiwiTechTree]
{
    @description = #$description$ \n\n&lt;color=#ff0000&gt;This engine has an upgrade in $@PARTUPGRADE[]/techRequired$!&lt;/color&gt; 
}</v>
      </c>
      <c r="AD164" s="14"/>
      <c r="AE164" s="18" t="s">
        <v>330</v>
      </c>
      <c r="AF164" s="18"/>
      <c r="AG164" s="18"/>
      <c r="AH164" s="18"/>
      <c r="AI164" s="18"/>
      <c r="AJ164" s="18"/>
      <c r="AK164" s="18"/>
      <c r="AL164" s="19" t="str">
        <f t="shared" si="12"/>
        <v/>
      </c>
      <c r="AM164" s="14"/>
      <c r="AN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",W164,CHAR(10),Parts!AQ164,CHAR(10),"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Tank",IF(Y164="NA/Balloon","    KiwiFuelSwitchIgnore = true",IF(Y164="standardLiquidFuel",_xlfn.CONCAT("    fuelTankUpgradeType = ",Y164,CHAR(10),"    fuelTankSizeUpgrade = ",Z164),_xlfn.CONCAT("    fuelTankUpgradeType = ",Y164))),IF(P164="RCS","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4" s="16" t="str">
        <f>IF(P164="Engine",VLOOKUP(W164,EngineUpgrades!$A$2:$C$19,2,FALSE),"")</f>
        <v>singleFuel</v>
      </c>
      <c r="AP164" s="16" t="str">
        <f>IF(P164="Engine",VLOOKUP(W164,EngineUpgrades!$A$2:$C$19,3,FALSE),"")</f>
        <v>KEROLOX</v>
      </c>
      <c r="AQ164" s="15" t="str">
        <f>_xlfn.XLOOKUP(AO164,EngineUpgrades!$D$1:$J$1,EngineUpgrades!$D$17:$J$17,"",0,1)</f>
        <v xml:space="preserve">    engineNumber = 
    engineNumberUpgrade = 
    engineName = 
    engineNameUpgrade = 
</v>
      </c>
      <c r="AR164" s="17">
        <v>2</v>
      </c>
      <c r="AS164" s="16" t="str">
        <f>IF(P164="Engine",_xlfn.XLOOKUP(_xlfn.CONCAT(N164,O164+AR164),TechTree!$C$2:$C$500,TechTree!$D$2:$D$500,"Not Valid Combination",0,1),"")</f>
        <v>Not Valid Combination</v>
      </c>
    </row>
    <row r="165" spans="1:45" ht="192.5" x14ac:dyDescent="0.35">
      <c r="A165" t="s">
        <v>595</v>
      </c>
      <c r="B165" t="s">
        <v>1340</v>
      </c>
      <c r="C165" t="s">
        <v>927</v>
      </c>
      <c r="D165" t="s">
        <v>928</v>
      </c>
      <c r="E165" t="s">
        <v>598</v>
      </c>
      <c r="F165" t="s">
        <v>373</v>
      </c>
      <c r="G165">
        <v>1500</v>
      </c>
      <c r="H165">
        <v>300</v>
      </c>
      <c r="I165">
        <v>0.16</v>
      </c>
      <c r="J165" t="s">
        <v>23</v>
      </c>
      <c r="L165" s="12" t="str">
        <f t="shared" si="10"/>
        <v>@PART[virgo_radiator_fuel_tank_s1_2]:AFTER[Tantares] // Virgo Size 1 Radiator Monopropellant Tank B
{
    @TechRequired = Not Valid Combination
    spacePlaneSystemUpgradeType = 
}</v>
      </c>
      <c r="M165" s="9" t="str">
        <f>_xlfn.XLOOKUP(_xlfn.CONCAT(N165,O165),TechTree!$C$2:$C$500,TechTree!$D$2:$D$500,"Not Valid Combination",0,1)</f>
        <v>Not Valid Combination</v>
      </c>
      <c r="N165" s="8" t="s">
        <v>337</v>
      </c>
      <c r="O165" s="8">
        <v>-91</v>
      </c>
      <c r="P165" s="8" t="s">
        <v>290</v>
      </c>
      <c r="V165" s="10" t="s">
        <v>244</v>
      </c>
      <c r="W165" s="10" t="s">
        <v>260</v>
      </c>
      <c r="Y165" s="10" t="s">
        <v>295</v>
      </c>
      <c r="Z165" s="10" t="s">
        <v>304</v>
      </c>
      <c r="AA165" s="10" t="s">
        <v>330</v>
      </c>
      <c r="AC165" s="12" t="str">
        <f t="shared" si="11"/>
        <v>// Choose the one with the part that you want to represent the system
PARTUPGRADE:NEEDS[Tantares]
{
    name = Upgrade
    partIcon = virgo_radiator_fuel_tank_s1_2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5" s="14"/>
      <c r="AE165" s="18" t="s">
        <v>330</v>
      </c>
      <c r="AF165" s="18"/>
      <c r="AG165" s="18"/>
      <c r="AH165" s="18"/>
      <c r="AI165" s="18"/>
      <c r="AJ165" s="18"/>
      <c r="AK165" s="18"/>
      <c r="AL165" s="19" t="str">
        <f t="shared" si="12"/>
        <v/>
      </c>
      <c r="AM165" s="14"/>
      <c r="AN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",W165,CHAR(10),Parts!AQ165,CHAR(10),"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Tank",IF(Y165="NA/Balloon","    KiwiFuelSwitchIgnore = true",IF(Y165="standardLiquidFuel",_xlfn.CONCAT("    fuelTankUpgradeType = ",Y165,CHAR(10),"    fuelTankSizeUpgrade = ",Z165),_xlfn.CONCAT("    fuelTankUpgradeType = ",Y165))),IF(P165="RCS","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5" s="16" t="str">
        <f>IF(P165="Engine",VLOOKUP(W165,EngineUpgrades!$A$2:$C$19,2,FALSE),"")</f>
        <v/>
      </c>
      <c r="AP165" s="16" t="str">
        <f>IF(P165="Engine",VLOOKUP(W165,EngineUpgrades!$A$2:$C$19,3,FALSE),"")</f>
        <v/>
      </c>
      <c r="AQ165" s="15" t="str">
        <f>_xlfn.XLOOKUP(AO165,EngineUpgrades!$D$1:$J$1,EngineUpgrades!$D$17:$J$17,"",0,1)</f>
        <v/>
      </c>
      <c r="AR165" s="17">
        <v>2</v>
      </c>
      <c r="AS165" s="16" t="str">
        <f>IF(P165="Engine",_xlfn.XLOOKUP(_xlfn.CONCAT(N165,O165+AR165),TechTree!$C$2:$C$500,TechTree!$D$2:$D$500,"Not Valid Combination",0,1),"")</f>
        <v/>
      </c>
    </row>
    <row r="166" spans="1:45" ht="252.5" x14ac:dyDescent="0.35">
      <c r="A166" t="s">
        <v>595</v>
      </c>
      <c r="B166" t="s">
        <v>1341</v>
      </c>
      <c r="C166" t="s">
        <v>929</v>
      </c>
      <c r="D166" t="s">
        <v>930</v>
      </c>
      <c r="E166" t="s">
        <v>598</v>
      </c>
      <c r="F166" t="s">
        <v>7</v>
      </c>
      <c r="G166">
        <v>500</v>
      </c>
      <c r="H166">
        <v>100</v>
      </c>
      <c r="I166">
        <v>0.05</v>
      </c>
      <c r="J166" t="s">
        <v>41</v>
      </c>
      <c r="L166" s="12" t="str">
        <f t="shared" si="10"/>
        <v>@PART[dalim_adapter_s0p5_s0_1]:AFTER[Tantares] // Dalim Size 0.5 to Size 0 Adapter
{
    @TechRequired = Not Valid Combination
    engineUpgradeType = standardLFO
    engineNumber = 
    engineNumberUpgrade = 
    engineName = 
    engineNameUpgrade = 
    enginePartUpgradeName = 
}</v>
      </c>
      <c r="M166" s="9" t="str">
        <f>_xlfn.XLOOKUP(_xlfn.CONCAT(N166,O166),TechTree!$C$2:$C$500,TechTree!$D$2:$D$500,"Not Valid Combination",0,1)</f>
        <v>Not Valid Combination</v>
      </c>
      <c r="N166" s="8" t="s">
        <v>214</v>
      </c>
      <c r="O166" s="8">
        <v>-92</v>
      </c>
      <c r="P166" s="8" t="s">
        <v>11</v>
      </c>
      <c r="V166" s="10" t="s">
        <v>244</v>
      </c>
      <c r="W166" s="10" t="s">
        <v>255</v>
      </c>
      <c r="Y166" s="10" t="s">
        <v>295</v>
      </c>
      <c r="Z166" s="10" t="s">
        <v>304</v>
      </c>
      <c r="AA166" s="10" t="s">
        <v>330</v>
      </c>
      <c r="AC166" s="12" t="str">
        <f t="shared" si="11"/>
        <v>PARTUPGRADE:NEEDS[Tantares]
{
    name = 
    partIcon = dalim_adapter_s0p5_s0_1
    techRequired = Not Valid Combination
    title = 
    basicInfo = Increased Thrust, Increased Specific Impulse
    manufacturer = Kiwi Imagineers
    description = 
}
@PARTUPGRADE[]:NEEDS[Tantares]:FOR[zKiwiTechTree]
{
    @entryCost = #$@PART[dalim_adapter_s0p5_s0_1]/entryCost$
    @entryCost *= #$@KIWI_ENGINE_MULTIPLIERS/KEROLOX/UPGRADE_ENTRYCOST_MULTIPLIER$
    @title = #$@PART[dalim_adapter_s0p5_s0_1]/title$ Upgrade
    @description = #Our imagineers dreamt about making the $@PART[dalim_adapter_s0p5_s0_1]/engineName$ thrustier and efficientier and have 'made it so'.
}
@PART[dalim_adapter_s0p5_s0_1]:NEEDS[Tantares]:AFTER[zzKiwiTechTree]
{
    @description = #$description$ \n\n&lt;color=#ff0000&gt;This engine has an upgrade in $@PARTUPGRADE[]/techRequired$!&lt;/color&gt; 
}</v>
      </c>
      <c r="AD166" s="14"/>
      <c r="AE166" s="18" t="s">
        <v>330</v>
      </c>
      <c r="AF166" s="18"/>
      <c r="AG166" s="18"/>
      <c r="AH166" s="18"/>
      <c r="AI166" s="18"/>
      <c r="AJ166" s="18"/>
      <c r="AK166" s="18"/>
      <c r="AL166" s="19" t="str">
        <f t="shared" si="12"/>
        <v/>
      </c>
      <c r="AM166" s="14"/>
      <c r="AN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",W166,CHAR(10),Parts!AQ166,CHAR(10),"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Tank",IF(Y166="NA/Balloon","    KiwiFuelSwitchIgnore = true",IF(Y166="standardLiquidFuel",_xlfn.CONCAT("    fuelTankUpgradeType = ",Y166,CHAR(10),"    fuelTankSizeUpgrade = ",Z166),_xlfn.CONCAT("    fuelTankUpgradeType = ",Y166))),IF(P166="RCS","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6" s="16" t="str">
        <f>IF(P166="Engine",VLOOKUP(W166,EngineUpgrades!$A$2:$C$19,2,FALSE),"")</f>
        <v>singleFuel</v>
      </c>
      <c r="AP166" s="16" t="str">
        <f>IF(P166="Engine",VLOOKUP(W166,EngineUpgrades!$A$2:$C$19,3,FALSE),"")</f>
        <v>KEROLOX</v>
      </c>
      <c r="AQ166" s="15" t="str">
        <f>_xlfn.XLOOKUP(AO166,EngineUpgrades!$D$1:$J$1,EngineUpgrades!$D$17:$J$17,"",0,1)</f>
        <v xml:space="preserve">    engineNumber = 
    engineNumberUpgrade = 
    engineName = 
    engineNameUpgrade = 
</v>
      </c>
      <c r="AR166" s="17">
        <v>2</v>
      </c>
      <c r="AS166" s="16" t="str">
        <f>IF(P166="Engine",_xlfn.XLOOKUP(_xlfn.CONCAT(N166,O166+AR166),TechTree!$C$2:$C$500,TechTree!$D$2:$D$500,"Not Valid Combination",0,1),"")</f>
        <v>Not Valid Combination</v>
      </c>
    </row>
    <row r="167" spans="1:45" ht="192.5" x14ac:dyDescent="0.35">
      <c r="A167" t="s">
        <v>595</v>
      </c>
      <c r="B167" t="s">
        <v>1342</v>
      </c>
      <c r="C167" t="s">
        <v>931</v>
      </c>
      <c r="D167" t="s">
        <v>932</v>
      </c>
      <c r="E167" t="s">
        <v>598</v>
      </c>
      <c r="F167" t="s">
        <v>6</v>
      </c>
      <c r="G167">
        <v>28125</v>
      </c>
      <c r="H167">
        <v>5625</v>
      </c>
      <c r="I167">
        <v>0.15</v>
      </c>
      <c r="J167" t="s">
        <v>41</v>
      </c>
      <c r="L167" s="12" t="str">
        <f t="shared" si="10"/>
        <v>@PART[dalim_control_s0p5_1]:AFTER[Tantares] // Dalim TK313 Automated Control Block
{
    @TechRequired = Not Valid Combination
    spacePlaneSystemUpgradeType = 
}</v>
      </c>
      <c r="M167" s="9" t="str">
        <f>_xlfn.XLOOKUP(_xlfn.CONCAT(N167,O167),TechTree!$C$2:$C$500,TechTree!$D$2:$D$500,"Not Valid Combination",0,1)</f>
        <v>Not Valid Combination</v>
      </c>
      <c r="N167" s="8" t="s">
        <v>337</v>
      </c>
      <c r="O167" s="8">
        <v>-93</v>
      </c>
      <c r="P167" s="8" t="s">
        <v>290</v>
      </c>
      <c r="V167" s="10" t="s">
        <v>244</v>
      </c>
      <c r="W167" s="10" t="s">
        <v>260</v>
      </c>
      <c r="Y167" s="10" t="s">
        <v>295</v>
      </c>
      <c r="Z167" s="10" t="s">
        <v>304</v>
      </c>
      <c r="AA167" s="10" t="s">
        <v>330</v>
      </c>
      <c r="AC167" s="12" t="str">
        <f t="shared" si="11"/>
        <v>// Choose the one with the part that you want to represent the system
PARTUPGRADE:NEEDS[Tantares]
{
    name = Upgrade
    partIcon = dalim_control_s0p5_1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7" s="14"/>
      <c r="AE167" s="18" t="s">
        <v>330</v>
      </c>
      <c r="AF167" s="18"/>
      <c r="AG167" s="18"/>
      <c r="AH167" s="18"/>
      <c r="AI167" s="18"/>
      <c r="AJ167" s="18"/>
      <c r="AK167" s="18"/>
      <c r="AL167" s="19" t="str">
        <f t="shared" si="12"/>
        <v/>
      </c>
      <c r="AM167" s="14"/>
      <c r="AN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",W167,CHAR(10),Parts!AQ167,CHAR(10),"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Tank",IF(Y167="NA/Balloon","    KiwiFuelSwitchIgnore = true",IF(Y167="standardLiquidFuel",_xlfn.CONCAT("    fuelTankUpgradeType = ",Y167,CHAR(10),"    fuelTankSizeUpgrade = ",Z167),_xlfn.CONCAT("    fuelTankUpgradeType = ",Y167))),IF(P167="RCS","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7" s="16" t="str">
        <f>IF(P167="Engine",VLOOKUP(W167,EngineUpgrades!$A$2:$C$19,2,FALSE),"")</f>
        <v/>
      </c>
      <c r="AP167" s="16" t="str">
        <f>IF(P167="Engine",VLOOKUP(W167,EngineUpgrades!$A$2:$C$19,3,FALSE),"")</f>
        <v/>
      </c>
      <c r="AQ167" s="15" t="str">
        <f>_xlfn.XLOOKUP(AO167,EngineUpgrades!$D$1:$J$1,EngineUpgrades!$D$17:$J$17,"",0,1)</f>
        <v/>
      </c>
      <c r="AR167" s="17">
        <v>2</v>
      </c>
      <c r="AS167" s="16" t="str">
        <f>IF(P167="Engine",_xlfn.XLOOKUP(_xlfn.CONCAT(N167,O167+AR167),TechTree!$C$2:$C$500,TechTree!$D$2:$D$500,"Not Valid Combination",0,1),"")</f>
        <v/>
      </c>
    </row>
    <row r="168" spans="1:45" ht="252.5" x14ac:dyDescent="0.35">
      <c r="A168" t="s">
        <v>595</v>
      </c>
      <c r="B168" t="s">
        <v>1343</v>
      </c>
      <c r="C168" t="s">
        <v>933</v>
      </c>
      <c r="D168" t="s">
        <v>934</v>
      </c>
      <c r="E168" t="s">
        <v>598</v>
      </c>
      <c r="F168" t="s">
        <v>9</v>
      </c>
      <c r="G168">
        <v>9000</v>
      </c>
      <c r="H168">
        <v>1800</v>
      </c>
      <c r="I168">
        <v>0.15</v>
      </c>
      <c r="J168" t="s">
        <v>39</v>
      </c>
      <c r="L168" s="12" t="str">
        <f t="shared" si="10"/>
        <v>@PART[dalim_materials_bay_s0p5_1]:AFTER[Tantares] // Dalim MSU15 Materials Science Bay
{
    @TechRequired = Not Valid Combination
    engineUpgradeType = standardLFO
    engineNumber = 
    engineNumberUpgrade = 
    engineName = 
    engineNameUpgrade = 
    enginePartUpgradeName = 
}</v>
      </c>
      <c r="M168" s="9" t="str">
        <f>_xlfn.XLOOKUP(_xlfn.CONCAT(N168,O168),TechTree!$C$2:$C$500,TechTree!$D$2:$D$500,"Not Valid Combination",0,1)</f>
        <v>Not Valid Combination</v>
      </c>
      <c r="N168" s="8" t="s">
        <v>214</v>
      </c>
      <c r="O168" s="8">
        <v>-94</v>
      </c>
      <c r="P168" s="8" t="s">
        <v>11</v>
      </c>
      <c r="V168" s="10" t="s">
        <v>244</v>
      </c>
      <c r="W168" s="10" t="s">
        <v>255</v>
      </c>
      <c r="Y168" s="10" t="s">
        <v>295</v>
      </c>
      <c r="Z168" s="10" t="s">
        <v>304</v>
      </c>
      <c r="AA168" s="10" t="s">
        <v>330</v>
      </c>
      <c r="AC168" s="12" t="str">
        <f t="shared" si="11"/>
        <v>PARTUPGRADE:NEEDS[Tantares]
{
    name = 
    partIcon = dalim_materials_bay_s0p5_1
    techRequired = Not Valid Combination
    title = 
    basicInfo = Increased Thrust, Increased Specific Impulse
    manufacturer = Kiwi Imagineers
    description = 
}
@PARTUPGRADE[]:NEEDS[Tantares]:FOR[zKiwiTechTree]
{
    @entryCost = #$@PART[dalim_materials_bay_s0p5_1]/entryCost$
    @entryCost *= #$@KIWI_ENGINE_MULTIPLIERS/KEROLOX/UPGRADE_ENTRYCOST_MULTIPLIER$
    @title = #$@PART[dalim_materials_bay_s0p5_1]/title$ Upgrade
    @description = #Our imagineers dreamt about making the $@PART[dalim_materials_bay_s0p5_1]/engineName$ thrustier and efficientier and have 'made it so'.
}
@PART[dalim_materials_bay_s0p5_1]:NEEDS[Tantares]:AFTER[zzKiwiTechTree]
{
    @description = #$description$ \n\n&lt;color=#ff0000&gt;This engine has an upgrade in $@PARTUPGRADE[]/techRequired$!&lt;/color&gt; 
}</v>
      </c>
      <c r="AD168" s="14"/>
      <c r="AE168" s="18" t="s">
        <v>330</v>
      </c>
      <c r="AF168" s="18"/>
      <c r="AG168" s="18"/>
      <c r="AH168" s="18"/>
      <c r="AI168" s="18"/>
      <c r="AJ168" s="18"/>
      <c r="AK168" s="18"/>
      <c r="AL168" s="19" t="str">
        <f t="shared" si="12"/>
        <v/>
      </c>
      <c r="AM168" s="14"/>
      <c r="AN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",W168,CHAR(10),Parts!AQ168,CHAR(10),"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Tank",IF(Y168="NA/Balloon","    KiwiFuelSwitchIgnore = true",IF(Y168="standardLiquidFuel",_xlfn.CONCAT("    fuelTankUpgradeType = ",Y168,CHAR(10),"    fuelTankSizeUpgrade = ",Z168),_xlfn.CONCAT("    fuelTankUpgradeType = ",Y168))),IF(P168="RCS","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8" s="16" t="str">
        <f>IF(P168="Engine",VLOOKUP(W168,EngineUpgrades!$A$2:$C$19,2,FALSE),"")</f>
        <v>singleFuel</v>
      </c>
      <c r="AP168" s="16" t="str">
        <f>IF(P168="Engine",VLOOKUP(W168,EngineUpgrades!$A$2:$C$19,3,FALSE),"")</f>
        <v>KEROLOX</v>
      </c>
      <c r="AQ168" s="15" t="str">
        <f>_xlfn.XLOOKUP(AO168,EngineUpgrades!$D$1:$J$1,EngineUpgrades!$D$17:$J$17,"",0,1)</f>
        <v xml:space="preserve">    engineNumber = 
    engineNumberUpgrade = 
    engineName = 
    engineNameUpgrade = 
</v>
      </c>
      <c r="AR168" s="17">
        <v>2</v>
      </c>
      <c r="AS168" s="16" t="str">
        <f>IF(P168="Engine",_xlfn.XLOOKUP(_xlfn.CONCAT(N168,O168+AR168),TechTree!$C$2:$C$500,TechTree!$D$2:$D$500,"Not Valid Combination",0,1),"")</f>
        <v>Not Valid Combination</v>
      </c>
    </row>
    <row r="169" spans="1:45" ht="192.5" x14ac:dyDescent="0.35">
      <c r="A169" t="s">
        <v>595</v>
      </c>
      <c r="B169" t="s">
        <v>1344</v>
      </c>
      <c r="C169" t="s">
        <v>935</v>
      </c>
      <c r="D169" t="s">
        <v>936</v>
      </c>
      <c r="E169" t="s">
        <v>598</v>
      </c>
      <c r="F169" t="s">
        <v>9</v>
      </c>
      <c r="G169">
        <v>12200</v>
      </c>
      <c r="H169">
        <v>8800</v>
      </c>
      <c r="I169">
        <v>0.1</v>
      </c>
      <c r="J169" t="s">
        <v>41</v>
      </c>
      <c r="L169" s="12" t="str">
        <f t="shared" si="10"/>
        <v>@PART[dalim_sensor_radiometer_s0_1]:AFTER[Tantares] // Dalim Ã†R Wide Spectrum Radiometer
{
    @TechRequired = Not Valid Combination
    spacePlaneSystemUpgradeType = 
}</v>
      </c>
      <c r="M169" s="9" t="str">
        <f>_xlfn.XLOOKUP(_xlfn.CONCAT(N169,O169),TechTree!$C$2:$C$500,TechTree!$D$2:$D$500,"Not Valid Combination",0,1)</f>
        <v>Not Valid Combination</v>
      </c>
      <c r="N169" s="8" t="s">
        <v>337</v>
      </c>
      <c r="O169" s="8">
        <v>-95</v>
      </c>
      <c r="P169" s="8" t="s">
        <v>290</v>
      </c>
      <c r="V169" s="10" t="s">
        <v>244</v>
      </c>
      <c r="W169" s="10" t="s">
        <v>260</v>
      </c>
      <c r="Y169" s="10" t="s">
        <v>295</v>
      </c>
      <c r="Z169" s="10" t="s">
        <v>304</v>
      </c>
      <c r="AA169" s="10" t="s">
        <v>330</v>
      </c>
      <c r="AC169" s="12" t="str">
        <f t="shared" si="11"/>
        <v>// Choose the one with the part that you want to represent the system
PARTUPGRADE:NEEDS[Tantares]
{
    name = Upgrade
    partIcon = dalim_sensor_radiometer_s0_1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9" s="14"/>
      <c r="AE169" s="18" t="s">
        <v>330</v>
      </c>
      <c r="AF169" s="18"/>
      <c r="AG169" s="18"/>
      <c r="AH169" s="18"/>
      <c r="AI169" s="18"/>
      <c r="AJ169" s="18"/>
      <c r="AK169" s="18"/>
      <c r="AL169" s="19" t="str">
        <f t="shared" si="12"/>
        <v/>
      </c>
      <c r="AM169" s="14"/>
      <c r="AN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",W169,CHAR(10),Parts!AQ169,CHAR(10),"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Tank",IF(Y169="NA/Balloon","    KiwiFuelSwitchIgnore = true",IF(Y169="standardLiquidFuel",_xlfn.CONCAT("    fuelTankUpgradeType = ",Y169,CHAR(10),"    fuelTankSizeUpgrade = ",Z169),_xlfn.CONCAT("    fuelTankUpgradeType = ",Y169))),IF(P169="RCS","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9" s="16" t="str">
        <f>IF(P169="Engine",VLOOKUP(W169,EngineUpgrades!$A$2:$C$19,2,FALSE),"")</f>
        <v/>
      </c>
      <c r="AP169" s="16" t="str">
        <f>IF(P169="Engine",VLOOKUP(W169,EngineUpgrades!$A$2:$C$19,3,FALSE),"")</f>
        <v/>
      </c>
      <c r="AQ169" s="15" t="str">
        <f>_xlfn.XLOOKUP(AO169,EngineUpgrades!$D$1:$J$1,EngineUpgrades!$D$17:$J$17,"",0,1)</f>
        <v/>
      </c>
      <c r="AR169" s="17">
        <v>2</v>
      </c>
      <c r="AS169" s="16" t="str">
        <f>IF(P169="Engine",_xlfn.XLOOKUP(_xlfn.CONCAT(N169,O169+AR169),TechTree!$C$2:$C$500,TechTree!$D$2:$D$500,"Not Valid Combination",0,1),"")</f>
        <v/>
      </c>
    </row>
    <row r="170" spans="1:45" ht="252.5" x14ac:dyDescent="0.35">
      <c r="A170" t="s">
        <v>595</v>
      </c>
      <c r="B170" t="s">
        <v>1345</v>
      </c>
      <c r="C170" t="s">
        <v>937</v>
      </c>
      <c r="D170" t="s">
        <v>938</v>
      </c>
      <c r="E170" t="s">
        <v>598</v>
      </c>
      <c r="F170" t="s">
        <v>10</v>
      </c>
      <c r="G170">
        <v>450</v>
      </c>
      <c r="H170">
        <v>450</v>
      </c>
      <c r="I170">
        <v>0.02</v>
      </c>
      <c r="J170" t="s">
        <v>47</v>
      </c>
      <c r="L170" s="12" t="str">
        <f t="shared" si="10"/>
        <v>@PART[dalim_solar_srf_1_1]:AFTER[Tantares] // Dalim SV1 Solar Array
{
    @TechRequired = Not Valid Combination
    engineUpgradeType = standardLFO
    engineNumber = 
    engineNumberUpgrade = 
    engineName = 
    engineNameUpgrade = 
    enginePartUpgradeName = 
}</v>
      </c>
      <c r="M170" s="9" t="str">
        <f>_xlfn.XLOOKUP(_xlfn.CONCAT(N170,O170),TechTree!$C$2:$C$500,TechTree!$D$2:$D$500,"Not Valid Combination",0,1)</f>
        <v>Not Valid Combination</v>
      </c>
      <c r="N170" s="8" t="s">
        <v>214</v>
      </c>
      <c r="O170" s="8">
        <v>-96</v>
      </c>
      <c r="P170" s="8" t="s">
        <v>11</v>
      </c>
      <c r="V170" s="10" t="s">
        <v>244</v>
      </c>
      <c r="W170" s="10" t="s">
        <v>255</v>
      </c>
      <c r="Y170" s="10" t="s">
        <v>295</v>
      </c>
      <c r="Z170" s="10" t="s">
        <v>304</v>
      </c>
      <c r="AA170" s="10" t="s">
        <v>330</v>
      </c>
      <c r="AC170" s="12" t="str">
        <f t="shared" si="11"/>
        <v>PARTUPGRADE:NEEDS[Tantares]
{
    name = 
    partIcon = dalim_solar_srf_1_1
    techRequired = Not Valid Combination
    title = 
    basicInfo = Increased Thrust, Increased Specific Impulse
    manufacturer = Kiwi Imagineers
    description = 
}
@PARTUPGRADE[]:NEEDS[Tantares]:FOR[zKiwiTechTree]
{
    @entryCost = #$@PART[dalim_solar_srf_1_1]/entryCost$
    @entryCost *= #$@KIWI_ENGINE_MULTIPLIERS/KEROLOX/UPGRADE_ENTRYCOST_MULTIPLIER$
    @title = #$@PART[dalim_solar_srf_1_1]/title$ Upgrade
    @description = #Our imagineers dreamt about making the $@PART[dalim_solar_srf_1_1]/engineName$ thrustier and efficientier and have 'made it so'.
}
@PART[dalim_solar_srf_1_1]:NEEDS[Tantares]:AFTER[zzKiwiTechTree]
{
    @description = #$description$ \n\n&lt;color=#ff0000&gt;This engine has an upgrade in $@PARTUPGRADE[]/techRequired$!&lt;/color&gt; 
}</v>
      </c>
      <c r="AD170" s="14"/>
      <c r="AE170" s="18" t="s">
        <v>330</v>
      </c>
      <c r="AF170" s="18"/>
      <c r="AG170" s="18"/>
      <c r="AH170" s="18"/>
      <c r="AI170" s="18"/>
      <c r="AJ170" s="18"/>
      <c r="AK170" s="18"/>
      <c r="AL170" s="19" t="str">
        <f t="shared" si="12"/>
        <v/>
      </c>
      <c r="AM170" s="14"/>
      <c r="AN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",W170,CHAR(10),Parts!AQ170,CHAR(10),"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Tank",IF(Y170="NA/Balloon","    KiwiFuelSwitchIgnore = true",IF(Y170="standardLiquidFuel",_xlfn.CONCAT("    fuelTankUpgradeType = ",Y170,CHAR(10),"    fuelTankSizeUpgrade = ",Z170),_xlfn.CONCAT("    fuelTankUpgradeType = ",Y170))),IF(P170="RCS","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0" s="16" t="str">
        <f>IF(P170="Engine",VLOOKUP(W170,EngineUpgrades!$A$2:$C$19,2,FALSE),"")</f>
        <v>singleFuel</v>
      </c>
      <c r="AP170" s="16" t="str">
        <f>IF(P170="Engine",VLOOKUP(W170,EngineUpgrades!$A$2:$C$19,3,FALSE),"")</f>
        <v>KEROLOX</v>
      </c>
      <c r="AQ170" s="15" t="str">
        <f>_xlfn.XLOOKUP(AO170,EngineUpgrades!$D$1:$J$1,EngineUpgrades!$D$17:$J$17,"",0,1)</f>
        <v xml:space="preserve">    engineNumber = 
    engineNumberUpgrade = 
    engineName = 
    engineNameUpgrade = 
</v>
      </c>
      <c r="AR170" s="17">
        <v>2</v>
      </c>
      <c r="AS170" s="16" t="str">
        <f>IF(P170="Engine",_xlfn.XLOOKUP(_xlfn.CONCAT(N170,O170+AR170),TechTree!$C$2:$C$500,TechTree!$D$2:$D$500,"Not Valid Combination",0,1),"")</f>
        <v>Not Valid Combination</v>
      </c>
    </row>
    <row r="171" spans="1:45" ht="192.5" x14ac:dyDescent="0.35">
      <c r="A171" t="s">
        <v>595</v>
      </c>
      <c r="B171" t="s">
        <v>1346</v>
      </c>
      <c r="C171" t="s">
        <v>939</v>
      </c>
      <c r="D171" t="s">
        <v>940</v>
      </c>
      <c r="E171" t="s">
        <v>598</v>
      </c>
      <c r="F171" t="s">
        <v>10</v>
      </c>
      <c r="G171">
        <v>450</v>
      </c>
      <c r="H171">
        <v>450</v>
      </c>
      <c r="I171">
        <v>0.02</v>
      </c>
      <c r="J171" t="s">
        <v>47</v>
      </c>
      <c r="L171" s="12" t="str">
        <f t="shared" si="10"/>
        <v>@PART[dalim_solar_srf_1_2]:AFTER[Tantares] // Dalim SV2 Solar Array
{
    @TechRequired = Not Valid Combination
    spacePlaneSystemUpgradeType = 
}</v>
      </c>
      <c r="M171" s="9" t="str">
        <f>_xlfn.XLOOKUP(_xlfn.CONCAT(N171,O171),TechTree!$C$2:$C$500,TechTree!$D$2:$D$500,"Not Valid Combination",0,1)</f>
        <v>Not Valid Combination</v>
      </c>
      <c r="N171" s="8" t="s">
        <v>337</v>
      </c>
      <c r="O171" s="8">
        <v>-97</v>
      </c>
      <c r="P171" s="8" t="s">
        <v>290</v>
      </c>
      <c r="V171" s="10" t="s">
        <v>244</v>
      </c>
      <c r="W171" s="10" t="s">
        <v>260</v>
      </c>
      <c r="Y171" s="10" t="s">
        <v>295</v>
      </c>
      <c r="Z171" s="10" t="s">
        <v>304</v>
      </c>
      <c r="AA171" s="10" t="s">
        <v>330</v>
      </c>
      <c r="AC171" s="12" t="str">
        <f t="shared" si="11"/>
        <v>// Choose the one with the part that you want to represent the system
PARTUPGRADE:NEEDS[Tantares]
{
    name = Upgrade
    partIcon = dalim_solar_srf_1_2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1" s="14"/>
      <c r="AE171" s="18" t="s">
        <v>330</v>
      </c>
      <c r="AF171" s="18"/>
      <c r="AG171" s="18"/>
      <c r="AH171" s="18"/>
      <c r="AI171" s="18"/>
      <c r="AJ171" s="18"/>
      <c r="AK171" s="18"/>
      <c r="AL171" s="19" t="str">
        <f t="shared" si="12"/>
        <v/>
      </c>
      <c r="AM171" s="14"/>
      <c r="AN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",W171,CHAR(10),Parts!AQ171,CHAR(10),"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Tank",IF(Y171="NA/Balloon","    KiwiFuelSwitchIgnore = true",IF(Y171="standardLiquidFuel",_xlfn.CONCAT("    fuelTankUpgradeType = ",Y171,CHAR(10),"    fuelTankSizeUpgrade = ",Z171),_xlfn.CONCAT("    fuelTankUpgradeType = ",Y171))),IF(P171="RCS","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1" s="16" t="str">
        <f>IF(P171="Engine",VLOOKUP(W171,EngineUpgrades!$A$2:$C$19,2,FALSE),"")</f>
        <v/>
      </c>
      <c r="AP171" s="16" t="str">
        <f>IF(P171="Engine",VLOOKUP(W171,EngineUpgrades!$A$2:$C$19,3,FALSE),"")</f>
        <v/>
      </c>
      <c r="AQ171" s="15" t="str">
        <f>_xlfn.XLOOKUP(AO171,EngineUpgrades!$D$1:$J$1,EngineUpgrades!$D$17:$J$17,"",0,1)</f>
        <v/>
      </c>
      <c r="AR171" s="17">
        <v>2</v>
      </c>
      <c r="AS171" s="16" t="str">
        <f>IF(P171="Engine",_xlfn.XLOOKUP(_xlfn.CONCAT(N171,O171+AR171),TechTree!$C$2:$C$500,TechTree!$D$2:$D$500,"Not Valid Combination",0,1),"")</f>
        <v/>
      </c>
    </row>
    <row r="172" spans="1:45" ht="252.5" x14ac:dyDescent="0.35">
      <c r="A172" t="s">
        <v>595</v>
      </c>
      <c r="B172" t="s">
        <v>1347</v>
      </c>
      <c r="C172" t="s">
        <v>941</v>
      </c>
      <c r="D172" t="s">
        <v>942</v>
      </c>
      <c r="E172" t="s">
        <v>617</v>
      </c>
      <c r="F172" t="s">
        <v>6</v>
      </c>
      <c r="G172">
        <v>10000</v>
      </c>
      <c r="H172">
        <v>2000</v>
      </c>
      <c r="I172">
        <v>1.75</v>
      </c>
      <c r="J172" t="s">
        <v>60</v>
      </c>
      <c r="L172" s="12" t="str">
        <f t="shared" si="10"/>
        <v>@PART[eridani_crew_s1p5_1]:AFTER[Tantares] // Eridani 18-A "Kloden" Crew Compartment
{
    @TechRequired = Not Valid Combination
    engineUpgradeType = standardLFO
    engineNumber = 
    engineNumberUpgrade = 
    engineName = 
    engineNameUpgrade = 
    enginePartUpgradeName = 
}</v>
      </c>
      <c r="M172" s="9" t="str">
        <f>_xlfn.XLOOKUP(_xlfn.CONCAT(N172,O172),TechTree!$C$2:$C$500,TechTree!$D$2:$D$500,"Not Valid Combination",0,1)</f>
        <v>Not Valid Combination</v>
      </c>
      <c r="N172" s="8" t="s">
        <v>214</v>
      </c>
      <c r="O172" s="8">
        <v>-98</v>
      </c>
      <c r="P172" s="8" t="s">
        <v>11</v>
      </c>
      <c r="V172" s="10" t="s">
        <v>244</v>
      </c>
      <c r="W172" s="10" t="s">
        <v>255</v>
      </c>
      <c r="Y172" s="10" t="s">
        <v>295</v>
      </c>
      <c r="Z172" s="10" t="s">
        <v>304</v>
      </c>
      <c r="AA172" s="10" t="s">
        <v>330</v>
      </c>
      <c r="AC172" s="12" t="str">
        <f t="shared" si="11"/>
        <v>PARTUPGRADE:NEEDS[Tantares]
{
    name = 
    partIcon = eridani_crew_s1p5_1
    techRequired = Not Valid Combination
    title = 
    basicInfo = Increased Thrust, Increased Specific Impulse
    manufacturer = Kiwi Imagineers
    description = 
}
@PARTUPGRADE[]:NEEDS[Tantares]:FOR[zKiwiTechTree]
{
    @entryCost = #$@PART[eridani_crew_s1p5_1]/entryCost$
    @entryCost *= #$@KIWI_ENGINE_MULTIPLIERS/KEROLOX/UPGRADE_ENTRYCOST_MULTIPLIER$
    @title = #$@PART[eridani_crew_s1p5_1]/title$ Upgrade
    @description = #Our imagineers dreamt about making the $@PART[eridani_crew_s1p5_1]/engineName$ thrustier and efficientier and have 'made it so'.
}
@PART[eridani_crew_s1p5_1]:NEEDS[Tantares]:AFTER[zzKiwiTechTree]
{
    @description = #$description$ \n\n&lt;color=#ff0000&gt;This engine has an upgrade in $@PARTUPGRADE[]/techRequired$!&lt;/color&gt; 
}</v>
      </c>
      <c r="AD172" s="14"/>
      <c r="AE172" s="18" t="s">
        <v>330</v>
      </c>
      <c r="AF172" s="18"/>
      <c r="AG172" s="18"/>
      <c r="AH172" s="18"/>
      <c r="AI172" s="18"/>
      <c r="AJ172" s="18"/>
      <c r="AK172" s="18"/>
      <c r="AL172" s="19" t="str">
        <f t="shared" si="12"/>
        <v/>
      </c>
      <c r="AM172" s="14"/>
      <c r="AN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",W172,CHAR(10),Parts!AQ172,CHAR(10),"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Tank",IF(Y172="NA/Balloon","    KiwiFuelSwitchIgnore = true",IF(Y172="standardLiquidFuel",_xlfn.CONCAT("    fuelTankUpgradeType = ",Y172,CHAR(10),"    fuelTankSizeUpgrade = ",Z172),_xlfn.CONCAT("    fuelTankUpgradeType = ",Y172))),IF(P172="RCS","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2" s="16" t="str">
        <f>IF(P172="Engine",VLOOKUP(W172,EngineUpgrades!$A$2:$C$19,2,FALSE),"")</f>
        <v>singleFuel</v>
      </c>
      <c r="AP172" s="16" t="str">
        <f>IF(P172="Engine",VLOOKUP(W172,EngineUpgrades!$A$2:$C$19,3,FALSE),"")</f>
        <v>KEROLOX</v>
      </c>
      <c r="AQ172" s="15" t="str">
        <f>_xlfn.XLOOKUP(AO172,EngineUpgrades!$D$1:$J$1,EngineUpgrades!$D$17:$J$17,"",0,1)</f>
        <v xml:space="preserve">    engineNumber = 
    engineNumberUpgrade = 
    engineName = 
    engineNameUpgrade = 
</v>
      </c>
      <c r="AR172" s="17">
        <v>2</v>
      </c>
      <c r="AS172" s="16" t="str">
        <f>IF(P172="Engine",_xlfn.XLOOKUP(_xlfn.CONCAT(N172,O172+AR172),TechTree!$C$2:$C$500,TechTree!$D$2:$D$500,"Not Valid Combination",0,1),"")</f>
        <v>Not Valid Combination</v>
      </c>
    </row>
    <row r="173" spans="1:45" ht="192.5" x14ac:dyDescent="0.35">
      <c r="A173" t="s">
        <v>595</v>
      </c>
      <c r="B173" t="s">
        <v>1348</v>
      </c>
      <c r="C173" t="s">
        <v>943</v>
      </c>
      <c r="D173" t="s">
        <v>944</v>
      </c>
      <c r="E173" t="s">
        <v>617</v>
      </c>
      <c r="F173" t="s">
        <v>605</v>
      </c>
      <c r="G173">
        <v>20000</v>
      </c>
      <c r="H173">
        <v>4000</v>
      </c>
      <c r="I173">
        <v>3.75</v>
      </c>
      <c r="J173" t="s">
        <v>60</v>
      </c>
      <c r="L173" s="12" t="str">
        <f t="shared" si="10"/>
        <v>@PART[eridani_crew_s2_1]:AFTER[Tantares] // Eridani 25-A "Verdenshus" Crew Compartment
{
    @TechRequired = Not Valid Combination
    spacePlaneSystemUpgradeType = 
}</v>
      </c>
      <c r="M173" s="9" t="str">
        <f>_xlfn.XLOOKUP(_xlfn.CONCAT(N173,O173),TechTree!$C$2:$C$500,TechTree!$D$2:$D$500,"Not Valid Combination",0,1)</f>
        <v>Not Valid Combination</v>
      </c>
      <c r="N173" s="8" t="s">
        <v>337</v>
      </c>
      <c r="O173" s="8">
        <v>-99</v>
      </c>
      <c r="P173" s="8" t="s">
        <v>290</v>
      </c>
      <c r="V173" s="10" t="s">
        <v>244</v>
      </c>
      <c r="W173" s="10" t="s">
        <v>260</v>
      </c>
      <c r="Y173" s="10" t="s">
        <v>295</v>
      </c>
      <c r="Z173" s="10" t="s">
        <v>304</v>
      </c>
      <c r="AA173" s="10" t="s">
        <v>330</v>
      </c>
      <c r="AC173" s="12" t="str">
        <f t="shared" si="11"/>
        <v>// Choose the one with the part that you want to represent the system
PARTUPGRADE:NEEDS[Tantares]
{
    name = Upgrade
    partIcon = eridani_crew_s2_1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3" s="14"/>
      <c r="AE173" s="18" t="s">
        <v>330</v>
      </c>
      <c r="AF173" s="18"/>
      <c r="AG173" s="18"/>
      <c r="AH173" s="18"/>
      <c r="AI173" s="18"/>
      <c r="AJ173" s="18"/>
      <c r="AK173" s="18"/>
      <c r="AL173" s="19" t="str">
        <f t="shared" si="12"/>
        <v/>
      </c>
      <c r="AM173" s="14"/>
      <c r="AN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",W173,CHAR(10),Parts!AQ173,CHAR(10),"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Tank",IF(Y173="NA/Balloon","    KiwiFuelSwitchIgnore = true",IF(Y173="standardLiquidFuel",_xlfn.CONCAT("    fuelTankUpgradeType = ",Y173,CHAR(10),"    fuelTankSizeUpgrade = ",Z173),_xlfn.CONCAT("    fuelTankUpgradeType = ",Y173))),IF(P173="RCS","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3" s="16" t="str">
        <f>IF(P173="Engine",VLOOKUP(W173,EngineUpgrades!$A$2:$C$19,2,FALSE),"")</f>
        <v/>
      </c>
      <c r="AP173" s="16" t="str">
        <f>IF(P173="Engine",VLOOKUP(W173,EngineUpgrades!$A$2:$C$19,3,FALSE),"")</f>
        <v/>
      </c>
      <c r="AQ173" s="15" t="str">
        <f>_xlfn.XLOOKUP(AO173,EngineUpgrades!$D$1:$J$1,EngineUpgrades!$D$17:$J$17,"",0,1)</f>
        <v/>
      </c>
      <c r="AR173" s="17">
        <v>2</v>
      </c>
      <c r="AS173" s="16" t="str">
        <f>IF(P173="Engine",_xlfn.XLOOKUP(_xlfn.CONCAT(N173,O173+AR173),TechTree!$C$2:$C$500,TechTree!$D$2:$D$500,"Not Valid Combination",0,1),"")</f>
        <v/>
      </c>
    </row>
    <row r="174" spans="1:45" ht="252.5" x14ac:dyDescent="0.35">
      <c r="A174" t="s">
        <v>595</v>
      </c>
      <c r="B174" t="s">
        <v>1349</v>
      </c>
      <c r="C174" t="s">
        <v>945</v>
      </c>
      <c r="D174" t="s">
        <v>946</v>
      </c>
      <c r="E174" t="s">
        <v>617</v>
      </c>
      <c r="F174" t="s">
        <v>605</v>
      </c>
      <c r="G174">
        <v>2500</v>
      </c>
      <c r="H174">
        <v>500</v>
      </c>
      <c r="I174">
        <v>0.25</v>
      </c>
      <c r="J174" t="s">
        <v>60</v>
      </c>
      <c r="L174" s="12" t="str">
        <f t="shared" si="10"/>
        <v>@PART[eridani_crew_s2_s1p5_1]:AFTER[Tantares] // Eridani Size 2 to Size 1.5 Adapter
{
    @TechRequired = Not Valid Combination
    engineUpgradeType = standardLFO
    engineNumber = 
    engineNumberUpgrade = 
    engineName = 
    engineNameUpgrade = 
    enginePartUpgradeName = 
}</v>
      </c>
      <c r="M174" s="9" t="str">
        <f>_xlfn.XLOOKUP(_xlfn.CONCAT(N174,O174),TechTree!$C$2:$C$500,TechTree!$D$2:$D$500,"Not Valid Combination",0,1)</f>
        <v>Not Valid Combination</v>
      </c>
      <c r="N174" s="8" t="s">
        <v>214</v>
      </c>
      <c r="O174" s="8">
        <v>-100</v>
      </c>
      <c r="P174" s="8" t="s">
        <v>11</v>
      </c>
      <c r="V174" s="10" t="s">
        <v>244</v>
      </c>
      <c r="W174" s="10" t="s">
        <v>255</v>
      </c>
      <c r="Y174" s="10" t="s">
        <v>295</v>
      </c>
      <c r="Z174" s="10" t="s">
        <v>304</v>
      </c>
      <c r="AA174" s="10" t="s">
        <v>330</v>
      </c>
      <c r="AC174" s="12" t="str">
        <f t="shared" si="11"/>
        <v>PARTUPGRADE:NEEDS[Tantares]
{
    name = 
    partIcon = eridani_crew_s2_s1p5_1
    techRequired = Not Valid Combination
    title = 
    basicInfo = Increased Thrust, Increased Specific Impulse
    manufacturer = Kiwi Imagineers
    description = 
}
@PARTUPGRADE[]:NEEDS[Tantares]:FOR[zKiwiTechTree]
{
    @entryCost = #$@PART[eridani_crew_s2_s1p5_1]/entryCost$
    @entryCost *= #$@KIWI_ENGINE_MULTIPLIERS/KEROLOX/UPGRADE_ENTRYCOST_MULTIPLIER$
    @title = #$@PART[eridani_crew_s2_s1p5_1]/title$ Upgrade
    @description = #Our imagineers dreamt about making the $@PART[eridani_crew_s2_s1p5_1]/engineName$ thrustier and efficientier and have 'made it so'.
}
@PART[eridani_crew_s2_s1p5_1]:NEEDS[Tantares]:AFTER[zzKiwiTechTree]
{
    @description = #$description$ \n\n&lt;color=#ff0000&gt;This engine has an upgrade in $@PARTUPGRADE[]/techRequired$!&lt;/color&gt; 
}</v>
      </c>
      <c r="AD174" s="14"/>
      <c r="AE174" s="18" t="s">
        <v>330</v>
      </c>
      <c r="AF174" s="18"/>
      <c r="AG174" s="18"/>
      <c r="AH174" s="18"/>
      <c r="AI174" s="18"/>
      <c r="AJ174" s="18"/>
      <c r="AK174" s="18"/>
      <c r="AL174" s="19" t="str">
        <f t="shared" si="12"/>
        <v/>
      </c>
      <c r="AM174" s="14"/>
      <c r="AN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",W174,CHAR(10),Parts!AQ174,CHAR(10),"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Tank",IF(Y174="NA/Balloon","    KiwiFuelSwitchIgnore = true",IF(Y174="standardLiquidFuel",_xlfn.CONCAT("    fuelTankUpgradeType = ",Y174,CHAR(10),"    fuelTankSizeUpgrade = ",Z174),_xlfn.CONCAT("    fuelTankUpgradeType = ",Y174))),IF(P174="RCS","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4" s="16" t="str">
        <f>IF(P174="Engine",VLOOKUP(W174,EngineUpgrades!$A$2:$C$19,2,FALSE),"")</f>
        <v>singleFuel</v>
      </c>
      <c r="AP174" s="16" t="str">
        <f>IF(P174="Engine",VLOOKUP(W174,EngineUpgrades!$A$2:$C$19,3,FALSE),"")</f>
        <v>KEROLOX</v>
      </c>
      <c r="AQ174" s="15" t="str">
        <f>_xlfn.XLOOKUP(AO174,EngineUpgrades!$D$1:$J$1,EngineUpgrades!$D$17:$J$17,"",0,1)</f>
        <v xml:space="preserve">    engineNumber = 
    engineNumberUpgrade = 
    engineName = 
    engineNameUpgrade = 
</v>
      </c>
      <c r="AR174" s="17">
        <v>2</v>
      </c>
      <c r="AS174" s="16" t="str">
        <f>IF(P174="Engine",_xlfn.XLOOKUP(_xlfn.CONCAT(N174,O174+AR174),TechTree!$C$2:$C$500,TechTree!$D$2:$D$500,"Not Valid Combination",0,1),"")</f>
        <v>Not Valid Combination</v>
      </c>
    </row>
    <row r="175" spans="1:45" ht="192.5" x14ac:dyDescent="0.35">
      <c r="A175" t="s">
        <v>595</v>
      </c>
      <c r="B175" t="s">
        <v>1350</v>
      </c>
      <c r="C175" t="s">
        <v>947</v>
      </c>
      <c r="D175" t="s">
        <v>948</v>
      </c>
      <c r="E175" t="s">
        <v>617</v>
      </c>
      <c r="F175" t="s">
        <v>605</v>
      </c>
      <c r="G175">
        <v>2500</v>
      </c>
      <c r="H175">
        <v>500</v>
      </c>
      <c r="I175">
        <v>0.25</v>
      </c>
      <c r="J175" t="s">
        <v>60</v>
      </c>
      <c r="L175" s="12" t="str">
        <f t="shared" si="10"/>
        <v>@PART[eridani_node_adapter_s1p5_s0p5_1]:AFTER[Tantares] // Eridani Size 1.5 to Size 0.5 Adapter
{
    @TechRequired = Not Valid Combination
    spacePlaneSystemUpgradeType = 
}</v>
      </c>
      <c r="M175" s="9" t="str">
        <f>_xlfn.XLOOKUP(_xlfn.CONCAT(N175,O175),TechTree!$C$2:$C$500,TechTree!$D$2:$D$500,"Not Valid Combination",0,1)</f>
        <v>Not Valid Combination</v>
      </c>
      <c r="N175" s="8" t="s">
        <v>337</v>
      </c>
      <c r="O175" s="8">
        <v>-101</v>
      </c>
      <c r="P175" s="8" t="s">
        <v>290</v>
      </c>
      <c r="V175" s="10" t="s">
        <v>244</v>
      </c>
      <c r="W175" s="10" t="s">
        <v>260</v>
      </c>
      <c r="Y175" s="10" t="s">
        <v>295</v>
      </c>
      <c r="Z175" s="10" t="s">
        <v>304</v>
      </c>
      <c r="AA175" s="10" t="s">
        <v>330</v>
      </c>
      <c r="AC175" s="12" t="str">
        <f t="shared" si="11"/>
        <v>// Choose the one with the part that you want to represent the system
PARTUPGRADE:NEEDS[Tantares]
{
    name = Upgrade
    partIcon = eridani_node_adapter_s1p5_s0p5_1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5" s="14"/>
      <c r="AE175" s="18" t="s">
        <v>330</v>
      </c>
      <c r="AF175" s="18"/>
      <c r="AG175" s="18"/>
      <c r="AH175" s="18"/>
      <c r="AI175" s="18"/>
      <c r="AJ175" s="18"/>
      <c r="AK175" s="18"/>
      <c r="AL175" s="19" t="str">
        <f t="shared" si="12"/>
        <v/>
      </c>
      <c r="AM175" s="14"/>
      <c r="AN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",W175,CHAR(10),Parts!AQ175,CHAR(10),"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Tank",IF(Y175="NA/Balloon","    KiwiFuelSwitchIgnore = true",IF(Y175="standardLiquidFuel",_xlfn.CONCAT("    fuelTankUpgradeType = ",Y175,CHAR(10),"    fuelTankSizeUpgrade = ",Z175),_xlfn.CONCAT("    fuelTankUpgradeType = ",Y175))),IF(P175="RCS","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5" s="16" t="str">
        <f>IF(P175="Engine",VLOOKUP(W175,EngineUpgrades!$A$2:$C$19,2,FALSE),"")</f>
        <v/>
      </c>
      <c r="AP175" s="16" t="str">
        <f>IF(P175="Engine",VLOOKUP(W175,EngineUpgrades!$A$2:$C$19,3,FALSE),"")</f>
        <v/>
      </c>
      <c r="AQ175" s="15" t="str">
        <f>_xlfn.XLOOKUP(AO175,EngineUpgrades!$D$1:$J$1,EngineUpgrades!$D$17:$J$17,"",0,1)</f>
        <v/>
      </c>
      <c r="AR175" s="17">
        <v>2</v>
      </c>
      <c r="AS175" s="16" t="str">
        <f>IF(P175="Engine",_xlfn.XLOOKUP(_xlfn.CONCAT(N175,O175+AR175),TechTree!$C$2:$C$500,TechTree!$D$2:$D$500,"Not Valid Combination",0,1),"")</f>
        <v/>
      </c>
    </row>
    <row r="176" spans="1:45" ht="252.5" x14ac:dyDescent="0.35">
      <c r="A176" t="s">
        <v>595</v>
      </c>
      <c r="B176" t="s">
        <v>1351</v>
      </c>
      <c r="C176" t="s">
        <v>949</v>
      </c>
      <c r="D176" t="s">
        <v>950</v>
      </c>
      <c r="E176" t="s">
        <v>598</v>
      </c>
      <c r="F176" t="s">
        <v>605</v>
      </c>
      <c r="G176">
        <v>2500</v>
      </c>
      <c r="H176">
        <v>500</v>
      </c>
      <c r="I176">
        <v>0.5</v>
      </c>
      <c r="J176" t="s">
        <v>60</v>
      </c>
      <c r="L176" s="12" t="str">
        <f t="shared" si="10"/>
        <v>@PART[eridani_node_s0p5_1]:AFTER[Tantares] // Eridani Size 0.5 Node
{
    @TechRequired = Not Valid Combination
    engineUpgradeType = standardLFO
    engineNumber = 
    engineNumberUpgrade = 
    engineName = 
    engineNameUpgrade = 
    enginePartUpgradeName = 
}</v>
      </c>
      <c r="M176" s="9" t="str">
        <f>_xlfn.XLOOKUP(_xlfn.CONCAT(N176,O176),TechTree!$C$2:$C$500,TechTree!$D$2:$D$500,"Not Valid Combination",0,1)</f>
        <v>Not Valid Combination</v>
      </c>
      <c r="N176" s="8" t="s">
        <v>214</v>
      </c>
      <c r="O176" s="8">
        <v>-102</v>
      </c>
      <c r="P176" s="8" t="s">
        <v>11</v>
      </c>
      <c r="V176" s="10" t="s">
        <v>244</v>
      </c>
      <c r="W176" s="10" t="s">
        <v>255</v>
      </c>
      <c r="Y176" s="10" t="s">
        <v>295</v>
      </c>
      <c r="Z176" s="10" t="s">
        <v>304</v>
      </c>
      <c r="AA176" s="10" t="s">
        <v>330</v>
      </c>
      <c r="AC176" s="12" t="str">
        <f t="shared" si="11"/>
        <v>PARTUPGRADE:NEEDS[Tantares]
{
    name = 
    partIcon = eridani_node_s0p5_1
    techRequired = Not Valid Combination
    title = 
    basicInfo = Increased Thrust, Increased Specific Impulse
    manufacturer = Kiwi Imagineers
    description = 
}
@PARTUPGRADE[]:NEEDS[Tantares]:FOR[zKiwiTechTree]
{
    @entryCost = #$@PART[eridani_node_s0p5_1]/entryCost$
    @entryCost *= #$@KIWI_ENGINE_MULTIPLIERS/KEROLOX/UPGRADE_ENTRYCOST_MULTIPLIER$
    @title = #$@PART[eridani_node_s0p5_1]/title$ Upgrade
    @description = #Our imagineers dreamt about making the $@PART[eridani_node_s0p5_1]/engineName$ thrustier and efficientier and have 'made it so'.
}
@PART[eridani_node_s0p5_1]:NEEDS[Tantares]:AFTER[zzKiwiTechTree]
{
    @description = #$description$ \n\n&lt;color=#ff0000&gt;This engine has an upgrade in $@PARTUPGRADE[]/techRequired$!&lt;/color&gt; 
}</v>
      </c>
      <c r="AD176" s="14"/>
      <c r="AE176" s="18" t="s">
        <v>330</v>
      </c>
      <c r="AF176" s="18"/>
      <c r="AG176" s="18"/>
      <c r="AH176" s="18"/>
      <c r="AI176" s="18"/>
      <c r="AJ176" s="18"/>
      <c r="AK176" s="18"/>
      <c r="AL176" s="19" t="str">
        <f t="shared" si="12"/>
        <v/>
      </c>
      <c r="AM176" s="14"/>
      <c r="AN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",W176,CHAR(10),Parts!AQ176,CHAR(10),"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Tank",IF(Y176="NA/Balloon","    KiwiFuelSwitchIgnore = true",IF(Y176="standardLiquidFuel",_xlfn.CONCAT("    fuelTankUpgradeType = ",Y176,CHAR(10),"    fuelTankSizeUpgrade = ",Z176),_xlfn.CONCAT("    fuelTankUpgradeType = ",Y176))),IF(P176="RCS","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6" s="16" t="str">
        <f>IF(P176="Engine",VLOOKUP(W176,EngineUpgrades!$A$2:$C$19,2,FALSE),"")</f>
        <v>singleFuel</v>
      </c>
      <c r="AP176" s="16" t="str">
        <f>IF(P176="Engine",VLOOKUP(W176,EngineUpgrades!$A$2:$C$19,3,FALSE),"")</f>
        <v>KEROLOX</v>
      </c>
      <c r="AQ176" s="15" t="str">
        <f>_xlfn.XLOOKUP(AO176,EngineUpgrades!$D$1:$J$1,EngineUpgrades!$D$17:$J$17,"",0,1)</f>
        <v xml:space="preserve">    engineNumber = 
    engineNumberUpgrade = 
    engineName = 
    engineNameUpgrade = 
</v>
      </c>
      <c r="AR176" s="17">
        <v>2</v>
      </c>
      <c r="AS176" s="16" t="str">
        <f>IF(P176="Engine",_xlfn.XLOOKUP(_xlfn.CONCAT(N176,O176+AR176),TechTree!$C$2:$C$500,TechTree!$D$2:$D$500,"Not Valid Combination",0,1),"")</f>
        <v>Not Valid Combination</v>
      </c>
    </row>
    <row r="177" spans="1:45" ht="192.5" x14ac:dyDescent="0.35">
      <c r="A177" t="s">
        <v>595</v>
      </c>
      <c r="B177" t="s">
        <v>1352</v>
      </c>
      <c r="C177" t="s">
        <v>951</v>
      </c>
      <c r="D177" t="s">
        <v>952</v>
      </c>
      <c r="E177" t="s">
        <v>617</v>
      </c>
      <c r="F177" t="s">
        <v>7</v>
      </c>
      <c r="G177">
        <v>2500</v>
      </c>
      <c r="H177">
        <v>500</v>
      </c>
      <c r="I177">
        <v>0.1</v>
      </c>
      <c r="J177" t="s">
        <v>68</v>
      </c>
      <c r="L177" s="12" t="str">
        <f t="shared" si="10"/>
        <v>@PART[acamar_adapter_s2_s0p5_1]:AFTER[Tantares] // Acamar Size 2 to Size 0.5 Adapter
{
    @TechRequired = Not Valid Combination
    spacePlaneSystemUpgradeType = 
}</v>
      </c>
      <c r="M177" s="9" t="str">
        <f>_xlfn.XLOOKUP(_xlfn.CONCAT(N177,O177),TechTree!$C$2:$C$500,TechTree!$D$2:$D$500,"Not Valid Combination",0,1)</f>
        <v>Not Valid Combination</v>
      </c>
      <c r="N177" s="8" t="s">
        <v>337</v>
      </c>
      <c r="O177" s="8">
        <v>-103</v>
      </c>
      <c r="P177" s="8" t="s">
        <v>290</v>
      </c>
      <c r="V177" s="10" t="s">
        <v>244</v>
      </c>
      <c r="W177" s="10" t="s">
        <v>260</v>
      </c>
      <c r="Y177" s="10" t="s">
        <v>295</v>
      </c>
      <c r="Z177" s="10" t="s">
        <v>304</v>
      </c>
      <c r="AA177" s="10" t="s">
        <v>330</v>
      </c>
      <c r="AC177" s="12" t="str">
        <f t="shared" si="11"/>
        <v>// Choose the one with the part that you want to represent the system
PARTUPGRADE:NEEDS[Tantares]
{
    name = Upgrade
    partIcon = acamar_adapter_s2_s0p5_1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7" s="14"/>
      <c r="AE177" s="18" t="s">
        <v>330</v>
      </c>
      <c r="AF177" s="18"/>
      <c r="AG177" s="18"/>
      <c r="AH177" s="18"/>
      <c r="AI177" s="18"/>
      <c r="AJ177" s="18"/>
      <c r="AK177" s="18"/>
      <c r="AL177" s="19" t="str">
        <f t="shared" si="12"/>
        <v/>
      </c>
      <c r="AM177" s="14"/>
      <c r="AN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",W177,CHAR(10),Parts!AQ177,CHAR(10),"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Tank",IF(Y177="NA/Balloon","    KiwiFuelSwitchIgnore = true",IF(Y177="standardLiquidFuel",_xlfn.CONCAT("    fuelTankUpgradeType = ",Y177,CHAR(10),"    fuelTankSizeUpgrade = ",Z177),_xlfn.CONCAT("    fuelTankUpgradeType = ",Y177))),IF(P177="RCS","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7" s="16" t="str">
        <f>IF(P177="Engine",VLOOKUP(W177,EngineUpgrades!$A$2:$C$19,2,FALSE),"")</f>
        <v/>
      </c>
      <c r="AP177" s="16" t="str">
        <f>IF(P177="Engine",VLOOKUP(W177,EngineUpgrades!$A$2:$C$19,3,FALSE),"")</f>
        <v/>
      </c>
      <c r="AQ177" s="15" t="str">
        <f>_xlfn.XLOOKUP(AO177,EngineUpgrades!$D$1:$J$1,EngineUpgrades!$D$17:$J$17,"",0,1)</f>
        <v/>
      </c>
      <c r="AR177" s="17">
        <v>2</v>
      </c>
      <c r="AS177" s="16" t="str">
        <f>IF(P177="Engine",_xlfn.XLOOKUP(_xlfn.CONCAT(N177,O177+AR177),TechTree!$C$2:$C$500,TechTree!$D$2:$D$500,"Not Valid Combination",0,1),"")</f>
        <v/>
      </c>
    </row>
    <row r="178" spans="1:45" ht="252.5" x14ac:dyDescent="0.35">
      <c r="A178" t="s">
        <v>595</v>
      </c>
      <c r="B178" t="s">
        <v>1353</v>
      </c>
      <c r="C178" t="s">
        <v>953</v>
      </c>
      <c r="D178" t="s">
        <v>954</v>
      </c>
      <c r="E178" t="s">
        <v>617</v>
      </c>
      <c r="F178" t="s">
        <v>10</v>
      </c>
      <c r="G178">
        <v>10000</v>
      </c>
      <c r="H178">
        <v>2000</v>
      </c>
      <c r="I178">
        <v>0.1</v>
      </c>
      <c r="J178" t="s">
        <v>68</v>
      </c>
      <c r="L178" s="12" t="str">
        <f t="shared" si="10"/>
        <v>@PART[acamar_adapter_s2_s0p5_2]:AFTER[Tantares] // Acamar Size 2 to Size 0.5 Battery Adapter
{
    @TechRequired = Not Valid Combination
    engineUpgradeType = standardLFO
    engineNumber = 
    engineNumberUpgrade = 
    engineName = 
    engineNameUpgrade = 
    enginePartUpgradeName = 
}</v>
      </c>
      <c r="M178" s="9" t="str">
        <f>_xlfn.XLOOKUP(_xlfn.CONCAT(N178,O178),TechTree!$C$2:$C$500,TechTree!$D$2:$D$500,"Not Valid Combination",0,1)</f>
        <v>Not Valid Combination</v>
      </c>
      <c r="N178" s="8" t="s">
        <v>214</v>
      </c>
      <c r="O178" s="8">
        <v>-104</v>
      </c>
      <c r="P178" s="8" t="s">
        <v>11</v>
      </c>
      <c r="V178" s="10" t="s">
        <v>244</v>
      </c>
      <c r="W178" s="10" t="s">
        <v>255</v>
      </c>
      <c r="Y178" s="10" t="s">
        <v>295</v>
      </c>
      <c r="Z178" s="10" t="s">
        <v>304</v>
      </c>
      <c r="AA178" s="10" t="s">
        <v>330</v>
      </c>
      <c r="AC178" s="12" t="str">
        <f t="shared" si="11"/>
        <v>PARTUPGRADE:NEEDS[Tantares]
{
    name = 
    partIcon = acamar_adapter_s2_s0p5_2
    techRequired = Not Valid Combination
    title = 
    basicInfo = Increased Thrust, Increased Specific Impulse
    manufacturer = Kiwi Imagineers
    description = 
}
@PARTUPGRADE[]:NEEDS[Tantares]:FOR[zKiwiTechTree]
{
    @entryCost = #$@PART[acamar_adapter_s2_s0p5_2]/entryCost$
    @entryCost *= #$@KIWI_ENGINE_MULTIPLIERS/KEROLOX/UPGRADE_ENTRYCOST_MULTIPLIER$
    @title = #$@PART[acamar_adapter_s2_s0p5_2]/title$ Upgrade
    @description = #Our imagineers dreamt about making the $@PART[acamar_adapter_s2_s0p5_2]/engineName$ thrustier and efficientier and have 'made it so'.
}
@PART[acamar_adapter_s2_s0p5_2]:NEEDS[Tantares]:AFTER[zzKiwiTechTree]
{
    @description = #$description$ \n\n&lt;color=#ff0000&gt;This engine has an upgrade in $@PARTUPGRADE[]/techRequired$!&lt;/color&gt; 
}</v>
      </c>
      <c r="AD178" s="14"/>
      <c r="AE178" s="18" t="s">
        <v>330</v>
      </c>
      <c r="AF178" s="18"/>
      <c r="AG178" s="18"/>
      <c r="AH178" s="18"/>
      <c r="AI178" s="18"/>
      <c r="AJ178" s="18"/>
      <c r="AK178" s="18"/>
      <c r="AL178" s="19" t="str">
        <f t="shared" si="12"/>
        <v/>
      </c>
      <c r="AM178" s="14"/>
      <c r="AN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",W178,CHAR(10),Parts!AQ178,CHAR(10),"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Tank",IF(Y178="NA/Balloon","    KiwiFuelSwitchIgnore = true",IF(Y178="standardLiquidFuel",_xlfn.CONCAT("    fuelTankUpgradeType = ",Y178,CHAR(10),"    fuelTankSizeUpgrade = ",Z178),_xlfn.CONCAT("    fuelTankUpgradeType = ",Y178))),IF(P178="RCS","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8" s="16" t="str">
        <f>IF(P178="Engine",VLOOKUP(W178,EngineUpgrades!$A$2:$C$19,2,FALSE),"")</f>
        <v>singleFuel</v>
      </c>
      <c r="AP178" s="16" t="str">
        <f>IF(P178="Engine",VLOOKUP(W178,EngineUpgrades!$A$2:$C$19,3,FALSE),"")</f>
        <v>KEROLOX</v>
      </c>
      <c r="AQ178" s="15" t="str">
        <f>_xlfn.XLOOKUP(AO178,EngineUpgrades!$D$1:$J$1,EngineUpgrades!$D$17:$J$17,"",0,1)</f>
        <v xml:space="preserve">    engineNumber = 
    engineNumberUpgrade = 
    engineName = 
    engineNameUpgrade = 
</v>
      </c>
      <c r="AR178" s="17">
        <v>2</v>
      </c>
      <c r="AS178" s="16" t="str">
        <f>IF(P178="Engine",_xlfn.XLOOKUP(_xlfn.CONCAT(N178,O178+AR178),TechTree!$C$2:$C$500,TechTree!$D$2:$D$500,"Not Valid Combination",0,1),"")</f>
        <v>Not Valid Combination</v>
      </c>
    </row>
    <row r="179" spans="1:45" ht="192.5" x14ac:dyDescent="0.35">
      <c r="A179" t="s">
        <v>595</v>
      </c>
      <c r="B179" t="s">
        <v>1354</v>
      </c>
      <c r="C179" t="s">
        <v>955</v>
      </c>
      <c r="D179" t="s">
        <v>956</v>
      </c>
      <c r="E179" t="s">
        <v>617</v>
      </c>
      <c r="F179" t="s">
        <v>7</v>
      </c>
      <c r="G179">
        <v>2500</v>
      </c>
      <c r="H179">
        <v>500</v>
      </c>
      <c r="I179">
        <v>0.1</v>
      </c>
      <c r="J179" t="s">
        <v>68</v>
      </c>
      <c r="L179" s="12" t="str">
        <f t="shared" si="10"/>
        <v>@PART[acamar_adapter_s2_s1_1]:AFTER[Tantares] // Acamar Size 2 to Size1 1 Adapter
{
    @TechRequired = Not Valid Combination
    spacePlaneSystemUpgradeType = 
}</v>
      </c>
      <c r="M179" s="9" t="str">
        <f>_xlfn.XLOOKUP(_xlfn.CONCAT(N179,O179),TechTree!$C$2:$C$500,TechTree!$D$2:$D$500,"Not Valid Combination",0,1)</f>
        <v>Not Valid Combination</v>
      </c>
      <c r="N179" s="8" t="s">
        <v>337</v>
      </c>
      <c r="O179" s="8">
        <v>-105</v>
      </c>
      <c r="P179" s="8" t="s">
        <v>290</v>
      </c>
      <c r="V179" s="10" t="s">
        <v>244</v>
      </c>
      <c r="W179" s="10" t="s">
        <v>260</v>
      </c>
      <c r="Y179" s="10" t="s">
        <v>295</v>
      </c>
      <c r="Z179" s="10" t="s">
        <v>304</v>
      </c>
      <c r="AA179" s="10" t="s">
        <v>330</v>
      </c>
      <c r="AC179" s="12" t="str">
        <f t="shared" si="11"/>
        <v>// Choose the one with the part that you want to represent the system
PARTUPGRADE:NEEDS[Tantares]
{
    name = Upgrade
    partIcon = acamar_adapter_s2_s1_1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9" s="14"/>
      <c r="AE179" s="18" t="s">
        <v>330</v>
      </c>
      <c r="AF179" s="18"/>
      <c r="AG179" s="18"/>
      <c r="AH179" s="18"/>
      <c r="AI179" s="18"/>
      <c r="AJ179" s="18"/>
      <c r="AK179" s="18"/>
      <c r="AL179" s="19" t="str">
        <f t="shared" si="12"/>
        <v/>
      </c>
      <c r="AM179" s="14"/>
      <c r="AN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",W179,CHAR(10),Parts!AQ179,CHAR(10),"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Tank",IF(Y179="NA/Balloon","    KiwiFuelSwitchIgnore = true",IF(Y179="standardLiquidFuel",_xlfn.CONCAT("    fuelTankUpgradeType = ",Y179,CHAR(10),"    fuelTankSizeUpgrade = ",Z179),_xlfn.CONCAT("    fuelTankUpgradeType = ",Y179))),IF(P179="RCS","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9" s="16" t="str">
        <f>IF(P179="Engine",VLOOKUP(W179,EngineUpgrades!$A$2:$C$19,2,FALSE),"")</f>
        <v/>
      </c>
      <c r="AP179" s="16" t="str">
        <f>IF(P179="Engine",VLOOKUP(W179,EngineUpgrades!$A$2:$C$19,3,FALSE),"")</f>
        <v/>
      </c>
      <c r="AQ179" s="15" t="str">
        <f>_xlfn.XLOOKUP(AO179,EngineUpgrades!$D$1:$J$1,EngineUpgrades!$D$17:$J$17,"",0,1)</f>
        <v/>
      </c>
      <c r="AR179" s="17">
        <v>2</v>
      </c>
      <c r="AS179" s="16" t="str">
        <f>IF(P179="Engine",_xlfn.XLOOKUP(_xlfn.CONCAT(N179,O179+AR179),TechTree!$C$2:$C$500,TechTree!$D$2:$D$500,"Not Valid Combination",0,1),"")</f>
        <v/>
      </c>
    </row>
    <row r="180" spans="1:45" ht="252.5" x14ac:dyDescent="0.35">
      <c r="A180" t="s">
        <v>595</v>
      </c>
      <c r="B180" t="s">
        <v>1355</v>
      </c>
      <c r="C180" t="s">
        <v>957</v>
      </c>
      <c r="D180" t="s">
        <v>958</v>
      </c>
      <c r="E180" t="s">
        <v>617</v>
      </c>
      <c r="F180" t="s">
        <v>10</v>
      </c>
      <c r="G180">
        <v>10000</v>
      </c>
      <c r="H180">
        <v>2000</v>
      </c>
      <c r="I180">
        <v>0.1</v>
      </c>
      <c r="J180" t="s">
        <v>68</v>
      </c>
      <c r="L180" s="12" t="str">
        <f t="shared" si="10"/>
        <v>@PART[acamar_adapter_s2_s1_2]:AFTER[Tantares] // Acamar Size 2 to Size 1 Battery Adapter
{
    @TechRequired = Not Valid Combination
    engineUpgradeType = standardLFO
    engineNumber = 
    engineNumberUpgrade = 
    engineName = 
    engineNameUpgrade = 
    enginePartUpgradeName = 
}</v>
      </c>
      <c r="M180" s="9" t="str">
        <f>_xlfn.XLOOKUP(_xlfn.CONCAT(N180,O180),TechTree!$C$2:$C$500,TechTree!$D$2:$D$500,"Not Valid Combination",0,1)</f>
        <v>Not Valid Combination</v>
      </c>
      <c r="N180" s="8" t="s">
        <v>214</v>
      </c>
      <c r="O180" s="8">
        <v>-106</v>
      </c>
      <c r="P180" s="8" t="s">
        <v>11</v>
      </c>
      <c r="V180" s="10" t="s">
        <v>244</v>
      </c>
      <c r="W180" s="10" t="s">
        <v>255</v>
      </c>
      <c r="Y180" s="10" t="s">
        <v>295</v>
      </c>
      <c r="Z180" s="10" t="s">
        <v>304</v>
      </c>
      <c r="AA180" s="10" t="s">
        <v>330</v>
      </c>
      <c r="AC180" s="12" t="str">
        <f t="shared" si="11"/>
        <v>PARTUPGRADE:NEEDS[Tantares]
{
    name = 
    partIcon = acamar_adapter_s2_s1_2
    techRequired = Not Valid Combination
    title = 
    basicInfo = Increased Thrust, Increased Specific Impulse
    manufacturer = Kiwi Imagineers
    description = 
}
@PARTUPGRADE[]:NEEDS[Tantares]:FOR[zKiwiTechTree]
{
    @entryCost = #$@PART[acamar_adapter_s2_s1_2]/entryCost$
    @entryCost *= #$@KIWI_ENGINE_MULTIPLIERS/KEROLOX/UPGRADE_ENTRYCOST_MULTIPLIER$
    @title = #$@PART[acamar_adapter_s2_s1_2]/title$ Upgrade
    @description = #Our imagineers dreamt about making the $@PART[acamar_adapter_s2_s1_2]/engineName$ thrustier and efficientier and have 'made it so'.
}
@PART[acamar_adapter_s2_s1_2]:NEEDS[Tantares]:AFTER[zzKiwiTechTree]
{
    @description = #$description$ \n\n&lt;color=#ff0000&gt;This engine has an upgrade in $@PARTUPGRADE[]/techRequired$!&lt;/color&gt; 
}</v>
      </c>
      <c r="AD180" s="14"/>
      <c r="AE180" s="18" t="s">
        <v>330</v>
      </c>
      <c r="AF180" s="18"/>
      <c r="AG180" s="18"/>
      <c r="AH180" s="18"/>
      <c r="AI180" s="18"/>
      <c r="AJ180" s="18"/>
      <c r="AK180" s="18"/>
      <c r="AL180" s="19" t="str">
        <f t="shared" si="12"/>
        <v/>
      </c>
      <c r="AM180" s="14"/>
      <c r="AN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",W180,CHAR(10),Parts!AQ180,CHAR(10),"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Tank",IF(Y180="NA/Balloon","    KiwiFuelSwitchIgnore = true",IF(Y180="standardLiquidFuel",_xlfn.CONCAT("    fuelTankUpgradeType = ",Y180,CHAR(10),"    fuelTankSizeUpgrade = ",Z180),_xlfn.CONCAT("    fuelTankUpgradeType = ",Y180))),IF(P180="RCS","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0" s="16" t="str">
        <f>IF(P180="Engine",VLOOKUP(W180,EngineUpgrades!$A$2:$C$19,2,FALSE),"")</f>
        <v>singleFuel</v>
      </c>
      <c r="AP180" s="16" t="str">
        <f>IF(P180="Engine",VLOOKUP(W180,EngineUpgrades!$A$2:$C$19,3,FALSE),"")</f>
        <v>KEROLOX</v>
      </c>
      <c r="AQ180" s="15" t="str">
        <f>_xlfn.XLOOKUP(AO180,EngineUpgrades!$D$1:$J$1,EngineUpgrades!$D$17:$J$17,"",0,1)</f>
        <v xml:space="preserve">    engineNumber = 
    engineNumberUpgrade = 
    engineName = 
    engineNameUpgrade = 
</v>
      </c>
      <c r="AR180" s="17">
        <v>2</v>
      </c>
      <c r="AS180" s="16" t="str">
        <f>IF(P180="Engine",_xlfn.XLOOKUP(_xlfn.CONCAT(N180,O180+AR180),TechTree!$C$2:$C$500,TechTree!$D$2:$D$500,"Not Valid Combination",0,1),"")</f>
        <v>Not Valid Combination</v>
      </c>
    </row>
    <row r="181" spans="1:45" ht="192.5" x14ac:dyDescent="0.35">
      <c r="A181" t="s">
        <v>595</v>
      </c>
      <c r="B181" t="s">
        <v>1356</v>
      </c>
      <c r="C181" t="s">
        <v>959</v>
      </c>
      <c r="D181" t="s">
        <v>960</v>
      </c>
      <c r="E181" t="s">
        <v>617</v>
      </c>
      <c r="F181" t="s">
        <v>7</v>
      </c>
      <c r="G181">
        <v>2500</v>
      </c>
      <c r="H181">
        <v>500</v>
      </c>
      <c r="I181">
        <v>0.1</v>
      </c>
      <c r="J181" t="s">
        <v>68</v>
      </c>
      <c r="L181" s="12" t="str">
        <f t="shared" si="10"/>
        <v>@PART[acamar_adapter_s2_s1p5_1]:AFTER[Tantares] // Acamar Size 2 to Size 1.5 Adapter
{
    @TechRequired = Not Valid Combination
    spacePlaneSystemUpgradeType = 
}</v>
      </c>
      <c r="M181" s="9" t="str">
        <f>_xlfn.XLOOKUP(_xlfn.CONCAT(N181,O181),TechTree!$C$2:$C$500,TechTree!$D$2:$D$500,"Not Valid Combination",0,1)</f>
        <v>Not Valid Combination</v>
      </c>
      <c r="N181" s="8" t="s">
        <v>337</v>
      </c>
      <c r="O181" s="8">
        <v>-107</v>
      </c>
      <c r="P181" s="8" t="s">
        <v>290</v>
      </c>
      <c r="V181" s="10" t="s">
        <v>244</v>
      </c>
      <c r="W181" s="10" t="s">
        <v>260</v>
      </c>
      <c r="Y181" s="10" t="s">
        <v>295</v>
      </c>
      <c r="Z181" s="10" t="s">
        <v>304</v>
      </c>
      <c r="AA181" s="10" t="s">
        <v>330</v>
      </c>
      <c r="AC181" s="12" t="str">
        <f t="shared" si="11"/>
        <v>// Choose the one with the part that you want to represent the system
PARTUPGRADE:NEEDS[Tantares]
{
    name = Upgrade
    partIcon = acamar_adapter_s2_s1p5_1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1" s="14"/>
      <c r="AE181" s="18" t="s">
        <v>330</v>
      </c>
      <c r="AF181" s="18"/>
      <c r="AG181" s="18"/>
      <c r="AH181" s="18"/>
      <c r="AI181" s="18"/>
      <c r="AJ181" s="18"/>
      <c r="AK181" s="18"/>
      <c r="AL181" s="19" t="str">
        <f t="shared" si="12"/>
        <v/>
      </c>
      <c r="AM181" s="14"/>
      <c r="AN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",W181,CHAR(10),Parts!AQ181,CHAR(10),"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Tank",IF(Y181="NA/Balloon","    KiwiFuelSwitchIgnore = true",IF(Y181="standardLiquidFuel",_xlfn.CONCAT("    fuelTankUpgradeType = ",Y181,CHAR(10),"    fuelTankSizeUpgrade = ",Z181),_xlfn.CONCAT("    fuelTankUpgradeType = ",Y181))),IF(P181="RCS","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1" s="16" t="str">
        <f>IF(P181="Engine",VLOOKUP(W181,EngineUpgrades!$A$2:$C$19,2,FALSE),"")</f>
        <v/>
      </c>
      <c r="AP181" s="16" t="str">
        <f>IF(P181="Engine",VLOOKUP(W181,EngineUpgrades!$A$2:$C$19,3,FALSE),"")</f>
        <v/>
      </c>
      <c r="AQ181" s="15" t="str">
        <f>_xlfn.XLOOKUP(AO181,EngineUpgrades!$D$1:$J$1,EngineUpgrades!$D$17:$J$17,"",0,1)</f>
        <v/>
      </c>
      <c r="AR181" s="17">
        <v>2</v>
      </c>
      <c r="AS181" s="16" t="str">
        <f>IF(P181="Engine",_xlfn.XLOOKUP(_xlfn.CONCAT(N181,O181+AR181),TechTree!$C$2:$C$500,TechTree!$D$2:$D$500,"Not Valid Combination",0,1),"")</f>
        <v/>
      </c>
    </row>
    <row r="182" spans="1:45" ht="252.5" x14ac:dyDescent="0.35">
      <c r="A182" t="s">
        <v>595</v>
      </c>
      <c r="B182" t="s">
        <v>1357</v>
      </c>
      <c r="C182" t="s">
        <v>961</v>
      </c>
      <c r="D182" t="s">
        <v>962</v>
      </c>
      <c r="E182" t="s">
        <v>617</v>
      </c>
      <c r="F182" t="s">
        <v>10</v>
      </c>
      <c r="G182">
        <v>10000</v>
      </c>
      <c r="H182">
        <v>2000</v>
      </c>
      <c r="I182">
        <v>0.1</v>
      </c>
      <c r="J182" t="s">
        <v>68</v>
      </c>
      <c r="L182" s="12" t="str">
        <f t="shared" si="10"/>
        <v>@PART[acamar_adapter_s2_s1p5_2]:AFTER[Tantares] // Acamar Size 2 to Size 1.5 Battery Adapter
{
    @TechRequired = Not Valid Combination
    engineUpgradeType = standardLFO
    engineNumber = 
    engineNumberUpgrade = 
    engineName = 
    engineNameUpgrade = 
    enginePartUpgradeName = 
}</v>
      </c>
      <c r="M182" s="9" t="str">
        <f>_xlfn.XLOOKUP(_xlfn.CONCAT(N182,O182),TechTree!$C$2:$C$500,TechTree!$D$2:$D$500,"Not Valid Combination",0,1)</f>
        <v>Not Valid Combination</v>
      </c>
      <c r="N182" s="8" t="s">
        <v>214</v>
      </c>
      <c r="O182" s="8">
        <v>-108</v>
      </c>
      <c r="P182" s="8" t="s">
        <v>11</v>
      </c>
      <c r="V182" s="10" t="s">
        <v>244</v>
      </c>
      <c r="W182" s="10" t="s">
        <v>255</v>
      </c>
      <c r="Y182" s="10" t="s">
        <v>295</v>
      </c>
      <c r="Z182" s="10" t="s">
        <v>304</v>
      </c>
      <c r="AA182" s="10" t="s">
        <v>330</v>
      </c>
      <c r="AC182" s="12" t="str">
        <f t="shared" si="11"/>
        <v>PARTUPGRADE:NEEDS[Tantares]
{
    name = 
    partIcon = acamar_adapter_s2_s1p5_2
    techRequired = Not Valid Combination
    title = 
    basicInfo = Increased Thrust, Increased Specific Impulse
    manufacturer = Kiwi Imagineers
    description = 
}
@PARTUPGRADE[]:NEEDS[Tantares]:FOR[zKiwiTechTree]
{
    @entryCost = #$@PART[acamar_adapter_s2_s1p5_2]/entryCost$
    @entryCost *= #$@KIWI_ENGINE_MULTIPLIERS/KEROLOX/UPGRADE_ENTRYCOST_MULTIPLIER$
    @title = #$@PART[acamar_adapter_s2_s1p5_2]/title$ Upgrade
    @description = #Our imagineers dreamt about making the $@PART[acamar_adapter_s2_s1p5_2]/engineName$ thrustier and efficientier and have 'made it so'.
}
@PART[acamar_adapter_s2_s1p5_2]:NEEDS[Tantares]:AFTER[zzKiwiTechTree]
{
    @description = #$description$ \n\n&lt;color=#ff0000&gt;This engine has an upgrade in $@PARTUPGRADE[]/techRequired$!&lt;/color&gt; 
}</v>
      </c>
      <c r="AD182" s="14"/>
      <c r="AE182" s="18" t="s">
        <v>330</v>
      </c>
      <c r="AF182" s="18"/>
      <c r="AG182" s="18"/>
      <c r="AH182" s="18"/>
      <c r="AI182" s="18"/>
      <c r="AJ182" s="18"/>
      <c r="AK182" s="18"/>
      <c r="AL182" s="19" t="str">
        <f t="shared" si="12"/>
        <v/>
      </c>
      <c r="AM182" s="14"/>
      <c r="AN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",W182,CHAR(10),Parts!AQ182,CHAR(10),"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Tank",IF(Y182="NA/Balloon","    KiwiFuelSwitchIgnore = true",IF(Y182="standardLiquidFuel",_xlfn.CONCAT("    fuelTankUpgradeType = ",Y182,CHAR(10),"    fuelTankSizeUpgrade = ",Z182),_xlfn.CONCAT("    fuelTankUpgradeType = ",Y182))),IF(P182="RCS","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2" s="16" t="str">
        <f>IF(P182="Engine",VLOOKUP(W182,EngineUpgrades!$A$2:$C$19,2,FALSE),"")</f>
        <v>singleFuel</v>
      </c>
      <c r="AP182" s="16" t="str">
        <f>IF(P182="Engine",VLOOKUP(W182,EngineUpgrades!$A$2:$C$19,3,FALSE),"")</f>
        <v>KEROLOX</v>
      </c>
      <c r="AQ182" s="15" t="str">
        <f>_xlfn.XLOOKUP(AO182,EngineUpgrades!$D$1:$J$1,EngineUpgrades!$D$17:$J$17,"",0,1)</f>
        <v xml:space="preserve">    engineNumber = 
    engineNumberUpgrade = 
    engineName = 
    engineNameUpgrade = 
</v>
      </c>
      <c r="AR182" s="17">
        <v>2</v>
      </c>
      <c r="AS182" s="16" t="str">
        <f>IF(P182="Engine",_xlfn.XLOOKUP(_xlfn.CONCAT(N182,O182+AR182),TechTree!$C$2:$C$500,TechTree!$D$2:$D$500,"Not Valid Combination",0,1),"")</f>
        <v>Not Valid Combination</v>
      </c>
    </row>
    <row r="183" spans="1:45" ht="192.5" x14ac:dyDescent="0.35">
      <c r="A183" t="s">
        <v>595</v>
      </c>
      <c r="B183" t="s">
        <v>1358</v>
      </c>
      <c r="C183" t="s">
        <v>963</v>
      </c>
      <c r="D183" t="s">
        <v>964</v>
      </c>
      <c r="E183" t="s">
        <v>598</v>
      </c>
      <c r="F183" t="s">
        <v>605</v>
      </c>
      <c r="G183">
        <v>7500</v>
      </c>
      <c r="H183">
        <v>1500</v>
      </c>
      <c r="I183">
        <v>0.875</v>
      </c>
      <c r="J183" t="s">
        <v>68</v>
      </c>
      <c r="L183" s="12" t="str">
        <f t="shared" si="10"/>
        <v>@PART[acamar_crew_s2_1]:AFTER[Tantares] // Acamar 25-A "Fokushus" Crew Compartment A
{
    @TechRequired = Not Valid Combination
    spacePlaneSystemUpgradeType = 
}</v>
      </c>
      <c r="M183" s="9" t="str">
        <f>_xlfn.XLOOKUP(_xlfn.CONCAT(N183,O183),TechTree!$C$2:$C$500,TechTree!$D$2:$D$500,"Not Valid Combination",0,1)</f>
        <v>Not Valid Combination</v>
      </c>
      <c r="N183" s="8" t="s">
        <v>337</v>
      </c>
      <c r="O183" s="8">
        <v>-109</v>
      </c>
      <c r="P183" s="8" t="s">
        <v>290</v>
      </c>
      <c r="V183" s="10" t="s">
        <v>244</v>
      </c>
      <c r="W183" s="10" t="s">
        <v>260</v>
      </c>
      <c r="Y183" s="10" t="s">
        <v>295</v>
      </c>
      <c r="Z183" s="10" t="s">
        <v>304</v>
      </c>
      <c r="AA183" s="10" t="s">
        <v>330</v>
      </c>
      <c r="AC183" s="12" t="str">
        <f t="shared" si="11"/>
        <v>// Choose the one with the part that you want to represent the system
PARTUPGRADE:NEEDS[Tantares]
{
    name = Upgrade
    partIcon = acamar_crew_s2_1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3" s="14"/>
      <c r="AE183" s="18" t="s">
        <v>330</v>
      </c>
      <c r="AF183" s="18"/>
      <c r="AG183" s="18"/>
      <c r="AH183" s="18"/>
      <c r="AI183" s="18"/>
      <c r="AJ183" s="18"/>
      <c r="AK183" s="18"/>
      <c r="AL183" s="19" t="str">
        <f t="shared" si="12"/>
        <v/>
      </c>
      <c r="AM183" s="14"/>
      <c r="AN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",W183,CHAR(10),Parts!AQ183,CHAR(10),"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Tank",IF(Y183="NA/Balloon","    KiwiFuelSwitchIgnore = true",IF(Y183="standardLiquidFuel",_xlfn.CONCAT("    fuelTankUpgradeType = ",Y183,CHAR(10),"    fuelTankSizeUpgrade = ",Z183),_xlfn.CONCAT("    fuelTankUpgradeType = ",Y183))),IF(P183="RCS","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3" s="16" t="str">
        <f>IF(P183="Engine",VLOOKUP(W183,EngineUpgrades!$A$2:$C$19,2,FALSE),"")</f>
        <v/>
      </c>
      <c r="AP183" s="16" t="str">
        <f>IF(P183="Engine",VLOOKUP(W183,EngineUpgrades!$A$2:$C$19,3,FALSE),"")</f>
        <v/>
      </c>
      <c r="AQ183" s="15" t="str">
        <f>_xlfn.XLOOKUP(AO183,EngineUpgrades!$D$1:$J$1,EngineUpgrades!$D$17:$J$17,"",0,1)</f>
        <v/>
      </c>
      <c r="AR183" s="17">
        <v>2</v>
      </c>
      <c r="AS183" s="16" t="str">
        <f>IF(P183="Engine",_xlfn.XLOOKUP(_xlfn.CONCAT(N183,O183+AR183),TechTree!$C$2:$C$500,TechTree!$D$2:$D$500,"Not Valid Combination",0,1),"")</f>
        <v/>
      </c>
    </row>
    <row r="184" spans="1:45" ht="252.5" x14ac:dyDescent="0.35">
      <c r="A184" t="s">
        <v>595</v>
      </c>
      <c r="B184" t="s">
        <v>1359</v>
      </c>
      <c r="C184" t="s">
        <v>965</v>
      </c>
      <c r="D184" t="s">
        <v>966</v>
      </c>
      <c r="E184" t="s">
        <v>598</v>
      </c>
      <c r="F184" t="s">
        <v>605</v>
      </c>
      <c r="G184">
        <v>7500</v>
      </c>
      <c r="H184">
        <v>1500</v>
      </c>
      <c r="I184">
        <v>0.875</v>
      </c>
      <c r="J184" t="s">
        <v>68</v>
      </c>
      <c r="L184" s="12" t="str">
        <f t="shared" si="10"/>
        <v>@PART[acamar_crew_s2_2]:AFTER[Tantares] // Acamar 25-B "Beskyttelsesbriller" Crew Compartment B
{
    @TechRequired = Not Valid Combination
    engineUpgradeType = standardLFO
    engineNumber = 
    engineNumberUpgrade = 
    engineName = 
    engineNameUpgrade = 
    enginePartUpgradeName = 
}</v>
      </c>
      <c r="M184" s="9" t="str">
        <f>_xlfn.XLOOKUP(_xlfn.CONCAT(N184,O184),TechTree!$C$2:$C$500,TechTree!$D$2:$D$500,"Not Valid Combination",0,1)</f>
        <v>Not Valid Combination</v>
      </c>
      <c r="N184" s="8" t="s">
        <v>214</v>
      </c>
      <c r="O184" s="8">
        <v>-110</v>
      </c>
      <c r="P184" s="8" t="s">
        <v>11</v>
      </c>
      <c r="V184" s="10" t="s">
        <v>244</v>
      </c>
      <c r="W184" s="10" t="s">
        <v>255</v>
      </c>
      <c r="Y184" s="10" t="s">
        <v>295</v>
      </c>
      <c r="Z184" s="10" t="s">
        <v>304</v>
      </c>
      <c r="AA184" s="10" t="s">
        <v>330</v>
      </c>
      <c r="AC184" s="12" t="str">
        <f t="shared" si="11"/>
        <v>PARTUPGRADE:NEEDS[Tantares]
{
    name = 
    partIcon = acamar_crew_s2_2
    techRequired = Not Valid Combination
    title = 
    basicInfo = Increased Thrust, Increased Specific Impulse
    manufacturer = Kiwi Imagineers
    description = 
}
@PARTUPGRADE[]:NEEDS[Tantares]:FOR[zKiwiTechTree]
{
    @entryCost = #$@PART[acamar_crew_s2_2]/entryCost$
    @entryCost *= #$@KIWI_ENGINE_MULTIPLIERS/KEROLOX/UPGRADE_ENTRYCOST_MULTIPLIER$
    @title = #$@PART[acamar_crew_s2_2]/title$ Upgrade
    @description = #Our imagineers dreamt about making the $@PART[acamar_crew_s2_2]/engineName$ thrustier and efficientier and have 'made it so'.
}
@PART[acamar_crew_s2_2]:NEEDS[Tantares]:AFTER[zzKiwiTechTree]
{
    @description = #$description$ \n\n&lt;color=#ff0000&gt;This engine has an upgrade in $@PARTUPGRADE[]/techRequired$!&lt;/color&gt; 
}</v>
      </c>
      <c r="AD184" s="14"/>
      <c r="AE184" s="18" t="s">
        <v>330</v>
      </c>
      <c r="AF184" s="18"/>
      <c r="AG184" s="18"/>
      <c r="AH184" s="18"/>
      <c r="AI184" s="18"/>
      <c r="AJ184" s="18"/>
      <c r="AK184" s="18"/>
      <c r="AL184" s="19" t="str">
        <f t="shared" si="12"/>
        <v/>
      </c>
      <c r="AM184" s="14"/>
      <c r="AN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",W184,CHAR(10),Parts!AQ184,CHAR(10),"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Tank",IF(Y184="NA/Balloon","    KiwiFuelSwitchIgnore = true",IF(Y184="standardLiquidFuel",_xlfn.CONCAT("    fuelTankUpgradeType = ",Y184,CHAR(10),"    fuelTankSizeUpgrade = ",Z184),_xlfn.CONCAT("    fuelTankUpgradeType = ",Y184))),IF(P184="RCS","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4" s="16" t="str">
        <f>IF(P184="Engine",VLOOKUP(W184,EngineUpgrades!$A$2:$C$19,2,FALSE),"")</f>
        <v>singleFuel</v>
      </c>
      <c r="AP184" s="16" t="str">
        <f>IF(P184="Engine",VLOOKUP(W184,EngineUpgrades!$A$2:$C$19,3,FALSE),"")</f>
        <v>KEROLOX</v>
      </c>
      <c r="AQ184" s="15" t="str">
        <f>_xlfn.XLOOKUP(AO184,EngineUpgrades!$D$1:$J$1,EngineUpgrades!$D$17:$J$17,"",0,1)</f>
        <v xml:space="preserve">    engineNumber = 
    engineNumberUpgrade = 
    engineName = 
    engineNameUpgrade = 
</v>
      </c>
      <c r="AR184" s="17">
        <v>2</v>
      </c>
      <c r="AS184" s="16" t="str">
        <f>IF(P184="Engine",_xlfn.XLOOKUP(_xlfn.CONCAT(N184,O184+AR184),TechTree!$C$2:$C$500,TechTree!$D$2:$D$500,"Not Valid Combination",0,1),"")</f>
        <v>Not Valid Combination</v>
      </c>
    </row>
    <row r="185" spans="1:45" ht="192.5" x14ac:dyDescent="0.35">
      <c r="A185" t="s">
        <v>595</v>
      </c>
      <c r="B185" t="s">
        <v>1360</v>
      </c>
      <c r="C185" t="s">
        <v>967</v>
      </c>
      <c r="D185" t="s">
        <v>968</v>
      </c>
      <c r="E185" t="s">
        <v>598</v>
      </c>
      <c r="F185" t="s">
        <v>9</v>
      </c>
      <c r="G185">
        <v>12600</v>
      </c>
      <c r="H185">
        <v>2500</v>
      </c>
      <c r="I185">
        <v>1</v>
      </c>
      <c r="J185" t="s">
        <v>68</v>
      </c>
      <c r="L185" s="12" t="str">
        <f t="shared" si="10"/>
        <v>@PART[acamar_science_processor_s2_1]:AFTER[Tantares] // Acamar 25-L "Vitenskapstelt" Lab Compartment
{
    @TechRequired = Not Valid Combination
    spacePlaneSystemUpgradeType = 
}</v>
      </c>
      <c r="M185" s="9" t="str">
        <f>_xlfn.XLOOKUP(_xlfn.CONCAT(N185,O185),TechTree!$C$2:$C$500,TechTree!$D$2:$D$500,"Not Valid Combination",0,1)</f>
        <v>Not Valid Combination</v>
      </c>
      <c r="N185" s="8" t="s">
        <v>337</v>
      </c>
      <c r="O185" s="8">
        <v>-111</v>
      </c>
      <c r="P185" s="8" t="s">
        <v>290</v>
      </c>
      <c r="V185" s="10" t="s">
        <v>244</v>
      </c>
      <c r="W185" s="10" t="s">
        <v>260</v>
      </c>
      <c r="Y185" s="10" t="s">
        <v>295</v>
      </c>
      <c r="Z185" s="10" t="s">
        <v>304</v>
      </c>
      <c r="AA185" s="10" t="s">
        <v>330</v>
      </c>
      <c r="AC185" s="12" t="str">
        <f t="shared" si="11"/>
        <v>// Choose the one with the part that you want to represent the system
PARTUPGRADE:NEEDS[Tantares]
{
    name = Upgrade
    partIcon = acamar_science_processor_s2_1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5" s="14"/>
      <c r="AE185" s="18" t="s">
        <v>330</v>
      </c>
      <c r="AF185" s="18"/>
      <c r="AG185" s="18"/>
      <c r="AH185" s="18"/>
      <c r="AI185" s="18"/>
      <c r="AJ185" s="18"/>
      <c r="AK185" s="18"/>
      <c r="AL185" s="19" t="str">
        <f t="shared" si="12"/>
        <v/>
      </c>
      <c r="AM185" s="14"/>
      <c r="AN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",W185,CHAR(10),Parts!AQ185,CHAR(10),"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Tank",IF(Y185="NA/Balloon","    KiwiFuelSwitchIgnore = true",IF(Y185="standardLiquidFuel",_xlfn.CONCAT("    fuelTankUpgradeType = ",Y185,CHAR(10),"    fuelTankSizeUpgrade = ",Z185),_xlfn.CONCAT("    fuelTankUpgradeType = ",Y185))),IF(P185="RCS","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5" s="16" t="str">
        <f>IF(P185="Engine",VLOOKUP(W185,EngineUpgrades!$A$2:$C$19,2,FALSE),"")</f>
        <v/>
      </c>
      <c r="AP185" s="16" t="str">
        <f>IF(P185="Engine",VLOOKUP(W185,EngineUpgrades!$A$2:$C$19,3,FALSE),"")</f>
        <v/>
      </c>
      <c r="AQ185" s="15" t="str">
        <f>_xlfn.XLOOKUP(AO185,EngineUpgrades!$D$1:$J$1,EngineUpgrades!$D$17:$J$17,"",0,1)</f>
        <v/>
      </c>
      <c r="AR185" s="17">
        <v>2</v>
      </c>
      <c r="AS185" s="16" t="str">
        <f>IF(P185="Engine",_xlfn.XLOOKUP(_xlfn.CONCAT(N185,O185+AR185),TechTree!$C$2:$C$500,TechTree!$D$2:$D$500,"Not Valid Combination",0,1),"")</f>
        <v/>
      </c>
    </row>
    <row r="186" spans="1:45" ht="252.5" x14ac:dyDescent="0.35">
      <c r="A186" t="s">
        <v>595</v>
      </c>
      <c r="B186" t="s">
        <v>1361</v>
      </c>
      <c r="C186" t="s">
        <v>969</v>
      </c>
      <c r="D186" t="s">
        <v>970</v>
      </c>
      <c r="E186" t="s">
        <v>598</v>
      </c>
      <c r="F186" t="s">
        <v>7</v>
      </c>
      <c r="G186">
        <v>450</v>
      </c>
      <c r="H186">
        <v>450</v>
      </c>
      <c r="I186">
        <v>0.5</v>
      </c>
      <c r="J186" t="s">
        <v>89</v>
      </c>
      <c r="L186" s="12" t="str">
        <f t="shared" si="10"/>
        <v>@PART[nashira_crew_s1_1]:AFTER[Tantares] // Nashira Size 1 Crew Truss A
{
    @TechRequired = Not Valid Combination
    engineUpgradeType = standardLFO
    engineNumber = 
    engineNumberUpgrade = 
    engineName = 
    engineNameUpgrade = 
    enginePartUpgradeName = 
}</v>
      </c>
      <c r="M186" s="9" t="str">
        <f>_xlfn.XLOOKUP(_xlfn.CONCAT(N186,O186),TechTree!$C$2:$C$500,TechTree!$D$2:$D$500,"Not Valid Combination",0,1)</f>
        <v>Not Valid Combination</v>
      </c>
      <c r="N186" s="8" t="s">
        <v>214</v>
      </c>
      <c r="O186" s="8">
        <v>-112</v>
      </c>
      <c r="P186" s="8" t="s">
        <v>11</v>
      </c>
      <c r="V186" s="10" t="s">
        <v>244</v>
      </c>
      <c r="W186" s="10" t="s">
        <v>255</v>
      </c>
      <c r="Y186" s="10" t="s">
        <v>295</v>
      </c>
      <c r="Z186" s="10" t="s">
        <v>304</v>
      </c>
      <c r="AA186" s="10" t="s">
        <v>330</v>
      </c>
      <c r="AC186" s="12" t="str">
        <f t="shared" si="11"/>
        <v>PARTUPGRADE:NEEDS[Tantares]
{
    name = 
    partIcon = nashira_crew_s1_1
    techRequired = Not Valid Combination
    title = 
    basicInfo = Increased Thrust, Increased Specific Impulse
    manufacturer = Kiwi Imagineers
    description = 
}
@PARTUPGRADE[]:NEEDS[Tantares]:FOR[zKiwiTechTree]
{
    @entryCost = #$@PART[nashira_crew_s1_1]/entryCost$
    @entryCost *= #$@KIWI_ENGINE_MULTIPLIERS/KEROLOX/UPGRADE_ENTRYCOST_MULTIPLIER$
    @title = #$@PART[nashira_crew_s1_1]/title$ Upgrade
    @description = #Our imagineers dreamt about making the $@PART[nashira_crew_s1_1]/engineName$ thrustier and efficientier and have 'made it so'.
}
@PART[nashira_crew_s1_1]:NEEDS[Tantares]:AFTER[zzKiwiTechTree]
{
    @description = #$description$ \n\n&lt;color=#ff0000&gt;This engine has an upgrade in $@PARTUPGRADE[]/techRequired$!&lt;/color&gt; 
}</v>
      </c>
      <c r="AD186" s="14"/>
      <c r="AE186" s="18" t="s">
        <v>330</v>
      </c>
      <c r="AF186" s="18"/>
      <c r="AG186" s="18"/>
      <c r="AH186" s="18"/>
      <c r="AI186" s="18"/>
      <c r="AJ186" s="18"/>
      <c r="AK186" s="18"/>
      <c r="AL186" s="19" t="str">
        <f t="shared" si="12"/>
        <v/>
      </c>
      <c r="AM186" s="14"/>
      <c r="AN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",W186,CHAR(10),Parts!AQ186,CHAR(10),"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Tank",IF(Y186="NA/Balloon","    KiwiFuelSwitchIgnore = true",IF(Y186="standardLiquidFuel",_xlfn.CONCAT("    fuelTankUpgradeType = ",Y186,CHAR(10),"    fuelTankSizeUpgrade = ",Z186),_xlfn.CONCAT("    fuelTankUpgradeType = ",Y186))),IF(P186="RCS","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6" s="16" t="str">
        <f>IF(P186="Engine",VLOOKUP(W186,EngineUpgrades!$A$2:$C$19,2,FALSE),"")</f>
        <v>singleFuel</v>
      </c>
      <c r="AP186" s="16" t="str">
        <f>IF(P186="Engine",VLOOKUP(W186,EngineUpgrades!$A$2:$C$19,3,FALSE),"")</f>
        <v>KEROLOX</v>
      </c>
      <c r="AQ186" s="15" t="str">
        <f>_xlfn.XLOOKUP(AO186,EngineUpgrades!$D$1:$J$1,EngineUpgrades!$D$17:$J$17,"",0,1)</f>
        <v xml:space="preserve">    engineNumber = 
    engineNumberUpgrade = 
    engineName = 
    engineNameUpgrade = 
</v>
      </c>
      <c r="AR186" s="17">
        <v>2</v>
      </c>
      <c r="AS186" s="16" t="str">
        <f>IF(P186="Engine",_xlfn.XLOOKUP(_xlfn.CONCAT(N186,O186+AR186),TechTree!$C$2:$C$500,TechTree!$D$2:$D$500,"Not Valid Combination",0,1),"")</f>
        <v>Not Valid Combination</v>
      </c>
    </row>
    <row r="187" spans="1:45" ht="192.5" x14ac:dyDescent="0.35">
      <c r="A187" t="s">
        <v>595</v>
      </c>
      <c r="B187" t="s">
        <v>1362</v>
      </c>
      <c r="C187" t="s">
        <v>971</v>
      </c>
      <c r="D187" t="s">
        <v>972</v>
      </c>
      <c r="E187" t="s">
        <v>598</v>
      </c>
      <c r="F187" t="s">
        <v>7</v>
      </c>
      <c r="G187">
        <v>450</v>
      </c>
      <c r="H187">
        <v>450</v>
      </c>
      <c r="I187">
        <v>1</v>
      </c>
      <c r="J187" t="s">
        <v>89</v>
      </c>
      <c r="L187" s="12" t="str">
        <f t="shared" si="10"/>
        <v>@PART[nashira_crew_s1_2]:AFTER[Tantares] // Nashira Size 1 Crew Truss B
{
    @TechRequired = Not Valid Combination
    spacePlaneSystemUpgradeType = 
}</v>
      </c>
      <c r="M187" s="9" t="str">
        <f>_xlfn.XLOOKUP(_xlfn.CONCAT(N187,O187),TechTree!$C$2:$C$500,TechTree!$D$2:$D$500,"Not Valid Combination",0,1)</f>
        <v>Not Valid Combination</v>
      </c>
      <c r="N187" s="8" t="s">
        <v>337</v>
      </c>
      <c r="O187" s="8">
        <v>-113</v>
      </c>
      <c r="P187" s="8" t="s">
        <v>290</v>
      </c>
      <c r="V187" s="10" t="s">
        <v>244</v>
      </c>
      <c r="W187" s="10" t="s">
        <v>260</v>
      </c>
      <c r="Y187" s="10" t="s">
        <v>295</v>
      </c>
      <c r="Z187" s="10" t="s">
        <v>304</v>
      </c>
      <c r="AA187" s="10" t="s">
        <v>330</v>
      </c>
      <c r="AC187" s="12" t="str">
        <f t="shared" si="11"/>
        <v>// Choose the one with the part that you want to represent the system
PARTUPGRADE:NEEDS[Tantares]
{
    name = Upgrade
    partIcon = nashira_crew_s1_2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7" s="14"/>
      <c r="AE187" s="18" t="s">
        <v>330</v>
      </c>
      <c r="AF187" s="18"/>
      <c r="AG187" s="18"/>
      <c r="AH187" s="18"/>
      <c r="AI187" s="18"/>
      <c r="AJ187" s="18"/>
      <c r="AK187" s="18"/>
      <c r="AL187" s="19" t="str">
        <f t="shared" si="12"/>
        <v/>
      </c>
      <c r="AM187" s="14"/>
      <c r="AN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",W187,CHAR(10),Parts!AQ187,CHAR(10),"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Tank",IF(Y187="NA/Balloon","    KiwiFuelSwitchIgnore = true",IF(Y187="standardLiquidFuel",_xlfn.CONCAT("    fuelTankUpgradeType = ",Y187,CHAR(10),"    fuelTankSizeUpgrade = ",Z187),_xlfn.CONCAT("    fuelTankUpgradeType = ",Y187))),IF(P187="RCS","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7" s="16" t="str">
        <f>IF(P187="Engine",VLOOKUP(W187,EngineUpgrades!$A$2:$C$19,2,FALSE),"")</f>
        <v/>
      </c>
      <c r="AP187" s="16" t="str">
        <f>IF(P187="Engine",VLOOKUP(W187,EngineUpgrades!$A$2:$C$19,3,FALSE),"")</f>
        <v/>
      </c>
      <c r="AQ187" s="15" t="str">
        <f>_xlfn.XLOOKUP(AO187,EngineUpgrades!$D$1:$J$1,EngineUpgrades!$D$17:$J$17,"",0,1)</f>
        <v/>
      </c>
      <c r="AR187" s="17">
        <v>2</v>
      </c>
      <c r="AS187" s="16" t="str">
        <f>IF(P187="Engine",_xlfn.XLOOKUP(_xlfn.CONCAT(N187,O187+AR187),TechTree!$C$2:$C$500,TechTree!$D$2:$D$500,"Not Valid Combination",0,1),"")</f>
        <v/>
      </c>
    </row>
    <row r="188" spans="1:45" ht="252.5" x14ac:dyDescent="0.35">
      <c r="A188" t="s">
        <v>595</v>
      </c>
      <c r="B188" t="s">
        <v>1363</v>
      </c>
      <c r="C188" t="s">
        <v>973</v>
      </c>
      <c r="D188" t="s">
        <v>974</v>
      </c>
      <c r="E188" t="s">
        <v>598</v>
      </c>
      <c r="F188" t="s">
        <v>7</v>
      </c>
      <c r="G188">
        <v>450</v>
      </c>
      <c r="H188">
        <v>450</v>
      </c>
      <c r="I188">
        <v>0.25</v>
      </c>
      <c r="J188" t="s">
        <v>89</v>
      </c>
      <c r="L188" s="12" t="str">
        <f t="shared" si="10"/>
        <v>@PART[nashira_truss_s1_1]:AFTER[Tantares] // Nashira Size 1 Truss A
{
    @TechRequired = Not Valid Combination
    engineUpgradeType = standardLFO
    engineNumber = 
    engineNumberUpgrade = 
    engineName = 
    engineNameUpgrade = 
    enginePartUpgradeName = 
}</v>
      </c>
      <c r="M188" s="9" t="str">
        <f>_xlfn.XLOOKUP(_xlfn.CONCAT(N188,O188),TechTree!$C$2:$C$500,TechTree!$D$2:$D$500,"Not Valid Combination",0,1)</f>
        <v>Not Valid Combination</v>
      </c>
      <c r="N188" s="8" t="s">
        <v>214</v>
      </c>
      <c r="O188" s="8">
        <v>-114</v>
      </c>
      <c r="P188" s="8" t="s">
        <v>11</v>
      </c>
      <c r="V188" s="10" t="s">
        <v>244</v>
      </c>
      <c r="W188" s="10" t="s">
        <v>255</v>
      </c>
      <c r="Y188" s="10" t="s">
        <v>295</v>
      </c>
      <c r="Z188" s="10" t="s">
        <v>304</v>
      </c>
      <c r="AA188" s="10" t="s">
        <v>330</v>
      </c>
      <c r="AC188" s="12" t="str">
        <f t="shared" si="11"/>
        <v>PARTUPGRADE:NEEDS[Tantares]
{
    name = 
    partIcon = nashira_truss_s1_1
    techRequired = Not Valid Combination
    title = 
    basicInfo = Increased Thrust, Increased Specific Impulse
    manufacturer = Kiwi Imagineers
    description = 
}
@PARTUPGRADE[]:NEEDS[Tantares]:FOR[zKiwiTechTree]
{
    @entryCost = #$@PART[nashira_truss_s1_1]/entryCost$
    @entryCost *= #$@KIWI_ENGINE_MULTIPLIERS/KEROLOX/UPGRADE_ENTRYCOST_MULTIPLIER$
    @title = #$@PART[nashira_truss_s1_1]/title$ Upgrade
    @description = #Our imagineers dreamt about making the $@PART[nashira_truss_s1_1]/engineName$ thrustier and efficientier and have 'made it so'.
}
@PART[nashira_truss_s1_1]:NEEDS[Tantares]:AFTER[zzKiwiTechTree]
{
    @description = #$description$ \n\n&lt;color=#ff0000&gt;This engine has an upgrade in $@PARTUPGRADE[]/techRequired$!&lt;/color&gt; 
}</v>
      </c>
      <c r="AD188" s="14"/>
      <c r="AE188" s="18" t="s">
        <v>330</v>
      </c>
      <c r="AF188" s="18"/>
      <c r="AG188" s="18"/>
      <c r="AH188" s="18"/>
      <c r="AI188" s="18"/>
      <c r="AJ188" s="18"/>
      <c r="AK188" s="18"/>
      <c r="AL188" s="19" t="str">
        <f t="shared" si="12"/>
        <v/>
      </c>
      <c r="AM188" s="14"/>
      <c r="AN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",W188,CHAR(10),Parts!AQ188,CHAR(10),"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Tank",IF(Y188="NA/Balloon","    KiwiFuelSwitchIgnore = true",IF(Y188="standardLiquidFuel",_xlfn.CONCAT("    fuelTankUpgradeType = ",Y188,CHAR(10),"    fuelTankSizeUpgrade = ",Z188),_xlfn.CONCAT("    fuelTankUpgradeType = ",Y188))),IF(P188="RCS","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8" s="16" t="str">
        <f>IF(P188="Engine",VLOOKUP(W188,EngineUpgrades!$A$2:$C$19,2,FALSE),"")</f>
        <v>singleFuel</v>
      </c>
      <c r="AP188" s="16" t="str">
        <f>IF(P188="Engine",VLOOKUP(W188,EngineUpgrades!$A$2:$C$19,3,FALSE),"")</f>
        <v>KEROLOX</v>
      </c>
      <c r="AQ188" s="15" t="str">
        <f>_xlfn.XLOOKUP(AO188,EngineUpgrades!$D$1:$J$1,EngineUpgrades!$D$17:$J$17,"",0,1)</f>
        <v xml:space="preserve">    engineNumber = 
    engineNumberUpgrade = 
    engineName = 
    engineNameUpgrade = 
</v>
      </c>
      <c r="AR188" s="17">
        <v>2</v>
      </c>
      <c r="AS188" s="16" t="str">
        <f>IF(P188="Engine",_xlfn.XLOOKUP(_xlfn.CONCAT(N188,O188+AR188),TechTree!$C$2:$C$500,TechTree!$D$2:$D$500,"Not Valid Combination",0,1),"")</f>
        <v>Not Valid Combination</v>
      </c>
    </row>
    <row r="189" spans="1:45" ht="192.5" x14ac:dyDescent="0.35">
      <c r="A189" t="s">
        <v>595</v>
      </c>
      <c r="B189" t="s">
        <v>1364</v>
      </c>
      <c r="C189" t="s">
        <v>975</v>
      </c>
      <c r="D189" t="s">
        <v>976</v>
      </c>
      <c r="E189" t="s">
        <v>598</v>
      </c>
      <c r="F189" t="s">
        <v>7</v>
      </c>
      <c r="G189">
        <v>900</v>
      </c>
      <c r="H189">
        <v>900</v>
      </c>
      <c r="I189">
        <v>0.5</v>
      </c>
      <c r="J189" t="s">
        <v>89</v>
      </c>
      <c r="L189" s="12" t="str">
        <f t="shared" si="10"/>
        <v>@PART[nashira_truss_s1_2]:AFTER[Tantares] // Nashira Size 1 Truss B
{
    @TechRequired = Not Valid Combination
    spacePlaneSystemUpgradeType = 
}</v>
      </c>
      <c r="M189" s="9" t="str">
        <f>_xlfn.XLOOKUP(_xlfn.CONCAT(N189,O189),TechTree!$C$2:$C$500,TechTree!$D$2:$D$500,"Not Valid Combination",0,1)</f>
        <v>Not Valid Combination</v>
      </c>
      <c r="N189" s="8" t="s">
        <v>337</v>
      </c>
      <c r="O189" s="8">
        <v>-115</v>
      </c>
      <c r="P189" s="8" t="s">
        <v>290</v>
      </c>
      <c r="V189" s="10" t="s">
        <v>244</v>
      </c>
      <c r="W189" s="10" t="s">
        <v>260</v>
      </c>
      <c r="Y189" s="10" t="s">
        <v>295</v>
      </c>
      <c r="Z189" s="10" t="s">
        <v>304</v>
      </c>
      <c r="AA189" s="10" t="s">
        <v>330</v>
      </c>
      <c r="AC189" s="12" t="str">
        <f t="shared" si="11"/>
        <v>// Choose the one with the part that you want to represent the system
PARTUPGRADE:NEEDS[Tantares]
{
    name = Upgrade
    partIcon = nashira_truss_s1_2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9" s="14"/>
      <c r="AE189" s="18" t="s">
        <v>330</v>
      </c>
      <c r="AF189" s="18"/>
      <c r="AG189" s="18"/>
      <c r="AH189" s="18"/>
      <c r="AI189" s="18"/>
      <c r="AJ189" s="18"/>
      <c r="AK189" s="18"/>
      <c r="AL189" s="19" t="str">
        <f t="shared" si="12"/>
        <v/>
      </c>
      <c r="AM189" s="14"/>
      <c r="AN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",W189,CHAR(10),Parts!AQ189,CHAR(10),"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Tank",IF(Y189="NA/Balloon","    KiwiFuelSwitchIgnore = true",IF(Y189="standardLiquidFuel",_xlfn.CONCAT("    fuelTankUpgradeType = ",Y189,CHAR(10),"    fuelTankSizeUpgrade = ",Z189),_xlfn.CONCAT("    fuelTankUpgradeType = ",Y189))),IF(P189="RCS","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9" s="16" t="str">
        <f>IF(P189="Engine",VLOOKUP(W189,EngineUpgrades!$A$2:$C$19,2,FALSE),"")</f>
        <v/>
      </c>
      <c r="AP189" s="16" t="str">
        <f>IF(P189="Engine",VLOOKUP(W189,EngineUpgrades!$A$2:$C$19,3,FALSE),"")</f>
        <v/>
      </c>
      <c r="AQ189" s="15" t="str">
        <f>_xlfn.XLOOKUP(AO189,EngineUpgrades!$D$1:$J$1,EngineUpgrades!$D$17:$J$17,"",0,1)</f>
        <v/>
      </c>
      <c r="AR189" s="17">
        <v>2</v>
      </c>
      <c r="AS189" s="16" t="str">
        <f>IF(P189="Engine",_xlfn.XLOOKUP(_xlfn.CONCAT(N189,O189+AR189),TechTree!$C$2:$C$500,TechTree!$D$2:$D$500,"Not Valid Combination",0,1),"")</f>
        <v/>
      </c>
    </row>
    <row r="190" spans="1:45" ht="252.5" x14ac:dyDescent="0.35">
      <c r="A190" t="s">
        <v>595</v>
      </c>
      <c r="B190" t="s">
        <v>1365</v>
      </c>
      <c r="C190" t="s">
        <v>977</v>
      </c>
      <c r="D190" t="s">
        <v>978</v>
      </c>
      <c r="E190" t="s">
        <v>598</v>
      </c>
      <c r="F190" t="s">
        <v>7</v>
      </c>
      <c r="G190">
        <v>450</v>
      </c>
      <c r="H190">
        <v>450</v>
      </c>
      <c r="I190">
        <v>0.05</v>
      </c>
      <c r="J190" t="s">
        <v>88</v>
      </c>
      <c r="L190" s="12" t="str">
        <f t="shared" si="10"/>
        <v>@PART[hadar_adapter_s1_s0p5_1]:AFTER[Tantares] // Hadar Size 1 to Size 0.5 Adapter A
{
    @TechRequired = Not Valid Combination
    engineUpgradeType = standardLFO
    engineNumber = 
    engineNumberUpgrade = 
    engineName = 
    engineNameUpgrade = 
    enginePartUpgradeName = 
}</v>
      </c>
      <c r="M190" s="9" t="str">
        <f>_xlfn.XLOOKUP(_xlfn.CONCAT(N190,O190),TechTree!$C$2:$C$500,TechTree!$D$2:$D$500,"Not Valid Combination",0,1)</f>
        <v>Not Valid Combination</v>
      </c>
      <c r="N190" s="8" t="s">
        <v>214</v>
      </c>
      <c r="O190" s="8">
        <v>-116</v>
      </c>
      <c r="P190" s="8" t="s">
        <v>11</v>
      </c>
      <c r="V190" s="10" t="s">
        <v>244</v>
      </c>
      <c r="W190" s="10" t="s">
        <v>255</v>
      </c>
      <c r="Y190" s="10" t="s">
        <v>295</v>
      </c>
      <c r="Z190" s="10" t="s">
        <v>304</v>
      </c>
      <c r="AA190" s="10" t="s">
        <v>330</v>
      </c>
      <c r="AC190" s="12" t="str">
        <f t="shared" si="11"/>
        <v>PARTUPGRADE:NEEDS[Tantares]
{
    name = 
    partIcon = hadar_adapter_s1_s0p5_1
    techRequired = Not Valid Combination
    title = 
    basicInfo = Increased Thrust, Increased Specific Impulse
    manufacturer = Kiwi Imagineers
    description = 
}
@PARTUPGRADE[]:NEEDS[Tantares]:FOR[zKiwiTechTree]
{
    @entryCost = #$@PART[hadar_adapter_s1_s0p5_1]/entryCost$
    @entryCost *= #$@KIWI_ENGINE_MULTIPLIERS/KEROLOX/UPGRADE_ENTRYCOST_MULTIPLIER$
    @title = #$@PART[hadar_adapter_s1_s0p5_1]/title$ Upgrade
    @description = #Our imagineers dreamt about making the $@PART[hadar_adapter_s1_s0p5_1]/engineName$ thrustier and efficientier and have 'made it so'.
}
@PART[hadar_adapter_s1_s0p5_1]:NEEDS[Tantares]:AFTER[zzKiwiTechTree]
{
    @description = #$description$ \n\n&lt;color=#ff0000&gt;This engine has an upgrade in $@PARTUPGRADE[]/techRequired$!&lt;/color&gt; 
}</v>
      </c>
      <c r="AD190" s="14"/>
      <c r="AE190" s="18" t="s">
        <v>330</v>
      </c>
      <c r="AF190" s="18"/>
      <c r="AG190" s="18"/>
      <c r="AH190" s="18"/>
      <c r="AI190" s="18"/>
      <c r="AJ190" s="18"/>
      <c r="AK190" s="18"/>
      <c r="AL190" s="19" t="str">
        <f t="shared" si="12"/>
        <v/>
      </c>
      <c r="AM190" s="14"/>
      <c r="AN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",W190,CHAR(10),Parts!AQ190,CHAR(10),"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Tank",IF(Y190="NA/Balloon","    KiwiFuelSwitchIgnore = true",IF(Y190="standardLiquidFuel",_xlfn.CONCAT("    fuelTankUpgradeType = ",Y190,CHAR(10),"    fuelTankSizeUpgrade = ",Z190),_xlfn.CONCAT("    fuelTankUpgradeType = ",Y190))),IF(P190="RCS","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0" s="16" t="str">
        <f>IF(P190="Engine",VLOOKUP(W190,EngineUpgrades!$A$2:$C$19,2,FALSE),"")</f>
        <v>singleFuel</v>
      </c>
      <c r="AP190" s="16" t="str">
        <f>IF(P190="Engine",VLOOKUP(W190,EngineUpgrades!$A$2:$C$19,3,FALSE),"")</f>
        <v>KEROLOX</v>
      </c>
      <c r="AQ190" s="15" t="str">
        <f>_xlfn.XLOOKUP(AO190,EngineUpgrades!$D$1:$J$1,EngineUpgrades!$D$17:$J$17,"",0,1)</f>
        <v xml:space="preserve">    engineNumber = 
    engineNumberUpgrade = 
    engineName = 
    engineNameUpgrade = 
</v>
      </c>
      <c r="AR190" s="17">
        <v>2</v>
      </c>
      <c r="AS190" s="16" t="str">
        <f>IF(P190="Engine",_xlfn.XLOOKUP(_xlfn.CONCAT(N190,O190+AR190),TechTree!$C$2:$C$500,TechTree!$D$2:$D$500,"Not Valid Combination",0,1),"")</f>
        <v>Not Valid Combination</v>
      </c>
    </row>
    <row r="191" spans="1:45" ht="192.5" x14ac:dyDescent="0.35">
      <c r="A191" t="s">
        <v>595</v>
      </c>
      <c r="B191" t="s">
        <v>1366</v>
      </c>
      <c r="C191" t="s">
        <v>979</v>
      </c>
      <c r="D191" t="s">
        <v>980</v>
      </c>
      <c r="E191" t="s">
        <v>598</v>
      </c>
      <c r="F191" t="s">
        <v>7</v>
      </c>
      <c r="G191">
        <v>450</v>
      </c>
      <c r="H191">
        <v>450</v>
      </c>
      <c r="I191">
        <v>0.1</v>
      </c>
      <c r="J191" t="s">
        <v>88</v>
      </c>
      <c r="L191" s="12" t="str">
        <f t="shared" si="10"/>
        <v>@PART[hadar_adapter_s1_s0p5_2]:AFTER[Tantares] // Hadar Size 1 to Size 0.5 Adapter B
{
    @TechRequired = Not Valid Combination
    spacePlaneSystemUpgradeType = 
}</v>
      </c>
      <c r="M191" s="9" t="str">
        <f>_xlfn.XLOOKUP(_xlfn.CONCAT(N191,O191),TechTree!$C$2:$C$500,TechTree!$D$2:$D$500,"Not Valid Combination",0,1)</f>
        <v>Not Valid Combination</v>
      </c>
      <c r="N191" s="8" t="s">
        <v>337</v>
      </c>
      <c r="O191" s="8">
        <v>-117</v>
      </c>
      <c r="P191" s="8" t="s">
        <v>290</v>
      </c>
      <c r="V191" s="10" t="s">
        <v>244</v>
      </c>
      <c r="W191" s="10" t="s">
        <v>260</v>
      </c>
      <c r="Y191" s="10" t="s">
        <v>295</v>
      </c>
      <c r="Z191" s="10" t="s">
        <v>304</v>
      </c>
      <c r="AA191" s="10" t="s">
        <v>330</v>
      </c>
      <c r="AC191" s="12" t="str">
        <f t="shared" si="11"/>
        <v>// Choose the one with the part that you want to represent the system
PARTUPGRADE:NEEDS[Tantares]
{
    name = Upgrade
    partIcon = hadar_adapter_s1_s0p5_2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1" s="14"/>
      <c r="AE191" s="18" t="s">
        <v>330</v>
      </c>
      <c r="AF191" s="18"/>
      <c r="AG191" s="18"/>
      <c r="AH191" s="18"/>
      <c r="AI191" s="18"/>
      <c r="AJ191" s="18"/>
      <c r="AK191" s="18"/>
      <c r="AL191" s="19" t="str">
        <f t="shared" si="12"/>
        <v/>
      </c>
      <c r="AM191" s="14"/>
      <c r="AN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",W191,CHAR(10),Parts!AQ191,CHAR(10),"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Tank",IF(Y191="NA/Balloon","    KiwiFuelSwitchIgnore = true",IF(Y191="standardLiquidFuel",_xlfn.CONCAT("    fuelTankUpgradeType = ",Y191,CHAR(10),"    fuelTankSizeUpgrade = ",Z191),_xlfn.CONCAT("    fuelTankUpgradeType = ",Y191))),IF(P191="RCS","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1" s="16" t="str">
        <f>IF(P191="Engine",VLOOKUP(W191,EngineUpgrades!$A$2:$C$19,2,FALSE),"")</f>
        <v/>
      </c>
      <c r="AP191" s="16" t="str">
        <f>IF(P191="Engine",VLOOKUP(W191,EngineUpgrades!$A$2:$C$19,3,FALSE),"")</f>
        <v/>
      </c>
      <c r="AQ191" s="15" t="str">
        <f>_xlfn.XLOOKUP(AO191,EngineUpgrades!$D$1:$J$1,EngineUpgrades!$D$17:$J$17,"",0,1)</f>
        <v/>
      </c>
      <c r="AR191" s="17">
        <v>2</v>
      </c>
      <c r="AS191" s="16" t="str">
        <f>IF(P191="Engine",_xlfn.XLOOKUP(_xlfn.CONCAT(N191,O191+AR191),TechTree!$C$2:$C$500,TechTree!$D$2:$D$500,"Not Valid Combination",0,1),"")</f>
        <v/>
      </c>
    </row>
    <row r="192" spans="1:45" ht="252.5" x14ac:dyDescent="0.35">
      <c r="A192" t="s">
        <v>595</v>
      </c>
      <c r="B192" t="s">
        <v>1367</v>
      </c>
      <c r="C192" t="s">
        <v>981</v>
      </c>
      <c r="D192" t="s">
        <v>982</v>
      </c>
      <c r="E192" t="s">
        <v>598</v>
      </c>
      <c r="F192" t="s">
        <v>6</v>
      </c>
      <c r="G192">
        <v>3000</v>
      </c>
      <c r="H192">
        <v>830</v>
      </c>
      <c r="I192">
        <v>0.75</v>
      </c>
      <c r="J192" t="s">
        <v>88</v>
      </c>
      <c r="L192" s="12" t="str">
        <f t="shared" si="10"/>
        <v>@PART[hadar_crew_s1_1]:AFTER[Tantares] // Hadar Airlock Compartment A
{
    @TechRequired = Not Valid Combination
    engineUpgradeType = standardLFO
    engineNumber = 
    engineNumberUpgrade = 
    engineName = 
    engineNameUpgrade = 
    enginePartUpgradeName = 
}</v>
      </c>
      <c r="M192" s="9" t="str">
        <f>_xlfn.XLOOKUP(_xlfn.CONCAT(N192,O192),TechTree!$C$2:$C$500,TechTree!$D$2:$D$500,"Not Valid Combination",0,1)</f>
        <v>Not Valid Combination</v>
      </c>
      <c r="N192" s="8" t="s">
        <v>214</v>
      </c>
      <c r="O192" s="8">
        <v>-118</v>
      </c>
      <c r="P192" s="8" t="s">
        <v>11</v>
      </c>
      <c r="V192" s="10" t="s">
        <v>244</v>
      </c>
      <c r="W192" s="10" t="s">
        <v>255</v>
      </c>
      <c r="Y192" s="10" t="s">
        <v>295</v>
      </c>
      <c r="Z192" s="10" t="s">
        <v>304</v>
      </c>
      <c r="AA192" s="10" t="s">
        <v>330</v>
      </c>
      <c r="AC192" s="12" t="str">
        <f t="shared" si="11"/>
        <v>PARTUPGRADE:NEEDS[Tantares]
{
    name = 
    partIcon = hadar_crew_s1_1
    techRequired = Not Valid Combination
    title = 
    basicInfo = Increased Thrust, Increased Specific Impulse
    manufacturer = Kiwi Imagineers
    description = 
}
@PARTUPGRADE[]:NEEDS[Tantares]:FOR[zKiwiTechTree]
{
    @entryCost = #$@PART[hadar_crew_s1_1]/entryCost$
    @entryCost *= #$@KIWI_ENGINE_MULTIPLIERS/KEROLOX/UPGRADE_ENTRYCOST_MULTIPLIER$
    @title = #$@PART[hadar_crew_s1_1]/title$ Upgrade
    @description = #Our imagineers dreamt about making the $@PART[hadar_crew_s1_1]/engineName$ thrustier and efficientier and have 'made it so'.
}
@PART[hadar_crew_s1_1]:NEEDS[Tantares]:AFTER[zzKiwiTechTree]
{
    @description = #$description$ \n\n&lt;color=#ff0000&gt;This engine has an upgrade in $@PARTUPGRADE[]/techRequired$!&lt;/color&gt; 
}</v>
      </c>
      <c r="AD192" s="14"/>
      <c r="AE192" s="18" t="s">
        <v>330</v>
      </c>
      <c r="AF192" s="18"/>
      <c r="AG192" s="18"/>
      <c r="AH192" s="18"/>
      <c r="AI192" s="18"/>
      <c r="AJ192" s="18"/>
      <c r="AK192" s="18"/>
      <c r="AL192" s="19" t="str">
        <f t="shared" si="12"/>
        <v/>
      </c>
      <c r="AM192" s="14"/>
      <c r="AN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",W192,CHAR(10),Parts!AQ192,CHAR(10),"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Tank",IF(Y192="NA/Balloon","    KiwiFuelSwitchIgnore = true",IF(Y192="standardLiquidFuel",_xlfn.CONCAT("    fuelTankUpgradeType = ",Y192,CHAR(10),"    fuelTankSizeUpgrade = ",Z192),_xlfn.CONCAT("    fuelTankUpgradeType = ",Y192))),IF(P192="RCS","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2" s="16" t="str">
        <f>IF(P192="Engine",VLOOKUP(W192,EngineUpgrades!$A$2:$C$19,2,FALSE),"")</f>
        <v>singleFuel</v>
      </c>
      <c r="AP192" s="16" t="str">
        <f>IF(P192="Engine",VLOOKUP(W192,EngineUpgrades!$A$2:$C$19,3,FALSE),"")</f>
        <v>KEROLOX</v>
      </c>
      <c r="AQ192" s="15" t="str">
        <f>_xlfn.XLOOKUP(AO192,EngineUpgrades!$D$1:$J$1,EngineUpgrades!$D$17:$J$17,"",0,1)</f>
        <v xml:space="preserve">    engineNumber = 
    engineNumberUpgrade = 
    engineName = 
    engineNameUpgrade = 
</v>
      </c>
      <c r="AR192" s="17">
        <v>2</v>
      </c>
      <c r="AS192" s="16" t="str">
        <f>IF(P192="Engine",_xlfn.XLOOKUP(_xlfn.CONCAT(N192,O192+AR192),TechTree!$C$2:$C$500,TechTree!$D$2:$D$500,"Not Valid Combination",0,1),"")</f>
        <v>Not Valid Combination</v>
      </c>
    </row>
    <row r="193" spans="1:45" ht="192.5" x14ac:dyDescent="0.35">
      <c r="A193" t="s">
        <v>595</v>
      </c>
      <c r="B193" t="s">
        <v>1368</v>
      </c>
      <c r="C193" t="s">
        <v>983</v>
      </c>
      <c r="D193" t="s">
        <v>984</v>
      </c>
      <c r="E193" t="s">
        <v>598</v>
      </c>
      <c r="F193" t="s">
        <v>6</v>
      </c>
      <c r="G193">
        <v>3000</v>
      </c>
      <c r="H193">
        <v>830</v>
      </c>
      <c r="I193">
        <v>0.75</v>
      </c>
      <c r="J193" t="s">
        <v>88</v>
      </c>
      <c r="L193" s="12" t="str">
        <f t="shared" si="10"/>
        <v>@PART[hadar_crew_s1_2]:AFTER[Tantares] // Hadar Airlock Compartment B
{
    @TechRequired = Not Valid Combination
    spacePlaneSystemUpgradeType = 
}</v>
      </c>
      <c r="M193" s="9" t="str">
        <f>_xlfn.XLOOKUP(_xlfn.CONCAT(N193,O193),TechTree!$C$2:$C$500,TechTree!$D$2:$D$500,"Not Valid Combination",0,1)</f>
        <v>Not Valid Combination</v>
      </c>
      <c r="N193" s="8" t="s">
        <v>337</v>
      </c>
      <c r="O193" s="8">
        <v>-119</v>
      </c>
      <c r="P193" s="8" t="s">
        <v>290</v>
      </c>
      <c r="V193" s="10" t="s">
        <v>244</v>
      </c>
      <c r="W193" s="10" t="s">
        <v>260</v>
      </c>
      <c r="Y193" s="10" t="s">
        <v>295</v>
      </c>
      <c r="Z193" s="10" t="s">
        <v>304</v>
      </c>
      <c r="AA193" s="10" t="s">
        <v>330</v>
      </c>
      <c r="AC193" s="12" t="str">
        <f t="shared" si="11"/>
        <v>// Choose the one with the part that you want to represent the system
PARTUPGRADE:NEEDS[Tantares]
{
    name = Upgrade
    partIcon = hadar_crew_s1_2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3" s="14"/>
      <c r="AE193" s="18" t="s">
        <v>330</v>
      </c>
      <c r="AF193" s="18"/>
      <c r="AG193" s="18"/>
      <c r="AH193" s="18"/>
      <c r="AI193" s="18"/>
      <c r="AJ193" s="18"/>
      <c r="AK193" s="18"/>
      <c r="AL193" s="19" t="str">
        <f t="shared" si="12"/>
        <v/>
      </c>
      <c r="AM193" s="14"/>
      <c r="AN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",W193,CHAR(10),Parts!AQ193,CHAR(10),"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Tank",IF(Y193="NA/Balloon","    KiwiFuelSwitchIgnore = true",IF(Y193="standardLiquidFuel",_xlfn.CONCAT("    fuelTankUpgradeType = ",Y193,CHAR(10),"    fuelTankSizeUpgrade = ",Z193),_xlfn.CONCAT("    fuelTankUpgradeType = ",Y193))),IF(P193="RCS","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3" s="16" t="str">
        <f>IF(P193="Engine",VLOOKUP(W193,EngineUpgrades!$A$2:$C$19,2,FALSE),"")</f>
        <v/>
      </c>
      <c r="AP193" s="16" t="str">
        <f>IF(P193="Engine",VLOOKUP(W193,EngineUpgrades!$A$2:$C$19,3,FALSE),"")</f>
        <v/>
      </c>
      <c r="AQ193" s="15" t="str">
        <f>_xlfn.XLOOKUP(AO193,EngineUpgrades!$D$1:$J$1,EngineUpgrades!$D$17:$J$17,"",0,1)</f>
        <v/>
      </c>
      <c r="AR193" s="17">
        <v>2</v>
      </c>
      <c r="AS193" s="16" t="str">
        <f>IF(P193="Engine",_xlfn.XLOOKUP(_xlfn.CONCAT(N193,O193+AR193),TechTree!$C$2:$C$500,TechTree!$D$2:$D$500,"Not Valid Combination",0,1),"")</f>
        <v/>
      </c>
    </row>
    <row r="194" spans="1:45" ht="252.5" x14ac:dyDescent="0.35">
      <c r="A194" t="s">
        <v>595</v>
      </c>
      <c r="B194" t="s">
        <v>1369</v>
      </c>
      <c r="C194" t="s">
        <v>985</v>
      </c>
      <c r="D194" t="s">
        <v>986</v>
      </c>
      <c r="E194" t="s">
        <v>598</v>
      </c>
      <c r="F194" t="s">
        <v>7</v>
      </c>
      <c r="G194">
        <v>450</v>
      </c>
      <c r="H194">
        <v>450</v>
      </c>
      <c r="I194">
        <v>0.05</v>
      </c>
      <c r="J194" t="s">
        <v>88</v>
      </c>
      <c r="L194" s="12" t="str">
        <f t="shared" si="10"/>
        <v>@PART[hadar_fuselage_s1_1]:AFTER[Tantares] // Hadar Size 1 Fuselage
{
    @TechRequired = Not Valid Combination
    engineUpgradeType = standardLFO
    engineNumber = 
    engineNumberUpgrade = 
    engineName = 
    engineNameUpgrade = 
    enginePartUpgradeName = 
}</v>
      </c>
      <c r="M194" s="9" t="str">
        <f>_xlfn.XLOOKUP(_xlfn.CONCAT(N194,O194),TechTree!$C$2:$C$500,TechTree!$D$2:$D$500,"Not Valid Combination",0,1)</f>
        <v>Not Valid Combination</v>
      </c>
      <c r="N194" s="8" t="s">
        <v>214</v>
      </c>
      <c r="O194" s="8">
        <v>-120</v>
      </c>
      <c r="P194" s="8" t="s">
        <v>11</v>
      </c>
      <c r="V194" s="10" t="s">
        <v>244</v>
      </c>
      <c r="W194" s="10" t="s">
        <v>255</v>
      </c>
      <c r="Y194" s="10" t="s">
        <v>295</v>
      </c>
      <c r="Z194" s="10" t="s">
        <v>304</v>
      </c>
      <c r="AA194" s="10" t="s">
        <v>330</v>
      </c>
      <c r="AC194" s="12" t="str">
        <f t="shared" si="11"/>
        <v>PARTUPGRADE:NEEDS[Tantares]
{
    name = 
    partIcon = hadar_fuselage_s1_1
    techRequired = Not Valid Combination
    title = 
    basicInfo = Increased Thrust, Increased Specific Impulse
    manufacturer = Kiwi Imagineers
    description = 
}
@PARTUPGRADE[]:NEEDS[Tantares]:FOR[zKiwiTechTree]
{
    @entryCost = #$@PART[hadar_fuselage_s1_1]/entryCost$
    @entryCost *= #$@KIWI_ENGINE_MULTIPLIERS/KEROLOX/UPGRADE_ENTRYCOST_MULTIPLIER$
    @title = #$@PART[hadar_fuselage_s1_1]/title$ Upgrade
    @description = #Our imagineers dreamt about making the $@PART[hadar_fuselage_s1_1]/engineName$ thrustier and efficientier and have 'made it so'.
}
@PART[hadar_fuselage_s1_1]:NEEDS[Tantares]:AFTER[zzKiwiTechTree]
{
    @description = #$description$ \n\n&lt;color=#ff0000&gt;This engine has an upgrade in $@PARTUPGRADE[]/techRequired$!&lt;/color&gt; 
}</v>
      </c>
      <c r="AD194" s="14"/>
      <c r="AE194" s="18" t="s">
        <v>330</v>
      </c>
      <c r="AF194" s="18"/>
      <c r="AG194" s="18"/>
      <c r="AH194" s="18"/>
      <c r="AI194" s="18"/>
      <c r="AJ194" s="18"/>
      <c r="AK194" s="18"/>
      <c r="AL194" s="19" t="str">
        <f t="shared" si="12"/>
        <v/>
      </c>
      <c r="AM194" s="14"/>
      <c r="AN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",W194,CHAR(10),Parts!AQ194,CHAR(10),"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Tank",IF(Y194="NA/Balloon","    KiwiFuelSwitchIgnore = true",IF(Y194="standardLiquidFuel",_xlfn.CONCAT("    fuelTankUpgradeType = ",Y194,CHAR(10),"    fuelTankSizeUpgrade = ",Z194),_xlfn.CONCAT("    fuelTankUpgradeType = ",Y194))),IF(P194="RCS","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4" s="16" t="str">
        <f>IF(P194="Engine",VLOOKUP(W194,EngineUpgrades!$A$2:$C$19,2,FALSE),"")</f>
        <v>singleFuel</v>
      </c>
      <c r="AP194" s="16" t="str">
        <f>IF(P194="Engine",VLOOKUP(W194,EngineUpgrades!$A$2:$C$19,3,FALSE),"")</f>
        <v>KEROLOX</v>
      </c>
      <c r="AQ194" s="15" t="str">
        <f>_xlfn.XLOOKUP(AO194,EngineUpgrades!$D$1:$J$1,EngineUpgrades!$D$17:$J$17,"",0,1)</f>
        <v xml:space="preserve">    engineNumber = 
    engineNumberUpgrade = 
    engineName = 
    engineNameUpgrade = 
</v>
      </c>
      <c r="AR194" s="17">
        <v>2</v>
      </c>
      <c r="AS194" s="16" t="str">
        <f>IF(P194="Engine",_xlfn.XLOOKUP(_xlfn.CONCAT(N194,O194+AR194),TechTree!$C$2:$C$500,TechTree!$D$2:$D$500,"Not Valid Combination",0,1),"")</f>
        <v>Not Valid Combination</v>
      </c>
    </row>
    <row r="195" spans="1:45" ht="192.5" x14ac:dyDescent="0.35">
      <c r="A195" t="s">
        <v>595</v>
      </c>
      <c r="B195" t="s">
        <v>1370</v>
      </c>
      <c r="C195" t="s">
        <v>987</v>
      </c>
      <c r="D195" t="s">
        <v>988</v>
      </c>
      <c r="E195" t="s">
        <v>598</v>
      </c>
      <c r="F195" t="s">
        <v>6</v>
      </c>
      <c r="G195">
        <v>3200</v>
      </c>
      <c r="H195">
        <v>3200</v>
      </c>
      <c r="I195">
        <v>1.25</v>
      </c>
      <c r="J195" t="s">
        <v>88</v>
      </c>
      <c r="L195" s="12" t="str">
        <f t="shared" si="10"/>
        <v>@PART[mira_crew_s1_1]:AFTER[Tantares] // Mira Docking Module
{
    @TechRequired = Not Valid Combination
    spacePlaneSystemUpgradeType = 
}</v>
      </c>
      <c r="M195" s="9" t="str">
        <f>_xlfn.XLOOKUP(_xlfn.CONCAT(N195,O195),TechTree!$C$2:$C$500,TechTree!$D$2:$D$500,"Not Valid Combination",0,1)</f>
        <v>Not Valid Combination</v>
      </c>
      <c r="N195" s="8" t="s">
        <v>337</v>
      </c>
      <c r="O195" s="8">
        <v>-121</v>
      </c>
      <c r="P195" s="8" t="s">
        <v>290</v>
      </c>
      <c r="V195" s="10" t="s">
        <v>244</v>
      </c>
      <c r="W195" s="10" t="s">
        <v>260</v>
      </c>
      <c r="Y195" s="10" t="s">
        <v>295</v>
      </c>
      <c r="Z195" s="10" t="s">
        <v>304</v>
      </c>
      <c r="AA195" s="10" t="s">
        <v>330</v>
      </c>
      <c r="AC195" s="12" t="str">
        <f t="shared" si="11"/>
        <v>// Choose the one with the part that you want to represent the system
PARTUPGRADE:NEEDS[Tantares]
{
    name = Upgrade
    partIcon = mira_crew_s1_1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5" s="14"/>
      <c r="AE195" s="18" t="s">
        <v>330</v>
      </c>
      <c r="AF195" s="18"/>
      <c r="AG195" s="18"/>
      <c r="AH195" s="18"/>
      <c r="AI195" s="18"/>
      <c r="AJ195" s="18"/>
      <c r="AK195" s="18"/>
      <c r="AL195" s="19" t="str">
        <f t="shared" si="12"/>
        <v/>
      </c>
      <c r="AM195" s="14"/>
      <c r="AN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",W195,CHAR(10),Parts!AQ195,CHAR(10),"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Tank",IF(Y195="NA/Balloon","    KiwiFuelSwitchIgnore = true",IF(Y195="standardLiquidFuel",_xlfn.CONCAT("    fuelTankUpgradeType = ",Y195,CHAR(10),"    fuelTankSizeUpgrade = ",Z195),_xlfn.CONCAT("    fuelTankUpgradeType = ",Y195))),IF(P195="RCS","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5" s="16" t="str">
        <f>IF(P195="Engine",VLOOKUP(W195,EngineUpgrades!$A$2:$C$19,2,FALSE),"")</f>
        <v/>
      </c>
      <c r="AP195" s="16" t="str">
        <f>IF(P195="Engine",VLOOKUP(W195,EngineUpgrades!$A$2:$C$19,3,FALSE),"")</f>
        <v/>
      </c>
      <c r="AQ195" s="15" t="str">
        <f>_xlfn.XLOOKUP(AO195,EngineUpgrades!$D$1:$J$1,EngineUpgrades!$D$17:$J$17,"",0,1)</f>
        <v/>
      </c>
      <c r="AR195" s="17">
        <v>2</v>
      </c>
      <c r="AS195" s="16" t="str">
        <f>IF(P195="Engine",_xlfn.XLOOKUP(_xlfn.CONCAT(N195,O195+AR195),TechTree!$C$2:$C$500,TechTree!$D$2:$D$500,"Not Valid Combination",0,1),"")</f>
        <v/>
      </c>
    </row>
    <row r="196" spans="1:45" ht="252.5" x14ac:dyDescent="0.35">
      <c r="A196" t="s">
        <v>595</v>
      </c>
      <c r="B196" t="s">
        <v>1371</v>
      </c>
      <c r="C196" t="s">
        <v>989</v>
      </c>
      <c r="D196" t="s">
        <v>990</v>
      </c>
      <c r="E196" t="s">
        <v>598</v>
      </c>
      <c r="F196" t="s">
        <v>7</v>
      </c>
      <c r="G196">
        <v>7500</v>
      </c>
      <c r="H196">
        <v>750</v>
      </c>
      <c r="I196">
        <v>0.5</v>
      </c>
      <c r="J196" t="s">
        <v>144</v>
      </c>
      <c r="L196" s="12" t="str">
        <f t="shared" si="10"/>
        <v>@PART[rotanev_aeroshell_s2_s1p5_1]:AFTER[Tantares] // Rotanev Size 2 Aeroshell A
{
    @TechRequired = Not Valid Combination
    engineUpgradeType = standardLFO
    engineNumber = 
    engineNumberUpgrade = 
    engineName = 
    engineNameUpgrade = 
    enginePartUpgradeName = 
}</v>
      </c>
      <c r="M196" s="9" t="str">
        <f>_xlfn.XLOOKUP(_xlfn.CONCAT(N196,O196),TechTree!$C$2:$C$500,TechTree!$D$2:$D$500,"Not Valid Combination",0,1)</f>
        <v>Not Valid Combination</v>
      </c>
      <c r="N196" s="8" t="s">
        <v>214</v>
      </c>
      <c r="O196" s="8">
        <v>-122</v>
      </c>
      <c r="P196" s="8" t="s">
        <v>11</v>
      </c>
      <c r="V196" s="10" t="s">
        <v>244</v>
      </c>
      <c r="W196" s="10" t="s">
        <v>255</v>
      </c>
      <c r="Y196" s="10" t="s">
        <v>295</v>
      </c>
      <c r="Z196" s="10" t="s">
        <v>304</v>
      </c>
      <c r="AA196" s="10" t="s">
        <v>330</v>
      </c>
      <c r="AC196" s="12" t="str">
        <f t="shared" si="11"/>
        <v>PARTUPGRADE:NEEDS[Tantares]
{
    name = 
    partIcon = rotanev_aeroshell_s2_s1p5_1
    techRequired = Not Valid Combination
    title = 
    basicInfo = Increased Thrust, Increased Specific Impulse
    manufacturer = Kiwi Imagineers
    description = 
}
@PARTUPGRADE[]:NEEDS[Tantares]:FOR[zKiwiTechTree]
{
    @entryCost = #$@PART[rotanev_aeroshell_s2_s1p5_1]/entryCost$
    @entryCost *= #$@KIWI_ENGINE_MULTIPLIERS/KEROLOX/UPGRADE_ENTRYCOST_MULTIPLIER$
    @title = #$@PART[rotanev_aeroshell_s2_s1p5_1]/title$ Upgrade
    @description = #Our imagineers dreamt about making the $@PART[rotanev_aeroshell_s2_s1p5_1]/engineName$ thrustier and efficientier and have 'made it so'.
}
@PART[rotanev_aeroshell_s2_s1p5_1]:NEEDS[Tantares]:AFTER[zzKiwiTechTree]
{
    @description = #$description$ \n\n&lt;color=#ff0000&gt;This engine has an upgrade in $@PARTUPGRADE[]/techRequired$!&lt;/color&gt; 
}</v>
      </c>
      <c r="AD196" s="14"/>
      <c r="AE196" s="18" t="s">
        <v>330</v>
      </c>
      <c r="AF196" s="18"/>
      <c r="AG196" s="18"/>
      <c r="AH196" s="18"/>
      <c r="AI196" s="18"/>
      <c r="AJ196" s="18"/>
      <c r="AK196" s="18"/>
      <c r="AL196" s="19" t="str">
        <f t="shared" si="12"/>
        <v/>
      </c>
      <c r="AM196" s="14"/>
      <c r="AN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",W196,CHAR(10),Parts!AQ196,CHAR(10),"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Tank",IF(Y196="NA/Balloon","    KiwiFuelSwitchIgnore = true",IF(Y196="standardLiquidFuel",_xlfn.CONCAT("    fuelTankUpgradeType = ",Y196,CHAR(10),"    fuelTankSizeUpgrade = ",Z196),_xlfn.CONCAT("    fuelTankUpgradeType = ",Y196))),IF(P196="RCS","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6" s="16" t="str">
        <f>IF(P196="Engine",VLOOKUP(W196,EngineUpgrades!$A$2:$C$19,2,FALSE),"")</f>
        <v>singleFuel</v>
      </c>
      <c r="AP196" s="16" t="str">
        <f>IF(P196="Engine",VLOOKUP(W196,EngineUpgrades!$A$2:$C$19,3,FALSE),"")</f>
        <v>KEROLOX</v>
      </c>
      <c r="AQ196" s="15" t="str">
        <f>_xlfn.XLOOKUP(AO196,EngineUpgrades!$D$1:$J$1,EngineUpgrades!$D$17:$J$17,"",0,1)</f>
        <v xml:space="preserve">    engineNumber = 
    engineNumberUpgrade = 
    engineName = 
    engineNameUpgrade = 
</v>
      </c>
      <c r="AR196" s="17">
        <v>2</v>
      </c>
      <c r="AS196" s="16" t="str">
        <f>IF(P196="Engine",_xlfn.XLOOKUP(_xlfn.CONCAT(N196,O196+AR196),TechTree!$C$2:$C$500,TechTree!$D$2:$D$500,"Not Valid Combination",0,1),"")</f>
        <v>Not Valid Combination</v>
      </c>
    </row>
    <row r="197" spans="1:45" ht="192.5" x14ac:dyDescent="0.35">
      <c r="A197" t="s">
        <v>595</v>
      </c>
      <c r="B197" t="s">
        <v>1372</v>
      </c>
      <c r="C197" t="s">
        <v>991</v>
      </c>
      <c r="D197" t="s">
        <v>992</v>
      </c>
      <c r="E197" t="s">
        <v>598</v>
      </c>
      <c r="F197" t="s">
        <v>7</v>
      </c>
      <c r="G197">
        <v>15000</v>
      </c>
      <c r="H197">
        <v>1500</v>
      </c>
      <c r="I197">
        <v>1</v>
      </c>
      <c r="J197" t="s">
        <v>144</v>
      </c>
      <c r="L197" s="12" t="str">
        <f t="shared" ref="L197:L199" si="13">_xlfn.CONCAT("@PART[",C197,"]:AFTER[",A197,"] // ",IF(Q197="",D197,_xlfn.CONCAT(Q197," (",D197,")")),CHAR(10),"{",CHAR(10),"    @TechRequired = ",M197,IF($Q197&lt;&gt;"",_xlfn.CONCAT(CHAR(10),"    @",$Q$1," = ",$Q197),""),IF($R197&lt;&gt;"",_xlfn.CONCAT(CHAR(10),"    @",$R$1," = ",$R197),""),IF($S197&lt;&gt;"",_xlfn.CONCAT(CHAR(10),"    @",$S$1," = ",$S197),""),IF($T197&lt;&gt;"",_xlfn.CONCAT(CHAR(10),"    @",$T$1," = ",$T197),""),IF($U197&lt;&gt;"",_xlfn.CONCAT(CHAR(10),U197),""),IF($AN197&lt;&gt;"",IF(P197="RTG","",_xlfn.CONCAT(CHAR(10),$AN197)),""),IF(AL197&lt;&gt;"",_xlfn.CONCAT(CHAR(10),AL197),""),CHAR(10),"}",IF(AA197="Yes",_xlfn.CONCAT(CHAR(10),"@PART[",C197,"]:NEEDS[KiwiDeprecate]:AFTER[",A197,"]",CHAR(10),"{",CHAR(10),"    kiwiDeprecate = true",CHAR(10),"}"),""),IF(P197="RTG",AN197,""))</f>
        <v>@PART[rotanev_aeroshell_s2_s1p5_2]:AFTER[Tantares] // Rotanev Size 2 Aeroshell B
{
    @TechRequired = Not Valid Combination
    spacePlaneSystemUpgradeType = 
}</v>
      </c>
      <c r="M197" s="9" t="str">
        <f>_xlfn.XLOOKUP(_xlfn.CONCAT(N197,O197),TechTree!$C$2:$C$500,TechTree!$D$2:$D$500,"Not Valid Combination",0,1)</f>
        <v>Not Valid Combination</v>
      </c>
      <c r="N197" s="8" t="s">
        <v>337</v>
      </c>
      <c r="O197" s="8">
        <v>-123</v>
      </c>
      <c r="P197" s="8" t="s">
        <v>290</v>
      </c>
      <c r="V197" s="10" t="s">
        <v>244</v>
      </c>
      <c r="W197" s="10" t="s">
        <v>260</v>
      </c>
      <c r="Y197" s="10" t="s">
        <v>295</v>
      </c>
      <c r="Z197" s="10" t="s">
        <v>304</v>
      </c>
      <c r="AA197" s="10" t="s">
        <v>330</v>
      </c>
      <c r="AC197" s="12" t="str">
        <f t="shared" ref="AC197:AC199" si="14">IF(P197="Engine",_xlfn.CONCAT("PARTUPGRADE:NEEDS[",A197,"]",CHAR(10),"{",CHAR(10),"    name = ",X197,CHAR(10),"    partIcon = ",C197,CHAR(10),"    techRequired = ",AS197,CHAR(10),"    title = ",CHAR(10),"    basicInfo = Increased Thrust, Increased Specific Impulse",CHAR(10),"    manufacturer = Kiwi Imagineers",CHAR(10),"    description = ",CHAR(10),"}",CHAR(10),"@PARTUPGRADE[",X197,"]:NEEDS[",A197,"]:FOR[zKiwiTechTree]",CHAR(10),"{",CHAR(10),"    @entryCost = #$@PART[",C197,"]/entryCost$",CHAR(10),"    @entryCost *= #$@KIWI_ENGINE_MULTIPLIERS/",AP197,"/UPGRADE_ENTRYCOST_MULTIPLIER$",CHAR(10),"    @title = #$@PART[",C197,"]/title$ Upgrade",CHAR(10),"    @description = #Our imagineers dreamt about making the $@PART[",C197,"]/engineName$ thrustier and efficientier and have 'made it so'.",CHAR(10),"}",CHAR(10),"@PART[",C197,"]:NEEDS[",A197,"]:AFTER[zzKiwiTechTree]",CHAR(10),"{",CHAR(10),"    @description = #$description$ \n\n&lt;color=#ff0000&gt;This engine has an upgrade in $@PARTUPGRADE[",X197,"]/techRequired$!&lt;/color&gt; ",CHAR(10),"}"),IF(OR(P197="System",P197="System and Space Capability")=TRUE,_xlfn.CONCAT("// Choose the one with the part that you want to represent the system",CHAR(10),"PARTUPGRADE:NEEDS[",A197,"]",CHAR(10),"{",CHAR(10),"    name = ",X197,"Upgrade",CHAR(10),"    partIcon = ",C197,CHAR(10),"    techRequired = ",AS197,CHAR(10),"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System",CHAR(10),"}",CHAR(10),"@PART[*]:HAS[#spacePlaneSystemUpgradeType[",X197,"]]:FOR[zzzKiwiTechTree]",CHAR(10),"{",CHAR(10),"    @description = #$description$ \n\n&lt;color=#ff0000&gt;The INSERT HERE System has upgrades in $@PARTUPGRADE[",X197,"Upgrade]/techRequired$!&lt;/color&gt; ",CHAR(10),"}"),""))</f>
        <v>// Choose the one with the part that you want to represent the system
PARTUPGRADE:NEEDS[Tantares]
{
    name = Upgrade
    partIcon = rotanev_aeroshell_s2_s1p5_2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7" s="14"/>
      <c r="AE197" s="18" t="s">
        <v>330</v>
      </c>
      <c r="AF197" s="18"/>
      <c r="AG197" s="18"/>
      <c r="AH197" s="18"/>
      <c r="AI197" s="18"/>
      <c r="AJ197" s="18"/>
      <c r="AK197" s="18"/>
      <c r="AL197" s="19" t="str">
        <f t="shared" ref="AL197:AL199" si="15">IF(AE197="Yes",_xlfn.CONCAT("    @MODULE[ModuleEngines*]",CHAR(10),"    {",IF(AF197&lt;&gt;"",_xlfn.CONCAT(CHAR(10),"        @maxThrust = ",AF197),""),IF(AG197&lt;&gt;"",_xlfn.CONCAT(CHAR(10),"        !atmosphereCurve {}",CHAR(10),"        atmosphereCurve",CHAR(10),"        {",IF(AG197&lt;&gt;"",_xlfn.CONCAT(CHAR(10),"            key = ",AG197),""),IF(AH197&lt;&gt;"",_xlfn.CONCAT(CHAR(10),"            key = ",AH197),""),IF(AI197&lt;&gt;"",_xlfn.CONCAT(CHAR(10),"            key = ",AI197),""),IF(AJ197&lt;&gt;"",_xlfn.CONCAT(CHAR(10),"            key = ",AJ197),""),IF(AK197&lt;&gt;"",_xlfn.CONCAT(CHAR(10),"            key = ",AK197),""),CHAR(10),"        }"),""),CHAR(10),"    }"),"")</f>
        <v/>
      </c>
      <c r="AM197" s="14"/>
      <c r="AN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",W197,CHAR(10),Parts!AQ197,CHAR(10),"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Tank",IF(Y197="NA/Balloon","    KiwiFuelSwitchIgnore = true",IF(Y197="standardLiquidFuel",_xlfn.CONCAT("    fuelTankUpgradeType = ",Y197,CHAR(10),"    fuelTankSizeUpgrade = ",Z197),_xlfn.CONCAT("    fuelTankUpgradeType = ",Y197))),IF(P197="RCS","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7" s="16" t="str">
        <f>IF(P197="Engine",VLOOKUP(W197,EngineUpgrades!$A$2:$C$19,2,FALSE),"")</f>
        <v/>
      </c>
      <c r="AP197" s="16" t="str">
        <f>IF(P197="Engine",VLOOKUP(W197,EngineUpgrades!$A$2:$C$19,3,FALSE),"")</f>
        <v/>
      </c>
      <c r="AQ197" s="15" t="str">
        <f>_xlfn.XLOOKUP(AO197,EngineUpgrades!$D$1:$J$1,EngineUpgrades!$D$17:$J$17,"",0,1)</f>
        <v/>
      </c>
      <c r="AR197" s="17">
        <v>2</v>
      </c>
      <c r="AS197" s="16" t="str">
        <f>IF(P197="Engine",_xlfn.XLOOKUP(_xlfn.CONCAT(N197,O197+AR197),TechTree!$C$2:$C$500,TechTree!$D$2:$D$500,"Not Valid Combination",0,1),"")</f>
        <v/>
      </c>
    </row>
    <row r="198" spans="1:45" ht="252.5" x14ac:dyDescent="0.35">
      <c r="A198" t="s">
        <v>595</v>
      </c>
      <c r="B198" t="s">
        <v>1373</v>
      </c>
      <c r="C198" t="s">
        <v>993</v>
      </c>
      <c r="D198" t="s">
        <v>994</v>
      </c>
      <c r="E198" t="s">
        <v>598</v>
      </c>
      <c r="F198" t="s">
        <v>10</v>
      </c>
      <c r="G198">
        <v>18750</v>
      </c>
      <c r="H198">
        <v>3750</v>
      </c>
      <c r="I198">
        <v>0.5</v>
      </c>
      <c r="J198" t="s">
        <v>144</v>
      </c>
      <c r="L198" s="12" t="str">
        <f t="shared" si="13"/>
        <v>@PART[rotanev_battery_s2_1]:AFTER[Tantares] // Rotanev Size 2 Battery Module A
{
    @TechRequired = Not Valid Combination
    engineUpgradeType = standardLFO
    engineNumber = 
    engineNumberUpgrade = 
    engineName = 
    engineNameUpgrade = 
    enginePartUpgradeName = 
}</v>
      </c>
      <c r="M198" s="9" t="str">
        <f>_xlfn.XLOOKUP(_xlfn.CONCAT(N198,O198),TechTree!$C$2:$C$500,TechTree!$D$2:$D$500,"Not Valid Combination",0,1)</f>
        <v>Not Valid Combination</v>
      </c>
      <c r="N198" s="8" t="s">
        <v>214</v>
      </c>
      <c r="O198" s="8">
        <v>-124</v>
      </c>
      <c r="P198" s="8" t="s">
        <v>11</v>
      </c>
      <c r="V198" s="10" t="s">
        <v>244</v>
      </c>
      <c r="W198" s="10" t="s">
        <v>255</v>
      </c>
      <c r="Y198" s="10" t="s">
        <v>295</v>
      </c>
      <c r="Z198" s="10" t="s">
        <v>304</v>
      </c>
      <c r="AA198" s="10" t="s">
        <v>330</v>
      </c>
      <c r="AC198" s="12" t="str">
        <f t="shared" si="14"/>
        <v>PARTUPGRADE:NEEDS[Tantares]
{
    name = 
    partIcon = rotanev_battery_s2_1
    techRequired = Not Valid Combination
    title = 
    basicInfo = Increased Thrust, Increased Specific Impulse
    manufacturer = Kiwi Imagineers
    description = 
}
@PARTUPGRADE[]:NEEDS[Tantares]:FOR[zKiwiTechTree]
{
    @entryCost = #$@PART[rotanev_battery_s2_1]/entryCost$
    @entryCost *= #$@KIWI_ENGINE_MULTIPLIERS/KEROLOX/UPGRADE_ENTRYCOST_MULTIPLIER$
    @title = #$@PART[rotanev_battery_s2_1]/title$ Upgrade
    @description = #Our imagineers dreamt about making the $@PART[rotanev_battery_s2_1]/engineName$ thrustier and efficientier and have 'made it so'.
}
@PART[rotanev_battery_s2_1]:NEEDS[Tantares]:AFTER[zzKiwiTechTree]
{
    @description = #$description$ \n\n&lt;color=#ff0000&gt;This engine has an upgrade in $@PARTUPGRADE[]/techRequired$!&lt;/color&gt; 
}</v>
      </c>
      <c r="AD198" s="14"/>
      <c r="AE198" s="18" t="s">
        <v>330</v>
      </c>
      <c r="AF198" s="18"/>
      <c r="AG198" s="18"/>
      <c r="AH198" s="18"/>
      <c r="AI198" s="18"/>
      <c r="AJ198" s="18"/>
      <c r="AK198" s="18"/>
      <c r="AL198" s="19" t="str">
        <f t="shared" si="15"/>
        <v/>
      </c>
      <c r="AM198" s="14"/>
      <c r="AN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",W198,CHAR(10),Parts!AQ198,CHAR(10),"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Tank",IF(Y198="NA/Balloon","    KiwiFuelSwitchIgnore = true",IF(Y198="standardLiquidFuel",_xlfn.CONCAT("    fuelTankUpgradeType = ",Y198,CHAR(10),"    fuelTankSizeUpgrade = ",Z198),_xlfn.CONCAT("    fuelTankUpgradeType = ",Y198))),IF(P198="RCS","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8" s="16" t="str">
        <f>IF(P198="Engine",VLOOKUP(W198,EngineUpgrades!$A$2:$C$19,2,FALSE),"")</f>
        <v>singleFuel</v>
      </c>
      <c r="AP198" s="16" t="str">
        <f>IF(P198="Engine",VLOOKUP(W198,EngineUpgrades!$A$2:$C$19,3,FALSE),"")</f>
        <v>KEROLOX</v>
      </c>
      <c r="AQ198" s="15" t="str">
        <f>_xlfn.XLOOKUP(AO198,EngineUpgrades!$D$1:$J$1,EngineUpgrades!$D$17:$J$17,"",0,1)</f>
        <v xml:space="preserve">    engineNumber = 
    engineNumberUpgrade = 
    engineName = 
    engineNameUpgrade = 
</v>
      </c>
      <c r="AR198" s="17">
        <v>2</v>
      </c>
      <c r="AS198" s="16" t="str">
        <f>IF(P198="Engine",_xlfn.XLOOKUP(_xlfn.CONCAT(N198,O198+AR198),TechTree!$C$2:$C$500,TechTree!$D$2:$D$500,"Not Valid Combination",0,1),"")</f>
        <v>Not Valid Combination</v>
      </c>
    </row>
    <row r="199" spans="1:45" ht="192.5" x14ac:dyDescent="0.35">
      <c r="A199" t="s">
        <v>595</v>
      </c>
      <c r="B199" t="s">
        <v>1374</v>
      </c>
      <c r="C199" t="s">
        <v>995</v>
      </c>
      <c r="D199" t="s">
        <v>996</v>
      </c>
      <c r="E199" t="s">
        <v>598</v>
      </c>
      <c r="F199" t="s">
        <v>10</v>
      </c>
      <c r="G199">
        <v>37500</v>
      </c>
      <c r="H199">
        <v>7500</v>
      </c>
      <c r="I199">
        <v>1</v>
      </c>
      <c r="J199" t="s">
        <v>144</v>
      </c>
      <c r="L199" s="12" t="str">
        <f t="shared" si="13"/>
        <v>@PART[rotanev_battery_s2_2]:AFTER[Tantares] // Rotanev Size 2 Battery Module B
{
    @TechRequired = Not Valid Combination
    spacePlaneSystemUpgradeType = 
}</v>
      </c>
      <c r="M199" s="9" t="str">
        <f>_xlfn.XLOOKUP(_xlfn.CONCAT(N199,O199),TechTree!$C$2:$C$500,TechTree!$D$2:$D$500,"Not Valid Combination",0,1)</f>
        <v>Not Valid Combination</v>
      </c>
      <c r="N199" s="8" t="s">
        <v>337</v>
      </c>
      <c r="O199" s="8">
        <v>-125</v>
      </c>
      <c r="P199" s="8" t="s">
        <v>290</v>
      </c>
      <c r="V199" s="10" t="s">
        <v>244</v>
      </c>
      <c r="W199" s="10" t="s">
        <v>260</v>
      </c>
      <c r="Y199" s="10" t="s">
        <v>295</v>
      </c>
      <c r="Z199" s="10" t="s">
        <v>304</v>
      </c>
      <c r="AA199" s="10" t="s">
        <v>330</v>
      </c>
      <c r="AC199" s="12" t="str">
        <f t="shared" si="14"/>
        <v>// Choose the one with the part that you want to represent the system
PARTUPGRADE:NEEDS[Tantares]
{
    name = Upgrade
    partIcon = rotanev_battery_s2_2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9" s="14"/>
      <c r="AE199" s="18" t="s">
        <v>330</v>
      </c>
      <c r="AF199" s="18"/>
      <c r="AG199" s="18"/>
      <c r="AH199" s="18"/>
      <c r="AI199" s="18"/>
      <c r="AJ199" s="18"/>
      <c r="AK199" s="18"/>
      <c r="AL199" s="19" t="str">
        <f t="shared" si="15"/>
        <v/>
      </c>
      <c r="AM199" s="14"/>
      <c r="AN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",W199,CHAR(10),Parts!AQ199,CHAR(10),"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Tank",IF(Y199="NA/Balloon","    KiwiFuelSwitchIgnore = true",IF(Y199="standardLiquidFuel",_xlfn.CONCAT("    fuelTankUpgradeType = ",Y199,CHAR(10),"    fuelTankSizeUpgrade = ",Z199),_xlfn.CONCAT("    fuelTankUpgradeType = ",Y199))),IF(P199="RCS","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9" s="16" t="str">
        <f>IF(P199="Engine",VLOOKUP(W199,EngineUpgrades!$A$2:$C$19,2,FALSE),"")</f>
        <v/>
      </c>
      <c r="AP199" s="16" t="str">
        <f>IF(P199="Engine",VLOOKUP(W199,EngineUpgrades!$A$2:$C$19,3,FALSE),"")</f>
        <v/>
      </c>
      <c r="AQ199" s="15" t="str">
        <f>_xlfn.XLOOKUP(AO199,EngineUpgrades!$D$1:$J$1,EngineUpgrades!$D$17:$J$17,"",0,1)</f>
        <v/>
      </c>
      <c r="AR199" s="17">
        <v>2</v>
      </c>
      <c r="AS199" s="16" t="str">
        <f>IF(P199="Engine",_xlfn.XLOOKUP(_xlfn.CONCAT(N199,O199+AR199),TechTree!$C$2:$C$500,TechTree!$D$2:$D$500,"Not Valid Combination",0,1),"")</f>
        <v/>
      </c>
    </row>
    <row r="200" spans="1:45" ht="252.5" x14ac:dyDescent="0.35">
      <c r="A200" t="s">
        <v>595</v>
      </c>
      <c r="B200" t="s">
        <v>1375</v>
      </c>
      <c r="C200" t="s">
        <v>997</v>
      </c>
      <c r="D200" t="s">
        <v>998</v>
      </c>
      <c r="E200" t="s">
        <v>598</v>
      </c>
      <c r="F200" t="s">
        <v>7</v>
      </c>
      <c r="G200">
        <v>750</v>
      </c>
      <c r="H200">
        <v>75</v>
      </c>
      <c r="I200">
        <v>7.4999999999999997E-2</v>
      </c>
      <c r="J200" t="s">
        <v>144</v>
      </c>
      <c r="L200" s="12" t="str">
        <f t="shared" ref="L200:L263" si="16">_xlfn.CONCAT("@PART[",C200,"]:AFTER[",A200,"] // ",IF(Q200="",D200,_xlfn.CONCAT(Q200," (",D200,")")),CHAR(10),"{",CHAR(10),"    @TechRequired = ",M200,IF($Q200&lt;&gt;"",_xlfn.CONCAT(CHAR(10),"    @",$Q$1," = ",$Q200),""),IF($R200&lt;&gt;"",_xlfn.CONCAT(CHAR(10),"    @",$R$1," = ",$R200),""),IF($S200&lt;&gt;"",_xlfn.CONCAT(CHAR(10),"    @",$S$1," = ",$S200),""),IF($T200&lt;&gt;"",_xlfn.CONCAT(CHAR(10),"    @",$T$1," = ",$T200),""),IF($U200&lt;&gt;"",_xlfn.CONCAT(CHAR(10),U200),""),IF($AN200&lt;&gt;"",IF(P200="RTG","",_xlfn.CONCAT(CHAR(10),$AN200)),""),IF(AL200&lt;&gt;"",_xlfn.CONCAT(CHAR(10),AL200),""),CHAR(10),"}",IF(AA200="Yes",_xlfn.CONCAT(CHAR(10),"@PART[",C200,"]:NEEDS[KiwiDeprecate]:AFTER[",A200,"]",CHAR(10),"{",CHAR(10),"    kiwiDeprecate = true",CHAR(10),"}"),""),IF(P200="RTG",AN200,""))</f>
        <v>@PART[rotanev_cap_s0p5_1]:AFTER[Tantares] // Rotanev Size 0.5 Structural Cap
{
    @TechRequired = Not Valid Combination
    engineUpgradeType = standardLFO
    engineNumber = 
    engineNumberUpgrade = 
    engineName = 
    engineNameUpgrade = 
    enginePartUpgradeName = 
}</v>
      </c>
      <c r="M200" s="9" t="str">
        <f>_xlfn.XLOOKUP(_xlfn.CONCAT(N200,O200),TechTree!$C$2:$C$500,TechTree!$D$2:$D$500,"Not Valid Combination",0,1)</f>
        <v>Not Valid Combination</v>
      </c>
      <c r="N200" s="8" t="s">
        <v>214</v>
      </c>
      <c r="O200" s="8">
        <v>-126</v>
      </c>
      <c r="P200" s="8" t="s">
        <v>11</v>
      </c>
      <c r="V200" s="10" t="s">
        <v>244</v>
      </c>
      <c r="W200" s="10" t="s">
        <v>255</v>
      </c>
      <c r="Y200" s="10" t="s">
        <v>295</v>
      </c>
      <c r="Z200" s="10" t="s">
        <v>304</v>
      </c>
      <c r="AA200" s="10" t="s">
        <v>330</v>
      </c>
      <c r="AC200" s="12" t="str">
        <f t="shared" ref="AC200:AC263" si="17">IF(P200="Engine",_xlfn.CONCAT("PARTUPGRADE:NEEDS[",A200,"]",CHAR(10),"{",CHAR(10),"    name = ",X200,CHAR(10),"    partIcon = ",C200,CHAR(10),"    techRequired = ",AS200,CHAR(10),"    title = ",CHAR(10),"    basicInfo = Increased Thrust, Increased Specific Impulse",CHAR(10),"    manufacturer = Kiwi Imagineers",CHAR(10),"    description = ",CHAR(10),"}",CHAR(10),"@PARTUPGRADE[",X200,"]:NEEDS[",A200,"]:FOR[zKiwiTechTree]",CHAR(10),"{",CHAR(10),"    @entryCost = #$@PART[",C200,"]/entryCost$",CHAR(10),"    @entryCost *= #$@KIWI_ENGINE_MULTIPLIERS/",AP200,"/UPGRADE_ENTRYCOST_MULTIPLIER$",CHAR(10),"    @title = #$@PART[",C200,"]/title$ Upgrade",CHAR(10),"    @description = #Our imagineers dreamt about making the $@PART[",C200,"]/engineName$ thrustier and efficientier and have 'made it so'.",CHAR(10),"}",CHAR(10),"@PART[",C200,"]:NEEDS[",A200,"]:AFTER[zzKiwiTechTree]",CHAR(10),"{",CHAR(10),"    @description = #$description$ \n\n&lt;color=#ff0000&gt;This engine has an upgrade in $@PARTUPGRADE[",X200,"]/techRequired$!&lt;/color&gt; ",CHAR(10),"}"),IF(OR(P200="System",P200="System and Space Capability")=TRUE,_xlfn.CONCAT("// Choose the one with the part that you want to represent the system",CHAR(10),"PARTUPGRADE:NEEDS[",A200,"]",CHAR(10),"{",CHAR(10),"    name = ",X200,"Upgrade",CHAR(10),"    partIcon = ",C200,CHAR(10),"    techRequired = ",AS200,CHAR(10),"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System",CHAR(10),"}",CHAR(10),"@PART[*]:HAS[#spacePlaneSystemUpgradeType[",X200,"]]:FOR[zzzKiwiTechTree]",CHAR(10),"{",CHAR(10),"    @description = #$description$ \n\n&lt;color=#ff0000&gt;The INSERT HERE System has upgrades in $@PARTUPGRADE[",X200,"Upgrade]/techRequired$!&lt;/color&gt; ",CHAR(10),"}"),""))</f>
        <v>PARTUPGRADE:NEEDS[Tantares]
{
    name = 
    partIcon = rotanev_cap_s0p5_1
    techRequired = Not Valid Combination
    title = 
    basicInfo = Increased Thrust, Increased Specific Impulse
    manufacturer = Kiwi Imagineers
    description = 
}
@PARTUPGRADE[]:NEEDS[Tantares]:FOR[zKiwiTechTree]
{
    @entryCost = #$@PART[rotanev_cap_s0p5_1]/entryCost$
    @entryCost *= #$@KIWI_ENGINE_MULTIPLIERS/KEROLOX/UPGRADE_ENTRYCOST_MULTIPLIER$
    @title = #$@PART[rotanev_cap_s0p5_1]/title$ Upgrade
    @description = #Our imagineers dreamt about making the $@PART[rotanev_cap_s0p5_1]/engineName$ thrustier and efficientier and have 'made it so'.
}
@PART[rotanev_cap_s0p5_1]:NEEDS[Tantares]:AFTER[zzKiwiTechTree]
{
    @description = #$description$ \n\n&lt;color=#ff0000&gt;This engine has an upgrade in $@PARTUPGRADE[]/techRequired$!&lt;/color&gt; 
}</v>
      </c>
      <c r="AD200" s="14"/>
      <c r="AE200" s="18" t="s">
        <v>330</v>
      </c>
      <c r="AF200" s="18"/>
      <c r="AG200" s="18"/>
      <c r="AH200" s="18"/>
      <c r="AI200" s="18"/>
      <c r="AJ200" s="18"/>
      <c r="AK200" s="18"/>
      <c r="AL200" s="19" t="str">
        <f t="shared" ref="AL200:AL263" si="18">IF(AE200="Yes",_xlfn.CONCAT("    @MODULE[ModuleEngines*]",CHAR(10),"    {",IF(AF200&lt;&gt;"",_xlfn.CONCAT(CHAR(10),"        @maxThrust = ",AF200),""),IF(AG200&lt;&gt;"",_xlfn.CONCAT(CHAR(10),"        !atmosphereCurve {}",CHAR(10),"        atmosphereCurve",CHAR(10),"        {",IF(AG200&lt;&gt;"",_xlfn.CONCAT(CHAR(10),"            key = ",AG200),""),IF(AH200&lt;&gt;"",_xlfn.CONCAT(CHAR(10),"            key = ",AH200),""),IF(AI200&lt;&gt;"",_xlfn.CONCAT(CHAR(10),"            key = ",AI200),""),IF(AJ200&lt;&gt;"",_xlfn.CONCAT(CHAR(10),"            key = ",AJ200),""),IF(AK200&lt;&gt;"",_xlfn.CONCAT(CHAR(10),"            key = ",AK200),""),CHAR(10),"        }"),""),CHAR(10),"    }"),"")</f>
        <v/>
      </c>
      <c r="AM200" s="14"/>
      <c r="AN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",W200,CHAR(10),Parts!AQ200,CHAR(10),"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Tank",IF(Y200="NA/Balloon","    KiwiFuelSwitchIgnore = true",IF(Y200="standardLiquidFuel",_xlfn.CONCAT("    fuelTankUpgradeType = ",Y200,CHAR(10),"    fuelTankSizeUpgrade = ",Z200),_xlfn.CONCAT("    fuelTankUpgradeType = ",Y200))),IF(P200="RCS","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0" s="16" t="str">
        <f>IF(P200="Engine",VLOOKUP(W200,EngineUpgrades!$A$2:$C$19,2,FALSE),"")</f>
        <v>singleFuel</v>
      </c>
      <c r="AP200" s="16" t="str">
        <f>IF(P200="Engine",VLOOKUP(W200,EngineUpgrades!$A$2:$C$19,3,FALSE),"")</f>
        <v>KEROLOX</v>
      </c>
      <c r="AQ200" s="15" t="str">
        <f>_xlfn.XLOOKUP(AO200,EngineUpgrades!$D$1:$J$1,EngineUpgrades!$D$17:$J$17,"",0,1)</f>
        <v xml:space="preserve">    engineNumber = 
    engineNumberUpgrade = 
    engineName = 
    engineNameUpgrade = 
</v>
      </c>
      <c r="AR200" s="17">
        <v>2</v>
      </c>
      <c r="AS200" s="16" t="str">
        <f>IF(P200="Engine",_xlfn.XLOOKUP(_xlfn.CONCAT(N200,O200+AR200),TechTree!$C$2:$C$500,TechTree!$D$2:$D$500,"Not Valid Combination",0,1),"")</f>
        <v>Not Valid Combination</v>
      </c>
    </row>
    <row r="201" spans="1:45" ht="192.5" x14ac:dyDescent="0.35">
      <c r="A201" t="s">
        <v>595</v>
      </c>
      <c r="B201" t="s">
        <v>1376</v>
      </c>
      <c r="C201" t="s">
        <v>999</v>
      </c>
      <c r="D201" t="s">
        <v>1000</v>
      </c>
      <c r="E201" t="s">
        <v>598</v>
      </c>
      <c r="F201" t="s">
        <v>7</v>
      </c>
      <c r="G201">
        <v>1000</v>
      </c>
      <c r="H201">
        <v>100</v>
      </c>
      <c r="I201">
        <v>0.1</v>
      </c>
      <c r="J201" t="s">
        <v>144</v>
      </c>
      <c r="L201" s="12" t="str">
        <f t="shared" si="16"/>
        <v>@PART[rotanev_cap_s1_1]:AFTER[Tantares] // Rotanev Size 1 Structural Cap
{
    @TechRequired = Not Valid Combination
    spacePlaneSystemUpgradeType = 
}</v>
      </c>
      <c r="M201" s="9" t="str">
        <f>_xlfn.XLOOKUP(_xlfn.CONCAT(N201,O201),TechTree!$C$2:$C$500,TechTree!$D$2:$D$500,"Not Valid Combination",0,1)</f>
        <v>Not Valid Combination</v>
      </c>
      <c r="N201" s="8" t="s">
        <v>337</v>
      </c>
      <c r="O201" s="8">
        <v>-127</v>
      </c>
      <c r="P201" s="8" t="s">
        <v>290</v>
      </c>
      <c r="V201" s="10" t="s">
        <v>244</v>
      </c>
      <c r="W201" s="10" t="s">
        <v>260</v>
      </c>
      <c r="Y201" s="10" t="s">
        <v>295</v>
      </c>
      <c r="Z201" s="10" t="s">
        <v>304</v>
      </c>
      <c r="AA201" s="10" t="s">
        <v>330</v>
      </c>
      <c r="AC201" s="12" t="str">
        <f t="shared" si="17"/>
        <v>// Choose the one with the part that you want to represent the system
PARTUPGRADE:NEEDS[Tantares]
{
    name = Upgrade
    partIcon = rotanev_cap_s1_1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1" s="14"/>
      <c r="AE201" s="18" t="s">
        <v>330</v>
      </c>
      <c r="AF201" s="18"/>
      <c r="AG201" s="18"/>
      <c r="AH201" s="18"/>
      <c r="AI201" s="18"/>
      <c r="AJ201" s="18"/>
      <c r="AK201" s="18"/>
      <c r="AL201" s="19" t="str">
        <f t="shared" si="18"/>
        <v/>
      </c>
      <c r="AM201" s="14"/>
      <c r="AN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",W201,CHAR(10),Parts!AQ201,CHAR(10),"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Tank",IF(Y201="NA/Balloon","    KiwiFuelSwitchIgnore = true",IF(Y201="standardLiquidFuel",_xlfn.CONCAT("    fuelTankUpgradeType = ",Y201,CHAR(10),"    fuelTankSizeUpgrade = ",Z201),_xlfn.CONCAT("    fuelTankUpgradeType = ",Y201))),IF(P201="RCS","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1" s="16" t="str">
        <f>IF(P201="Engine",VLOOKUP(W201,EngineUpgrades!$A$2:$C$19,2,FALSE),"")</f>
        <v/>
      </c>
      <c r="AP201" s="16" t="str">
        <f>IF(P201="Engine",VLOOKUP(W201,EngineUpgrades!$A$2:$C$19,3,FALSE),"")</f>
        <v/>
      </c>
      <c r="AQ201" s="15" t="str">
        <f>_xlfn.XLOOKUP(AO201,EngineUpgrades!$D$1:$J$1,EngineUpgrades!$D$17:$J$17,"",0,1)</f>
        <v/>
      </c>
      <c r="AR201" s="17">
        <v>2</v>
      </c>
      <c r="AS201" s="16" t="str">
        <f>IF(P201="Engine",_xlfn.XLOOKUP(_xlfn.CONCAT(N201,O201+AR201),TechTree!$C$2:$C$500,TechTree!$D$2:$D$500,"Not Valid Combination",0,1),"")</f>
        <v/>
      </c>
    </row>
    <row r="202" spans="1:45" ht="252.5" x14ac:dyDescent="0.35">
      <c r="A202" t="s">
        <v>595</v>
      </c>
      <c r="B202" t="s">
        <v>1377</v>
      </c>
      <c r="C202" t="s">
        <v>1001</v>
      </c>
      <c r="D202" t="s">
        <v>1002</v>
      </c>
      <c r="E202" t="s">
        <v>598</v>
      </c>
      <c r="F202" t="s">
        <v>7</v>
      </c>
      <c r="G202">
        <v>1500</v>
      </c>
      <c r="H202">
        <v>150</v>
      </c>
      <c r="I202">
        <v>0.15</v>
      </c>
      <c r="J202" t="s">
        <v>144</v>
      </c>
      <c r="L202" s="12" t="str">
        <f t="shared" si="16"/>
        <v>@PART[rotanev_cap_s1p5_1]:AFTER[Tantares] // Rotanev Size 1.5 Structural Cap
{
    @TechRequired = Not Valid Combination
    engineUpgradeType = standardLFO
    engineNumber = 
    engineNumberUpgrade = 
    engineName = 
    engineNameUpgrade = 
    enginePartUpgradeName = 
}</v>
      </c>
      <c r="M202" s="9" t="str">
        <f>_xlfn.XLOOKUP(_xlfn.CONCAT(N202,O202),TechTree!$C$2:$C$500,TechTree!$D$2:$D$500,"Not Valid Combination",0,1)</f>
        <v>Not Valid Combination</v>
      </c>
      <c r="N202" s="8" t="s">
        <v>214</v>
      </c>
      <c r="O202" s="8">
        <v>-128</v>
      </c>
      <c r="P202" s="8" t="s">
        <v>11</v>
      </c>
      <c r="V202" s="10" t="s">
        <v>244</v>
      </c>
      <c r="W202" s="10" t="s">
        <v>255</v>
      </c>
      <c r="Y202" s="10" t="s">
        <v>295</v>
      </c>
      <c r="Z202" s="10" t="s">
        <v>304</v>
      </c>
      <c r="AA202" s="10" t="s">
        <v>330</v>
      </c>
      <c r="AC202" s="12" t="str">
        <f t="shared" si="17"/>
        <v>PARTUPGRADE:NEEDS[Tantares]
{
    name = 
    partIcon = rotanev_cap_s1p5_1
    techRequired = Not Valid Combination
    title = 
    basicInfo = Increased Thrust, Increased Specific Impulse
    manufacturer = Kiwi Imagineers
    description = 
}
@PARTUPGRADE[]:NEEDS[Tantares]:FOR[zKiwiTechTree]
{
    @entryCost = #$@PART[rotanev_cap_s1p5_1]/entryCost$
    @entryCost *= #$@KIWI_ENGINE_MULTIPLIERS/KEROLOX/UPGRADE_ENTRYCOST_MULTIPLIER$
    @title = #$@PART[rotanev_cap_s1p5_1]/title$ Upgrade
    @description = #Our imagineers dreamt about making the $@PART[rotanev_cap_s1p5_1]/engineName$ thrustier and efficientier and have 'made it so'.
}
@PART[rotanev_cap_s1p5_1]:NEEDS[Tantares]:AFTER[zzKiwiTechTree]
{
    @description = #$description$ \n\n&lt;color=#ff0000&gt;This engine has an upgrade in $@PARTUPGRADE[]/techRequired$!&lt;/color&gt; 
}</v>
      </c>
      <c r="AD202" s="14"/>
      <c r="AE202" s="18" t="s">
        <v>330</v>
      </c>
      <c r="AF202" s="18"/>
      <c r="AG202" s="18"/>
      <c r="AH202" s="18"/>
      <c r="AI202" s="18"/>
      <c r="AJ202" s="18"/>
      <c r="AK202" s="18"/>
      <c r="AL202" s="19" t="str">
        <f t="shared" si="18"/>
        <v/>
      </c>
      <c r="AM202" s="14"/>
      <c r="AN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",W202,CHAR(10),Parts!AQ202,CHAR(10),"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Tank",IF(Y202="NA/Balloon","    KiwiFuelSwitchIgnore = true",IF(Y202="standardLiquidFuel",_xlfn.CONCAT("    fuelTankUpgradeType = ",Y202,CHAR(10),"    fuelTankSizeUpgrade = ",Z202),_xlfn.CONCAT("    fuelTankUpgradeType = ",Y202))),IF(P202="RCS","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2" s="16" t="str">
        <f>IF(P202="Engine",VLOOKUP(W202,EngineUpgrades!$A$2:$C$19,2,FALSE),"")</f>
        <v>singleFuel</v>
      </c>
      <c r="AP202" s="16" t="str">
        <f>IF(P202="Engine",VLOOKUP(W202,EngineUpgrades!$A$2:$C$19,3,FALSE),"")</f>
        <v>KEROLOX</v>
      </c>
      <c r="AQ202" s="15" t="str">
        <f>_xlfn.XLOOKUP(AO202,EngineUpgrades!$D$1:$J$1,EngineUpgrades!$D$17:$J$17,"",0,1)</f>
        <v xml:space="preserve">    engineNumber = 
    engineNumberUpgrade = 
    engineName = 
    engineNameUpgrade = 
</v>
      </c>
      <c r="AR202" s="17">
        <v>2</v>
      </c>
      <c r="AS202" s="16" t="str">
        <f>IF(P202="Engine",_xlfn.XLOOKUP(_xlfn.CONCAT(N202,O202+AR202),TechTree!$C$2:$C$500,TechTree!$D$2:$D$500,"Not Valid Combination",0,1),"")</f>
        <v>Not Valid Combination</v>
      </c>
    </row>
    <row r="203" spans="1:45" ht="192.5" x14ac:dyDescent="0.35">
      <c r="A203" t="s">
        <v>595</v>
      </c>
      <c r="B203" t="s">
        <v>1378</v>
      </c>
      <c r="C203" t="s">
        <v>1003</v>
      </c>
      <c r="D203" t="s">
        <v>1004</v>
      </c>
      <c r="E203" t="s">
        <v>598</v>
      </c>
      <c r="F203" t="s">
        <v>6</v>
      </c>
      <c r="G203">
        <v>25000</v>
      </c>
      <c r="H203">
        <v>5000</v>
      </c>
      <c r="I203">
        <v>0.5</v>
      </c>
      <c r="J203" t="s">
        <v>144</v>
      </c>
      <c r="L203" s="12" t="str">
        <f t="shared" si="16"/>
        <v>@PART[rotanev_control_s2_1]:AFTER[Tantares] // Rotanev 25-A "Spordress" Control Block
{
    @TechRequired = Not Valid Combination
    spacePlaneSystemUpgradeType = 
}</v>
      </c>
      <c r="M203" s="9" t="str">
        <f>_xlfn.XLOOKUP(_xlfn.CONCAT(N203,O203),TechTree!$C$2:$C$500,TechTree!$D$2:$D$500,"Not Valid Combination",0,1)</f>
        <v>Not Valid Combination</v>
      </c>
      <c r="N203" s="8" t="s">
        <v>337</v>
      </c>
      <c r="O203" s="8">
        <v>-129</v>
      </c>
      <c r="P203" s="8" t="s">
        <v>290</v>
      </c>
      <c r="V203" s="10" t="s">
        <v>244</v>
      </c>
      <c r="W203" s="10" t="s">
        <v>260</v>
      </c>
      <c r="Y203" s="10" t="s">
        <v>295</v>
      </c>
      <c r="Z203" s="10" t="s">
        <v>304</v>
      </c>
      <c r="AA203" s="10" t="s">
        <v>330</v>
      </c>
      <c r="AC203" s="12" t="str">
        <f t="shared" si="17"/>
        <v>// Choose the one with the part that you want to represent the system
PARTUPGRADE:NEEDS[Tantares]
{
    name = Upgrade
    partIcon = rotanev_control_s2_1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3" s="14"/>
      <c r="AE203" s="18" t="s">
        <v>330</v>
      </c>
      <c r="AF203" s="18"/>
      <c r="AG203" s="18"/>
      <c r="AH203" s="18"/>
      <c r="AI203" s="18"/>
      <c r="AJ203" s="18"/>
      <c r="AK203" s="18"/>
      <c r="AL203" s="19" t="str">
        <f t="shared" si="18"/>
        <v/>
      </c>
      <c r="AM203" s="14"/>
      <c r="AN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",W203,CHAR(10),Parts!AQ203,CHAR(10),"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Tank",IF(Y203="NA/Balloon","    KiwiFuelSwitchIgnore = true",IF(Y203="standardLiquidFuel",_xlfn.CONCAT("    fuelTankUpgradeType = ",Y203,CHAR(10),"    fuelTankSizeUpgrade = ",Z203),_xlfn.CONCAT("    fuelTankUpgradeType = ",Y203))),IF(P203="RCS","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3" s="16" t="str">
        <f>IF(P203="Engine",VLOOKUP(W203,EngineUpgrades!$A$2:$C$19,2,FALSE),"")</f>
        <v/>
      </c>
      <c r="AP203" s="16" t="str">
        <f>IF(P203="Engine",VLOOKUP(W203,EngineUpgrades!$A$2:$C$19,3,FALSE),"")</f>
        <v/>
      </c>
      <c r="AQ203" s="15" t="str">
        <f>_xlfn.XLOOKUP(AO203,EngineUpgrades!$D$1:$J$1,EngineUpgrades!$D$17:$J$17,"",0,1)</f>
        <v/>
      </c>
      <c r="AR203" s="17">
        <v>2</v>
      </c>
      <c r="AS203" s="16" t="str">
        <f>IF(P203="Engine",_xlfn.XLOOKUP(_xlfn.CONCAT(N203,O203+AR203),TechTree!$C$2:$C$500,TechTree!$D$2:$D$500,"Not Valid Combination",0,1),"")</f>
        <v/>
      </c>
    </row>
    <row r="204" spans="1:45" ht="252.5" x14ac:dyDescent="0.35">
      <c r="A204" t="s">
        <v>595</v>
      </c>
      <c r="B204" t="s">
        <v>1379</v>
      </c>
      <c r="C204" t="s">
        <v>1005</v>
      </c>
      <c r="D204" t="s">
        <v>1006</v>
      </c>
      <c r="E204" t="s">
        <v>598</v>
      </c>
      <c r="F204" t="s">
        <v>9</v>
      </c>
      <c r="G204">
        <v>20000</v>
      </c>
      <c r="H204">
        <v>4000</v>
      </c>
      <c r="I204">
        <v>3.75</v>
      </c>
      <c r="J204" t="s">
        <v>144</v>
      </c>
      <c r="L204" s="12" t="str">
        <f t="shared" si="16"/>
        <v>@PART[rotanev_crew_s2_1_1]:AFTER[Tantares] // Rotanev 25-A1 "IllevarslendetÃ¥rn" Crew Compartment A
{
    @TechRequired = Not Valid Combination
    engineUpgradeType = standardLFO
    engineNumber = 
    engineNumberUpgrade = 
    engineName = 
    engineNameUpgrade = 
    enginePartUpgradeName = 
}</v>
      </c>
      <c r="M204" s="9" t="str">
        <f>_xlfn.XLOOKUP(_xlfn.CONCAT(N204,O204),TechTree!$C$2:$C$500,TechTree!$D$2:$D$500,"Not Valid Combination",0,1)</f>
        <v>Not Valid Combination</v>
      </c>
      <c r="N204" s="8" t="s">
        <v>214</v>
      </c>
      <c r="O204" s="8">
        <v>-130</v>
      </c>
      <c r="P204" s="8" t="s">
        <v>11</v>
      </c>
      <c r="V204" s="10" t="s">
        <v>244</v>
      </c>
      <c r="W204" s="10" t="s">
        <v>255</v>
      </c>
      <c r="Y204" s="10" t="s">
        <v>295</v>
      </c>
      <c r="Z204" s="10" t="s">
        <v>304</v>
      </c>
      <c r="AA204" s="10" t="s">
        <v>330</v>
      </c>
      <c r="AC204" s="12" t="str">
        <f t="shared" si="17"/>
        <v>PARTUPGRADE:NEEDS[Tantares]
{
    name = 
    partIcon = rotanev_crew_s2_1_1
    techRequired = Not Valid Combination
    title = 
    basicInfo = Increased Thrust, Increased Specific Impulse
    manufacturer = Kiwi Imagineers
    description = 
}
@PARTUPGRADE[]:NEEDS[Tantares]:FOR[zKiwiTechTree]
{
    @entryCost = #$@PART[rotanev_crew_s2_1_1]/entryCost$
    @entryCost *= #$@KIWI_ENGINE_MULTIPLIERS/KEROLOX/UPGRADE_ENTRYCOST_MULTIPLIER$
    @title = #$@PART[rotanev_crew_s2_1_1]/title$ Upgrade
    @description = #Our imagineers dreamt about making the $@PART[rotanev_crew_s2_1_1]/engineName$ thrustier and efficientier and have 'made it so'.
}
@PART[rotanev_crew_s2_1_1]:NEEDS[Tantares]:AFTER[zzKiwiTechTree]
{
    @description = #$description$ \n\n&lt;color=#ff0000&gt;This engine has an upgrade in $@PARTUPGRADE[]/techRequired$!&lt;/color&gt; 
}</v>
      </c>
      <c r="AD204" s="14"/>
      <c r="AE204" s="18" t="s">
        <v>330</v>
      </c>
      <c r="AF204" s="18"/>
      <c r="AG204" s="18"/>
      <c r="AH204" s="18"/>
      <c r="AI204" s="18"/>
      <c r="AJ204" s="18"/>
      <c r="AK204" s="18"/>
      <c r="AL204" s="19" t="str">
        <f t="shared" si="18"/>
        <v/>
      </c>
      <c r="AM204" s="14"/>
      <c r="AN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",W204,CHAR(10),Parts!AQ204,CHAR(10),"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Tank",IF(Y204="NA/Balloon","    KiwiFuelSwitchIgnore = true",IF(Y204="standardLiquidFuel",_xlfn.CONCAT("    fuelTankUpgradeType = ",Y204,CHAR(10),"    fuelTankSizeUpgrade = ",Z204),_xlfn.CONCAT("    fuelTankUpgradeType = ",Y204))),IF(P204="RCS","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4" s="16" t="str">
        <f>IF(P204="Engine",VLOOKUP(W204,EngineUpgrades!$A$2:$C$19,2,FALSE),"")</f>
        <v>singleFuel</v>
      </c>
      <c r="AP204" s="16" t="str">
        <f>IF(P204="Engine",VLOOKUP(W204,EngineUpgrades!$A$2:$C$19,3,FALSE),"")</f>
        <v>KEROLOX</v>
      </c>
      <c r="AQ204" s="15" t="str">
        <f>_xlfn.XLOOKUP(AO204,EngineUpgrades!$D$1:$J$1,EngineUpgrades!$D$17:$J$17,"",0,1)</f>
        <v xml:space="preserve">    engineNumber = 
    engineNumberUpgrade = 
    engineName = 
    engineNameUpgrade = 
</v>
      </c>
      <c r="AR204" s="17">
        <v>2</v>
      </c>
      <c r="AS204" s="16" t="str">
        <f>IF(P204="Engine",_xlfn.XLOOKUP(_xlfn.CONCAT(N204,O204+AR204),TechTree!$C$2:$C$500,TechTree!$D$2:$D$500,"Not Valid Combination",0,1),"")</f>
        <v>Not Valid Combination</v>
      </c>
    </row>
    <row r="205" spans="1:45" ht="192.5" x14ac:dyDescent="0.35">
      <c r="A205" t="s">
        <v>595</v>
      </c>
      <c r="B205" t="s">
        <v>1380</v>
      </c>
      <c r="C205" t="s">
        <v>1007</v>
      </c>
      <c r="D205" t="s">
        <v>1008</v>
      </c>
      <c r="E205" t="s">
        <v>598</v>
      </c>
      <c r="F205" t="s">
        <v>9</v>
      </c>
      <c r="G205">
        <v>20000</v>
      </c>
      <c r="H205">
        <v>4000</v>
      </c>
      <c r="I205">
        <v>3.75</v>
      </c>
      <c r="J205" t="s">
        <v>144</v>
      </c>
      <c r="L205" s="12" t="str">
        <f t="shared" si="16"/>
        <v>@PART[rotanev_crew_s2_1_2]:AFTER[Tantares] // Rotanev 25-A2 "IllevarslendetÃ¥rn" Crew Compartment B
{
    @TechRequired = Not Valid Combination
    spacePlaneSystemUpgradeType = 
}</v>
      </c>
      <c r="M205" s="9" t="str">
        <f>_xlfn.XLOOKUP(_xlfn.CONCAT(N205,O205),TechTree!$C$2:$C$500,TechTree!$D$2:$D$500,"Not Valid Combination",0,1)</f>
        <v>Not Valid Combination</v>
      </c>
      <c r="N205" s="8" t="s">
        <v>337</v>
      </c>
      <c r="O205" s="8">
        <v>-131</v>
      </c>
      <c r="P205" s="8" t="s">
        <v>290</v>
      </c>
      <c r="V205" s="10" t="s">
        <v>244</v>
      </c>
      <c r="W205" s="10" t="s">
        <v>260</v>
      </c>
      <c r="Y205" s="10" t="s">
        <v>295</v>
      </c>
      <c r="Z205" s="10" t="s">
        <v>304</v>
      </c>
      <c r="AA205" s="10" t="s">
        <v>330</v>
      </c>
      <c r="AC205" s="12" t="str">
        <f t="shared" si="17"/>
        <v>// Choose the one with the part that you want to represent the system
PARTUPGRADE:NEEDS[Tantares]
{
    name = Upgrade
    partIcon = rotanev_crew_s2_1_2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5" s="14"/>
      <c r="AE205" s="18" t="s">
        <v>330</v>
      </c>
      <c r="AF205" s="18"/>
      <c r="AG205" s="18"/>
      <c r="AH205" s="18"/>
      <c r="AI205" s="18"/>
      <c r="AJ205" s="18"/>
      <c r="AK205" s="18"/>
      <c r="AL205" s="19" t="str">
        <f t="shared" si="18"/>
        <v/>
      </c>
      <c r="AM205" s="14"/>
      <c r="AN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",W205,CHAR(10),Parts!AQ205,CHAR(10),"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Tank",IF(Y205="NA/Balloon","    KiwiFuelSwitchIgnore = true",IF(Y205="standardLiquidFuel",_xlfn.CONCAT("    fuelTankUpgradeType = ",Y205,CHAR(10),"    fuelTankSizeUpgrade = ",Z205),_xlfn.CONCAT("    fuelTankUpgradeType = ",Y205))),IF(P205="RCS","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5" s="16" t="str">
        <f>IF(P205="Engine",VLOOKUP(W205,EngineUpgrades!$A$2:$C$19,2,FALSE),"")</f>
        <v/>
      </c>
      <c r="AP205" s="16" t="str">
        <f>IF(P205="Engine",VLOOKUP(W205,EngineUpgrades!$A$2:$C$19,3,FALSE),"")</f>
        <v/>
      </c>
      <c r="AQ205" s="15" t="str">
        <f>_xlfn.XLOOKUP(AO205,EngineUpgrades!$D$1:$J$1,EngineUpgrades!$D$17:$J$17,"",0,1)</f>
        <v/>
      </c>
      <c r="AR205" s="17">
        <v>2</v>
      </c>
      <c r="AS205" s="16" t="str">
        <f>IF(P205="Engine",_xlfn.XLOOKUP(_xlfn.CONCAT(N205,O205+AR205),TechTree!$C$2:$C$500,TechTree!$D$2:$D$500,"Not Valid Combination",0,1),"")</f>
        <v/>
      </c>
    </row>
    <row r="206" spans="1:45" ht="252.5" x14ac:dyDescent="0.35">
      <c r="A206" t="s">
        <v>595</v>
      </c>
      <c r="B206" t="s">
        <v>1381</v>
      </c>
      <c r="C206" t="s">
        <v>1009</v>
      </c>
      <c r="D206" t="s">
        <v>1010</v>
      </c>
      <c r="E206" t="s">
        <v>598</v>
      </c>
      <c r="F206" t="s">
        <v>372</v>
      </c>
      <c r="G206">
        <v>1500</v>
      </c>
      <c r="H206">
        <v>300</v>
      </c>
      <c r="I206">
        <v>6.25E-2</v>
      </c>
      <c r="J206" t="s">
        <v>144</v>
      </c>
      <c r="L206" s="12" t="str">
        <f t="shared" si="16"/>
        <v>@PART[rotanev_fuel_tank_s0p5_1]:AFTER[Tantares] // Rotanev Size 0.5 Fuel Tank A
{
    @TechRequired = Not Valid Combination
    engineUpgradeType = standardLFO
    engineNumber = 
    engineNumberUpgrade = 
    engineName = 
    engineNameUpgrade = 
    enginePartUpgradeName = 
}</v>
      </c>
      <c r="M206" s="9" t="str">
        <f>_xlfn.XLOOKUP(_xlfn.CONCAT(N206,O206),TechTree!$C$2:$C$500,TechTree!$D$2:$D$500,"Not Valid Combination",0,1)</f>
        <v>Not Valid Combination</v>
      </c>
      <c r="N206" s="8" t="s">
        <v>214</v>
      </c>
      <c r="O206" s="8">
        <v>-132</v>
      </c>
      <c r="P206" s="8" t="s">
        <v>11</v>
      </c>
      <c r="V206" s="10" t="s">
        <v>244</v>
      </c>
      <c r="W206" s="10" t="s">
        <v>255</v>
      </c>
      <c r="Y206" s="10" t="s">
        <v>295</v>
      </c>
      <c r="Z206" s="10" t="s">
        <v>304</v>
      </c>
      <c r="AA206" s="10" t="s">
        <v>330</v>
      </c>
      <c r="AC206" s="12" t="str">
        <f t="shared" si="17"/>
        <v>PARTUPGRADE:NEEDS[Tantares]
{
    name = 
    partIcon = rotanev_fuel_tank_s0p5_1
    techRequired = Not Valid Combination
    title = 
    basicInfo = Increased Thrust, Increased Specific Impulse
    manufacturer = Kiwi Imagineers
    description = 
}
@PARTUPGRADE[]:NEEDS[Tantares]:FOR[zKiwiTechTree]
{
    @entryCost = #$@PART[rotanev_fuel_tank_s0p5_1]/entryCost$
    @entryCost *= #$@KIWI_ENGINE_MULTIPLIERS/KEROLOX/UPGRADE_ENTRYCOST_MULTIPLIER$
    @title = #$@PART[rotanev_fuel_tank_s0p5_1]/title$ Upgrade
    @description = #Our imagineers dreamt about making the $@PART[rotanev_fuel_tank_s0p5_1]/engineName$ thrustier and efficientier and have 'made it so'.
}
@PART[rotanev_fuel_tank_s0p5_1]:NEEDS[Tantares]:AFTER[zzKiwiTechTree]
{
    @description = #$description$ \n\n&lt;color=#ff0000&gt;This engine has an upgrade in $@PARTUPGRADE[]/techRequired$!&lt;/color&gt; 
}</v>
      </c>
      <c r="AD206" s="14"/>
      <c r="AE206" s="18" t="s">
        <v>330</v>
      </c>
      <c r="AF206" s="18"/>
      <c r="AG206" s="18"/>
      <c r="AH206" s="18"/>
      <c r="AI206" s="18"/>
      <c r="AJ206" s="18"/>
      <c r="AK206" s="18"/>
      <c r="AL206" s="19" t="str">
        <f t="shared" si="18"/>
        <v/>
      </c>
      <c r="AM206" s="14"/>
      <c r="AN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",W206,CHAR(10),Parts!AQ206,CHAR(10),"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Tank",IF(Y206="NA/Balloon","    KiwiFuelSwitchIgnore = true",IF(Y206="standardLiquidFuel",_xlfn.CONCAT("    fuelTankUpgradeType = ",Y206,CHAR(10),"    fuelTankSizeUpgrade = ",Z206),_xlfn.CONCAT("    fuelTankUpgradeType = ",Y206))),IF(P206="RCS","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6" s="16" t="str">
        <f>IF(P206="Engine",VLOOKUP(W206,EngineUpgrades!$A$2:$C$19,2,FALSE),"")</f>
        <v>singleFuel</v>
      </c>
      <c r="AP206" s="16" t="str">
        <f>IF(P206="Engine",VLOOKUP(W206,EngineUpgrades!$A$2:$C$19,3,FALSE),"")</f>
        <v>KEROLOX</v>
      </c>
      <c r="AQ206" s="15" t="str">
        <f>_xlfn.XLOOKUP(AO206,EngineUpgrades!$D$1:$J$1,EngineUpgrades!$D$17:$J$17,"",0,1)</f>
        <v xml:space="preserve">    engineNumber = 
    engineNumberUpgrade = 
    engineName = 
    engineNameUpgrade = 
</v>
      </c>
      <c r="AR206" s="17">
        <v>2</v>
      </c>
      <c r="AS206" s="16" t="str">
        <f>IF(P206="Engine",_xlfn.XLOOKUP(_xlfn.CONCAT(N206,O206+AR206),TechTree!$C$2:$C$500,TechTree!$D$2:$D$500,"Not Valid Combination",0,1),"")</f>
        <v>Not Valid Combination</v>
      </c>
    </row>
    <row r="207" spans="1:45" ht="192.5" x14ac:dyDescent="0.35">
      <c r="A207" t="s">
        <v>595</v>
      </c>
      <c r="B207" t="s">
        <v>1382</v>
      </c>
      <c r="C207" t="s">
        <v>1011</v>
      </c>
      <c r="D207" t="s">
        <v>1012</v>
      </c>
      <c r="E207" t="s">
        <v>598</v>
      </c>
      <c r="F207" t="s">
        <v>372</v>
      </c>
      <c r="G207">
        <v>3000</v>
      </c>
      <c r="H207">
        <v>600</v>
      </c>
      <c r="I207">
        <v>0.125</v>
      </c>
      <c r="J207" t="s">
        <v>144</v>
      </c>
      <c r="L207" s="12" t="str">
        <f t="shared" si="16"/>
        <v>@PART[rotanev_fuel_tank_s0p5_2]:AFTER[Tantares] // Rotanev Size 0.5 Fuel Tank B
{
    @TechRequired = Not Valid Combination
    spacePlaneSystemUpgradeType = 
}</v>
      </c>
      <c r="M207" s="9" t="str">
        <f>_xlfn.XLOOKUP(_xlfn.CONCAT(N207,O207),TechTree!$C$2:$C$500,TechTree!$D$2:$D$500,"Not Valid Combination",0,1)</f>
        <v>Not Valid Combination</v>
      </c>
      <c r="N207" s="8" t="s">
        <v>337</v>
      </c>
      <c r="O207" s="8">
        <v>-133</v>
      </c>
      <c r="P207" s="8" t="s">
        <v>290</v>
      </c>
      <c r="V207" s="10" t="s">
        <v>244</v>
      </c>
      <c r="W207" s="10" t="s">
        <v>260</v>
      </c>
      <c r="Y207" s="10" t="s">
        <v>295</v>
      </c>
      <c r="Z207" s="10" t="s">
        <v>304</v>
      </c>
      <c r="AA207" s="10" t="s">
        <v>330</v>
      </c>
      <c r="AC207" s="12" t="str">
        <f t="shared" si="17"/>
        <v>// Choose the one with the part that you want to represent the system
PARTUPGRADE:NEEDS[Tantares]
{
    name = Upgrade
    partIcon = rotanev_fuel_tank_s0p5_2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7" s="14"/>
      <c r="AE207" s="18" t="s">
        <v>330</v>
      </c>
      <c r="AF207" s="18"/>
      <c r="AG207" s="18"/>
      <c r="AH207" s="18"/>
      <c r="AI207" s="18"/>
      <c r="AJ207" s="18"/>
      <c r="AK207" s="18"/>
      <c r="AL207" s="19" t="str">
        <f t="shared" si="18"/>
        <v/>
      </c>
      <c r="AM207" s="14"/>
      <c r="AN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",W207,CHAR(10),Parts!AQ207,CHAR(10),"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Tank",IF(Y207="NA/Balloon","    KiwiFuelSwitchIgnore = true",IF(Y207="standardLiquidFuel",_xlfn.CONCAT("    fuelTankUpgradeType = ",Y207,CHAR(10),"    fuelTankSizeUpgrade = ",Z207),_xlfn.CONCAT("    fuelTankUpgradeType = ",Y207))),IF(P207="RCS","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7" s="16" t="str">
        <f>IF(P207="Engine",VLOOKUP(W207,EngineUpgrades!$A$2:$C$19,2,FALSE),"")</f>
        <v/>
      </c>
      <c r="AP207" s="16" t="str">
        <f>IF(P207="Engine",VLOOKUP(W207,EngineUpgrades!$A$2:$C$19,3,FALSE),"")</f>
        <v/>
      </c>
      <c r="AQ207" s="15" t="str">
        <f>_xlfn.XLOOKUP(AO207,EngineUpgrades!$D$1:$J$1,EngineUpgrades!$D$17:$J$17,"",0,1)</f>
        <v/>
      </c>
      <c r="AR207" s="17">
        <v>2</v>
      </c>
      <c r="AS207" s="16" t="str">
        <f>IF(P207="Engine",_xlfn.XLOOKUP(_xlfn.CONCAT(N207,O207+AR207),TechTree!$C$2:$C$500,TechTree!$D$2:$D$500,"Not Valid Combination",0,1),"")</f>
        <v/>
      </c>
    </row>
    <row r="208" spans="1:45" ht="252.5" x14ac:dyDescent="0.35">
      <c r="A208" t="s">
        <v>595</v>
      </c>
      <c r="B208" t="s">
        <v>1383</v>
      </c>
      <c r="C208" t="s">
        <v>1013</v>
      </c>
      <c r="D208" t="s">
        <v>1014</v>
      </c>
      <c r="E208" t="s">
        <v>598</v>
      </c>
      <c r="F208" t="s">
        <v>7</v>
      </c>
      <c r="G208">
        <v>7500</v>
      </c>
      <c r="H208">
        <v>750</v>
      </c>
      <c r="I208">
        <v>1.5</v>
      </c>
      <c r="J208" t="s">
        <v>144</v>
      </c>
      <c r="L208" s="12" t="str">
        <f t="shared" si="16"/>
        <v>@PART[rotanev_fuselage_s2_1]:AFTER[Tantares] // Rotanev Size 2 Structural Fuselage A
{
    @TechRequired = Not Valid Combination
    engineUpgradeType = standardLFO
    engineNumber = 
    engineNumberUpgrade = 
    engineName = 
    engineNameUpgrade = 
    enginePartUpgradeName = 
}</v>
      </c>
      <c r="M208" s="9" t="str">
        <f>_xlfn.XLOOKUP(_xlfn.CONCAT(N208,O208),TechTree!$C$2:$C$500,TechTree!$D$2:$D$500,"Not Valid Combination",0,1)</f>
        <v>Not Valid Combination</v>
      </c>
      <c r="N208" s="8" t="s">
        <v>214</v>
      </c>
      <c r="O208" s="8">
        <v>-134</v>
      </c>
      <c r="P208" s="8" t="s">
        <v>11</v>
      </c>
      <c r="V208" s="10" t="s">
        <v>244</v>
      </c>
      <c r="W208" s="10" t="s">
        <v>255</v>
      </c>
      <c r="Y208" s="10" t="s">
        <v>295</v>
      </c>
      <c r="Z208" s="10" t="s">
        <v>304</v>
      </c>
      <c r="AA208" s="10" t="s">
        <v>330</v>
      </c>
      <c r="AC208" s="12" t="str">
        <f t="shared" si="17"/>
        <v>PARTUPGRADE:NEEDS[Tantares]
{
    name = 
    partIcon = rotanev_fuselage_s2_1
    techRequired = Not Valid Combination
    title = 
    basicInfo = Increased Thrust, Increased Specific Impulse
    manufacturer = Kiwi Imagineers
    description = 
}
@PARTUPGRADE[]:NEEDS[Tantares]:FOR[zKiwiTechTree]
{
    @entryCost = #$@PART[rotanev_fuselage_s2_1]/entryCost$
    @entryCost *= #$@KIWI_ENGINE_MULTIPLIERS/KEROLOX/UPGRADE_ENTRYCOST_MULTIPLIER$
    @title = #$@PART[rotanev_fuselage_s2_1]/title$ Upgrade
    @description = #Our imagineers dreamt about making the $@PART[rotanev_fuselage_s2_1]/engineName$ thrustier and efficientier and have 'made it so'.
}
@PART[rotanev_fuselage_s2_1]:NEEDS[Tantares]:AFTER[zzKiwiTechTree]
{
    @description = #$description$ \n\n&lt;color=#ff0000&gt;This engine has an upgrade in $@PARTUPGRADE[]/techRequired$!&lt;/color&gt; 
}</v>
      </c>
      <c r="AD208" s="14"/>
      <c r="AE208" s="18" t="s">
        <v>330</v>
      </c>
      <c r="AF208" s="18"/>
      <c r="AG208" s="18"/>
      <c r="AH208" s="18"/>
      <c r="AI208" s="18"/>
      <c r="AJ208" s="18"/>
      <c r="AK208" s="18"/>
      <c r="AL208" s="19" t="str">
        <f t="shared" si="18"/>
        <v/>
      </c>
      <c r="AM208" s="14"/>
      <c r="AN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",W208,CHAR(10),Parts!AQ208,CHAR(10),"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Tank",IF(Y208="NA/Balloon","    KiwiFuelSwitchIgnore = true",IF(Y208="standardLiquidFuel",_xlfn.CONCAT("    fuelTankUpgradeType = ",Y208,CHAR(10),"    fuelTankSizeUpgrade = ",Z208),_xlfn.CONCAT("    fuelTankUpgradeType = ",Y208))),IF(P208="RCS","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8" s="16" t="str">
        <f>IF(P208="Engine",VLOOKUP(W208,EngineUpgrades!$A$2:$C$19,2,FALSE),"")</f>
        <v>singleFuel</v>
      </c>
      <c r="AP208" s="16" t="str">
        <f>IF(P208="Engine",VLOOKUP(W208,EngineUpgrades!$A$2:$C$19,3,FALSE),"")</f>
        <v>KEROLOX</v>
      </c>
      <c r="AQ208" s="15" t="str">
        <f>_xlfn.XLOOKUP(AO208,EngineUpgrades!$D$1:$J$1,EngineUpgrades!$D$17:$J$17,"",0,1)</f>
        <v xml:space="preserve">    engineNumber = 
    engineNumberUpgrade = 
    engineName = 
    engineNameUpgrade = 
</v>
      </c>
      <c r="AR208" s="17">
        <v>2</v>
      </c>
      <c r="AS208" s="16" t="str">
        <f>IF(P208="Engine",_xlfn.XLOOKUP(_xlfn.CONCAT(N208,O208+AR208),TechTree!$C$2:$C$500,TechTree!$D$2:$D$500,"Not Valid Combination",0,1),"")</f>
        <v>Not Valid Combination</v>
      </c>
    </row>
    <row r="209" spans="1:45" ht="192.5" x14ac:dyDescent="0.35">
      <c r="A209" t="s">
        <v>595</v>
      </c>
      <c r="B209" t="s">
        <v>1384</v>
      </c>
      <c r="C209" t="s">
        <v>1015</v>
      </c>
      <c r="D209" t="s">
        <v>1016</v>
      </c>
      <c r="E209" t="s">
        <v>598</v>
      </c>
      <c r="F209" t="s">
        <v>7</v>
      </c>
      <c r="G209">
        <v>7500</v>
      </c>
      <c r="H209">
        <v>1500</v>
      </c>
      <c r="I209">
        <v>3</v>
      </c>
      <c r="J209" t="s">
        <v>144</v>
      </c>
      <c r="L209" s="12" t="str">
        <f t="shared" si="16"/>
        <v>@PART[rotanev_fuselage_s2_2]:AFTER[Tantares] // Rotanev Size 2 Structural Fuselage B
{
    @TechRequired = Not Valid Combination
    spacePlaneSystemUpgradeType = 
}</v>
      </c>
      <c r="M209" s="9" t="str">
        <f>_xlfn.XLOOKUP(_xlfn.CONCAT(N209,O209),TechTree!$C$2:$C$500,TechTree!$D$2:$D$500,"Not Valid Combination",0,1)</f>
        <v>Not Valid Combination</v>
      </c>
      <c r="N209" s="8" t="s">
        <v>337</v>
      </c>
      <c r="O209" s="8">
        <v>-135</v>
      </c>
      <c r="P209" s="8" t="s">
        <v>290</v>
      </c>
      <c r="V209" s="10" t="s">
        <v>244</v>
      </c>
      <c r="W209" s="10" t="s">
        <v>260</v>
      </c>
      <c r="Y209" s="10" t="s">
        <v>295</v>
      </c>
      <c r="Z209" s="10" t="s">
        <v>304</v>
      </c>
      <c r="AA209" s="10" t="s">
        <v>330</v>
      </c>
      <c r="AC209" s="12" t="str">
        <f t="shared" si="17"/>
        <v>// Choose the one with the part that you want to represent the system
PARTUPGRADE:NEEDS[Tantares]
{
    name = Upgrade
    partIcon = rotanev_fuselage_s2_2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9" s="14"/>
      <c r="AE209" s="18" t="s">
        <v>330</v>
      </c>
      <c r="AF209" s="18"/>
      <c r="AG209" s="18"/>
      <c r="AH209" s="18"/>
      <c r="AI209" s="18"/>
      <c r="AJ209" s="18"/>
      <c r="AK209" s="18"/>
      <c r="AL209" s="19" t="str">
        <f t="shared" si="18"/>
        <v/>
      </c>
      <c r="AM209" s="14"/>
      <c r="AN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",W209,CHAR(10),Parts!AQ209,CHAR(10),"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Tank",IF(Y209="NA/Balloon","    KiwiFuelSwitchIgnore = true",IF(Y209="standardLiquidFuel",_xlfn.CONCAT("    fuelTankUpgradeType = ",Y209,CHAR(10),"    fuelTankSizeUpgrade = ",Z209),_xlfn.CONCAT("    fuelTankUpgradeType = ",Y209))),IF(P209="RCS","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9" s="16" t="str">
        <f>IF(P209="Engine",VLOOKUP(W209,EngineUpgrades!$A$2:$C$19,2,FALSE),"")</f>
        <v/>
      </c>
      <c r="AP209" s="16" t="str">
        <f>IF(P209="Engine",VLOOKUP(W209,EngineUpgrades!$A$2:$C$19,3,FALSE),"")</f>
        <v/>
      </c>
      <c r="AQ209" s="15" t="str">
        <f>_xlfn.XLOOKUP(AO209,EngineUpgrades!$D$1:$J$1,EngineUpgrades!$D$17:$J$17,"",0,1)</f>
        <v/>
      </c>
      <c r="AR209" s="17">
        <v>2</v>
      </c>
      <c r="AS209" s="16" t="str">
        <f>IF(P209="Engine",_xlfn.XLOOKUP(_xlfn.CONCAT(N209,O209+AR209),TechTree!$C$2:$C$500,TechTree!$D$2:$D$500,"Not Valid Combination",0,1),"")</f>
        <v/>
      </c>
    </row>
    <row r="210" spans="1:45" ht="252.5" x14ac:dyDescent="0.35">
      <c r="A210" t="s">
        <v>595</v>
      </c>
      <c r="B210" t="s">
        <v>1385</v>
      </c>
      <c r="C210" t="s">
        <v>1017</v>
      </c>
      <c r="D210" t="s">
        <v>1018</v>
      </c>
      <c r="E210" t="s">
        <v>598</v>
      </c>
      <c r="F210" t="s">
        <v>371</v>
      </c>
      <c r="G210">
        <v>1400</v>
      </c>
      <c r="H210">
        <v>280</v>
      </c>
      <c r="I210">
        <v>0.05</v>
      </c>
      <c r="J210" t="s">
        <v>144</v>
      </c>
      <c r="L210" s="12" t="str">
        <f t="shared" si="16"/>
        <v>@PART[rotanev_nose_cone_s0p5_1]:AFTER[Tantares] // Rotanev Size 0.5 Nose Cone A
{
    @TechRequired = Not Valid Combination
    engineUpgradeType = standardLFO
    engineNumber = 
    engineNumberUpgrade = 
    engineName = 
    engineNameUpgrade = 
    enginePartUpgradeName = 
}</v>
      </c>
      <c r="M210" s="9" t="str">
        <f>_xlfn.XLOOKUP(_xlfn.CONCAT(N210,O210),TechTree!$C$2:$C$500,TechTree!$D$2:$D$500,"Not Valid Combination",0,1)</f>
        <v>Not Valid Combination</v>
      </c>
      <c r="N210" s="8" t="s">
        <v>214</v>
      </c>
      <c r="O210" s="8">
        <v>-136</v>
      </c>
      <c r="P210" s="8" t="s">
        <v>11</v>
      </c>
      <c r="V210" s="10" t="s">
        <v>244</v>
      </c>
      <c r="W210" s="10" t="s">
        <v>255</v>
      </c>
      <c r="Y210" s="10" t="s">
        <v>295</v>
      </c>
      <c r="Z210" s="10" t="s">
        <v>304</v>
      </c>
      <c r="AA210" s="10" t="s">
        <v>330</v>
      </c>
      <c r="AC210" s="12" t="str">
        <f t="shared" si="17"/>
        <v>PARTUPGRADE:NEEDS[Tantares]
{
    name = 
    partIcon = rotanev_nose_cone_s0p5_1
    techRequired = Not Valid Combination
    title = 
    basicInfo = Increased Thrust, Increased Specific Impulse
    manufacturer = Kiwi Imagineers
    description = 
}
@PARTUPGRADE[]:NEEDS[Tantares]:FOR[zKiwiTechTree]
{
    @entryCost = #$@PART[rotanev_nose_cone_s0p5_1]/entryCost$
    @entryCost *= #$@KIWI_ENGINE_MULTIPLIERS/KEROLOX/UPGRADE_ENTRYCOST_MULTIPLIER$
    @title = #$@PART[rotanev_nose_cone_s0p5_1]/title$ Upgrade
    @description = #Our imagineers dreamt about making the $@PART[rotanev_nose_cone_s0p5_1]/engineName$ thrustier and efficientier and have 'made it so'.
}
@PART[rotanev_nose_cone_s0p5_1]:NEEDS[Tantares]:AFTER[zzKiwiTechTree]
{
    @description = #$description$ \n\n&lt;color=#ff0000&gt;This engine has an upgrade in $@PARTUPGRADE[]/techRequired$!&lt;/color&gt; 
}</v>
      </c>
      <c r="AD210" s="14"/>
      <c r="AE210" s="18" t="s">
        <v>330</v>
      </c>
      <c r="AF210" s="18"/>
      <c r="AG210" s="18"/>
      <c r="AH210" s="18"/>
      <c r="AI210" s="18"/>
      <c r="AJ210" s="18"/>
      <c r="AK210" s="18"/>
      <c r="AL210" s="19" t="str">
        <f t="shared" si="18"/>
        <v/>
      </c>
      <c r="AM210" s="14"/>
      <c r="AN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",W210,CHAR(10),Parts!AQ210,CHAR(10),"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Tank",IF(Y210="NA/Balloon","    KiwiFuelSwitchIgnore = true",IF(Y210="standardLiquidFuel",_xlfn.CONCAT("    fuelTankUpgradeType = ",Y210,CHAR(10),"    fuelTankSizeUpgrade = ",Z210),_xlfn.CONCAT("    fuelTankUpgradeType = ",Y210))),IF(P210="RCS","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0" s="16" t="str">
        <f>IF(P210="Engine",VLOOKUP(W210,EngineUpgrades!$A$2:$C$19,2,FALSE),"")</f>
        <v>singleFuel</v>
      </c>
      <c r="AP210" s="16" t="str">
        <f>IF(P210="Engine",VLOOKUP(W210,EngineUpgrades!$A$2:$C$19,3,FALSE),"")</f>
        <v>KEROLOX</v>
      </c>
      <c r="AQ210" s="15" t="str">
        <f>_xlfn.XLOOKUP(AO210,EngineUpgrades!$D$1:$J$1,EngineUpgrades!$D$17:$J$17,"",0,1)</f>
        <v xml:space="preserve">    engineNumber = 
    engineNumberUpgrade = 
    engineName = 
    engineNameUpgrade = 
</v>
      </c>
      <c r="AR210" s="17">
        <v>2</v>
      </c>
      <c r="AS210" s="16" t="str">
        <f>IF(P210="Engine",_xlfn.XLOOKUP(_xlfn.CONCAT(N210,O210+AR210),TechTree!$C$2:$C$500,TechTree!$D$2:$D$500,"Not Valid Combination",0,1),"")</f>
        <v>Not Valid Combination</v>
      </c>
    </row>
    <row r="211" spans="1:45" ht="192.5" x14ac:dyDescent="0.35">
      <c r="A211" t="s">
        <v>595</v>
      </c>
      <c r="B211" t="s">
        <v>1386</v>
      </c>
      <c r="C211" t="s">
        <v>1019</v>
      </c>
      <c r="D211" t="s">
        <v>1020</v>
      </c>
      <c r="E211" t="s">
        <v>598</v>
      </c>
      <c r="F211" t="s">
        <v>371</v>
      </c>
      <c r="G211">
        <v>1400</v>
      </c>
      <c r="H211">
        <v>280</v>
      </c>
      <c r="I211">
        <v>0.05</v>
      </c>
      <c r="J211" t="s">
        <v>144</v>
      </c>
      <c r="L211" s="12" t="str">
        <f t="shared" si="16"/>
        <v>@PART[rotanev_nose_cone_s0p5_2]:AFTER[Tantares] // Rotanev Size 0.5 Nose Cone B
{
    @TechRequired = Not Valid Combination
    spacePlaneSystemUpgradeType = 
}</v>
      </c>
      <c r="M211" s="9" t="str">
        <f>_xlfn.XLOOKUP(_xlfn.CONCAT(N211,O211),TechTree!$C$2:$C$500,TechTree!$D$2:$D$500,"Not Valid Combination",0,1)</f>
        <v>Not Valid Combination</v>
      </c>
      <c r="N211" s="8" t="s">
        <v>337</v>
      </c>
      <c r="O211" s="8">
        <v>-137</v>
      </c>
      <c r="P211" s="8" t="s">
        <v>290</v>
      </c>
      <c r="V211" s="10" t="s">
        <v>244</v>
      </c>
      <c r="W211" s="10" t="s">
        <v>260</v>
      </c>
      <c r="Y211" s="10" t="s">
        <v>295</v>
      </c>
      <c r="Z211" s="10" t="s">
        <v>304</v>
      </c>
      <c r="AA211" s="10" t="s">
        <v>330</v>
      </c>
      <c r="AC211" s="12" t="str">
        <f t="shared" si="17"/>
        <v>// Choose the one with the part that you want to represent the system
PARTUPGRADE:NEEDS[Tantares]
{
    name = Upgrade
    partIcon = rotanev_nose_cone_s0p5_2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1" s="14"/>
      <c r="AE211" s="18" t="s">
        <v>330</v>
      </c>
      <c r="AF211" s="18"/>
      <c r="AG211" s="18"/>
      <c r="AH211" s="18"/>
      <c r="AI211" s="18"/>
      <c r="AJ211" s="18"/>
      <c r="AK211" s="18"/>
      <c r="AL211" s="19" t="str">
        <f t="shared" si="18"/>
        <v/>
      </c>
      <c r="AM211" s="14"/>
      <c r="AN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",W211,CHAR(10),Parts!AQ211,CHAR(10),"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Tank",IF(Y211="NA/Balloon","    KiwiFuelSwitchIgnore = true",IF(Y211="standardLiquidFuel",_xlfn.CONCAT("    fuelTankUpgradeType = ",Y211,CHAR(10),"    fuelTankSizeUpgrade = ",Z211),_xlfn.CONCAT("    fuelTankUpgradeType = ",Y211))),IF(P211="RCS","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1" s="16" t="str">
        <f>IF(P211="Engine",VLOOKUP(W211,EngineUpgrades!$A$2:$C$19,2,FALSE),"")</f>
        <v/>
      </c>
      <c r="AP211" s="16" t="str">
        <f>IF(P211="Engine",VLOOKUP(W211,EngineUpgrades!$A$2:$C$19,3,FALSE),"")</f>
        <v/>
      </c>
      <c r="AQ211" s="15" t="str">
        <f>_xlfn.XLOOKUP(AO211,EngineUpgrades!$D$1:$J$1,EngineUpgrades!$D$17:$J$17,"",0,1)</f>
        <v/>
      </c>
      <c r="AR211" s="17">
        <v>2</v>
      </c>
      <c r="AS211" s="16" t="str">
        <f>IF(P211="Engine",_xlfn.XLOOKUP(_xlfn.CONCAT(N211,O211+AR211),TechTree!$C$2:$C$500,TechTree!$D$2:$D$500,"Not Valid Combination",0,1),"")</f>
        <v/>
      </c>
    </row>
    <row r="212" spans="1:45" ht="252.5" x14ac:dyDescent="0.35">
      <c r="A212" t="s">
        <v>595</v>
      </c>
      <c r="B212" t="s">
        <v>1387</v>
      </c>
      <c r="C212" t="s">
        <v>1021</v>
      </c>
      <c r="D212" t="s">
        <v>1022</v>
      </c>
      <c r="E212" t="s">
        <v>598</v>
      </c>
      <c r="F212" t="s">
        <v>8</v>
      </c>
      <c r="G212">
        <v>4500</v>
      </c>
      <c r="H212">
        <v>600</v>
      </c>
      <c r="I212">
        <v>0.75</v>
      </c>
      <c r="J212" t="s">
        <v>144</v>
      </c>
      <c r="L212" s="12" t="str">
        <f t="shared" si="16"/>
        <v>@PART[rotanev_rcs_block_srf_1]:AFTER[Tantares] // Rotanev RCS Block A
{
    @TechRequired = Not Valid Combination
    engineUpgradeType = standardLFO
    engineNumber = 
    engineNumberUpgrade = 
    engineName = 
    engineNameUpgrade = 
    enginePartUpgradeName = 
}</v>
      </c>
      <c r="M212" s="9" t="str">
        <f>_xlfn.XLOOKUP(_xlfn.CONCAT(N212,O212),TechTree!$C$2:$C$500,TechTree!$D$2:$D$500,"Not Valid Combination",0,1)</f>
        <v>Not Valid Combination</v>
      </c>
      <c r="N212" s="8" t="s">
        <v>214</v>
      </c>
      <c r="O212" s="8">
        <v>-138</v>
      </c>
      <c r="P212" s="8" t="s">
        <v>11</v>
      </c>
      <c r="V212" s="10" t="s">
        <v>244</v>
      </c>
      <c r="W212" s="10" t="s">
        <v>255</v>
      </c>
      <c r="Y212" s="10" t="s">
        <v>295</v>
      </c>
      <c r="Z212" s="10" t="s">
        <v>304</v>
      </c>
      <c r="AA212" s="10" t="s">
        <v>330</v>
      </c>
      <c r="AC212" s="12" t="str">
        <f t="shared" si="17"/>
        <v>PARTUPGRADE:NEEDS[Tantares]
{
    name = 
    partIcon = rotanev_rcs_block_srf_1
    techRequired = Not Valid Combination
    title = 
    basicInfo = Increased Thrust, Increased Specific Impulse
    manufacturer = Kiwi Imagineers
    description = 
}
@PARTUPGRADE[]:NEEDS[Tantares]:FOR[zKiwiTechTree]
{
    @entryCost = #$@PART[rotanev_rcs_block_srf_1]/entryCost$
    @entryCost *= #$@KIWI_ENGINE_MULTIPLIERS/KEROLOX/UPGRADE_ENTRYCOST_MULTIPLIER$
    @title = #$@PART[rotanev_rcs_block_srf_1]/title$ Upgrade
    @description = #Our imagineers dreamt about making the $@PART[rotanev_rcs_block_srf_1]/engineName$ thrustier and efficientier and have 'made it so'.
}
@PART[rotanev_rcs_block_srf_1]:NEEDS[Tantares]:AFTER[zzKiwiTechTree]
{
    @description = #$description$ \n\n&lt;color=#ff0000&gt;This engine has an upgrade in $@PARTUPGRADE[]/techRequired$!&lt;/color&gt; 
}</v>
      </c>
      <c r="AD212" s="14"/>
      <c r="AE212" s="18" t="s">
        <v>330</v>
      </c>
      <c r="AF212" s="18"/>
      <c r="AG212" s="18"/>
      <c r="AH212" s="18"/>
      <c r="AI212" s="18"/>
      <c r="AJ212" s="18"/>
      <c r="AK212" s="18"/>
      <c r="AL212" s="19" t="str">
        <f t="shared" si="18"/>
        <v/>
      </c>
      <c r="AM212" s="14"/>
      <c r="AN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",W212,CHAR(10),Parts!AQ212,CHAR(10),"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Tank",IF(Y212="NA/Balloon","    KiwiFuelSwitchIgnore = true",IF(Y212="standardLiquidFuel",_xlfn.CONCAT("    fuelTankUpgradeType = ",Y212,CHAR(10),"    fuelTankSizeUpgrade = ",Z212),_xlfn.CONCAT("    fuelTankUpgradeType = ",Y212))),IF(P212="RCS","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2" s="16" t="str">
        <f>IF(P212="Engine",VLOOKUP(W212,EngineUpgrades!$A$2:$C$19,2,FALSE),"")</f>
        <v>singleFuel</v>
      </c>
      <c r="AP212" s="16" t="str">
        <f>IF(P212="Engine",VLOOKUP(W212,EngineUpgrades!$A$2:$C$19,3,FALSE),"")</f>
        <v>KEROLOX</v>
      </c>
      <c r="AQ212" s="15" t="str">
        <f>_xlfn.XLOOKUP(AO212,EngineUpgrades!$D$1:$J$1,EngineUpgrades!$D$17:$J$17,"",0,1)</f>
        <v xml:space="preserve">    engineNumber = 
    engineNumberUpgrade = 
    engineName = 
    engineNameUpgrade = 
</v>
      </c>
      <c r="AR212" s="17">
        <v>2</v>
      </c>
      <c r="AS212" s="16" t="str">
        <f>IF(P212="Engine",_xlfn.XLOOKUP(_xlfn.CONCAT(N212,O212+AR212),TechTree!$C$2:$C$500,TechTree!$D$2:$D$500,"Not Valid Combination",0,1),"")</f>
        <v>Not Valid Combination</v>
      </c>
    </row>
    <row r="213" spans="1:45" ht="192.5" x14ac:dyDescent="0.35">
      <c r="A213" t="s">
        <v>595</v>
      </c>
      <c r="B213" t="s">
        <v>1388</v>
      </c>
      <c r="C213" t="s">
        <v>1023</v>
      </c>
      <c r="D213" t="s">
        <v>1024</v>
      </c>
      <c r="E213" t="s">
        <v>598</v>
      </c>
      <c r="F213" t="s">
        <v>8</v>
      </c>
      <c r="G213">
        <v>4500</v>
      </c>
      <c r="H213">
        <v>600</v>
      </c>
      <c r="I213">
        <v>0.75</v>
      </c>
      <c r="J213" t="s">
        <v>144</v>
      </c>
      <c r="L213" s="12" t="str">
        <f t="shared" si="16"/>
        <v>@PART[rotanev_rcs_block_srf_2]:AFTER[Tantares] // Rotanev RCS Block B
{
    @TechRequired = Not Valid Combination
    spacePlaneSystemUpgradeType = 
}</v>
      </c>
      <c r="M213" s="9" t="str">
        <f>_xlfn.XLOOKUP(_xlfn.CONCAT(N213,O213),TechTree!$C$2:$C$500,TechTree!$D$2:$D$500,"Not Valid Combination",0,1)</f>
        <v>Not Valid Combination</v>
      </c>
      <c r="N213" s="8" t="s">
        <v>337</v>
      </c>
      <c r="O213" s="8">
        <v>-139</v>
      </c>
      <c r="P213" s="8" t="s">
        <v>290</v>
      </c>
      <c r="V213" s="10" t="s">
        <v>244</v>
      </c>
      <c r="W213" s="10" t="s">
        <v>260</v>
      </c>
      <c r="Y213" s="10" t="s">
        <v>295</v>
      </c>
      <c r="Z213" s="10" t="s">
        <v>304</v>
      </c>
      <c r="AA213" s="10" t="s">
        <v>330</v>
      </c>
      <c r="AC213" s="12" t="str">
        <f t="shared" si="17"/>
        <v>// Choose the one with the part that you want to represent the system
PARTUPGRADE:NEEDS[Tantares]
{
    name = Upgrade
    partIcon = rotanev_rcs_block_srf_2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3" s="14"/>
      <c r="AE213" s="18" t="s">
        <v>330</v>
      </c>
      <c r="AF213" s="18"/>
      <c r="AG213" s="18"/>
      <c r="AH213" s="18"/>
      <c r="AI213" s="18"/>
      <c r="AJ213" s="18"/>
      <c r="AK213" s="18"/>
      <c r="AL213" s="19" t="str">
        <f t="shared" si="18"/>
        <v/>
      </c>
      <c r="AM213" s="14"/>
      <c r="AN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",W213,CHAR(10),Parts!AQ213,CHAR(10),"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Tank",IF(Y213="NA/Balloon","    KiwiFuelSwitchIgnore = true",IF(Y213="standardLiquidFuel",_xlfn.CONCAT("    fuelTankUpgradeType = ",Y213,CHAR(10),"    fuelTankSizeUpgrade = ",Z213),_xlfn.CONCAT("    fuelTankUpgradeType = ",Y213))),IF(P213="RCS","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3" s="16" t="str">
        <f>IF(P213="Engine",VLOOKUP(W213,EngineUpgrades!$A$2:$C$19,2,FALSE),"")</f>
        <v/>
      </c>
      <c r="AP213" s="16" t="str">
        <f>IF(P213="Engine",VLOOKUP(W213,EngineUpgrades!$A$2:$C$19,3,FALSE),"")</f>
        <v/>
      </c>
      <c r="AQ213" s="15" t="str">
        <f>_xlfn.XLOOKUP(AO213,EngineUpgrades!$D$1:$J$1,EngineUpgrades!$D$17:$J$17,"",0,1)</f>
        <v/>
      </c>
      <c r="AR213" s="17">
        <v>2</v>
      </c>
      <c r="AS213" s="16" t="str">
        <f>IF(P213="Engine",_xlfn.XLOOKUP(_xlfn.CONCAT(N213,O213+AR213),TechTree!$C$2:$C$500,TechTree!$D$2:$D$500,"Not Valid Combination",0,1),"")</f>
        <v/>
      </c>
    </row>
    <row r="214" spans="1:45" ht="252.5" x14ac:dyDescent="0.35">
      <c r="A214" t="s">
        <v>595</v>
      </c>
      <c r="B214" t="s">
        <v>1389</v>
      </c>
      <c r="C214" t="s">
        <v>1025</v>
      </c>
      <c r="D214" t="s">
        <v>1026</v>
      </c>
      <c r="E214" t="s">
        <v>598</v>
      </c>
      <c r="F214" t="s">
        <v>8</v>
      </c>
      <c r="G214">
        <v>3000</v>
      </c>
      <c r="H214">
        <v>830</v>
      </c>
      <c r="I214">
        <v>0.05</v>
      </c>
      <c r="J214" t="s">
        <v>23</v>
      </c>
      <c r="L214" s="12" t="str">
        <f t="shared" si="16"/>
        <v>@PART[Hamal_Avionics_1]:AFTER[Tantares] // Hamal CA1 Avionics Hub
{
    @TechRequired = Not Valid Combination
    engineUpgradeType = standardLFO
    engineNumber = 
    engineNumberUpgrade = 
    engineName = 
    engineNameUpgrade = 
    enginePartUpgradeName = 
}</v>
      </c>
      <c r="M214" s="9" t="str">
        <f>_xlfn.XLOOKUP(_xlfn.CONCAT(N214,O214),TechTree!$C$2:$C$500,TechTree!$D$2:$D$500,"Not Valid Combination",0,1)</f>
        <v>Not Valid Combination</v>
      </c>
      <c r="N214" s="8" t="s">
        <v>214</v>
      </c>
      <c r="O214" s="8">
        <v>-140</v>
      </c>
      <c r="P214" s="8" t="s">
        <v>11</v>
      </c>
      <c r="V214" s="10" t="s">
        <v>244</v>
      </c>
      <c r="W214" s="10" t="s">
        <v>255</v>
      </c>
      <c r="Y214" s="10" t="s">
        <v>295</v>
      </c>
      <c r="Z214" s="10" t="s">
        <v>304</v>
      </c>
      <c r="AA214" s="10" t="s">
        <v>330</v>
      </c>
      <c r="AC214" s="12" t="str">
        <f t="shared" si="17"/>
        <v>PARTUPGRADE:NEEDS[Tantares]
{
    name = 
    partIcon = Hamal_Avionics_1
    techRequired = Not Valid Combination
    title = 
    basicInfo = Increased Thrust, Increased Specific Impulse
    manufacturer = Kiwi Imagineers
    description = 
}
@PARTUPGRADE[]:NEEDS[Tantares]:FOR[zKiwiTechTree]
{
    @entryCost = #$@PART[Hamal_Avionics_1]/entryCost$
    @entryCost *= #$@KIWI_ENGINE_MULTIPLIERS/KEROLOX/UPGRADE_ENTRYCOST_MULTIPLIER$
    @title = #$@PART[Hamal_Avionics_1]/title$ Upgrade
    @description = #Our imagineers dreamt about making the $@PART[Hamal_Avionics_1]/engineName$ thrustier and efficientier and have 'made it so'.
}
@PART[Hamal_Avionics_1]:NEEDS[Tantares]:AFTER[zzKiwiTechTree]
{
    @description = #$description$ \n\n&lt;color=#ff0000&gt;This engine has an upgrade in $@PARTUPGRADE[]/techRequired$!&lt;/color&gt; 
}</v>
      </c>
      <c r="AD214" s="14"/>
      <c r="AE214" s="18" t="s">
        <v>330</v>
      </c>
      <c r="AF214" s="18"/>
      <c r="AG214" s="18"/>
      <c r="AH214" s="18"/>
      <c r="AI214" s="18"/>
      <c r="AJ214" s="18"/>
      <c r="AK214" s="18"/>
      <c r="AL214" s="19" t="str">
        <f t="shared" si="18"/>
        <v/>
      </c>
      <c r="AM214" s="14"/>
      <c r="AN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",W214,CHAR(10),Parts!AQ214,CHAR(10),"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Tank",IF(Y214="NA/Balloon","    KiwiFuelSwitchIgnore = true",IF(Y214="standardLiquidFuel",_xlfn.CONCAT("    fuelTankUpgradeType = ",Y214,CHAR(10),"    fuelTankSizeUpgrade = ",Z214),_xlfn.CONCAT("    fuelTankUpgradeType = ",Y214))),IF(P214="RCS","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4" s="16" t="str">
        <f>IF(P214="Engine",VLOOKUP(W214,EngineUpgrades!$A$2:$C$19,2,FALSE),"")</f>
        <v>singleFuel</v>
      </c>
      <c r="AP214" s="16" t="str">
        <f>IF(P214="Engine",VLOOKUP(W214,EngineUpgrades!$A$2:$C$19,3,FALSE),"")</f>
        <v>KEROLOX</v>
      </c>
      <c r="AQ214" s="15" t="str">
        <f>_xlfn.XLOOKUP(AO214,EngineUpgrades!$D$1:$J$1,EngineUpgrades!$D$17:$J$17,"",0,1)</f>
        <v xml:space="preserve">    engineNumber = 
    engineNumberUpgrade = 
    engineName = 
    engineNameUpgrade = 
</v>
      </c>
      <c r="AR214" s="17">
        <v>2</v>
      </c>
      <c r="AS214" s="16" t="str">
        <f>IF(P214="Engine",_xlfn.XLOOKUP(_xlfn.CONCAT(N214,O214+AR214),TechTree!$C$2:$C$500,TechTree!$D$2:$D$500,"Not Valid Combination",0,1),"")</f>
        <v>Not Valid Combination</v>
      </c>
    </row>
    <row r="215" spans="1:45" ht="192.5" x14ac:dyDescent="0.35">
      <c r="A215" t="s">
        <v>595</v>
      </c>
      <c r="B215" t="s">
        <v>1390</v>
      </c>
      <c r="C215" t="s">
        <v>1027</v>
      </c>
      <c r="D215" t="s">
        <v>1028</v>
      </c>
      <c r="E215" t="s">
        <v>598</v>
      </c>
      <c r="F215" t="s">
        <v>10</v>
      </c>
      <c r="G215">
        <v>800</v>
      </c>
      <c r="H215">
        <v>80</v>
      </c>
      <c r="I215">
        <v>5.0000000000000001E-3</v>
      </c>
      <c r="J215" t="s">
        <v>39</v>
      </c>
      <c r="L215" s="12" t="str">
        <f t="shared" si="16"/>
        <v>@PART[Hamal_Battery_1]:AFTER[Tantares] // Hamal LI1 Single Block Battery
{
    @TechRequired = Not Valid Combination
    spacePlaneSystemUpgradeType = 
}</v>
      </c>
      <c r="M215" s="9" t="str">
        <f>_xlfn.XLOOKUP(_xlfn.CONCAT(N215,O215),TechTree!$C$2:$C$500,TechTree!$D$2:$D$500,"Not Valid Combination",0,1)</f>
        <v>Not Valid Combination</v>
      </c>
      <c r="N215" s="8" t="s">
        <v>337</v>
      </c>
      <c r="O215" s="8">
        <v>-141</v>
      </c>
      <c r="P215" s="8" t="s">
        <v>290</v>
      </c>
      <c r="V215" s="10" t="s">
        <v>244</v>
      </c>
      <c r="W215" s="10" t="s">
        <v>260</v>
      </c>
      <c r="Y215" s="10" t="s">
        <v>295</v>
      </c>
      <c r="Z215" s="10" t="s">
        <v>304</v>
      </c>
      <c r="AA215" s="10" t="s">
        <v>330</v>
      </c>
      <c r="AC215" s="12" t="str">
        <f t="shared" si="17"/>
        <v>// Choose the one with the part that you want to represent the system
PARTUPGRADE:NEEDS[Tantares]
{
    name = Upgrade
    partIcon = Hamal_Battery_1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5" s="14"/>
      <c r="AE215" s="18" t="s">
        <v>330</v>
      </c>
      <c r="AF215" s="18"/>
      <c r="AG215" s="18"/>
      <c r="AH215" s="18"/>
      <c r="AI215" s="18"/>
      <c r="AJ215" s="18"/>
      <c r="AK215" s="18"/>
      <c r="AL215" s="19" t="str">
        <f t="shared" si="18"/>
        <v/>
      </c>
      <c r="AM215" s="14"/>
      <c r="AN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",W215,CHAR(10),Parts!AQ215,CHAR(10),"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Tank",IF(Y215="NA/Balloon","    KiwiFuelSwitchIgnore = true",IF(Y215="standardLiquidFuel",_xlfn.CONCAT("    fuelTankUpgradeType = ",Y215,CHAR(10),"    fuelTankSizeUpgrade = ",Z215),_xlfn.CONCAT("    fuelTankUpgradeType = ",Y215))),IF(P215="RCS","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5" s="16" t="str">
        <f>IF(P215="Engine",VLOOKUP(W215,EngineUpgrades!$A$2:$C$19,2,FALSE),"")</f>
        <v/>
      </c>
      <c r="AP215" s="16" t="str">
        <f>IF(P215="Engine",VLOOKUP(W215,EngineUpgrades!$A$2:$C$19,3,FALSE),"")</f>
        <v/>
      </c>
      <c r="AQ215" s="15" t="str">
        <f>_xlfn.XLOOKUP(AO215,EngineUpgrades!$D$1:$J$1,EngineUpgrades!$D$17:$J$17,"",0,1)</f>
        <v/>
      </c>
      <c r="AR215" s="17">
        <v>2</v>
      </c>
      <c r="AS215" s="16" t="str">
        <f>IF(P215="Engine",_xlfn.XLOOKUP(_xlfn.CONCAT(N215,O215+AR215),TechTree!$C$2:$C$500,TechTree!$D$2:$D$500,"Not Valid Combination",0,1),"")</f>
        <v/>
      </c>
    </row>
    <row r="216" spans="1:45" ht="252.5" x14ac:dyDescent="0.35">
      <c r="A216" t="s">
        <v>595</v>
      </c>
      <c r="B216" t="s">
        <v>1391</v>
      </c>
      <c r="C216" t="s">
        <v>1029</v>
      </c>
      <c r="D216" t="s">
        <v>1030</v>
      </c>
      <c r="E216" t="s">
        <v>598</v>
      </c>
      <c r="F216" t="s">
        <v>10</v>
      </c>
      <c r="G216">
        <v>1600</v>
      </c>
      <c r="H216">
        <v>160</v>
      </c>
      <c r="I216">
        <v>0.01</v>
      </c>
      <c r="J216" t="s">
        <v>39</v>
      </c>
      <c r="L216" s="12" t="str">
        <f t="shared" si="16"/>
        <v>@PART[Hamal_Battery_2]:AFTER[Tantares] // Hamal LI2 Double Block Battery
{
    @TechRequired = Not Valid Combination
    engineUpgradeType = standardLFO
    engineNumber = 
    engineNumberUpgrade = 
    engineName = 
    engineNameUpgrade = 
    enginePartUpgradeName = 
}</v>
      </c>
      <c r="M216" s="9" t="str">
        <f>_xlfn.XLOOKUP(_xlfn.CONCAT(N216,O216),TechTree!$C$2:$C$500,TechTree!$D$2:$D$500,"Not Valid Combination",0,1)</f>
        <v>Not Valid Combination</v>
      </c>
      <c r="N216" s="8" t="s">
        <v>214</v>
      </c>
      <c r="O216" s="8">
        <v>-142</v>
      </c>
      <c r="P216" s="8" t="s">
        <v>11</v>
      </c>
      <c r="V216" s="10" t="s">
        <v>244</v>
      </c>
      <c r="W216" s="10" t="s">
        <v>255</v>
      </c>
      <c r="Y216" s="10" t="s">
        <v>295</v>
      </c>
      <c r="Z216" s="10" t="s">
        <v>304</v>
      </c>
      <c r="AA216" s="10" t="s">
        <v>330</v>
      </c>
      <c r="AC216" s="12" t="str">
        <f t="shared" si="17"/>
        <v>PARTUPGRADE:NEEDS[Tantares]
{
    name = 
    partIcon = Hamal_Battery_2
    techRequired = Not Valid Combination
    title = 
    basicInfo = Increased Thrust, Increased Specific Impulse
    manufacturer = Kiwi Imagineers
    description = 
}
@PARTUPGRADE[]:NEEDS[Tantares]:FOR[zKiwiTechTree]
{
    @entryCost = #$@PART[Hamal_Battery_2]/entryCost$
    @entryCost *= #$@KIWI_ENGINE_MULTIPLIERS/KEROLOX/UPGRADE_ENTRYCOST_MULTIPLIER$
    @title = #$@PART[Hamal_Battery_2]/title$ Upgrade
    @description = #Our imagineers dreamt about making the $@PART[Hamal_Battery_2]/engineName$ thrustier and efficientier and have 'made it so'.
}
@PART[Hamal_Battery_2]:NEEDS[Tantares]:AFTER[zzKiwiTechTree]
{
    @description = #$description$ \n\n&lt;color=#ff0000&gt;This engine has an upgrade in $@PARTUPGRADE[]/techRequired$!&lt;/color&gt; 
}</v>
      </c>
      <c r="AD216" s="14"/>
      <c r="AE216" s="18" t="s">
        <v>330</v>
      </c>
      <c r="AF216" s="18"/>
      <c r="AG216" s="18"/>
      <c r="AH216" s="18"/>
      <c r="AI216" s="18"/>
      <c r="AJ216" s="18"/>
      <c r="AK216" s="18"/>
      <c r="AL216" s="19" t="str">
        <f t="shared" si="18"/>
        <v/>
      </c>
      <c r="AM216" s="14"/>
      <c r="AN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",W216,CHAR(10),Parts!AQ216,CHAR(10),"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Tank",IF(Y216="NA/Balloon","    KiwiFuelSwitchIgnore = true",IF(Y216="standardLiquidFuel",_xlfn.CONCAT("    fuelTankUpgradeType = ",Y216,CHAR(10),"    fuelTankSizeUpgrade = ",Z216),_xlfn.CONCAT("    fuelTankUpgradeType = ",Y216))),IF(P216="RCS","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6" s="16" t="str">
        <f>IF(P216="Engine",VLOOKUP(W216,EngineUpgrades!$A$2:$C$19,2,FALSE),"")</f>
        <v>singleFuel</v>
      </c>
      <c r="AP216" s="16" t="str">
        <f>IF(P216="Engine",VLOOKUP(W216,EngineUpgrades!$A$2:$C$19,3,FALSE),"")</f>
        <v>KEROLOX</v>
      </c>
      <c r="AQ216" s="15" t="str">
        <f>_xlfn.XLOOKUP(AO216,EngineUpgrades!$D$1:$J$1,EngineUpgrades!$D$17:$J$17,"",0,1)</f>
        <v xml:space="preserve">    engineNumber = 
    engineNumberUpgrade = 
    engineName = 
    engineNameUpgrade = 
</v>
      </c>
      <c r="AR216" s="17">
        <v>2</v>
      </c>
      <c r="AS216" s="16" t="str">
        <f>IF(P216="Engine",_xlfn.XLOOKUP(_xlfn.CONCAT(N216,O216+AR216),TechTree!$C$2:$C$500,TechTree!$D$2:$D$500,"Not Valid Combination",0,1),"")</f>
        <v>Not Valid Combination</v>
      </c>
    </row>
    <row r="217" spans="1:45" ht="192.5" x14ac:dyDescent="0.35">
      <c r="A217" t="s">
        <v>595</v>
      </c>
      <c r="B217" t="s">
        <v>1392</v>
      </c>
      <c r="C217" t="s">
        <v>1031</v>
      </c>
      <c r="D217" t="s">
        <v>1032</v>
      </c>
      <c r="E217" t="s">
        <v>598</v>
      </c>
      <c r="F217" t="s">
        <v>6</v>
      </c>
      <c r="G217">
        <v>3000</v>
      </c>
      <c r="H217">
        <v>830</v>
      </c>
      <c r="I217">
        <v>0.21249999999999999</v>
      </c>
      <c r="J217" t="s">
        <v>23</v>
      </c>
      <c r="L217" s="12" t="str">
        <f t="shared" si="16"/>
        <v>@PART[Hamal_Control_1]:AFTER[Tantares] // Hamal PC1 Propellant Control Block
{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337</v>
      </c>
      <c r="O217" s="8">
        <v>-143</v>
      </c>
      <c r="P217" s="8" t="s">
        <v>290</v>
      </c>
      <c r="V217" s="10" t="s">
        <v>244</v>
      </c>
      <c r="W217" s="10" t="s">
        <v>260</v>
      </c>
      <c r="Y217" s="10" t="s">
        <v>295</v>
      </c>
      <c r="Z217" s="10" t="s">
        <v>304</v>
      </c>
      <c r="AA217" s="10" t="s">
        <v>330</v>
      </c>
      <c r="AC217" s="12" t="str">
        <f t="shared" si="17"/>
        <v>// Choose the one with the part that you want to represent the system
PARTUPGRADE:NEEDS[Tantares]
{
    name = Upgrade
    partIcon = Hamal_Control_1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7" s="14"/>
      <c r="AE217" s="18" t="s">
        <v>330</v>
      </c>
      <c r="AF217" s="18"/>
      <c r="AG217" s="18"/>
      <c r="AH217" s="18"/>
      <c r="AI217" s="18"/>
      <c r="AJ217" s="18"/>
      <c r="AK217" s="18"/>
      <c r="AL217" s="19" t="str">
        <f t="shared" si="18"/>
        <v/>
      </c>
      <c r="AM217" s="14"/>
      <c r="AN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",W217,CHAR(10),Parts!AQ217,CHAR(10),"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Tank",IF(Y217="NA/Balloon","    KiwiFuelSwitchIgnore = true",IF(Y217="standardLiquidFuel",_xlfn.CONCAT("    fuelTankUpgradeType = ",Y217,CHAR(10),"    fuelTankSizeUpgrade = ",Z217),_xlfn.CONCAT("    fuelTankUpgradeType = ",Y217))),IF(P217="RCS","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7" s="16" t="str">
        <f>IF(P217="Engine",VLOOKUP(W217,EngineUpgrades!$A$2:$C$19,2,FALSE),"")</f>
        <v/>
      </c>
      <c r="AP217" s="16" t="str">
        <f>IF(P217="Engine",VLOOKUP(W217,EngineUpgrades!$A$2:$C$19,3,FALSE),"")</f>
        <v/>
      </c>
      <c r="AQ217" s="15" t="str">
        <f>_xlfn.XLOOKUP(AO217,EngineUpgrades!$D$1:$J$1,EngineUpgrades!$D$17:$J$17,"",0,1)</f>
        <v/>
      </c>
      <c r="AR217" s="17">
        <v>2</v>
      </c>
      <c r="AS217" s="16" t="str">
        <f>IF(P217="Engine",_xlfn.XLOOKUP(_xlfn.CONCAT(N217,O217+AR217),TechTree!$C$2:$C$500,TechTree!$D$2:$D$500,"Not Valid Combination",0,1),"")</f>
        <v/>
      </c>
    </row>
    <row r="218" spans="1:45" ht="252.5" x14ac:dyDescent="0.35">
      <c r="A218" t="s">
        <v>595</v>
      </c>
      <c r="B218" t="s">
        <v>1393</v>
      </c>
      <c r="C218" t="s">
        <v>1033</v>
      </c>
      <c r="D218" t="s">
        <v>1034</v>
      </c>
      <c r="E218" t="s">
        <v>598</v>
      </c>
      <c r="F218" t="s">
        <v>6</v>
      </c>
      <c r="G218">
        <v>3000</v>
      </c>
      <c r="H218">
        <v>830</v>
      </c>
      <c r="I218">
        <v>0.21249999999999999</v>
      </c>
      <c r="J218" t="s">
        <v>23</v>
      </c>
      <c r="L218" s="12" t="str">
        <f t="shared" si="16"/>
        <v>@PART[Hamal_Control_2]:AFTER[Tantares] // Hamal PC2 Propellant Control Block
{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214</v>
      </c>
      <c r="O218" s="8">
        <v>-144</v>
      </c>
      <c r="P218" s="8" t="s">
        <v>11</v>
      </c>
      <c r="V218" s="10" t="s">
        <v>244</v>
      </c>
      <c r="W218" s="10" t="s">
        <v>255</v>
      </c>
      <c r="Y218" s="10" t="s">
        <v>295</v>
      </c>
      <c r="Z218" s="10" t="s">
        <v>304</v>
      </c>
      <c r="AA218" s="10" t="s">
        <v>330</v>
      </c>
      <c r="AC218" s="12" t="str">
        <f t="shared" si="17"/>
        <v>PARTUPGRADE:NEEDS[Tantares]
{
    name = 
    partIcon = Hamal_Control_2
    techRequired = Not Valid Combination
    title = 
    basicInfo = Increased Thrust, Increased Specific Impulse
    manufacturer = Kiwi Imagineers
    description = 
}
@PARTUPGRADE[]:NEEDS[Tantares]:FOR[zKiwiTechTree]
{
    @entryCost = #$@PART[Hamal_Control_2]/entryCost$
    @entryCost *= #$@KIWI_ENGINE_MULTIPLIERS/KEROLOX/UPGRADE_ENTRYCOST_MULTIPLIER$
    @title = #$@PART[Hamal_Control_2]/title$ Upgrade
    @description = #Our imagineers dreamt about making the $@PART[Hamal_Control_2]/engineName$ thrustier and efficientier and have 'made it so'.
}
@PART[Hamal_Control_2]:NEEDS[Tantares]:AFTER[zzKiwiTechTree]
{
    @description = #$description$ \n\n&lt;color=#ff0000&gt;This engine has an upgrade in $@PARTUPGRADE[]/techRequired$!&lt;/color&gt; 
}</v>
      </c>
      <c r="AD218" s="14"/>
      <c r="AE218" s="18" t="s">
        <v>330</v>
      </c>
      <c r="AF218" s="18"/>
      <c r="AG218" s="18"/>
      <c r="AH218" s="18"/>
      <c r="AI218" s="18"/>
      <c r="AJ218" s="18"/>
      <c r="AK218" s="18"/>
      <c r="AL218" s="19" t="str">
        <f t="shared" si="18"/>
        <v/>
      </c>
      <c r="AM218" s="14"/>
      <c r="AN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",W218,CHAR(10),Parts!AQ218,CHAR(10),"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Tank",IF(Y218="NA/Balloon","    KiwiFuelSwitchIgnore = true",IF(Y218="standardLiquidFuel",_xlfn.CONCAT("    fuelTankUpgradeType = ",Y218,CHAR(10),"    fuelTankSizeUpgrade = ",Z218),_xlfn.CONCAT("    fuelTankUpgradeType = ",Y218))),IF(P218="RCS","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8" s="16" t="str">
        <f>IF(P218="Engine",VLOOKUP(W218,EngineUpgrades!$A$2:$C$19,2,FALSE),"")</f>
        <v>singleFuel</v>
      </c>
      <c r="AP218" s="16" t="str">
        <f>IF(P218="Engine",VLOOKUP(W218,EngineUpgrades!$A$2:$C$19,3,FALSE),"")</f>
        <v>KEROLOX</v>
      </c>
      <c r="AQ218" s="15" t="str">
        <f>_xlfn.XLOOKUP(AO218,EngineUpgrades!$D$1:$J$1,EngineUpgrades!$D$17:$J$17,"",0,1)</f>
        <v xml:space="preserve">    engineNumber = 
    engineNumberUpgrade = 
    engineName = 
    engineNameUpgrade = 
</v>
      </c>
      <c r="AR218" s="17">
        <v>2</v>
      </c>
      <c r="AS218" s="16" t="str">
        <f>IF(P218="Engine",_xlfn.XLOOKUP(_xlfn.CONCAT(N218,O218+AR218),TechTree!$C$2:$C$500,TechTree!$D$2:$D$500,"Not Valid Combination",0,1),"")</f>
        <v>Not Valid Combination</v>
      </c>
    </row>
    <row r="219" spans="1:45" ht="192.5" x14ac:dyDescent="0.35">
      <c r="A219" t="s">
        <v>595</v>
      </c>
      <c r="B219" t="s">
        <v>1394</v>
      </c>
      <c r="C219" t="s">
        <v>1035</v>
      </c>
      <c r="D219" t="s">
        <v>1036</v>
      </c>
      <c r="E219" t="s">
        <v>598</v>
      </c>
      <c r="F219" t="s">
        <v>605</v>
      </c>
      <c r="G219">
        <v>1000</v>
      </c>
      <c r="H219">
        <v>400</v>
      </c>
      <c r="I219">
        <v>0.3</v>
      </c>
      <c r="J219" t="s">
        <v>23</v>
      </c>
      <c r="L219" s="12" t="str">
        <f t="shared" si="16"/>
        <v>@PART[Hamal_Habitation_1]:AFTER[Tantares] // Hamal FS1 Forward Section
{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337</v>
      </c>
      <c r="O219" s="8">
        <v>-145</v>
      </c>
      <c r="P219" s="8" t="s">
        <v>290</v>
      </c>
      <c r="V219" s="10" t="s">
        <v>244</v>
      </c>
      <c r="W219" s="10" t="s">
        <v>260</v>
      </c>
      <c r="Y219" s="10" t="s">
        <v>295</v>
      </c>
      <c r="Z219" s="10" t="s">
        <v>304</v>
      </c>
      <c r="AA219" s="10" t="s">
        <v>330</v>
      </c>
      <c r="AC219" s="12" t="str">
        <f t="shared" si="17"/>
        <v>// Choose the one with the part that you want to represent the system
PARTUPGRADE:NEEDS[Tantares]
{
    name = Upgrade
    partIcon = Hamal_Habitation_1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9" s="14"/>
      <c r="AE219" s="18" t="s">
        <v>330</v>
      </c>
      <c r="AF219" s="18"/>
      <c r="AG219" s="18"/>
      <c r="AH219" s="18"/>
      <c r="AI219" s="18"/>
      <c r="AJ219" s="18"/>
      <c r="AK219" s="18"/>
      <c r="AL219" s="19" t="str">
        <f t="shared" si="18"/>
        <v/>
      </c>
      <c r="AM219" s="14"/>
      <c r="AN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",W219,CHAR(10),Parts!AQ219,CHAR(10),"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Tank",IF(Y219="NA/Balloon","    KiwiFuelSwitchIgnore = true",IF(Y219="standardLiquidFuel",_xlfn.CONCAT("    fuelTankUpgradeType = ",Y219,CHAR(10),"    fuelTankSizeUpgrade = ",Z219),_xlfn.CONCAT("    fuelTankUpgradeType = ",Y219))),IF(P219="RCS","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9" s="16" t="str">
        <f>IF(P219="Engine",VLOOKUP(W219,EngineUpgrades!$A$2:$C$19,2,FALSE),"")</f>
        <v/>
      </c>
      <c r="AP219" s="16" t="str">
        <f>IF(P219="Engine",VLOOKUP(W219,EngineUpgrades!$A$2:$C$19,3,FALSE),"")</f>
        <v/>
      </c>
      <c r="AQ219" s="15" t="str">
        <f>_xlfn.XLOOKUP(AO219,EngineUpgrades!$D$1:$J$1,EngineUpgrades!$D$17:$J$17,"",0,1)</f>
        <v/>
      </c>
      <c r="AR219" s="17">
        <v>2</v>
      </c>
      <c r="AS219" s="16" t="str">
        <f>IF(P219="Engine",_xlfn.XLOOKUP(_xlfn.CONCAT(N219,O219+AR219),TechTree!$C$2:$C$500,TechTree!$D$2:$D$500,"Not Valid Combination",0,1),"")</f>
        <v/>
      </c>
    </row>
    <row r="220" spans="1:45" ht="252.5" x14ac:dyDescent="0.35">
      <c r="A220" t="s">
        <v>595</v>
      </c>
      <c r="B220" t="s">
        <v>1395</v>
      </c>
      <c r="C220" t="s">
        <v>1037</v>
      </c>
      <c r="D220" t="s">
        <v>1038</v>
      </c>
      <c r="E220" t="s">
        <v>617</v>
      </c>
      <c r="F220" t="s">
        <v>7</v>
      </c>
      <c r="G220">
        <v>1250</v>
      </c>
      <c r="H220">
        <v>250</v>
      </c>
      <c r="I220">
        <v>0.05</v>
      </c>
      <c r="J220" t="s">
        <v>88</v>
      </c>
      <c r="L220" s="12" t="str">
        <f t="shared" si="16"/>
        <v>@PART[vega_adapter_s1_s0_1]:AFTER[Tantares] // Vega Size 1 to Size 0 Inline Adapter
{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214</v>
      </c>
      <c r="O220" s="8">
        <v>-146</v>
      </c>
      <c r="P220" s="8" t="s">
        <v>11</v>
      </c>
      <c r="V220" s="10" t="s">
        <v>244</v>
      </c>
      <c r="W220" s="10" t="s">
        <v>255</v>
      </c>
      <c r="Y220" s="10" t="s">
        <v>295</v>
      </c>
      <c r="Z220" s="10" t="s">
        <v>304</v>
      </c>
      <c r="AA220" s="10" t="s">
        <v>330</v>
      </c>
      <c r="AC220" s="12" t="str">
        <f t="shared" si="17"/>
        <v>PARTUPGRADE:NEEDS[Tantares]
{
    name = 
    partIcon = vega_adapter_s1_s0_1
    techRequired = Not Valid Combination
    title = 
    basicInfo = Increased Thrust, Increased Specific Impulse
    manufacturer = Kiwi Imagineers
    description = 
}
@PARTUPGRADE[]:NEEDS[Tantares]:FOR[zKiwiTechTree]
{
    @entryCost = #$@PART[vega_adapter_s1_s0_1]/entryCost$
    @entryCost *= #$@KIWI_ENGINE_MULTIPLIERS/KEROLOX/UPGRADE_ENTRYCOST_MULTIPLIER$
    @title = #$@PART[vega_adapter_s1_s0_1]/title$ Upgrade
    @description = #Our imagineers dreamt about making the $@PART[vega_adapter_s1_s0_1]/engineName$ thrustier and efficientier and have 'made it so'.
}
@PART[vega_adapter_s1_s0_1]:NEEDS[Tantares]:AFTER[zzKiwiTechTree]
{
    @description = #$description$ \n\n&lt;color=#ff0000&gt;This engine has an upgrade in $@PARTUPGRADE[]/techRequired$!&lt;/color&gt; 
}</v>
      </c>
      <c r="AD220" s="14"/>
      <c r="AE220" s="18" t="s">
        <v>330</v>
      </c>
      <c r="AF220" s="18"/>
      <c r="AG220" s="18"/>
      <c r="AH220" s="18"/>
      <c r="AI220" s="18"/>
      <c r="AJ220" s="18"/>
      <c r="AK220" s="18"/>
      <c r="AL220" s="19" t="str">
        <f t="shared" si="18"/>
        <v/>
      </c>
      <c r="AM220" s="14"/>
      <c r="AN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",W220,CHAR(10),Parts!AQ220,CHAR(10),"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Tank",IF(Y220="NA/Balloon","    KiwiFuelSwitchIgnore = true",IF(Y220="standardLiquidFuel",_xlfn.CONCAT("    fuelTankUpgradeType = ",Y220,CHAR(10),"    fuelTankSizeUpgrade = ",Z220),_xlfn.CONCAT("    fuelTankUpgradeType = ",Y220))),IF(P220="RCS","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0" s="16" t="str">
        <f>IF(P220="Engine",VLOOKUP(W220,EngineUpgrades!$A$2:$C$19,2,FALSE),"")</f>
        <v>singleFuel</v>
      </c>
      <c r="AP220" s="16" t="str">
        <f>IF(P220="Engine",VLOOKUP(W220,EngineUpgrades!$A$2:$C$19,3,FALSE),"")</f>
        <v>KEROLOX</v>
      </c>
      <c r="AQ220" s="15" t="str">
        <f>_xlfn.XLOOKUP(AO220,EngineUpgrades!$D$1:$J$1,EngineUpgrades!$D$17:$J$17,"",0,1)</f>
        <v xml:space="preserve">    engineNumber = 
    engineNumberUpgrade = 
    engineName = 
    engineNameUpgrade = 
</v>
      </c>
      <c r="AR220" s="17">
        <v>2</v>
      </c>
      <c r="AS220" s="16" t="str">
        <f>IF(P220="Engine",_xlfn.XLOOKUP(_xlfn.CONCAT(N220,O220+AR220),TechTree!$C$2:$C$500,TechTree!$D$2:$D$500,"Not Valid Combination",0,1),"")</f>
        <v>Not Valid Combination</v>
      </c>
    </row>
    <row r="221" spans="1:45" ht="192.5" x14ac:dyDescent="0.35">
      <c r="A221" t="s">
        <v>595</v>
      </c>
      <c r="B221" t="s">
        <v>1396</v>
      </c>
      <c r="C221" t="s">
        <v>1039</v>
      </c>
      <c r="D221" t="s">
        <v>1040</v>
      </c>
      <c r="E221" t="s">
        <v>617</v>
      </c>
      <c r="F221" t="s">
        <v>7</v>
      </c>
      <c r="G221">
        <v>1250</v>
      </c>
      <c r="H221">
        <v>250</v>
      </c>
      <c r="I221">
        <v>0.05</v>
      </c>
      <c r="J221" t="s">
        <v>88</v>
      </c>
      <c r="L221" s="12" t="str">
        <f t="shared" si="16"/>
        <v>@PART[vega_adapter_s1_s0p5_1]:AFTER[Tantares] // Vega Size 1 to Size 0.5 Inline Adapter
{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337</v>
      </c>
      <c r="O221" s="8">
        <v>-147</v>
      </c>
      <c r="P221" s="8" t="s">
        <v>290</v>
      </c>
      <c r="V221" s="10" t="s">
        <v>244</v>
      </c>
      <c r="W221" s="10" t="s">
        <v>260</v>
      </c>
      <c r="Y221" s="10" t="s">
        <v>295</v>
      </c>
      <c r="Z221" s="10" t="s">
        <v>304</v>
      </c>
      <c r="AA221" s="10" t="s">
        <v>330</v>
      </c>
      <c r="AC221" s="12" t="str">
        <f t="shared" si="17"/>
        <v>// Choose the one with the part that you want to represent the system
PARTUPGRADE:NEEDS[Tantares]
{
    name = Upgrade
    partIcon = vega_adapter_s1_s0p5_1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1" s="14"/>
      <c r="AE221" s="18" t="s">
        <v>330</v>
      </c>
      <c r="AF221" s="18"/>
      <c r="AG221" s="18"/>
      <c r="AH221" s="18"/>
      <c r="AI221" s="18"/>
      <c r="AJ221" s="18"/>
      <c r="AK221" s="18"/>
      <c r="AL221" s="19" t="str">
        <f t="shared" si="18"/>
        <v/>
      </c>
      <c r="AM221" s="14"/>
      <c r="AN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",W221,CHAR(10),Parts!AQ221,CHAR(10),"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Tank",IF(Y221="NA/Balloon","    KiwiFuelSwitchIgnore = true",IF(Y221="standardLiquidFuel",_xlfn.CONCAT("    fuelTankUpgradeType = ",Y221,CHAR(10),"    fuelTankSizeUpgrade = ",Z221),_xlfn.CONCAT("    fuelTankUpgradeType = ",Y221))),IF(P221="RCS","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1" s="16" t="str">
        <f>IF(P221="Engine",VLOOKUP(W221,EngineUpgrades!$A$2:$C$19,2,FALSE),"")</f>
        <v/>
      </c>
      <c r="AP221" s="16" t="str">
        <f>IF(P221="Engine",VLOOKUP(W221,EngineUpgrades!$A$2:$C$19,3,FALSE),"")</f>
        <v/>
      </c>
      <c r="AQ221" s="15" t="str">
        <f>_xlfn.XLOOKUP(AO221,EngineUpgrades!$D$1:$J$1,EngineUpgrades!$D$17:$J$17,"",0,1)</f>
        <v/>
      </c>
      <c r="AR221" s="17">
        <v>2</v>
      </c>
      <c r="AS221" s="16" t="str">
        <f>IF(P221="Engine",_xlfn.XLOOKUP(_xlfn.CONCAT(N221,O221+AR221),TechTree!$C$2:$C$500,TechTree!$D$2:$D$500,"Not Valid Combination",0,1),"")</f>
        <v/>
      </c>
    </row>
    <row r="222" spans="1:45" ht="252.5" x14ac:dyDescent="0.35">
      <c r="A222" t="s">
        <v>595</v>
      </c>
      <c r="B222" t="s">
        <v>1397</v>
      </c>
      <c r="C222" t="s">
        <v>1041</v>
      </c>
      <c r="D222" t="s">
        <v>1042</v>
      </c>
      <c r="E222" t="s">
        <v>617</v>
      </c>
      <c r="F222" t="s">
        <v>7</v>
      </c>
      <c r="G222">
        <v>1875</v>
      </c>
      <c r="H222">
        <v>375</v>
      </c>
      <c r="I222">
        <v>7.4999999999999997E-2</v>
      </c>
      <c r="J222" t="s">
        <v>88</v>
      </c>
      <c r="L222" s="12" t="str">
        <f t="shared" si="16"/>
        <v>@PART[vega_adapter_s1p5_s0_1]:AFTER[Tantares] // Vega Size 1.5 to Size 0 Inline Adapter
{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214</v>
      </c>
      <c r="O222" s="8">
        <v>-148</v>
      </c>
      <c r="P222" s="8" t="s">
        <v>11</v>
      </c>
      <c r="V222" s="10" t="s">
        <v>244</v>
      </c>
      <c r="W222" s="10" t="s">
        <v>255</v>
      </c>
      <c r="Y222" s="10" t="s">
        <v>295</v>
      </c>
      <c r="Z222" s="10" t="s">
        <v>304</v>
      </c>
      <c r="AA222" s="10" t="s">
        <v>330</v>
      </c>
      <c r="AC222" s="12" t="str">
        <f t="shared" si="17"/>
        <v>PARTUPGRADE:NEEDS[Tantares]
{
    name = 
    partIcon = vega_adapter_s1p5_s0_1
    techRequired = Not Valid Combination
    title = 
    basicInfo = Increased Thrust, Increased Specific Impulse
    manufacturer = Kiwi Imagineers
    description = 
}
@PARTUPGRADE[]:NEEDS[Tantares]:FOR[zKiwiTechTree]
{
    @entryCost = #$@PART[vega_adapter_s1p5_s0_1]/entryCost$
    @entryCost *= #$@KIWI_ENGINE_MULTIPLIERS/KEROLOX/UPGRADE_ENTRYCOST_MULTIPLIER$
    @title = #$@PART[vega_adapter_s1p5_s0_1]/title$ Upgrade
    @description = #Our imagineers dreamt about making the $@PART[vega_adapter_s1p5_s0_1]/engineName$ thrustier and efficientier and have 'made it so'.
}
@PART[vega_adapter_s1p5_s0_1]:NEEDS[Tantares]:AFTER[zzKiwiTechTree]
{
    @description = #$description$ \n\n&lt;color=#ff0000&gt;This engine has an upgrade in $@PARTUPGRADE[]/techRequired$!&lt;/color&gt; 
}</v>
      </c>
      <c r="AD222" s="14"/>
      <c r="AE222" s="18" t="s">
        <v>330</v>
      </c>
      <c r="AF222" s="18"/>
      <c r="AG222" s="18"/>
      <c r="AH222" s="18"/>
      <c r="AI222" s="18"/>
      <c r="AJ222" s="18"/>
      <c r="AK222" s="18"/>
      <c r="AL222" s="19" t="str">
        <f t="shared" si="18"/>
        <v/>
      </c>
      <c r="AM222" s="14"/>
      <c r="AN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",W222,CHAR(10),Parts!AQ222,CHAR(10),"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Tank",IF(Y222="NA/Balloon","    KiwiFuelSwitchIgnore = true",IF(Y222="standardLiquidFuel",_xlfn.CONCAT("    fuelTankUpgradeType = ",Y222,CHAR(10),"    fuelTankSizeUpgrade = ",Z222),_xlfn.CONCAT("    fuelTankUpgradeType = ",Y222))),IF(P222="RCS","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2" s="16" t="str">
        <f>IF(P222="Engine",VLOOKUP(W222,EngineUpgrades!$A$2:$C$19,2,FALSE),"")</f>
        <v>singleFuel</v>
      </c>
      <c r="AP222" s="16" t="str">
        <f>IF(P222="Engine",VLOOKUP(W222,EngineUpgrades!$A$2:$C$19,3,FALSE),"")</f>
        <v>KEROLOX</v>
      </c>
      <c r="AQ222" s="15" t="str">
        <f>_xlfn.XLOOKUP(AO222,EngineUpgrades!$D$1:$J$1,EngineUpgrades!$D$17:$J$17,"",0,1)</f>
        <v xml:space="preserve">    engineNumber = 
    engineNumberUpgrade = 
    engineName = 
    engineNameUpgrade = 
</v>
      </c>
      <c r="AR222" s="17">
        <v>2</v>
      </c>
      <c r="AS222" s="16" t="str">
        <f>IF(P222="Engine",_xlfn.XLOOKUP(_xlfn.CONCAT(N222,O222+AR222),TechTree!$C$2:$C$500,TechTree!$D$2:$D$500,"Not Valid Combination",0,1),"")</f>
        <v>Not Valid Combination</v>
      </c>
    </row>
    <row r="223" spans="1:45" ht="192.5" x14ac:dyDescent="0.35">
      <c r="A223" t="s">
        <v>595</v>
      </c>
      <c r="B223" t="s">
        <v>1398</v>
      </c>
      <c r="C223" t="s">
        <v>1043</v>
      </c>
      <c r="D223" t="s">
        <v>1044</v>
      </c>
      <c r="E223" t="s">
        <v>617</v>
      </c>
      <c r="F223" t="s">
        <v>7</v>
      </c>
      <c r="G223">
        <v>1875</v>
      </c>
      <c r="H223">
        <v>375</v>
      </c>
      <c r="I223">
        <v>7.4999999999999997E-2</v>
      </c>
      <c r="J223" t="s">
        <v>88</v>
      </c>
      <c r="L223" s="12" t="str">
        <f t="shared" si="16"/>
        <v>@PART[vega_adapter_s1p5_s0p5_1]:AFTER[Tantares] // Vega Size 1.5 to Size 0.5 Inline Adapter
{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337</v>
      </c>
      <c r="O223" s="8">
        <v>-149</v>
      </c>
      <c r="P223" s="8" t="s">
        <v>290</v>
      </c>
      <c r="V223" s="10" t="s">
        <v>244</v>
      </c>
      <c r="W223" s="10" t="s">
        <v>260</v>
      </c>
      <c r="Y223" s="10" t="s">
        <v>295</v>
      </c>
      <c r="Z223" s="10" t="s">
        <v>304</v>
      </c>
      <c r="AA223" s="10" t="s">
        <v>330</v>
      </c>
      <c r="AC223" s="12" t="str">
        <f t="shared" si="17"/>
        <v>// Choose the one with the part that you want to represent the system
PARTUPGRADE:NEEDS[Tantares]
{
    name = Upgrade
    partIcon = vega_adapter_s1p5_s0p5_1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3" s="14"/>
      <c r="AE223" s="18" t="s">
        <v>330</v>
      </c>
      <c r="AF223" s="18"/>
      <c r="AG223" s="18"/>
      <c r="AH223" s="18"/>
      <c r="AI223" s="18"/>
      <c r="AJ223" s="18"/>
      <c r="AK223" s="18"/>
      <c r="AL223" s="19" t="str">
        <f t="shared" si="18"/>
        <v/>
      </c>
      <c r="AM223" s="14"/>
      <c r="AN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",W223,CHAR(10),Parts!AQ223,CHAR(10),"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Tank",IF(Y223="NA/Balloon","    KiwiFuelSwitchIgnore = true",IF(Y223="standardLiquidFuel",_xlfn.CONCAT("    fuelTankUpgradeType = ",Y223,CHAR(10),"    fuelTankSizeUpgrade = ",Z223),_xlfn.CONCAT("    fuelTankUpgradeType = ",Y223))),IF(P223="RCS","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3" s="16" t="str">
        <f>IF(P223="Engine",VLOOKUP(W223,EngineUpgrades!$A$2:$C$19,2,FALSE),"")</f>
        <v/>
      </c>
      <c r="AP223" s="16" t="str">
        <f>IF(P223="Engine",VLOOKUP(W223,EngineUpgrades!$A$2:$C$19,3,FALSE),"")</f>
        <v/>
      </c>
      <c r="AQ223" s="15" t="str">
        <f>_xlfn.XLOOKUP(AO223,EngineUpgrades!$D$1:$J$1,EngineUpgrades!$D$17:$J$17,"",0,1)</f>
        <v/>
      </c>
      <c r="AR223" s="17">
        <v>2</v>
      </c>
      <c r="AS223" s="16" t="str">
        <f>IF(P223="Engine",_xlfn.XLOOKUP(_xlfn.CONCAT(N223,O223+AR223),TechTree!$C$2:$C$500,TechTree!$D$2:$D$500,"Not Valid Combination",0,1),"")</f>
        <v/>
      </c>
    </row>
    <row r="224" spans="1:45" ht="252.5" x14ac:dyDescent="0.35">
      <c r="A224" t="s">
        <v>595</v>
      </c>
      <c r="B224" t="s">
        <v>1399</v>
      </c>
      <c r="C224" t="s">
        <v>1045</v>
      </c>
      <c r="D224" t="s">
        <v>1046</v>
      </c>
      <c r="E224" t="s">
        <v>617</v>
      </c>
      <c r="F224" t="s">
        <v>7</v>
      </c>
      <c r="G224">
        <v>1875</v>
      </c>
      <c r="H224">
        <v>375</v>
      </c>
      <c r="I224">
        <v>7.4999999999999997E-2</v>
      </c>
      <c r="J224" t="s">
        <v>88</v>
      </c>
      <c r="L224" s="12" t="str">
        <f t="shared" si="16"/>
        <v>@PART[vega_adapter_s1p5_s1_1]:AFTER[Tantares] // Vega Size 1.5 to Size 1 Inline Adapter
{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214</v>
      </c>
      <c r="O224" s="8">
        <v>-150</v>
      </c>
      <c r="P224" s="8" t="s">
        <v>11</v>
      </c>
      <c r="V224" s="10" t="s">
        <v>244</v>
      </c>
      <c r="W224" s="10" t="s">
        <v>255</v>
      </c>
      <c r="Y224" s="10" t="s">
        <v>295</v>
      </c>
      <c r="Z224" s="10" t="s">
        <v>304</v>
      </c>
      <c r="AA224" s="10" t="s">
        <v>330</v>
      </c>
      <c r="AC224" s="12" t="str">
        <f t="shared" si="17"/>
        <v>PARTUPGRADE:NEEDS[Tantares]
{
    name = 
    partIcon = vega_adapter_s1p5_s1_1
    techRequired = Not Valid Combination
    title = 
    basicInfo = Increased Thrust, Increased Specific Impulse
    manufacturer = Kiwi Imagineers
    description = 
}
@PARTUPGRADE[]:NEEDS[Tantares]:FOR[zKiwiTechTree]
{
    @entryCost = #$@PART[vega_adapter_s1p5_s1_1]/entryCost$
    @entryCost *= #$@KIWI_ENGINE_MULTIPLIERS/KEROLOX/UPGRADE_ENTRYCOST_MULTIPLIER$
    @title = #$@PART[vega_adapter_s1p5_s1_1]/title$ Upgrade
    @description = #Our imagineers dreamt about making the $@PART[vega_adapter_s1p5_s1_1]/engineName$ thrustier and efficientier and have 'made it so'.
}
@PART[vega_adapter_s1p5_s1_1]:NEEDS[Tantares]:AFTER[zzKiwiTechTree]
{
    @description = #$description$ \n\n&lt;color=#ff0000&gt;This engine has an upgrade in $@PARTUPGRADE[]/techRequired$!&lt;/color&gt; 
}</v>
      </c>
      <c r="AD224" s="14"/>
      <c r="AE224" s="18" t="s">
        <v>330</v>
      </c>
      <c r="AF224" s="18"/>
      <c r="AG224" s="18"/>
      <c r="AH224" s="18"/>
      <c r="AI224" s="18"/>
      <c r="AJ224" s="18"/>
      <c r="AK224" s="18"/>
      <c r="AL224" s="19" t="str">
        <f t="shared" si="18"/>
        <v/>
      </c>
      <c r="AM224" s="14"/>
      <c r="AN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",W224,CHAR(10),Parts!AQ224,CHAR(10),"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Tank",IF(Y224="NA/Balloon","    KiwiFuelSwitchIgnore = true",IF(Y224="standardLiquidFuel",_xlfn.CONCAT("    fuelTankUpgradeType = ",Y224,CHAR(10),"    fuelTankSizeUpgrade = ",Z224),_xlfn.CONCAT("    fuelTankUpgradeType = ",Y224))),IF(P224="RCS","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4" s="16" t="str">
        <f>IF(P224="Engine",VLOOKUP(W224,EngineUpgrades!$A$2:$C$19,2,FALSE),"")</f>
        <v>singleFuel</v>
      </c>
      <c r="AP224" s="16" t="str">
        <f>IF(P224="Engine",VLOOKUP(W224,EngineUpgrades!$A$2:$C$19,3,FALSE),"")</f>
        <v>KEROLOX</v>
      </c>
      <c r="AQ224" s="15" t="str">
        <f>_xlfn.XLOOKUP(AO224,EngineUpgrades!$D$1:$J$1,EngineUpgrades!$D$17:$J$17,"",0,1)</f>
        <v xml:space="preserve">    engineNumber = 
    engineNumberUpgrade = 
    engineName = 
    engineNameUpgrade = 
</v>
      </c>
      <c r="AR224" s="17">
        <v>2</v>
      </c>
      <c r="AS224" s="16" t="str">
        <f>IF(P224="Engine",_xlfn.XLOOKUP(_xlfn.CONCAT(N224,O224+AR224),TechTree!$C$2:$C$500,TechTree!$D$2:$D$500,"Not Valid Combination",0,1),"")</f>
        <v>Not Valid Combination</v>
      </c>
    </row>
    <row r="225" spans="1:45" ht="192.5" x14ac:dyDescent="0.35">
      <c r="A225" t="s">
        <v>595</v>
      </c>
      <c r="B225" t="s">
        <v>1400</v>
      </c>
      <c r="C225" t="s">
        <v>1047</v>
      </c>
      <c r="D225" t="s">
        <v>1048</v>
      </c>
      <c r="E225" t="s">
        <v>617</v>
      </c>
      <c r="F225" t="s">
        <v>7</v>
      </c>
      <c r="G225">
        <v>2500</v>
      </c>
      <c r="H225">
        <v>500</v>
      </c>
      <c r="I225">
        <v>0.1</v>
      </c>
      <c r="J225" t="s">
        <v>88</v>
      </c>
      <c r="L225" s="12" t="str">
        <f t="shared" si="16"/>
        <v>@PART[vega_adapter_s2_s1_1]:AFTER[Tantares] // Vega Size 2 to Size 1 Inline Adapter
{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337</v>
      </c>
      <c r="O225" s="8">
        <v>-151</v>
      </c>
      <c r="P225" s="8" t="s">
        <v>290</v>
      </c>
      <c r="V225" s="10" t="s">
        <v>244</v>
      </c>
      <c r="W225" s="10" t="s">
        <v>260</v>
      </c>
      <c r="Y225" s="10" t="s">
        <v>295</v>
      </c>
      <c r="Z225" s="10" t="s">
        <v>304</v>
      </c>
      <c r="AA225" s="10" t="s">
        <v>330</v>
      </c>
      <c r="AC225" s="12" t="str">
        <f t="shared" si="17"/>
        <v>// Choose the one with the part that you want to represent the system
PARTUPGRADE:NEEDS[Tantares]
{
    name = Upgrade
    partIcon = vega_adapter_s2_s1_1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5" s="14"/>
      <c r="AE225" s="18" t="s">
        <v>330</v>
      </c>
      <c r="AF225" s="18"/>
      <c r="AG225" s="18"/>
      <c r="AH225" s="18"/>
      <c r="AI225" s="18"/>
      <c r="AJ225" s="18"/>
      <c r="AK225" s="18"/>
      <c r="AL225" s="19" t="str">
        <f t="shared" si="18"/>
        <v/>
      </c>
      <c r="AM225" s="14"/>
      <c r="AN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",W225,CHAR(10),Parts!AQ225,CHAR(10),"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Tank",IF(Y225="NA/Balloon","    KiwiFuelSwitchIgnore = true",IF(Y225="standardLiquidFuel",_xlfn.CONCAT("    fuelTankUpgradeType = ",Y225,CHAR(10),"    fuelTankSizeUpgrade = ",Z225),_xlfn.CONCAT("    fuelTankUpgradeType = ",Y225))),IF(P225="RCS","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5" s="16" t="str">
        <f>IF(P225="Engine",VLOOKUP(W225,EngineUpgrades!$A$2:$C$19,2,FALSE),"")</f>
        <v/>
      </c>
      <c r="AP225" s="16" t="str">
        <f>IF(P225="Engine",VLOOKUP(W225,EngineUpgrades!$A$2:$C$19,3,FALSE),"")</f>
        <v/>
      </c>
      <c r="AQ225" s="15" t="str">
        <f>_xlfn.XLOOKUP(AO225,EngineUpgrades!$D$1:$J$1,EngineUpgrades!$D$17:$J$17,"",0,1)</f>
        <v/>
      </c>
      <c r="AR225" s="17">
        <v>2</v>
      </c>
      <c r="AS225" s="16" t="str">
        <f>IF(P225="Engine",_xlfn.XLOOKUP(_xlfn.CONCAT(N225,O225+AR225),TechTree!$C$2:$C$500,TechTree!$D$2:$D$500,"Not Valid Combination",0,1),"")</f>
        <v/>
      </c>
    </row>
    <row r="226" spans="1:45" ht="252.5" x14ac:dyDescent="0.35">
      <c r="A226" t="s">
        <v>595</v>
      </c>
      <c r="B226" t="s">
        <v>1401</v>
      </c>
      <c r="C226" t="s">
        <v>1049</v>
      </c>
      <c r="D226" t="s">
        <v>1050</v>
      </c>
      <c r="E226" t="s">
        <v>617</v>
      </c>
      <c r="F226" t="s">
        <v>7</v>
      </c>
      <c r="G226">
        <v>2500</v>
      </c>
      <c r="H226">
        <v>500</v>
      </c>
      <c r="I226">
        <v>0.1</v>
      </c>
      <c r="J226" t="s">
        <v>88</v>
      </c>
      <c r="L226" s="12" t="str">
        <f t="shared" si="16"/>
        <v>@PART[vega_adapter_s2_s1p5_1]:AFTER[Tantares] // Vega Size 2 to Size 1.5 Inline Adapter
{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214</v>
      </c>
      <c r="O226" s="8">
        <v>-152</v>
      </c>
      <c r="P226" s="8" t="s">
        <v>11</v>
      </c>
      <c r="V226" s="10" t="s">
        <v>244</v>
      </c>
      <c r="W226" s="10" t="s">
        <v>255</v>
      </c>
      <c r="Y226" s="10" t="s">
        <v>295</v>
      </c>
      <c r="Z226" s="10" t="s">
        <v>304</v>
      </c>
      <c r="AA226" s="10" t="s">
        <v>330</v>
      </c>
      <c r="AC226" s="12" t="str">
        <f t="shared" si="17"/>
        <v>PARTUPGRADE:NEEDS[Tantares]
{
    name = 
    partIcon = vega_adapter_s2_s1p5_1
    techRequired = Not Valid Combination
    title = 
    basicInfo = Increased Thrust, Increased Specific Impulse
    manufacturer = Kiwi Imagineers
    description = 
}
@PARTUPGRADE[]:NEEDS[Tantares]:FOR[zKiwiTechTree]
{
    @entryCost = #$@PART[vega_adapter_s2_s1p5_1]/entryCost$
    @entryCost *= #$@KIWI_ENGINE_MULTIPLIERS/KEROLOX/UPGRADE_ENTRYCOST_MULTIPLIER$
    @title = #$@PART[vega_adapter_s2_s1p5_1]/title$ Upgrade
    @description = #Our imagineers dreamt about making the $@PART[vega_adapter_s2_s1p5_1]/engineName$ thrustier and efficientier and have 'made it so'.
}
@PART[vega_adapter_s2_s1p5_1]:NEEDS[Tantares]:AFTER[zzKiwiTechTree]
{
    @description = #$description$ \n\n&lt;color=#ff0000&gt;This engine has an upgrade in $@PARTUPGRADE[]/techRequired$!&lt;/color&gt; 
}</v>
      </c>
      <c r="AD226" s="14"/>
      <c r="AE226" s="18" t="s">
        <v>330</v>
      </c>
      <c r="AF226" s="18"/>
      <c r="AG226" s="18"/>
      <c r="AH226" s="18"/>
      <c r="AI226" s="18"/>
      <c r="AJ226" s="18"/>
      <c r="AK226" s="18"/>
      <c r="AL226" s="19" t="str">
        <f t="shared" si="18"/>
        <v/>
      </c>
      <c r="AM226" s="14"/>
      <c r="AN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",W226,CHAR(10),Parts!AQ226,CHAR(10),"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Tank",IF(Y226="NA/Balloon","    KiwiFuelSwitchIgnore = true",IF(Y226="standardLiquidFuel",_xlfn.CONCAT("    fuelTankUpgradeType = ",Y226,CHAR(10),"    fuelTankSizeUpgrade = ",Z226),_xlfn.CONCAT("    fuelTankUpgradeType = ",Y226))),IF(P226="RCS","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6" s="16" t="str">
        <f>IF(P226="Engine",VLOOKUP(W226,EngineUpgrades!$A$2:$C$19,2,FALSE),"")</f>
        <v>singleFuel</v>
      </c>
      <c r="AP226" s="16" t="str">
        <f>IF(P226="Engine",VLOOKUP(W226,EngineUpgrades!$A$2:$C$19,3,FALSE),"")</f>
        <v>KEROLOX</v>
      </c>
      <c r="AQ226" s="15" t="str">
        <f>_xlfn.XLOOKUP(AO226,EngineUpgrades!$D$1:$J$1,EngineUpgrades!$D$17:$J$17,"",0,1)</f>
        <v xml:space="preserve">    engineNumber = 
    engineNumberUpgrade = 
    engineName = 
    engineNameUpgrade = 
</v>
      </c>
      <c r="AR226" s="17">
        <v>2</v>
      </c>
      <c r="AS226" s="16" t="str">
        <f>IF(P226="Engine",_xlfn.XLOOKUP(_xlfn.CONCAT(N226,O226+AR226),TechTree!$C$2:$C$500,TechTree!$D$2:$D$500,"Not Valid Combination",0,1),"")</f>
        <v>Not Valid Combination</v>
      </c>
    </row>
    <row r="227" spans="1:45" ht="192.5" x14ac:dyDescent="0.35">
      <c r="A227" t="s">
        <v>595</v>
      </c>
      <c r="B227" t="s">
        <v>1402</v>
      </c>
      <c r="C227" t="s">
        <v>1051</v>
      </c>
      <c r="D227" t="s">
        <v>1052</v>
      </c>
      <c r="E227" t="s">
        <v>617</v>
      </c>
      <c r="F227" t="s">
        <v>605</v>
      </c>
      <c r="G227">
        <v>2750</v>
      </c>
      <c r="H227">
        <v>550</v>
      </c>
      <c r="I227">
        <v>1</v>
      </c>
      <c r="J227" t="s">
        <v>88</v>
      </c>
      <c r="L227" s="12" t="str">
        <f t="shared" si="16"/>
        <v>@PART[vega_crew_s1_1_1]:AFTER[Tantares] // Vega 12-A1 "LuftlÃ¥s" Airlock Compartment
{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337</v>
      </c>
      <c r="O227" s="8">
        <v>-153</v>
      </c>
      <c r="P227" s="8" t="s">
        <v>290</v>
      </c>
      <c r="V227" s="10" t="s">
        <v>244</v>
      </c>
      <c r="W227" s="10" t="s">
        <v>260</v>
      </c>
      <c r="Y227" s="10" t="s">
        <v>295</v>
      </c>
      <c r="Z227" s="10" t="s">
        <v>304</v>
      </c>
      <c r="AA227" s="10" t="s">
        <v>330</v>
      </c>
      <c r="AC227" s="12" t="str">
        <f t="shared" si="17"/>
        <v>// Choose the one with the part that you want to represent the system
PARTUPGRADE:NEEDS[Tantares]
{
    name = Upgrade
    partIcon = vega_crew_s1_1_1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7" s="14"/>
      <c r="AE227" s="18" t="s">
        <v>330</v>
      </c>
      <c r="AF227" s="18"/>
      <c r="AG227" s="18"/>
      <c r="AH227" s="18"/>
      <c r="AI227" s="18"/>
      <c r="AJ227" s="18"/>
      <c r="AK227" s="18"/>
      <c r="AL227" s="19" t="str">
        <f t="shared" si="18"/>
        <v/>
      </c>
      <c r="AM227" s="14"/>
      <c r="AN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",W227,CHAR(10),Parts!AQ227,CHAR(10),"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Tank",IF(Y227="NA/Balloon","    KiwiFuelSwitchIgnore = true",IF(Y227="standardLiquidFuel",_xlfn.CONCAT("    fuelTankUpgradeType = ",Y227,CHAR(10),"    fuelTankSizeUpgrade = ",Z227),_xlfn.CONCAT("    fuelTankUpgradeType = ",Y227))),IF(P227="RCS","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7" s="16" t="str">
        <f>IF(P227="Engine",VLOOKUP(W227,EngineUpgrades!$A$2:$C$19,2,FALSE),"")</f>
        <v/>
      </c>
      <c r="AP227" s="16" t="str">
        <f>IF(P227="Engine",VLOOKUP(W227,EngineUpgrades!$A$2:$C$19,3,FALSE),"")</f>
        <v/>
      </c>
      <c r="AQ227" s="15" t="str">
        <f>_xlfn.XLOOKUP(AO227,EngineUpgrades!$D$1:$J$1,EngineUpgrades!$D$17:$J$17,"",0,1)</f>
        <v/>
      </c>
      <c r="AR227" s="17">
        <v>2</v>
      </c>
      <c r="AS227" s="16" t="str">
        <f>IF(P227="Engine",_xlfn.XLOOKUP(_xlfn.CONCAT(N227,O227+AR227),TechTree!$C$2:$C$500,TechTree!$D$2:$D$500,"Not Valid Combination",0,1),"")</f>
        <v/>
      </c>
    </row>
    <row r="228" spans="1:45" ht="252.5" x14ac:dyDescent="0.35">
      <c r="A228" t="s">
        <v>595</v>
      </c>
      <c r="B228" t="s">
        <v>1403</v>
      </c>
      <c r="C228" t="s">
        <v>1053</v>
      </c>
      <c r="D228" t="s">
        <v>1054</v>
      </c>
      <c r="E228" t="s">
        <v>617</v>
      </c>
      <c r="F228" t="s">
        <v>605</v>
      </c>
      <c r="G228">
        <v>2750</v>
      </c>
      <c r="H228">
        <v>550</v>
      </c>
      <c r="I228">
        <v>1</v>
      </c>
      <c r="J228" t="s">
        <v>88</v>
      </c>
      <c r="L228" s="12" t="str">
        <f t="shared" si="16"/>
        <v>@PART[vega_crew_s1_1_2]:AFTER[Tantares] // Vega 12-A2 "LuftlÃ¥s" Airlock Compartment
{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214</v>
      </c>
      <c r="O228" s="8">
        <v>-154</v>
      </c>
      <c r="P228" s="8" t="s">
        <v>11</v>
      </c>
      <c r="V228" s="10" t="s">
        <v>244</v>
      </c>
      <c r="W228" s="10" t="s">
        <v>255</v>
      </c>
      <c r="Y228" s="10" t="s">
        <v>295</v>
      </c>
      <c r="Z228" s="10" t="s">
        <v>304</v>
      </c>
      <c r="AA228" s="10" t="s">
        <v>330</v>
      </c>
      <c r="AC228" s="12" t="str">
        <f t="shared" si="17"/>
        <v>PARTUPGRADE:NEEDS[Tantares]
{
    name = 
    partIcon = vega_crew_s1_1_2
    techRequired = Not Valid Combination
    title = 
    basicInfo = Increased Thrust, Increased Specific Impulse
    manufacturer = Kiwi Imagineers
    description = 
}
@PARTUPGRADE[]:NEEDS[Tantares]:FOR[zKiwiTechTree]
{
    @entryCost = #$@PART[vega_crew_s1_1_2]/entryCost$
    @entryCost *= #$@KIWI_ENGINE_MULTIPLIERS/KEROLOX/UPGRADE_ENTRYCOST_MULTIPLIER$
    @title = #$@PART[vega_crew_s1_1_2]/title$ Upgrade
    @description = #Our imagineers dreamt about making the $@PART[vega_crew_s1_1_2]/engineName$ thrustier and efficientier and have 'made it so'.
}
@PART[vega_crew_s1_1_2]:NEEDS[Tantares]:AFTER[zzKiwiTechTree]
{
    @description = #$description$ \n\n&lt;color=#ff0000&gt;This engine has an upgrade in $@PARTUPGRADE[]/techRequired$!&lt;/color&gt; 
}</v>
      </c>
      <c r="AD228" s="14"/>
      <c r="AE228" s="18" t="s">
        <v>330</v>
      </c>
      <c r="AF228" s="18"/>
      <c r="AG228" s="18"/>
      <c r="AH228" s="18"/>
      <c r="AI228" s="18"/>
      <c r="AJ228" s="18"/>
      <c r="AK228" s="18"/>
      <c r="AL228" s="19" t="str">
        <f t="shared" si="18"/>
        <v/>
      </c>
      <c r="AM228" s="14"/>
      <c r="AN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",W228,CHAR(10),Parts!AQ228,CHAR(10),"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Tank",IF(Y228="NA/Balloon","    KiwiFuelSwitchIgnore = true",IF(Y228="standardLiquidFuel",_xlfn.CONCAT("    fuelTankUpgradeType = ",Y228,CHAR(10),"    fuelTankSizeUpgrade = ",Z228),_xlfn.CONCAT("    fuelTankUpgradeType = ",Y228))),IF(P228="RCS","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8" s="16" t="str">
        <f>IF(P228="Engine",VLOOKUP(W228,EngineUpgrades!$A$2:$C$19,2,FALSE),"")</f>
        <v>singleFuel</v>
      </c>
      <c r="AP228" s="16" t="str">
        <f>IF(P228="Engine",VLOOKUP(W228,EngineUpgrades!$A$2:$C$19,3,FALSE),"")</f>
        <v>KEROLOX</v>
      </c>
      <c r="AQ228" s="15" t="str">
        <f>_xlfn.XLOOKUP(AO228,EngineUpgrades!$D$1:$J$1,EngineUpgrades!$D$17:$J$17,"",0,1)</f>
        <v xml:space="preserve">    engineNumber = 
    engineNumberUpgrade = 
    engineName = 
    engineNameUpgrade = 
</v>
      </c>
      <c r="AR228" s="17">
        <v>2</v>
      </c>
      <c r="AS228" s="16" t="str">
        <f>IF(P228="Engine",_xlfn.XLOOKUP(_xlfn.CONCAT(N228,O228+AR228),TechTree!$C$2:$C$500,TechTree!$D$2:$D$500,"Not Valid Combination",0,1),"")</f>
        <v>Not Valid Combination</v>
      </c>
    </row>
    <row r="229" spans="1:45" ht="192.5" x14ac:dyDescent="0.35">
      <c r="A229" t="s">
        <v>595</v>
      </c>
      <c r="B229" t="s">
        <v>1404</v>
      </c>
      <c r="C229" t="s">
        <v>1055</v>
      </c>
      <c r="D229" t="s">
        <v>1056</v>
      </c>
      <c r="E229" t="s">
        <v>617</v>
      </c>
      <c r="F229" t="s">
        <v>605</v>
      </c>
      <c r="G229">
        <v>2750</v>
      </c>
      <c r="H229">
        <v>550</v>
      </c>
      <c r="I229">
        <v>1</v>
      </c>
      <c r="J229" t="s">
        <v>88</v>
      </c>
      <c r="L229" s="12" t="str">
        <f t="shared" si="16"/>
        <v>@PART[vega_crew_s1_2_1]:AFTER[Tantares] // Vega 12-B1 "Utgang" Airlock Compartment
{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337</v>
      </c>
      <c r="O229" s="8">
        <v>-155</v>
      </c>
      <c r="P229" s="8" t="s">
        <v>290</v>
      </c>
      <c r="V229" s="10" t="s">
        <v>244</v>
      </c>
      <c r="W229" s="10" t="s">
        <v>260</v>
      </c>
      <c r="Y229" s="10" t="s">
        <v>295</v>
      </c>
      <c r="Z229" s="10" t="s">
        <v>304</v>
      </c>
      <c r="AA229" s="10" t="s">
        <v>330</v>
      </c>
      <c r="AC229" s="12" t="str">
        <f t="shared" si="17"/>
        <v>// Choose the one with the part that you want to represent the system
PARTUPGRADE:NEEDS[Tantares]
{
    name = Upgrade
    partIcon = vega_crew_s1_2_1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9" s="14"/>
      <c r="AE229" s="18" t="s">
        <v>330</v>
      </c>
      <c r="AF229" s="18"/>
      <c r="AG229" s="18"/>
      <c r="AH229" s="18"/>
      <c r="AI229" s="18"/>
      <c r="AJ229" s="18"/>
      <c r="AK229" s="18"/>
      <c r="AL229" s="19" t="str">
        <f t="shared" si="18"/>
        <v/>
      </c>
      <c r="AM229" s="14"/>
      <c r="AN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",W229,CHAR(10),Parts!AQ229,CHAR(10),"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Tank",IF(Y229="NA/Balloon","    KiwiFuelSwitchIgnore = true",IF(Y229="standardLiquidFuel",_xlfn.CONCAT("    fuelTankUpgradeType = ",Y229,CHAR(10),"    fuelTankSizeUpgrade = ",Z229),_xlfn.CONCAT("    fuelTankUpgradeType = ",Y229))),IF(P229="RCS","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9" s="16" t="str">
        <f>IF(P229="Engine",VLOOKUP(W229,EngineUpgrades!$A$2:$C$19,2,FALSE),"")</f>
        <v/>
      </c>
      <c r="AP229" s="16" t="str">
        <f>IF(P229="Engine",VLOOKUP(W229,EngineUpgrades!$A$2:$C$19,3,FALSE),"")</f>
        <v/>
      </c>
      <c r="AQ229" s="15" t="str">
        <f>_xlfn.XLOOKUP(AO229,EngineUpgrades!$D$1:$J$1,EngineUpgrades!$D$17:$J$17,"",0,1)</f>
        <v/>
      </c>
      <c r="AR229" s="17">
        <v>2</v>
      </c>
      <c r="AS229" s="16" t="str">
        <f>IF(P229="Engine",_xlfn.XLOOKUP(_xlfn.CONCAT(N229,O229+AR229),TechTree!$C$2:$C$500,TechTree!$D$2:$D$500,"Not Valid Combination",0,1),"")</f>
        <v/>
      </c>
    </row>
    <row r="230" spans="1:45" ht="252.5" x14ac:dyDescent="0.35">
      <c r="A230" t="s">
        <v>595</v>
      </c>
      <c r="B230" t="s">
        <v>1405</v>
      </c>
      <c r="C230" t="s">
        <v>1057</v>
      </c>
      <c r="D230" t="s">
        <v>1058</v>
      </c>
      <c r="E230" t="s">
        <v>617</v>
      </c>
      <c r="F230" t="s">
        <v>6</v>
      </c>
      <c r="G230">
        <v>11375</v>
      </c>
      <c r="H230">
        <v>2275</v>
      </c>
      <c r="I230">
        <v>1.75</v>
      </c>
      <c r="J230" t="s">
        <v>88</v>
      </c>
      <c r="L230" s="12" t="str">
        <f t="shared" si="16"/>
        <v>@PART[vega_crew_s1p5_1_1]:AFTER[Tantares] // Vega 18-A1 "Nervesystemet" Command Module
{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214</v>
      </c>
      <c r="O230" s="8">
        <v>-156</v>
      </c>
      <c r="P230" s="8" t="s">
        <v>11</v>
      </c>
      <c r="V230" s="10" t="s">
        <v>244</v>
      </c>
      <c r="W230" s="10" t="s">
        <v>255</v>
      </c>
      <c r="Y230" s="10" t="s">
        <v>295</v>
      </c>
      <c r="Z230" s="10" t="s">
        <v>304</v>
      </c>
      <c r="AA230" s="10" t="s">
        <v>330</v>
      </c>
      <c r="AC230" s="12" t="str">
        <f t="shared" si="17"/>
        <v>PARTUPGRADE:NEEDS[Tantares]
{
    name = 
    partIcon = vega_crew_s1p5_1_1
    techRequired = Not Valid Combination
    title = 
    basicInfo = Increased Thrust, Increased Specific Impulse
    manufacturer = Kiwi Imagineers
    description = 
}
@PARTUPGRADE[]:NEEDS[Tantares]:FOR[zKiwiTechTree]
{
    @entryCost = #$@PART[vega_crew_s1p5_1_1]/entryCost$
    @entryCost *= #$@KIWI_ENGINE_MULTIPLIERS/KEROLOX/UPGRADE_ENTRYCOST_MULTIPLIER$
    @title = #$@PART[vega_crew_s1p5_1_1]/title$ Upgrade
    @description = #Our imagineers dreamt about making the $@PART[vega_crew_s1p5_1_1]/engineName$ thrustier and efficientier and have 'made it so'.
}
@PART[vega_crew_s1p5_1_1]:NEEDS[Tantares]:AFTER[zzKiwiTechTree]
{
    @description = #$description$ \n\n&lt;color=#ff0000&gt;This engine has an upgrade in $@PARTUPGRADE[]/techRequired$!&lt;/color&gt; 
}</v>
      </c>
      <c r="AD230" s="14"/>
      <c r="AE230" s="18" t="s">
        <v>330</v>
      </c>
      <c r="AF230" s="18"/>
      <c r="AG230" s="18"/>
      <c r="AH230" s="18"/>
      <c r="AI230" s="18"/>
      <c r="AJ230" s="18"/>
      <c r="AK230" s="18"/>
      <c r="AL230" s="19" t="str">
        <f t="shared" si="18"/>
        <v/>
      </c>
      <c r="AM230" s="14"/>
      <c r="AN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",W230,CHAR(10),Parts!AQ230,CHAR(10),"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Tank",IF(Y230="NA/Balloon","    KiwiFuelSwitchIgnore = true",IF(Y230="standardLiquidFuel",_xlfn.CONCAT("    fuelTankUpgradeType = ",Y230,CHAR(10),"    fuelTankSizeUpgrade = ",Z230),_xlfn.CONCAT("    fuelTankUpgradeType = ",Y230))),IF(P230="RCS","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0" s="16" t="str">
        <f>IF(P230="Engine",VLOOKUP(W230,EngineUpgrades!$A$2:$C$19,2,FALSE),"")</f>
        <v>singleFuel</v>
      </c>
      <c r="AP230" s="16" t="str">
        <f>IF(P230="Engine",VLOOKUP(W230,EngineUpgrades!$A$2:$C$19,3,FALSE),"")</f>
        <v>KEROLOX</v>
      </c>
      <c r="AQ230" s="15" t="str">
        <f>_xlfn.XLOOKUP(AO230,EngineUpgrades!$D$1:$J$1,EngineUpgrades!$D$17:$J$17,"",0,1)</f>
        <v xml:space="preserve">    engineNumber = 
    engineNumberUpgrade = 
    engineName = 
    engineNameUpgrade = 
</v>
      </c>
      <c r="AR230" s="17">
        <v>2</v>
      </c>
      <c r="AS230" s="16" t="str">
        <f>IF(P230="Engine",_xlfn.XLOOKUP(_xlfn.CONCAT(N230,O230+AR230),TechTree!$C$2:$C$500,TechTree!$D$2:$D$500,"Not Valid Combination",0,1),"")</f>
        <v>Not Valid Combination</v>
      </c>
    </row>
    <row r="231" spans="1:45" ht="192.5" x14ac:dyDescent="0.35">
      <c r="A231" t="s">
        <v>595</v>
      </c>
      <c r="B231" t="s">
        <v>1406</v>
      </c>
      <c r="C231" t="s">
        <v>1059</v>
      </c>
      <c r="D231" t="s">
        <v>1060</v>
      </c>
      <c r="E231" t="s">
        <v>617</v>
      </c>
      <c r="F231" t="s">
        <v>605</v>
      </c>
      <c r="G231">
        <v>20000</v>
      </c>
      <c r="H231">
        <v>4000</v>
      </c>
      <c r="I231">
        <v>2.75</v>
      </c>
      <c r="J231" t="s">
        <v>88</v>
      </c>
      <c r="L231" s="12" t="str">
        <f t="shared" si="16"/>
        <v>@PART[vega_crew_s2_1_1]:AFTER[Tantares] // Vega 25-A1 "Halehvelv" Tail Compartment
{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337</v>
      </c>
      <c r="O231" s="8">
        <v>-157</v>
      </c>
      <c r="P231" s="8" t="s">
        <v>290</v>
      </c>
      <c r="V231" s="10" t="s">
        <v>244</v>
      </c>
      <c r="W231" s="10" t="s">
        <v>260</v>
      </c>
      <c r="Y231" s="10" t="s">
        <v>295</v>
      </c>
      <c r="Z231" s="10" t="s">
        <v>304</v>
      </c>
      <c r="AA231" s="10" t="s">
        <v>330</v>
      </c>
      <c r="AC231" s="12" t="str">
        <f t="shared" si="17"/>
        <v>// Choose the one with the part that you want to represent the system
PARTUPGRADE:NEEDS[Tantares]
{
    name = Upgrade
    partIcon = vega_crew_s2_1_1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1" s="14"/>
      <c r="AE231" s="18" t="s">
        <v>330</v>
      </c>
      <c r="AF231" s="18"/>
      <c r="AG231" s="18"/>
      <c r="AH231" s="18"/>
      <c r="AI231" s="18"/>
      <c r="AJ231" s="18"/>
      <c r="AK231" s="18"/>
      <c r="AL231" s="19" t="str">
        <f t="shared" si="18"/>
        <v/>
      </c>
      <c r="AM231" s="14"/>
      <c r="AN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",W231,CHAR(10),Parts!AQ231,CHAR(10),"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Tank",IF(Y231="NA/Balloon","    KiwiFuelSwitchIgnore = true",IF(Y231="standardLiquidFuel",_xlfn.CONCAT("    fuelTankUpgradeType = ",Y231,CHAR(10),"    fuelTankSizeUpgrade = ",Z231),_xlfn.CONCAT("    fuelTankUpgradeType = ",Y231))),IF(P231="RCS","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1" s="16" t="str">
        <f>IF(P231="Engine",VLOOKUP(W231,EngineUpgrades!$A$2:$C$19,2,FALSE),"")</f>
        <v/>
      </c>
      <c r="AP231" s="16" t="str">
        <f>IF(P231="Engine",VLOOKUP(W231,EngineUpgrades!$A$2:$C$19,3,FALSE),"")</f>
        <v/>
      </c>
      <c r="AQ231" s="15" t="str">
        <f>_xlfn.XLOOKUP(AO231,EngineUpgrades!$D$1:$J$1,EngineUpgrades!$D$17:$J$17,"",0,1)</f>
        <v/>
      </c>
      <c r="AR231" s="17">
        <v>2</v>
      </c>
      <c r="AS231" s="16" t="str">
        <f>IF(P231="Engine",_xlfn.XLOOKUP(_xlfn.CONCAT(N231,O231+AR231),TechTree!$C$2:$C$500,TechTree!$D$2:$D$500,"Not Valid Combination",0,1),"")</f>
        <v/>
      </c>
    </row>
    <row r="232" spans="1:45" ht="252.5" x14ac:dyDescent="0.35">
      <c r="A232" t="s">
        <v>595</v>
      </c>
      <c r="B232" t="s">
        <v>1407</v>
      </c>
      <c r="C232" t="s">
        <v>1061</v>
      </c>
      <c r="D232" t="s">
        <v>1062</v>
      </c>
      <c r="E232" t="s">
        <v>617</v>
      </c>
      <c r="F232" t="s">
        <v>11</v>
      </c>
      <c r="G232">
        <v>250</v>
      </c>
      <c r="H232">
        <v>250</v>
      </c>
      <c r="I232">
        <v>5.5E-2</v>
      </c>
      <c r="J232" t="s">
        <v>88</v>
      </c>
      <c r="L232" s="12" t="str">
        <f t="shared" si="16"/>
        <v>@PART[vega_engine_srf_1_1]:AFTER[Tantares] // Vega OE1 "Spion" Rocket Engine
{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214</v>
      </c>
      <c r="O232" s="8">
        <v>-158</v>
      </c>
      <c r="P232" s="8" t="s">
        <v>11</v>
      </c>
      <c r="V232" s="10" t="s">
        <v>244</v>
      </c>
      <c r="W232" s="10" t="s">
        <v>255</v>
      </c>
      <c r="Y232" s="10" t="s">
        <v>295</v>
      </c>
      <c r="Z232" s="10" t="s">
        <v>304</v>
      </c>
      <c r="AA232" s="10" t="s">
        <v>330</v>
      </c>
      <c r="AC232" s="12" t="str">
        <f t="shared" si="17"/>
        <v>PARTUPGRADE:NEEDS[Tantares]
{
    name = 
    partIcon = vega_engine_srf_1_1
    techRequired = Not Valid Combination
    title = 
    basicInfo = Increased Thrust, Increased Specific Impulse
    manufacturer = Kiwi Imagineers
    description = 
}
@PARTUPGRADE[]:NEEDS[Tantares]:FOR[zKiwiTechTree]
{
    @entryCost = #$@PART[vega_engine_srf_1_1]/entryCost$
    @entryCost *= #$@KIWI_ENGINE_MULTIPLIERS/KEROLOX/UPGRADE_ENTRYCOST_MULTIPLIER$
    @title = #$@PART[vega_engine_srf_1_1]/title$ Upgrade
    @description = #Our imagineers dreamt about making the $@PART[vega_engine_srf_1_1]/engineName$ thrustier and efficientier and have 'made it so'.
}
@PART[vega_engine_srf_1_1]:NEEDS[Tantares]:AFTER[zzKiwiTechTree]
{
    @description = #$description$ \n\n&lt;color=#ff0000&gt;This engine has an upgrade in $@PARTUPGRADE[]/techRequired$!&lt;/color&gt; 
}</v>
      </c>
      <c r="AD232" s="14"/>
      <c r="AE232" s="18" t="s">
        <v>330</v>
      </c>
      <c r="AF232" s="18"/>
      <c r="AG232" s="18"/>
      <c r="AH232" s="18"/>
      <c r="AI232" s="18"/>
      <c r="AJ232" s="18"/>
      <c r="AK232" s="18"/>
      <c r="AL232" s="19" t="str">
        <f t="shared" si="18"/>
        <v/>
      </c>
      <c r="AM232" s="14"/>
      <c r="AN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",W232,CHAR(10),Parts!AQ232,CHAR(10),"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Tank",IF(Y232="NA/Balloon","    KiwiFuelSwitchIgnore = true",IF(Y232="standardLiquidFuel",_xlfn.CONCAT("    fuelTankUpgradeType = ",Y232,CHAR(10),"    fuelTankSizeUpgrade = ",Z232),_xlfn.CONCAT("    fuelTankUpgradeType = ",Y232))),IF(P232="RCS","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2" s="16" t="str">
        <f>IF(P232="Engine",VLOOKUP(W232,EngineUpgrades!$A$2:$C$19,2,FALSE),"")</f>
        <v>singleFuel</v>
      </c>
      <c r="AP232" s="16" t="str">
        <f>IF(P232="Engine",VLOOKUP(W232,EngineUpgrades!$A$2:$C$19,3,FALSE),"")</f>
        <v>KEROLOX</v>
      </c>
      <c r="AQ232" s="15" t="str">
        <f>_xlfn.XLOOKUP(AO232,EngineUpgrades!$D$1:$J$1,EngineUpgrades!$D$17:$J$17,"",0,1)</f>
        <v xml:space="preserve">    engineNumber = 
    engineNumberUpgrade = 
    engineName = 
    engineNameUpgrade = 
</v>
      </c>
      <c r="AR232" s="17">
        <v>2</v>
      </c>
      <c r="AS232" s="16" t="str">
        <f>IF(P232="Engine",_xlfn.XLOOKUP(_xlfn.CONCAT(N232,O232+AR232),TechTree!$C$2:$C$500,TechTree!$D$2:$D$500,"Not Valid Combination",0,1),"")</f>
        <v>Not Valid Combination</v>
      </c>
    </row>
    <row r="233" spans="1:45" ht="192.5" x14ac:dyDescent="0.35">
      <c r="A233" t="s">
        <v>595</v>
      </c>
      <c r="B233" t="s">
        <v>1408</v>
      </c>
      <c r="C233" t="s">
        <v>1063</v>
      </c>
      <c r="D233" t="s">
        <v>1064</v>
      </c>
      <c r="E233" t="s">
        <v>617</v>
      </c>
      <c r="F233" t="s">
        <v>11</v>
      </c>
      <c r="G233">
        <v>250</v>
      </c>
      <c r="H233">
        <v>250</v>
      </c>
      <c r="I233">
        <v>5.5E-2</v>
      </c>
      <c r="J233" t="s">
        <v>88</v>
      </c>
      <c r="L233" s="12" t="str">
        <f t="shared" si="16"/>
        <v>@PART[vega_engine_srf_1_2]:AFTER[Tantares] // Vega OE2 "Spion" Rocket Engine
{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337</v>
      </c>
      <c r="O233" s="8">
        <v>-159</v>
      </c>
      <c r="P233" s="8" t="s">
        <v>290</v>
      </c>
      <c r="V233" s="10" t="s">
        <v>244</v>
      </c>
      <c r="W233" s="10" t="s">
        <v>260</v>
      </c>
      <c r="Y233" s="10" t="s">
        <v>295</v>
      </c>
      <c r="Z233" s="10" t="s">
        <v>304</v>
      </c>
      <c r="AA233" s="10" t="s">
        <v>330</v>
      </c>
      <c r="AC233" s="12" t="str">
        <f t="shared" si="17"/>
        <v>// Choose the one with the part that you want to represent the system
PARTUPGRADE:NEEDS[Tantares]
{
    name = Upgrade
    partIcon = vega_engine_srf_1_2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3" s="14"/>
      <c r="AE233" s="18" t="s">
        <v>330</v>
      </c>
      <c r="AF233" s="18"/>
      <c r="AG233" s="18"/>
      <c r="AH233" s="18"/>
      <c r="AI233" s="18"/>
      <c r="AJ233" s="18"/>
      <c r="AK233" s="18"/>
      <c r="AL233" s="19" t="str">
        <f t="shared" si="18"/>
        <v/>
      </c>
      <c r="AM233" s="14"/>
      <c r="AN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",W233,CHAR(10),Parts!AQ233,CHAR(10),"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Tank",IF(Y233="NA/Balloon","    KiwiFuelSwitchIgnore = true",IF(Y233="standardLiquidFuel",_xlfn.CONCAT("    fuelTankUpgradeType = ",Y233,CHAR(10),"    fuelTankSizeUpgrade = ",Z233),_xlfn.CONCAT("    fuelTankUpgradeType = ",Y233))),IF(P233="RCS","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3" s="16" t="str">
        <f>IF(P233="Engine",VLOOKUP(W233,EngineUpgrades!$A$2:$C$19,2,FALSE),"")</f>
        <v/>
      </c>
      <c r="AP233" s="16" t="str">
        <f>IF(P233="Engine",VLOOKUP(W233,EngineUpgrades!$A$2:$C$19,3,FALSE),"")</f>
        <v/>
      </c>
      <c r="AQ233" s="15" t="str">
        <f>_xlfn.XLOOKUP(AO233,EngineUpgrades!$D$1:$J$1,EngineUpgrades!$D$17:$J$17,"",0,1)</f>
        <v/>
      </c>
      <c r="AR233" s="17">
        <v>2</v>
      </c>
      <c r="AS233" s="16" t="str">
        <f>IF(P233="Engine",_xlfn.XLOOKUP(_xlfn.CONCAT(N233,O233+AR233),TechTree!$C$2:$C$500,TechTree!$D$2:$D$500,"Not Valid Combination",0,1),"")</f>
        <v/>
      </c>
    </row>
    <row r="234" spans="1:45" ht="252.5" x14ac:dyDescent="0.35">
      <c r="A234" t="s">
        <v>595</v>
      </c>
      <c r="B234" t="s">
        <v>1409</v>
      </c>
      <c r="C234" t="s">
        <v>1065</v>
      </c>
      <c r="D234" t="s">
        <v>1066</v>
      </c>
      <c r="E234" t="s">
        <v>617</v>
      </c>
      <c r="F234" t="s">
        <v>373</v>
      </c>
      <c r="G234">
        <v>0</v>
      </c>
      <c r="H234">
        <v>200</v>
      </c>
      <c r="I234">
        <v>1.2500000000000001E-2</v>
      </c>
      <c r="J234" t="s">
        <v>78</v>
      </c>
      <c r="L234" s="12" t="str">
        <f t="shared" si="16"/>
        <v>@PART[vega_fuelsphere_srf_1]:AFTER[Tantares] // Vega LX25 Small Fuel Tank
{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214</v>
      </c>
      <c r="O234" s="8">
        <v>-160</v>
      </c>
      <c r="P234" s="8" t="s">
        <v>11</v>
      </c>
      <c r="V234" s="10" t="s">
        <v>244</v>
      </c>
      <c r="W234" s="10" t="s">
        <v>255</v>
      </c>
      <c r="Y234" s="10" t="s">
        <v>295</v>
      </c>
      <c r="Z234" s="10" t="s">
        <v>304</v>
      </c>
      <c r="AA234" s="10" t="s">
        <v>330</v>
      </c>
      <c r="AC234" s="12" t="str">
        <f t="shared" si="17"/>
        <v>PARTUPGRADE:NEEDS[Tantares]
{
    name = 
    partIcon = vega_fuelsphere_srf_1
    techRequired = Not Valid Combination
    title = 
    basicInfo = Increased Thrust, Increased Specific Impulse
    manufacturer = Kiwi Imagineers
    description = 
}
@PARTUPGRADE[]:NEEDS[Tantares]:FOR[zKiwiTechTree]
{
    @entryCost = #$@PART[vega_fuelsphere_srf_1]/entryCost$
    @entryCost *= #$@KIWI_ENGINE_MULTIPLIERS/KEROLOX/UPGRADE_ENTRYCOST_MULTIPLIER$
    @title = #$@PART[vega_fuelsphere_srf_1]/title$ Upgrade
    @description = #Our imagineers dreamt about making the $@PART[vega_fuelsphere_srf_1]/engineName$ thrustier and efficientier and have 'made it so'.
}
@PART[vega_fuelsphere_srf_1]:NEEDS[Tantares]:AFTER[zzKiwiTechTree]
{
    @description = #$description$ \n\n&lt;color=#ff0000&gt;This engine has an upgrade in $@PARTUPGRADE[]/techRequired$!&lt;/color&gt; 
}</v>
      </c>
      <c r="AD234" s="14"/>
      <c r="AE234" s="18" t="s">
        <v>330</v>
      </c>
      <c r="AF234" s="18"/>
      <c r="AG234" s="18"/>
      <c r="AH234" s="18"/>
      <c r="AI234" s="18"/>
      <c r="AJ234" s="18"/>
      <c r="AK234" s="18"/>
      <c r="AL234" s="19" t="str">
        <f t="shared" si="18"/>
        <v/>
      </c>
      <c r="AM234" s="14"/>
      <c r="AN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",W234,CHAR(10),Parts!AQ234,CHAR(10),"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Tank",IF(Y234="NA/Balloon","    KiwiFuelSwitchIgnore = true",IF(Y234="standardLiquidFuel",_xlfn.CONCAT("    fuelTankUpgradeType = ",Y234,CHAR(10),"    fuelTankSizeUpgrade = ",Z234),_xlfn.CONCAT("    fuelTankUpgradeType = ",Y234))),IF(P234="RCS","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4" s="16" t="str">
        <f>IF(P234="Engine",VLOOKUP(W234,EngineUpgrades!$A$2:$C$19,2,FALSE),"")</f>
        <v>singleFuel</v>
      </c>
      <c r="AP234" s="16" t="str">
        <f>IF(P234="Engine",VLOOKUP(W234,EngineUpgrades!$A$2:$C$19,3,FALSE),"")</f>
        <v>KEROLOX</v>
      </c>
      <c r="AQ234" s="15" t="str">
        <f>_xlfn.XLOOKUP(AO234,EngineUpgrades!$D$1:$J$1,EngineUpgrades!$D$17:$J$17,"",0,1)</f>
        <v xml:space="preserve">    engineNumber = 
    engineNumberUpgrade = 
    engineName = 
    engineNameUpgrade = 
</v>
      </c>
      <c r="AR234" s="17">
        <v>2</v>
      </c>
      <c r="AS234" s="16" t="str">
        <f>IF(P234="Engine",_xlfn.XLOOKUP(_xlfn.CONCAT(N234,O234+AR234),TechTree!$C$2:$C$500,TechTree!$D$2:$D$500,"Not Valid Combination",0,1),"")</f>
        <v>Not Valid Combination</v>
      </c>
    </row>
    <row r="235" spans="1:45" ht="192.5" x14ac:dyDescent="0.35">
      <c r="A235" t="s">
        <v>595</v>
      </c>
      <c r="B235" t="s">
        <v>1410</v>
      </c>
      <c r="C235" t="s">
        <v>1067</v>
      </c>
      <c r="D235" t="s">
        <v>1068</v>
      </c>
      <c r="E235" t="s">
        <v>617</v>
      </c>
      <c r="F235" t="s">
        <v>373</v>
      </c>
      <c r="G235">
        <v>0</v>
      </c>
      <c r="H235">
        <v>400</v>
      </c>
      <c r="I235">
        <v>2.5000000000000001E-2</v>
      </c>
      <c r="J235" t="s">
        <v>78</v>
      </c>
      <c r="L235" s="12" t="str">
        <f t="shared" si="16"/>
        <v>@PART[vega_fuelsphere_srf_2]:AFTER[Tantares] // Vega LX50 Small Fuel Tank
{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337</v>
      </c>
      <c r="O235" s="8">
        <v>-161</v>
      </c>
      <c r="P235" s="8" t="s">
        <v>290</v>
      </c>
      <c r="V235" s="10" t="s">
        <v>244</v>
      </c>
      <c r="W235" s="10" t="s">
        <v>260</v>
      </c>
      <c r="Y235" s="10" t="s">
        <v>295</v>
      </c>
      <c r="Z235" s="10" t="s">
        <v>304</v>
      </c>
      <c r="AA235" s="10" t="s">
        <v>330</v>
      </c>
      <c r="AC235" s="12" t="str">
        <f t="shared" si="17"/>
        <v>// Choose the one with the part that you want to represent the system
PARTUPGRADE:NEEDS[Tantares]
{
    name = Upgrade
    partIcon = vega_fuelsphere_srf_2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5" s="14"/>
      <c r="AE235" s="18" t="s">
        <v>330</v>
      </c>
      <c r="AF235" s="18"/>
      <c r="AG235" s="18"/>
      <c r="AH235" s="18"/>
      <c r="AI235" s="18"/>
      <c r="AJ235" s="18"/>
      <c r="AK235" s="18"/>
      <c r="AL235" s="19" t="str">
        <f t="shared" si="18"/>
        <v/>
      </c>
      <c r="AM235" s="14"/>
      <c r="AN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",W235,CHAR(10),Parts!AQ235,CHAR(10),"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Tank",IF(Y235="NA/Balloon","    KiwiFuelSwitchIgnore = true",IF(Y235="standardLiquidFuel",_xlfn.CONCAT("    fuelTankUpgradeType = ",Y235,CHAR(10),"    fuelTankSizeUpgrade = ",Z235),_xlfn.CONCAT("    fuelTankUpgradeType = ",Y235))),IF(P235="RCS","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5" s="16" t="str">
        <f>IF(P235="Engine",VLOOKUP(W235,EngineUpgrades!$A$2:$C$19,2,FALSE),"")</f>
        <v/>
      </c>
      <c r="AP235" s="16" t="str">
        <f>IF(P235="Engine",VLOOKUP(W235,EngineUpgrades!$A$2:$C$19,3,FALSE),"")</f>
        <v/>
      </c>
      <c r="AQ235" s="15" t="str">
        <f>_xlfn.XLOOKUP(AO235,EngineUpgrades!$D$1:$J$1,EngineUpgrades!$D$17:$J$17,"",0,1)</f>
        <v/>
      </c>
      <c r="AR235" s="17">
        <v>2</v>
      </c>
      <c r="AS235" s="16" t="str">
        <f>IF(P235="Engine",_xlfn.XLOOKUP(_xlfn.CONCAT(N235,O235+AR235),TechTree!$C$2:$C$500,TechTree!$D$2:$D$500,"Not Valid Combination",0,1),"")</f>
        <v/>
      </c>
    </row>
    <row r="236" spans="1:45" ht="252.5" x14ac:dyDescent="0.35">
      <c r="A236" t="s">
        <v>595</v>
      </c>
      <c r="B236" t="s">
        <v>1411</v>
      </c>
      <c r="C236" t="s">
        <v>1069</v>
      </c>
      <c r="D236" t="s">
        <v>1070</v>
      </c>
      <c r="E236" t="s">
        <v>617</v>
      </c>
      <c r="F236" t="s">
        <v>7</v>
      </c>
      <c r="G236">
        <v>2500</v>
      </c>
      <c r="H236">
        <v>500</v>
      </c>
      <c r="I236">
        <v>0.2</v>
      </c>
      <c r="J236" t="s">
        <v>88</v>
      </c>
      <c r="L236" s="12" t="str">
        <f t="shared" si="16"/>
        <v>@PART[vega_fuselage_s1p5_1]:AFTER[Tantares] // Vega Size 1.5 Inline Fuselage A
{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214</v>
      </c>
      <c r="O236" s="8">
        <v>-162</v>
      </c>
      <c r="P236" s="8" t="s">
        <v>11</v>
      </c>
      <c r="V236" s="10" t="s">
        <v>244</v>
      </c>
      <c r="W236" s="10" t="s">
        <v>255</v>
      </c>
      <c r="Y236" s="10" t="s">
        <v>295</v>
      </c>
      <c r="Z236" s="10" t="s">
        <v>304</v>
      </c>
      <c r="AA236" s="10" t="s">
        <v>330</v>
      </c>
      <c r="AC236" s="12" t="str">
        <f t="shared" si="17"/>
        <v>PARTUPGRADE:NEEDS[Tantares]
{
    name = 
    partIcon = vega_fuselage_s1p5_1
    techRequired = Not Valid Combination
    title = 
    basicInfo = Increased Thrust, Increased Specific Impulse
    manufacturer = Kiwi Imagineers
    description = 
}
@PARTUPGRADE[]:NEEDS[Tantares]:FOR[zKiwiTechTree]
{
    @entryCost = #$@PART[vega_fuselage_s1p5_1]/entryCost$
    @entryCost *= #$@KIWI_ENGINE_MULTIPLIERS/KEROLOX/UPGRADE_ENTRYCOST_MULTIPLIER$
    @title = #$@PART[vega_fuselage_s1p5_1]/title$ Upgrade
    @description = #Our imagineers dreamt about making the $@PART[vega_fuselage_s1p5_1]/engineName$ thrustier and efficientier and have 'made it so'.
}
@PART[vega_fuselage_s1p5_1]:NEEDS[Tantares]:AFTER[zzKiwiTechTree]
{
    @description = #$description$ \n\n&lt;color=#ff0000&gt;This engine has an upgrade in $@PARTUPGRADE[]/techRequired$!&lt;/color&gt; 
}</v>
      </c>
      <c r="AD236" s="14"/>
      <c r="AE236" s="18" t="s">
        <v>330</v>
      </c>
      <c r="AF236" s="18"/>
      <c r="AG236" s="18"/>
      <c r="AH236" s="18"/>
      <c r="AI236" s="18"/>
      <c r="AJ236" s="18"/>
      <c r="AK236" s="18"/>
      <c r="AL236" s="19" t="str">
        <f t="shared" si="18"/>
        <v/>
      </c>
      <c r="AM236" s="14"/>
      <c r="AN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",W236,CHAR(10),Parts!AQ236,CHAR(10),"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Tank",IF(Y236="NA/Balloon","    KiwiFuelSwitchIgnore = true",IF(Y236="standardLiquidFuel",_xlfn.CONCAT("    fuelTankUpgradeType = ",Y236,CHAR(10),"    fuelTankSizeUpgrade = ",Z236),_xlfn.CONCAT("    fuelTankUpgradeType = ",Y236))),IF(P236="RCS","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6" s="16" t="str">
        <f>IF(P236="Engine",VLOOKUP(W236,EngineUpgrades!$A$2:$C$19,2,FALSE),"")</f>
        <v>singleFuel</v>
      </c>
      <c r="AP236" s="16" t="str">
        <f>IF(P236="Engine",VLOOKUP(W236,EngineUpgrades!$A$2:$C$19,3,FALSE),"")</f>
        <v>KEROLOX</v>
      </c>
      <c r="AQ236" s="15" t="str">
        <f>_xlfn.XLOOKUP(AO236,EngineUpgrades!$D$1:$J$1,EngineUpgrades!$D$17:$J$17,"",0,1)</f>
        <v xml:space="preserve">    engineNumber = 
    engineNumberUpgrade = 
    engineName = 
    engineNameUpgrade = 
</v>
      </c>
      <c r="AR236" s="17">
        <v>2</v>
      </c>
      <c r="AS236" s="16" t="str">
        <f>IF(P236="Engine",_xlfn.XLOOKUP(_xlfn.CONCAT(N236,O236+AR236),TechTree!$C$2:$C$500,TechTree!$D$2:$D$500,"Not Valid Combination",0,1),"")</f>
        <v>Not Valid Combination</v>
      </c>
    </row>
    <row r="237" spans="1:45" ht="192.5" x14ac:dyDescent="0.35">
      <c r="A237" t="s">
        <v>595</v>
      </c>
      <c r="B237" t="s">
        <v>1412</v>
      </c>
      <c r="C237" t="s">
        <v>1071</v>
      </c>
      <c r="D237" t="s">
        <v>1072</v>
      </c>
      <c r="E237" t="s">
        <v>617</v>
      </c>
      <c r="F237" t="s">
        <v>7</v>
      </c>
      <c r="G237">
        <v>5000</v>
      </c>
      <c r="H237">
        <v>1000</v>
      </c>
      <c r="I237">
        <v>0.4</v>
      </c>
      <c r="J237" t="s">
        <v>88</v>
      </c>
      <c r="L237" s="12" t="str">
        <f t="shared" si="16"/>
        <v>@PART[vega_fuselage_s1p5_2]:AFTER[Tantares] // Vega Size 1.5 Inline Fuselage B
{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337</v>
      </c>
      <c r="O237" s="8">
        <v>-163</v>
      </c>
      <c r="P237" s="8" t="s">
        <v>290</v>
      </c>
      <c r="V237" s="10" t="s">
        <v>244</v>
      </c>
      <c r="W237" s="10" t="s">
        <v>260</v>
      </c>
      <c r="Y237" s="10" t="s">
        <v>295</v>
      </c>
      <c r="Z237" s="10" t="s">
        <v>304</v>
      </c>
      <c r="AA237" s="10" t="s">
        <v>330</v>
      </c>
      <c r="AC237" s="12" t="str">
        <f t="shared" si="17"/>
        <v>// Choose the one with the part that you want to represent the system
PARTUPGRADE:NEEDS[Tantares]
{
    name = Upgrade
    partIcon = vega_fuselage_s1p5_2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7" s="14"/>
      <c r="AE237" s="18" t="s">
        <v>330</v>
      </c>
      <c r="AF237" s="18"/>
      <c r="AG237" s="18"/>
      <c r="AH237" s="18"/>
      <c r="AI237" s="18"/>
      <c r="AJ237" s="18"/>
      <c r="AK237" s="18"/>
      <c r="AL237" s="19" t="str">
        <f t="shared" si="18"/>
        <v/>
      </c>
      <c r="AM237" s="14"/>
      <c r="AN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",W237,CHAR(10),Parts!AQ237,CHAR(10),"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Tank",IF(Y237="NA/Balloon","    KiwiFuelSwitchIgnore = true",IF(Y237="standardLiquidFuel",_xlfn.CONCAT("    fuelTankUpgradeType = ",Y237,CHAR(10),"    fuelTankSizeUpgrade = ",Z237),_xlfn.CONCAT("    fuelTankUpgradeType = ",Y237))),IF(P237="RCS","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7" s="16" t="str">
        <f>IF(P237="Engine",VLOOKUP(W237,EngineUpgrades!$A$2:$C$19,2,FALSE),"")</f>
        <v/>
      </c>
      <c r="AP237" s="16" t="str">
        <f>IF(P237="Engine",VLOOKUP(W237,EngineUpgrades!$A$2:$C$19,3,FALSE),"")</f>
        <v/>
      </c>
      <c r="AQ237" s="15" t="str">
        <f>_xlfn.XLOOKUP(AO237,EngineUpgrades!$D$1:$J$1,EngineUpgrades!$D$17:$J$17,"",0,1)</f>
        <v/>
      </c>
      <c r="AR237" s="17">
        <v>2</v>
      </c>
      <c r="AS237" s="16" t="str">
        <f>IF(P237="Engine",_xlfn.XLOOKUP(_xlfn.CONCAT(N237,O237+AR237),TechTree!$C$2:$C$500,TechTree!$D$2:$D$500,"Not Valid Combination",0,1),"")</f>
        <v/>
      </c>
    </row>
    <row r="238" spans="1:45" ht="252.5" x14ac:dyDescent="0.35">
      <c r="A238" t="s">
        <v>595</v>
      </c>
      <c r="B238" t="s">
        <v>1413</v>
      </c>
      <c r="C238" t="s">
        <v>1073</v>
      </c>
      <c r="D238" t="s">
        <v>1074</v>
      </c>
      <c r="E238" t="s">
        <v>617</v>
      </c>
      <c r="F238" t="s">
        <v>10</v>
      </c>
      <c r="G238">
        <v>3000</v>
      </c>
      <c r="H238">
        <v>3000</v>
      </c>
      <c r="I238">
        <v>0.3</v>
      </c>
      <c r="J238" t="s">
        <v>48</v>
      </c>
      <c r="L238" s="12" t="str">
        <f t="shared" si="16"/>
        <v>@PART[vega_solar_srf_1_1]:AFTER[Tantares] // Vega PVA1 Solar Array
{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214</v>
      </c>
      <c r="O238" s="8">
        <v>-164</v>
      </c>
      <c r="P238" s="8" t="s">
        <v>11</v>
      </c>
      <c r="V238" s="10" t="s">
        <v>244</v>
      </c>
      <c r="W238" s="10" t="s">
        <v>255</v>
      </c>
      <c r="Y238" s="10" t="s">
        <v>295</v>
      </c>
      <c r="Z238" s="10" t="s">
        <v>304</v>
      </c>
      <c r="AA238" s="10" t="s">
        <v>330</v>
      </c>
      <c r="AC238" s="12" t="str">
        <f t="shared" si="17"/>
        <v>PARTUPGRADE:NEEDS[Tantares]
{
    name = 
    partIcon = vega_solar_srf_1_1
    techRequired = Not Valid Combination
    title = 
    basicInfo = Increased Thrust, Increased Specific Impulse
    manufacturer = Kiwi Imagineers
    description = 
}
@PARTUPGRADE[]:NEEDS[Tantares]:FOR[zKiwiTechTree]
{
    @entryCost = #$@PART[vega_solar_srf_1_1]/entryCost$
    @entryCost *= #$@KIWI_ENGINE_MULTIPLIERS/KEROLOX/UPGRADE_ENTRYCOST_MULTIPLIER$
    @title = #$@PART[vega_solar_srf_1_1]/title$ Upgrade
    @description = #Our imagineers dreamt about making the $@PART[vega_solar_srf_1_1]/engineName$ thrustier and efficientier and have 'made it so'.
}
@PART[vega_solar_srf_1_1]:NEEDS[Tantares]:AFTER[zzKiwiTechTree]
{
    @description = #$description$ \n\n&lt;color=#ff0000&gt;This engine has an upgrade in $@PARTUPGRADE[]/techRequired$!&lt;/color&gt; 
}</v>
      </c>
      <c r="AD238" s="14"/>
      <c r="AE238" s="18" t="s">
        <v>330</v>
      </c>
      <c r="AF238" s="18"/>
      <c r="AG238" s="18"/>
      <c r="AH238" s="18"/>
      <c r="AI238" s="18"/>
      <c r="AJ238" s="18"/>
      <c r="AK238" s="18"/>
      <c r="AL238" s="19" t="str">
        <f t="shared" si="18"/>
        <v/>
      </c>
      <c r="AM238" s="14"/>
      <c r="AN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",W238,CHAR(10),Parts!AQ238,CHAR(10),"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Tank",IF(Y238="NA/Balloon","    KiwiFuelSwitchIgnore = true",IF(Y238="standardLiquidFuel",_xlfn.CONCAT("    fuelTankUpgradeType = ",Y238,CHAR(10),"    fuelTankSizeUpgrade = ",Z238),_xlfn.CONCAT("    fuelTankUpgradeType = ",Y238))),IF(P238="RCS","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8" s="16" t="str">
        <f>IF(P238="Engine",VLOOKUP(W238,EngineUpgrades!$A$2:$C$19,2,FALSE),"")</f>
        <v>singleFuel</v>
      </c>
      <c r="AP238" s="16" t="str">
        <f>IF(P238="Engine",VLOOKUP(W238,EngineUpgrades!$A$2:$C$19,3,FALSE),"")</f>
        <v>KEROLOX</v>
      </c>
      <c r="AQ238" s="15" t="str">
        <f>_xlfn.XLOOKUP(AO238,EngineUpgrades!$D$1:$J$1,EngineUpgrades!$D$17:$J$17,"",0,1)</f>
        <v xml:space="preserve">    engineNumber = 
    engineNumberUpgrade = 
    engineName = 
    engineNameUpgrade = 
</v>
      </c>
      <c r="AR238" s="17">
        <v>2</v>
      </c>
      <c r="AS238" s="16" t="str">
        <f>IF(P238="Engine",_xlfn.XLOOKUP(_xlfn.CONCAT(N238,O238+AR238),TechTree!$C$2:$C$500,TechTree!$D$2:$D$500,"Not Valid Combination",0,1),"")</f>
        <v>Not Valid Combination</v>
      </c>
    </row>
    <row r="239" spans="1:45" ht="192.5" x14ac:dyDescent="0.35">
      <c r="A239" t="s">
        <v>595</v>
      </c>
      <c r="B239" t="s">
        <v>1414</v>
      </c>
      <c r="C239" t="s">
        <v>1075</v>
      </c>
      <c r="D239" t="s">
        <v>1076</v>
      </c>
      <c r="E239" t="s">
        <v>617</v>
      </c>
      <c r="F239" t="s">
        <v>7</v>
      </c>
      <c r="G239">
        <v>750</v>
      </c>
      <c r="H239">
        <v>150</v>
      </c>
      <c r="I239">
        <v>0.05</v>
      </c>
      <c r="J239" t="s">
        <v>36</v>
      </c>
      <c r="L239" s="12" t="str">
        <f t="shared" si="16"/>
        <v>@PART[tucana_adapter_s1_s0p5_1]:AFTER[Tantares] // Tucana Size 1 to Size 0.5 Forward Adapter
{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337</v>
      </c>
      <c r="O239" s="8">
        <v>-165</v>
      </c>
      <c r="P239" s="8" t="s">
        <v>290</v>
      </c>
      <c r="V239" s="10" t="s">
        <v>244</v>
      </c>
      <c r="W239" s="10" t="s">
        <v>260</v>
      </c>
      <c r="Y239" s="10" t="s">
        <v>295</v>
      </c>
      <c r="Z239" s="10" t="s">
        <v>304</v>
      </c>
      <c r="AA239" s="10" t="s">
        <v>330</v>
      </c>
      <c r="AC239" s="12" t="str">
        <f t="shared" si="17"/>
        <v>// Choose the one with the part that you want to represent the system
PARTUPGRADE:NEEDS[Tantares]
{
    name = Upgrade
    partIcon = tucana_adapter_s1_s0p5_1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9" s="14"/>
      <c r="AE239" s="18" t="s">
        <v>330</v>
      </c>
      <c r="AF239" s="18"/>
      <c r="AG239" s="18"/>
      <c r="AH239" s="18"/>
      <c r="AI239" s="18"/>
      <c r="AJ239" s="18"/>
      <c r="AK239" s="18"/>
      <c r="AL239" s="19" t="str">
        <f t="shared" si="18"/>
        <v/>
      </c>
      <c r="AM239" s="14"/>
      <c r="AN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",W239,CHAR(10),Parts!AQ239,CHAR(10),"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Tank",IF(Y239="NA/Balloon","    KiwiFuelSwitchIgnore = true",IF(Y239="standardLiquidFuel",_xlfn.CONCAT("    fuelTankUpgradeType = ",Y239,CHAR(10),"    fuelTankSizeUpgrade = ",Z239),_xlfn.CONCAT("    fuelTankUpgradeType = ",Y239))),IF(P239="RCS","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9" s="16" t="str">
        <f>IF(P239="Engine",VLOOKUP(W239,EngineUpgrades!$A$2:$C$19,2,FALSE),"")</f>
        <v/>
      </c>
      <c r="AP239" s="16" t="str">
        <f>IF(P239="Engine",VLOOKUP(W239,EngineUpgrades!$A$2:$C$19,3,FALSE),"")</f>
        <v/>
      </c>
      <c r="AQ239" s="15" t="str">
        <f>_xlfn.XLOOKUP(AO239,EngineUpgrades!$D$1:$J$1,EngineUpgrades!$D$17:$J$17,"",0,1)</f>
        <v/>
      </c>
      <c r="AR239" s="17">
        <v>2</v>
      </c>
      <c r="AS239" s="16" t="str">
        <f>IF(P239="Engine",_xlfn.XLOOKUP(_xlfn.CONCAT(N239,O239+AR239),TechTree!$C$2:$C$500,TechTree!$D$2:$D$500,"Not Valid Combination",0,1),"")</f>
        <v/>
      </c>
    </row>
    <row r="240" spans="1:45" ht="252.5" x14ac:dyDescent="0.35">
      <c r="A240" t="s">
        <v>595</v>
      </c>
      <c r="B240" t="s">
        <v>1415</v>
      </c>
      <c r="C240" t="s">
        <v>1077</v>
      </c>
      <c r="D240" t="s">
        <v>1078</v>
      </c>
      <c r="E240" t="s">
        <v>617</v>
      </c>
      <c r="F240" t="s">
        <v>7</v>
      </c>
      <c r="G240">
        <v>750</v>
      </c>
      <c r="H240">
        <v>150</v>
      </c>
      <c r="I240">
        <v>0.05</v>
      </c>
      <c r="J240" t="s">
        <v>36</v>
      </c>
      <c r="L240" s="12" t="str">
        <f t="shared" si="16"/>
        <v>@PART[tucana_adapter_s1_s0_1]:AFTER[Tantares] // Tucana Size 1 to Size 0 Forward Adapter
{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214</v>
      </c>
      <c r="O240" s="8">
        <v>-166</v>
      </c>
      <c r="P240" s="8" t="s">
        <v>11</v>
      </c>
      <c r="V240" s="10" t="s">
        <v>244</v>
      </c>
      <c r="W240" s="10" t="s">
        <v>255</v>
      </c>
      <c r="Y240" s="10" t="s">
        <v>295</v>
      </c>
      <c r="Z240" s="10" t="s">
        <v>304</v>
      </c>
      <c r="AA240" s="10" t="s">
        <v>330</v>
      </c>
      <c r="AC240" s="12" t="str">
        <f t="shared" si="17"/>
        <v>PARTUPGRADE:NEEDS[Tantares]
{
    name = 
    partIcon = tucana_adapter_s1_s0_1
    techRequired = Not Valid Combination
    title = 
    basicInfo = Increased Thrust, Increased Specific Impulse
    manufacturer = Kiwi Imagineers
    description = 
}
@PARTUPGRADE[]:NEEDS[Tantares]:FOR[zKiwiTechTree]
{
    @entryCost = #$@PART[tucana_adapter_s1_s0_1]/entryCost$
    @entryCost *= #$@KIWI_ENGINE_MULTIPLIERS/KEROLOX/UPGRADE_ENTRYCOST_MULTIPLIER$
    @title = #$@PART[tucana_adapter_s1_s0_1]/title$ Upgrade
    @description = #Our imagineers dreamt about making the $@PART[tucana_adapter_s1_s0_1]/engineName$ thrustier and efficientier and have 'made it so'.
}
@PART[tucana_adapter_s1_s0_1]:NEEDS[Tantares]:AFTER[zzKiwiTechTree]
{
    @description = #$description$ \n\n&lt;color=#ff0000&gt;This engine has an upgrade in $@PARTUPGRADE[]/techRequired$!&lt;/color&gt; 
}</v>
      </c>
      <c r="AD240" s="14"/>
      <c r="AE240" s="18" t="s">
        <v>330</v>
      </c>
      <c r="AF240" s="18"/>
      <c r="AG240" s="18"/>
      <c r="AH240" s="18"/>
      <c r="AI240" s="18"/>
      <c r="AJ240" s="18"/>
      <c r="AK240" s="18"/>
      <c r="AL240" s="19" t="str">
        <f t="shared" si="18"/>
        <v/>
      </c>
      <c r="AM240" s="14"/>
      <c r="AN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",W240,CHAR(10),Parts!AQ240,CHAR(10),"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Tank",IF(Y240="NA/Balloon","    KiwiFuelSwitchIgnore = true",IF(Y240="standardLiquidFuel",_xlfn.CONCAT("    fuelTankUpgradeType = ",Y240,CHAR(10),"    fuelTankSizeUpgrade = ",Z240),_xlfn.CONCAT("    fuelTankUpgradeType = ",Y240))),IF(P240="RCS","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0" s="16" t="str">
        <f>IF(P240="Engine",VLOOKUP(W240,EngineUpgrades!$A$2:$C$19,2,FALSE),"")</f>
        <v>singleFuel</v>
      </c>
      <c r="AP240" s="16" t="str">
        <f>IF(P240="Engine",VLOOKUP(W240,EngineUpgrades!$A$2:$C$19,3,FALSE),"")</f>
        <v>KEROLOX</v>
      </c>
      <c r="AQ240" s="15" t="str">
        <f>_xlfn.XLOOKUP(AO240,EngineUpgrades!$D$1:$J$1,EngineUpgrades!$D$17:$J$17,"",0,1)</f>
        <v xml:space="preserve">    engineNumber = 
    engineNumberUpgrade = 
    engineName = 
    engineNameUpgrade = 
</v>
      </c>
      <c r="AR240" s="17">
        <v>2</v>
      </c>
      <c r="AS240" s="16" t="str">
        <f>IF(P240="Engine",_xlfn.XLOOKUP(_xlfn.CONCAT(N240,O240+AR240),TechTree!$C$2:$C$500,TechTree!$D$2:$D$500,"Not Valid Combination",0,1),"")</f>
        <v>Not Valid Combination</v>
      </c>
    </row>
    <row r="241" spans="1:45" ht="192.5" x14ac:dyDescent="0.35">
      <c r="A241" t="s">
        <v>595</v>
      </c>
      <c r="B241" t="s">
        <v>1416</v>
      </c>
      <c r="C241" t="s">
        <v>1079</v>
      </c>
      <c r="D241" t="s">
        <v>1080</v>
      </c>
      <c r="E241" t="s">
        <v>617</v>
      </c>
      <c r="F241" t="s">
        <v>7</v>
      </c>
      <c r="G241">
        <v>2000</v>
      </c>
      <c r="H241">
        <v>400</v>
      </c>
      <c r="I241">
        <v>7.4999999999999997E-2</v>
      </c>
      <c r="J241" t="s">
        <v>36</v>
      </c>
      <c r="L241" s="12" t="str">
        <f t="shared" si="16"/>
        <v>@PART[tucana_adapter_s1p5_s0_1]:AFTER[Tantares] // Tucana Size 1.5 to Size 0 Flat Adapter
{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337</v>
      </c>
      <c r="O241" s="8">
        <v>-167</v>
      </c>
      <c r="P241" s="8" t="s">
        <v>290</v>
      </c>
      <c r="V241" s="10" t="s">
        <v>244</v>
      </c>
      <c r="W241" s="10" t="s">
        <v>260</v>
      </c>
      <c r="Y241" s="10" t="s">
        <v>295</v>
      </c>
      <c r="Z241" s="10" t="s">
        <v>304</v>
      </c>
      <c r="AA241" s="10" t="s">
        <v>330</v>
      </c>
      <c r="AC241" s="12" t="str">
        <f t="shared" si="17"/>
        <v>// Choose the one with the part that you want to represent the system
PARTUPGRADE:NEEDS[Tantares]
{
    name = Upgrade
    partIcon = tucana_adapter_s1p5_s0_1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1" s="14"/>
      <c r="AE241" s="18" t="s">
        <v>330</v>
      </c>
      <c r="AF241" s="18"/>
      <c r="AG241" s="18"/>
      <c r="AH241" s="18"/>
      <c r="AI241" s="18"/>
      <c r="AJ241" s="18"/>
      <c r="AK241" s="18"/>
      <c r="AL241" s="19" t="str">
        <f t="shared" si="18"/>
        <v/>
      </c>
      <c r="AM241" s="14"/>
      <c r="AN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",W241,CHAR(10),Parts!AQ241,CHAR(10),"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Tank",IF(Y241="NA/Balloon","    KiwiFuelSwitchIgnore = true",IF(Y241="standardLiquidFuel",_xlfn.CONCAT("    fuelTankUpgradeType = ",Y241,CHAR(10),"    fuelTankSizeUpgrade = ",Z241),_xlfn.CONCAT("    fuelTankUpgradeType = ",Y241))),IF(P241="RCS","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1" s="16" t="str">
        <f>IF(P241="Engine",VLOOKUP(W241,EngineUpgrades!$A$2:$C$19,2,FALSE),"")</f>
        <v/>
      </c>
      <c r="AP241" s="16" t="str">
        <f>IF(P241="Engine",VLOOKUP(W241,EngineUpgrades!$A$2:$C$19,3,FALSE),"")</f>
        <v/>
      </c>
      <c r="AQ241" s="15" t="str">
        <f>_xlfn.XLOOKUP(AO241,EngineUpgrades!$D$1:$J$1,EngineUpgrades!$D$17:$J$17,"",0,1)</f>
        <v/>
      </c>
      <c r="AR241" s="17">
        <v>2</v>
      </c>
      <c r="AS241" s="16" t="str">
        <f>IF(P241="Engine",_xlfn.XLOOKUP(_xlfn.CONCAT(N241,O241+AR241),TechTree!$C$2:$C$500,TechTree!$D$2:$D$500,"Not Valid Combination",0,1),"")</f>
        <v/>
      </c>
    </row>
    <row r="242" spans="1:45" ht="252.5" x14ac:dyDescent="0.35">
      <c r="A242" t="s">
        <v>595</v>
      </c>
      <c r="B242" t="s">
        <v>1417</v>
      </c>
      <c r="C242" t="s">
        <v>1081</v>
      </c>
      <c r="D242" t="s">
        <v>1082</v>
      </c>
      <c r="E242" t="s">
        <v>617</v>
      </c>
      <c r="F242" t="s">
        <v>7</v>
      </c>
      <c r="G242">
        <v>2000</v>
      </c>
      <c r="H242">
        <v>400</v>
      </c>
      <c r="I242">
        <v>7.4999999999999997E-2</v>
      </c>
      <c r="J242" t="s">
        <v>36</v>
      </c>
      <c r="L242" s="12" t="str">
        <f t="shared" si="16"/>
        <v>@PART[tucana_adapter_s1p5_s0p5_1]:AFTER[Tantares] // Tucana Size 1.5 to Size 0.5 Flat Adapter
{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214</v>
      </c>
      <c r="O242" s="8">
        <v>-168</v>
      </c>
      <c r="P242" s="8" t="s">
        <v>11</v>
      </c>
      <c r="V242" s="10" t="s">
        <v>244</v>
      </c>
      <c r="W242" s="10" t="s">
        <v>255</v>
      </c>
      <c r="Y242" s="10" t="s">
        <v>295</v>
      </c>
      <c r="Z242" s="10" t="s">
        <v>304</v>
      </c>
      <c r="AA242" s="10" t="s">
        <v>330</v>
      </c>
      <c r="AC242" s="12" t="str">
        <f t="shared" si="17"/>
        <v>PARTUPGRADE:NEEDS[Tantares]
{
    name = 
    partIcon = tucana_adapter_s1p5_s0p5_1
    techRequired = Not Valid Combination
    title = 
    basicInfo = Increased Thrust, Increased Specific Impulse
    manufacturer = Kiwi Imagineers
    description = 
}
@PARTUPGRADE[]:NEEDS[Tantares]:FOR[zKiwiTechTree]
{
    @entryCost = #$@PART[tucana_adapter_s1p5_s0p5_1]/entryCost$
    @entryCost *= #$@KIWI_ENGINE_MULTIPLIERS/KEROLOX/UPGRADE_ENTRYCOST_MULTIPLIER$
    @title = #$@PART[tucana_adapter_s1p5_s0p5_1]/title$ Upgrade
    @description = #Our imagineers dreamt about making the $@PART[tucana_adapter_s1p5_s0p5_1]/engineName$ thrustier and efficientier and have 'made it so'.
}
@PART[tucana_adapter_s1p5_s0p5_1]:NEEDS[Tantares]:AFTER[zzKiwiTechTree]
{
    @description = #$description$ \n\n&lt;color=#ff0000&gt;This engine has an upgrade in $@PARTUPGRADE[]/techRequired$!&lt;/color&gt; 
}</v>
      </c>
      <c r="AD242" s="14"/>
      <c r="AE242" s="18" t="s">
        <v>330</v>
      </c>
      <c r="AF242" s="18"/>
      <c r="AG242" s="18"/>
      <c r="AH242" s="18"/>
      <c r="AI242" s="18"/>
      <c r="AJ242" s="18"/>
      <c r="AK242" s="18"/>
      <c r="AL242" s="19" t="str">
        <f t="shared" si="18"/>
        <v/>
      </c>
      <c r="AM242" s="14"/>
      <c r="AN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",W242,CHAR(10),Parts!AQ242,CHAR(10),"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Tank",IF(Y242="NA/Balloon","    KiwiFuelSwitchIgnore = true",IF(Y242="standardLiquidFuel",_xlfn.CONCAT("    fuelTankUpgradeType = ",Y242,CHAR(10),"    fuelTankSizeUpgrade = ",Z242),_xlfn.CONCAT("    fuelTankUpgradeType = ",Y242))),IF(P242="RCS","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2" s="16" t="str">
        <f>IF(P242="Engine",VLOOKUP(W242,EngineUpgrades!$A$2:$C$19,2,FALSE),"")</f>
        <v>singleFuel</v>
      </c>
      <c r="AP242" s="16" t="str">
        <f>IF(P242="Engine",VLOOKUP(W242,EngineUpgrades!$A$2:$C$19,3,FALSE),"")</f>
        <v>KEROLOX</v>
      </c>
      <c r="AQ242" s="15" t="str">
        <f>_xlfn.XLOOKUP(AO242,EngineUpgrades!$D$1:$J$1,EngineUpgrades!$D$17:$J$17,"",0,1)</f>
        <v xml:space="preserve">    engineNumber = 
    engineNumberUpgrade = 
    engineName = 
    engineNameUpgrade = 
</v>
      </c>
      <c r="AR242" s="17">
        <v>2</v>
      </c>
      <c r="AS242" s="16" t="str">
        <f>IF(P242="Engine",_xlfn.XLOOKUP(_xlfn.CONCAT(N242,O242+AR242),TechTree!$C$2:$C$500,TechTree!$D$2:$D$500,"Not Valid Combination",0,1),"")</f>
        <v>Not Valid Combination</v>
      </c>
    </row>
    <row r="243" spans="1:45" ht="192.5" x14ac:dyDescent="0.35">
      <c r="A243" t="s">
        <v>595</v>
      </c>
      <c r="B243" t="s">
        <v>1418</v>
      </c>
      <c r="C243" t="s">
        <v>1083</v>
      </c>
      <c r="D243" t="s">
        <v>1084</v>
      </c>
      <c r="E243" t="s">
        <v>617</v>
      </c>
      <c r="F243" t="s">
        <v>7</v>
      </c>
      <c r="G243">
        <v>2000</v>
      </c>
      <c r="H243">
        <v>400</v>
      </c>
      <c r="I243">
        <v>7.4999999999999997E-2</v>
      </c>
      <c r="J243" t="s">
        <v>36</v>
      </c>
      <c r="L243" s="12" t="str">
        <f t="shared" si="16"/>
        <v>@PART[tucana_adapter_s1p5_s1_1]:AFTER[Tantares] // Tucana Size 1.5 to Size 1 Flat Adapter
{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337</v>
      </c>
      <c r="O243" s="8">
        <v>-169</v>
      </c>
      <c r="P243" s="8" t="s">
        <v>290</v>
      </c>
      <c r="V243" s="10" t="s">
        <v>244</v>
      </c>
      <c r="W243" s="10" t="s">
        <v>260</v>
      </c>
      <c r="Y243" s="10" t="s">
        <v>295</v>
      </c>
      <c r="Z243" s="10" t="s">
        <v>304</v>
      </c>
      <c r="AA243" s="10" t="s">
        <v>330</v>
      </c>
      <c r="AC243" s="12" t="str">
        <f t="shared" si="17"/>
        <v>// Choose the one with the part that you want to represent the system
PARTUPGRADE:NEEDS[Tantares]
{
    name = Upgrade
    partIcon = tucana_adapter_s1p5_s1_1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3" s="14"/>
      <c r="AE243" s="18" t="s">
        <v>330</v>
      </c>
      <c r="AF243" s="18"/>
      <c r="AG243" s="18"/>
      <c r="AH243" s="18"/>
      <c r="AI243" s="18"/>
      <c r="AJ243" s="18"/>
      <c r="AK243" s="18"/>
      <c r="AL243" s="19" t="str">
        <f t="shared" si="18"/>
        <v/>
      </c>
      <c r="AM243" s="14"/>
      <c r="AN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",W243,CHAR(10),Parts!AQ243,CHAR(10),"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Tank",IF(Y243="NA/Balloon","    KiwiFuelSwitchIgnore = true",IF(Y243="standardLiquidFuel",_xlfn.CONCAT("    fuelTankUpgradeType = ",Y243,CHAR(10),"    fuelTankSizeUpgrade = ",Z243),_xlfn.CONCAT("    fuelTankUpgradeType = ",Y243))),IF(P243="RCS","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3" s="16" t="str">
        <f>IF(P243="Engine",VLOOKUP(W243,EngineUpgrades!$A$2:$C$19,2,FALSE),"")</f>
        <v/>
      </c>
      <c r="AP243" s="16" t="str">
        <f>IF(P243="Engine",VLOOKUP(W243,EngineUpgrades!$A$2:$C$19,3,FALSE),"")</f>
        <v/>
      </c>
      <c r="AQ243" s="15" t="str">
        <f>_xlfn.XLOOKUP(AO243,EngineUpgrades!$D$1:$J$1,EngineUpgrades!$D$17:$J$17,"",0,1)</f>
        <v/>
      </c>
      <c r="AR243" s="17">
        <v>2</v>
      </c>
      <c r="AS243" s="16" t="str">
        <f>IF(P243="Engine",_xlfn.XLOOKUP(_xlfn.CONCAT(N243,O243+AR243),TechTree!$C$2:$C$500,TechTree!$D$2:$D$500,"Not Valid Combination",0,1),"")</f>
        <v/>
      </c>
    </row>
    <row r="244" spans="1:45" ht="252.5" x14ac:dyDescent="0.35">
      <c r="A244" t="s">
        <v>595</v>
      </c>
      <c r="B244" t="s">
        <v>1419</v>
      </c>
      <c r="C244" t="s">
        <v>1085</v>
      </c>
      <c r="D244" t="s">
        <v>1086</v>
      </c>
      <c r="E244" t="s">
        <v>617</v>
      </c>
      <c r="F244" t="s">
        <v>7</v>
      </c>
      <c r="G244">
        <v>1875</v>
      </c>
      <c r="H244">
        <v>375</v>
      </c>
      <c r="I244">
        <v>7.4999999999999997E-2</v>
      </c>
      <c r="J244" t="s">
        <v>36</v>
      </c>
      <c r="L244" s="12" t="str">
        <f t="shared" si="16"/>
        <v>@PART[tucana_adapter_s2_s0p5_2]:AFTER[Tantares] // Tucana Size 2 to Size 0.5 Flat Adapter
{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214</v>
      </c>
      <c r="O244" s="8">
        <v>-170</v>
      </c>
      <c r="P244" s="8" t="s">
        <v>11</v>
      </c>
      <c r="V244" s="10" t="s">
        <v>244</v>
      </c>
      <c r="W244" s="10" t="s">
        <v>255</v>
      </c>
      <c r="Y244" s="10" t="s">
        <v>295</v>
      </c>
      <c r="Z244" s="10" t="s">
        <v>304</v>
      </c>
      <c r="AA244" s="10" t="s">
        <v>330</v>
      </c>
      <c r="AC244" s="12" t="str">
        <f t="shared" si="17"/>
        <v>PARTUPGRADE:NEEDS[Tantares]
{
    name = 
    partIcon = tucana_adapter_s2_s0p5_2
    techRequired = Not Valid Combination
    title = 
    basicInfo = Increased Thrust, Increased Specific Impulse
    manufacturer = Kiwi Imagineers
    description = 
}
@PARTUPGRADE[]:NEEDS[Tantares]:FOR[zKiwiTechTree]
{
    @entryCost = #$@PART[tucana_adapter_s2_s0p5_2]/entryCost$
    @entryCost *= #$@KIWI_ENGINE_MULTIPLIERS/KEROLOX/UPGRADE_ENTRYCOST_MULTIPLIER$
    @title = #$@PART[tucana_adapter_s2_s0p5_2]/title$ Upgrade
    @description = #Our imagineers dreamt about making the $@PART[tucana_adapter_s2_s0p5_2]/engineName$ thrustier and efficientier and have 'made it so'.
}
@PART[tucana_adapter_s2_s0p5_2]:NEEDS[Tantares]:AFTER[zzKiwiTechTree]
{
    @description = #$description$ \n\n&lt;color=#ff0000&gt;This engine has an upgrade in $@PARTUPGRADE[]/techRequired$!&lt;/color&gt; 
}</v>
      </c>
      <c r="AD244" s="14"/>
      <c r="AE244" s="18" t="s">
        <v>330</v>
      </c>
      <c r="AF244" s="18"/>
      <c r="AG244" s="18"/>
      <c r="AH244" s="18"/>
      <c r="AI244" s="18"/>
      <c r="AJ244" s="18"/>
      <c r="AK244" s="18"/>
      <c r="AL244" s="19" t="str">
        <f t="shared" si="18"/>
        <v/>
      </c>
      <c r="AM244" s="14"/>
      <c r="AN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",W244,CHAR(10),Parts!AQ244,CHAR(10),"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Tank",IF(Y244="NA/Balloon","    KiwiFuelSwitchIgnore = true",IF(Y244="standardLiquidFuel",_xlfn.CONCAT("    fuelTankUpgradeType = ",Y244,CHAR(10),"    fuelTankSizeUpgrade = ",Z244),_xlfn.CONCAT("    fuelTankUpgradeType = ",Y244))),IF(P244="RCS","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4" s="16" t="str">
        <f>IF(P244="Engine",VLOOKUP(W244,EngineUpgrades!$A$2:$C$19,2,FALSE),"")</f>
        <v>singleFuel</v>
      </c>
      <c r="AP244" s="16" t="str">
        <f>IF(P244="Engine",VLOOKUP(W244,EngineUpgrades!$A$2:$C$19,3,FALSE),"")</f>
        <v>KEROLOX</v>
      </c>
      <c r="AQ244" s="15" t="str">
        <f>_xlfn.XLOOKUP(AO244,EngineUpgrades!$D$1:$J$1,EngineUpgrades!$D$17:$J$17,"",0,1)</f>
        <v xml:space="preserve">    engineNumber = 
    engineNumberUpgrade = 
    engineName = 
    engineNameUpgrade = 
</v>
      </c>
      <c r="AR244" s="17">
        <v>2</v>
      </c>
      <c r="AS244" s="16" t="str">
        <f>IF(P244="Engine",_xlfn.XLOOKUP(_xlfn.CONCAT(N244,O244+AR244),TechTree!$C$2:$C$500,TechTree!$D$2:$D$500,"Not Valid Combination",0,1),"")</f>
        <v>Not Valid Combination</v>
      </c>
    </row>
    <row r="245" spans="1:45" ht="192.5" x14ac:dyDescent="0.35">
      <c r="A245" t="s">
        <v>595</v>
      </c>
      <c r="B245" t="s">
        <v>1420</v>
      </c>
      <c r="C245" t="s">
        <v>1087</v>
      </c>
      <c r="D245" t="s">
        <v>1088</v>
      </c>
      <c r="E245" t="s">
        <v>617</v>
      </c>
      <c r="F245" t="s">
        <v>7</v>
      </c>
      <c r="G245">
        <v>1875</v>
      </c>
      <c r="H245">
        <v>375</v>
      </c>
      <c r="I245">
        <v>7.4999999999999997E-2</v>
      </c>
      <c r="J245" t="s">
        <v>78</v>
      </c>
      <c r="L245" s="12" t="str">
        <f t="shared" si="16"/>
        <v>@PART[tucana_adapter_s2_s1_2]:AFTER[Tantares] // Tucana Size 2 to Size 1 Flat Adapter
{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337</v>
      </c>
      <c r="O245" s="8">
        <v>-171</v>
      </c>
      <c r="P245" s="8" t="s">
        <v>290</v>
      </c>
      <c r="V245" s="10" t="s">
        <v>244</v>
      </c>
      <c r="W245" s="10" t="s">
        <v>260</v>
      </c>
      <c r="Y245" s="10" t="s">
        <v>295</v>
      </c>
      <c r="Z245" s="10" t="s">
        <v>304</v>
      </c>
      <c r="AA245" s="10" t="s">
        <v>330</v>
      </c>
      <c r="AC245" s="12" t="str">
        <f t="shared" si="17"/>
        <v>// Choose the one with the part that you want to represent the system
PARTUPGRADE:NEEDS[Tantares]
{
    name = Upgrade
    partIcon = tucana_adapter_s2_s1_2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5" s="14"/>
      <c r="AE245" s="18" t="s">
        <v>330</v>
      </c>
      <c r="AF245" s="18"/>
      <c r="AG245" s="18"/>
      <c r="AH245" s="18"/>
      <c r="AI245" s="18"/>
      <c r="AJ245" s="18"/>
      <c r="AK245" s="18"/>
      <c r="AL245" s="19" t="str">
        <f t="shared" si="18"/>
        <v/>
      </c>
      <c r="AM245" s="14"/>
      <c r="AN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",W245,CHAR(10),Parts!AQ245,CHAR(10),"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Tank",IF(Y245="NA/Balloon","    KiwiFuelSwitchIgnore = true",IF(Y245="standardLiquidFuel",_xlfn.CONCAT("    fuelTankUpgradeType = ",Y245,CHAR(10),"    fuelTankSizeUpgrade = ",Z245),_xlfn.CONCAT("    fuelTankUpgradeType = ",Y245))),IF(P245="RCS","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5" s="16" t="str">
        <f>IF(P245="Engine",VLOOKUP(W245,EngineUpgrades!$A$2:$C$19,2,FALSE),"")</f>
        <v/>
      </c>
      <c r="AP245" s="16" t="str">
        <f>IF(P245="Engine",VLOOKUP(W245,EngineUpgrades!$A$2:$C$19,3,FALSE),"")</f>
        <v/>
      </c>
      <c r="AQ245" s="15" t="str">
        <f>_xlfn.XLOOKUP(AO245,EngineUpgrades!$D$1:$J$1,EngineUpgrades!$D$17:$J$17,"",0,1)</f>
        <v/>
      </c>
      <c r="AR245" s="17">
        <v>2</v>
      </c>
      <c r="AS245" s="16" t="str">
        <f>IF(P245="Engine",_xlfn.XLOOKUP(_xlfn.CONCAT(N245,O245+AR245),TechTree!$C$2:$C$500,TechTree!$D$2:$D$500,"Not Valid Combination",0,1),"")</f>
        <v/>
      </c>
    </row>
    <row r="246" spans="1:45" ht="252.5" x14ac:dyDescent="0.35">
      <c r="A246" t="s">
        <v>595</v>
      </c>
      <c r="B246" t="s">
        <v>1421</v>
      </c>
      <c r="C246" t="s">
        <v>1089</v>
      </c>
      <c r="D246" t="s">
        <v>1090</v>
      </c>
      <c r="E246" t="s">
        <v>617</v>
      </c>
      <c r="F246" t="s">
        <v>7</v>
      </c>
      <c r="G246">
        <v>2500</v>
      </c>
      <c r="H246">
        <v>500</v>
      </c>
      <c r="I246">
        <v>0.1</v>
      </c>
      <c r="J246" t="s">
        <v>36</v>
      </c>
      <c r="L246" s="12" t="str">
        <f t="shared" si="16"/>
        <v>@PART[tucana_adapter_s2_s1p5_1]:AFTER[Tantares] // Tucana Size 2 to Size 1.5 Inline Adapter
{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214</v>
      </c>
      <c r="O246" s="8">
        <v>-172</v>
      </c>
      <c r="P246" s="8" t="s">
        <v>11</v>
      </c>
      <c r="V246" s="10" t="s">
        <v>244</v>
      </c>
      <c r="W246" s="10" t="s">
        <v>255</v>
      </c>
      <c r="Y246" s="10" t="s">
        <v>295</v>
      </c>
      <c r="Z246" s="10" t="s">
        <v>304</v>
      </c>
      <c r="AA246" s="10" t="s">
        <v>330</v>
      </c>
      <c r="AC246" s="12" t="str">
        <f t="shared" si="17"/>
        <v>PARTUPGRADE:NEEDS[Tantares]
{
    name = 
    partIcon = tucana_adapter_s2_s1p5_1
    techRequired = Not Valid Combination
    title = 
    basicInfo = Increased Thrust, Increased Specific Impulse
    manufacturer = Kiwi Imagineers
    description = 
}
@PARTUPGRADE[]:NEEDS[Tantares]:FOR[zKiwiTechTree]
{
    @entryCost = #$@PART[tucana_adapter_s2_s1p5_1]/entryCost$
    @entryCost *= #$@KIWI_ENGINE_MULTIPLIERS/KEROLOX/UPGRADE_ENTRYCOST_MULTIPLIER$
    @title = #$@PART[tucana_adapter_s2_s1p5_1]/title$ Upgrade
    @description = #Our imagineers dreamt about making the $@PART[tucana_adapter_s2_s1p5_1]/engineName$ thrustier and efficientier and have 'made it so'.
}
@PART[tucana_adapter_s2_s1p5_1]:NEEDS[Tantares]:AFTER[zzKiwiTechTree]
{
    @description = #$description$ \n\n&lt;color=#ff0000&gt;This engine has an upgrade in $@PARTUPGRADE[]/techRequired$!&lt;/color&gt; 
}</v>
      </c>
      <c r="AD246" s="14"/>
      <c r="AE246" s="18" t="s">
        <v>330</v>
      </c>
      <c r="AF246" s="18"/>
      <c r="AG246" s="18"/>
      <c r="AH246" s="18"/>
      <c r="AI246" s="18"/>
      <c r="AJ246" s="18"/>
      <c r="AK246" s="18"/>
      <c r="AL246" s="19" t="str">
        <f t="shared" si="18"/>
        <v/>
      </c>
      <c r="AM246" s="14"/>
      <c r="AN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",W246,CHAR(10),Parts!AQ246,CHAR(10),"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Tank",IF(Y246="NA/Balloon","    KiwiFuelSwitchIgnore = true",IF(Y246="standardLiquidFuel",_xlfn.CONCAT("    fuelTankUpgradeType = ",Y246,CHAR(10),"    fuelTankSizeUpgrade = ",Z246),_xlfn.CONCAT("    fuelTankUpgradeType = ",Y246))),IF(P246="RCS","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6" s="16" t="str">
        <f>IF(P246="Engine",VLOOKUP(W246,EngineUpgrades!$A$2:$C$19,2,FALSE),"")</f>
        <v>singleFuel</v>
      </c>
      <c r="AP246" s="16" t="str">
        <f>IF(P246="Engine",VLOOKUP(W246,EngineUpgrades!$A$2:$C$19,3,FALSE),"")</f>
        <v>KEROLOX</v>
      </c>
      <c r="AQ246" s="15" t="str">
        <f>_xlfn.XLOOKUP(AO246,EngineUpgrades!$D$1:$J$1,EngineUpgrades!$D$17:$J$17,"",0,1)</f>
        <v xml:space="preserve">    engineNumber = 
    engineNumberUpgrade = 
    engineName = 
    engineNameUpgrade = 
</v>
      </c>
      <c r="AR246" s="17">
        <v>2</v>
      </c>
      <c r="AS246" s="16" t="str">
        <f>IF(P246="Engine",_xlfn.XLOOKUP(_xlfn.CONCAT(N246,O246+AR246),TechTree!$C$2:$C$500,TechTree!$D$2:$D$500,"Not Valid Combination",0,1),"")</f>
        <v>Not Valid Combination</v>
      </c>
    </row>
    <row r="247" spans="1:45" ht="192.5" x14ac:dyDescent="0.35">
      <c r="A247" t="s">
        <v>595</v>
      </c>
      <c r="B247" t="s">
        <v>1422</v>
      </c>
      <c r="C247" t="s">
        <v>1091</v>
      </c>
      <c r="D247" t="s">
        <v>1092</v>
      </c>
      <c r="E247" t="s">
        <v>617</v>
      </c>
      <c r="F247" t="s">
        <v>7</v>
      </c>
      <c r="G247">
        <v>1875</v>
      </c>
      <c r="H247">
        <v>375</v>
      </c>
      <c r="I247">
        <v>7.4999999999999997E-2</v>
      </c>
      <c r="J247" t="s">
        <v>36</v>
      </c>
      <c r="L247" s="12" t="str">
        <f t="shared" si="16"/>
        <v>@PART[tucana_adapter_s2_s1p5_2]:AFTER[Tantares] // Tucana Size 2 to Size 1.5 Flat Adapter
{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337</v>
      </c>
      <c r="O247" s="8">
        <v>-173</v>
      </c>
      <c r="P247" s="8" t="s">
        <v>290</v>
      </c>
      <c r="V247" s="10" t="s">
        <v>244</v>
      </c>
      <c r="W247" s="10" t="s">
        <v>260</v>
      </c>
      <c r="Y247" s="10" t="s">
        <v>295</v>
      </c>
      <c r="Z247" s="10" t="s">
        <v>304</v>
      </c>
      <c r="AA247" s="10" t="s">
        <v>330</v>
      </c>
      <c r="AC247" s="12" t="str">
        <f t="shared" si="17"/>
        <v>// Choose the one with the part that you want to represent the system
PARTUPGRADE:NEEDS[Tantares]
{
    name = Upgrade
    partIcon = tucana_adapter_s2_s1p5_2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7" s="14"/>
      <c r="AE247" s="18" t="s">
        <v>330</v>
      </c>
      <c r="AF247" s="18"/>
      <c r="AG247" s="18"/>
      <c r="AH247" s="18"/>
      <c r="AI247" s="18"/>
      <c r="AJ247" s="18"/>
      <c r="AK247" s="18"/>
      <c r="AL247" s="19" t="str">
        <f t="shared" si="18"/>
        <v/>
      </c>
      <c r="AM247" s="14"/>
      <c r="AN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",W247,CHAR(10),Parts!AQ247,CHAR(10),"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Tank",IF(Y247="NA/Balloon","    KiwiFuelSwitchIgnore = true",IF(Y247="standardLiquidFuel",_xlfn.CONCAT("    fuelTankUpgradeType = ",Y247,CHAR(10),"    fuelTankSizeUpgrade = ",Z247),_xlfn.CONCAT("    fuelTankUpgradeType = ",Y247))),IF(P247="RCS","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7" s="16" t="str">
        <f>IF(P247="Engine",VLOOKUP(W247,EngineUpgrades!$A$2:$C$19,2,FALSE),"")</f>
        <v/>
      </c>
      <c r="AP247" s="16" t="str">
        <f>IF(P247="Engine",VLOOKUP(W247,EngineUpgrades!$A$2:$C$19,3,FALSE),"")</f>
        <v/>
      </c>
      <c r="AQ247" s="15" t="str">
        <f>_xlfn.XLOOKUP(AO247,EngineUpgrades!$D$1:$J$1,EngineUpgrades!$D$17:$J$17,"",0,1)</f>
        <v/>
      </c>
      <c r="AR247" s="17">
        <v>2</v>
      </c>
      <c r="AS247" s="16" t="str">
        <f>IF(P247="Engine",_xlfn.XLOOKUP(_xlfn.CONCAT(N247,O247+AR247),TechTree!$C$2:$C$500,TechTree!$D$2:$D$500,"Not Valid Combination",0,1),"")</f>
        <v/>
      </c>
    </row>
    <row r="248" spans="1:45" ht="252.5" x14ac:dyDescent="0.35">
      <c r="A248" t="s">
        <v>595</v>
      </c>
      <c r="B248" t="s">
        <v>1423</v>
      </c>
      <c r="C248" t="s">
        <v>1093</v>
      </c>
      <c r="D248" t="s">
        <v>1094</v>
      </c>
      <c r="E248" t="s">
        <v>617</v>
      </c>
      <c r="F248" t="s">
        <v>605</v>
      </c>
      <c r="G248">
        <v>5000</v>
      </c>
      <c r="H248">
        <v>1000</v>
      </c>
      <c r="I248">
        <v>0.5</v>
      </c>
      <c r="J248" t="s">
        <v>36</v>
      </c>
      <c r="L248" s="12" t="str">
        <f t="shared" si="16"/>
        <v>@PART[tucana_crew_s1_1]:AFTER[Tantares] // Tucana 12-A1 "Svartboks" Airlock Section
{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214</v>
      </c>
      <c r="O248" s="8">
        <v>-174</v>
      </c>
      <c r="P248" s="8" t="s">
        <v>11</v>
      </c>
      <c r="V248" s="10" t="s">
        <v>244</v>
      </c>
      <c r="W248" s="10" t="s">
        <v>255</v>
      </c>
      <c r="Y248" s="10" t="s">
        <v>295</v>
      </c>
      <c r="Z248" s="10" t="s">
        <v>304</v>
      </c>
      <c r="AA248" s="10" t="s">
        <v>330</v>
      </c>
      <c r="AC248" s="12" t="str">
        <f t="shared" si="17"/>
        <v>PARTUPGRADE:NEEDS[Tantares]
{
    name = 
    partIcon = tucana_crew_s1_1
    techRequired = Not Valid Combination
    title = 
    basicInfo = Increased Thrust, Increased Specific Impulse
    manufacturer = Kiwi Imagineers
    description = 
}
@PARTUPGRADE[]:NEEDS[Tantares]:FOR[zKiwiTechTree]
{
    @entryCost = #$@PART[tucana_crew_s1_1]/entryCost$
    @entryCost *= #$@KIWI_ENGINE_MULTIPLIERS/KEROLOX/UPGRADE_ENTRYCOST_MULTIPLIER$
    @title = #$@PART[tucana_crew_s1_1]/title$ Upgrade
    @description = #Our imagineers dreamt about making the $@PART[tucana_crew_s1_1]/engineName$ thrustier and efficientier and have 'made it so'.
}
@PART[tucana_crew_s1_1]:NEEDS[Tantares]:AFTER[zzKiwiTechTree]
{
    @description = #$description$ \n\n&lt;color=#ff0000&gt;This engine has an upgrade in $@PARTUPGRADE[]/techRequired$!&lt;/color&gt; 
}</v>
      </c>
      <c r="AD248" s="14"/>
      <c r="AE248" s="18" t="s">
        <v>330</v>
      </c>
      <c r="AF248" s="18"/>
      <c r="AG248" s="18"/>
      <c r="AH248" s="18"/>
      <c r="AI248" s="18"/>
      <c r="AJ248" s="18"/>
      <c r="AK248" s="18"/>
      <c r="AL248" s="19" t="str">
        <f t="shared" si="18"/>
        <v/>
      </c>
      <c r="AM248" s="14"/>
      <c r="AN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",W248,CHAR(10),Parts!AQ248,CHAR(10),"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Tank",IF(Y248="NA/Balloon","    KiwiFuelSwitchIgnore = true",IF(Y248="standardLiquidFuel",_xlfn.CONCAT("    fuelTankUpgradeType = ",Y248,CHAR(10),"    fuelTankSizeUpgrade = ",Z248),_xlfn.CONCAT("    fuelTankUpgradeType = ",Y248))),IF(P248="RCS","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8" s="16" t="str">
        <f>IF(P248="Engine",VLOOKUP(W248,EngineUpgrades!$A$2:$C$19,2,FALSE),"")</f>
        <v>singleFuel</v>
      </c>
      <c r="AP248" s="16" t="str">
        <f>IF(P248="Engine",VLOOKUP(W248,EngineUpgrades!$A$2:$C$19,3,FALSE),"")</f>
        <v>KEROLOX</v>
      </c>
      <c r="AQ248" s="15" t="str">
        <f>_xlfn.XLOOKUP(AO248,EngineUpgrades!$D$1:$J$1,EngineUpgrades!$D$17:$J$17,"",0,1)</f>
        <v xml:space="preserve">    engineNumber = 
    engineNumberUpgrade = 
    engineName = 
    engineNameUpgrade = 
</v>
      </c>
      <c r="AR248" s="17">
        <v>2</v>
      </c>
      <c r="AS248" s="16" t="str">
        <f>IF(P248="Engine",_xlfn.XLOOKUP(_xlfn.CONCAT(N248,O248+AR248),TechTree!$C$2:$C$500,TechTree!$D$2:$D$500,"Not Valid Combination",0,1),"")</f>
        <v>Not Valid Combination</v>
      </c>
    </row>
    <row r="249" spans="1:45" ht="192.5" x14ac:dyDescent="0.35">
      <c r="A249" t="s">
        <v>595</v>
      </c>
      <c r="B249" t="s">
        <v>1424</v>
      </c>
      <c r="C249" t="s">
        <v>1095</v>
      </c>
      <c r="D249" t="s">
        <v>1096</v>
      </c>
      <c r="E249" t="s">
        <v>617</v>
      </c>
      <c r="F249" t="s">
        <v>6</v>
      </c>
      <c r="G249">
        <v>10000</v>
      </c>
      <c r="H249">
        <v>2000</v>
      </c>
      <c r="I249">
        <v>1.75</v>
      </c>
      <c r="J249" t="s">
        <v>36</v>
      </c>
      <c r="L249" s="12" t="str">
        <f t="shared" si="16"/>
        <v>@PART[tucana_crew_s1p5_1]:AFTER[Tantares] // Tucana 18-A1 "Optikerhytte" Command Module
{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337</v>
      </c>
      <c r="O249" s="8">
        <v>-175</v>
      </c>
      <c r="P249" s="8" t="s">
        <v>290</v>
      </c>
      <c r="V249" s="10" t="s">
        <v>244</v>
      </c>
      <c r="W249" s="10" t="s">
        <v>260</v>
      </c>
      <c r="Y249" s="10" t="s">
        <v>295</v>
      </c>
      <c r="Z249" s="10" t="s">
        <v>304</v>
      </c>
      <c r="AA249" s="10" t="s">
        <v>330</v>
      </c>
      <c r="AC249" s="12" t="str">
        <f t="shared" si="17"/>
        <v>// Choose the one with the part that you want to represent the system
PARTUPGRADE:NEEDS[Tantares]
{
    name = Upgrade
    partIcon = tucana_crew_s1p5_1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9" s="14"/>
      <c r="AE249" s="18" t="s">
        <v>330</v>
      </c>
      <c r="AF249" s="18"/>
      <c r="AG249" s="18"/>
      <c r="AH249" s="18"/>
      <c r="AI249" s="18"/>
      <c r="AJ249" s="18"/>
      <c r="AK249" s="18"/>
      <c r="AL249" s="19" t="str">
        <f t="shared" si="18"/>
        <v/>
      </c>
      <c r="AM249" s="14"/>
      <c r="AN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",W249,CHAR(10),Parts!AQ249,CHAR(10),"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Tank",IF(Y249="NA/Balloon","    KiwiFuelSwitchIgnore = true",IF(Y249="standardLiquidFuel",_xlfn.CONCAT("    fuelTankUpgradeType = ",Y249,CHAR(10),"    fuelTankSizeUpgrade = ",Z249),_xlfn.CONCAT("    fuelTankUpgradeType = ",Y249))),IF(P249="RCS","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9" s="16" t="str">
        <f>IF(P249="Engine",VLOOKUP(W249,EngineUpgrades!$A$2:$C$19,2,FALSE),"")</f>
        <v/>
      </c>
      <c r="AP249" s="16" t="str">
        <f>IF(P249="Engine",VLOOKUP(W249,EngineUpgrades!$A$2:$C$19,3,FALSE),"")</f>
        <v/>
      </c>
      <c r="AQ249" s="15" t="str">
        <f>_xlfn.XLOOKUP(AO249,EngineUpgrades!$D$1:$J$1,EngineUpgrades!$D$17:$J$17,"",0,1)</f>
        <v/>
      </c>
      <c r="AR249" s="17">
        <v>2</v>
      </c>
      <c r="AS249" s="16" t="str">
        <f>IF(P249="Engine",_xlfn.XLOOKUP(_xlfn.CONCAT(N249,O249+AR249),TechTree!$C$2:$C$500,TechTree!$D$2:$D$500,"Not Valid Combination",0,1),"")</f>
        <v/>
      </c>
    </row>
    <row r="250" spans="1:45" ht="252.5" x14ac:dyDescent="0.35">
      <c r="A250" t="s">
        <v>595</v>
      </c>
      <c r="B250" t="s">
        <v>1425</v>
      </c>
      <c r="C250" t="s">
        <v>1097</v>
      </c>
      <c r="D250" t="s">
        <v>1098</v>
      </c>
      <c r="E250" t="s">
        <v>617</v>
      </c>
      <c r="F250" t="s">
        <v>6</v>
      </c>
      <c r="G250">
        <v>10000</v>
      </c>
      <c r="H250">
        <v>2000</v>
      </c>
      <c r="I250">
        <v>1.75</v>
      </c>
      <c r="J250" t="s">
        <v>36</v>
      </c>
      <c r="L250" s="12" t="str">
        <f t="shared" si="16"/>
        <v>@PART[tucana_crew_s1p5_2]:AFTER[Tantares] // Tucana 18-A2 "VanntÃ¥rn" Command Module
{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214</v>
      </c>
      <c r="O250" s="8">
        <v>-176</v>
      </c>
      <c r="P250" s="8" t="s">
        <v>11</v>
      </c>
      <c r="V250" s="10" t="s">
        <v>244</v>
      </c>
      <c r="W250" s="10" t="s">
        <v>255</v>
      </c>
      <c r="Y250" s="10" t="s">
        <v>295</v>
      </c>
      <c r="Z250" s="10" t="s">
        <v>304</v>
      </c>
      <c r="AA250" s="10" t="s">
        <v>330</v>
      </c>
      <c r="AC250" s="12" t="str">
        <f t="shared" si="17"/>
        <v>PARTUPGRADE:NEEDS[Tantares]
{
    name = 
    partIcon = tucana_crew_s1p5_2
    techRequired = Not Valid Combination
    title = 
    basicInfo = Increased Thrust, Increased Specific Impulse
    manufacturer = Kiwi Imagineers
    description = 
}
@PARTUPGRADE[]:NEEDS[Tantares]:FOR[zKiwiTechTree]
{
    @entryCost = #$@PART[tucana_crew_s1p5_2]/entryCost$
    @entryCost *= #$@KIWI_ENGINE_MULTIPLIERS/KEROLOX/UPGRADE_ENTRYCOST_MULTIPLIER$
    @title = #$@PART[tucana_crew_s1p5_2]/title$ Upgrade
    @description = #Our imagineers dreamt about making the $@PART[tucana_crew_s1p5_2]/engineName$ thrustier and efficientier and have 'made it so'.
}
@PART[tucana_crew_s1p5_2]:NEEDS[Tantares]:AFTER[zzKiwiTechTree]
{
    @description = #$description$ \n\n&lt;color=#ff0000&gt;This engine has an upgrade in $@PARTUPGRADE[]/techRequired$!&lt;/color&gt; 
}</v>
      </c>
      <c r="AD250" s="14"/>
      <c r="AE250" s="18" t="s">
        <v>330</v>
      </c>
      <c r="AF250" s="18"/>
      <c r="AG250" s="18"/>
      <c r="AH250" s="18"/>
      <c r="AI250" s="18"/>
      <c r="AJ250" s="18"/>
      <c r="AK250" s="18"/>
      <c r="AL250" s="19" t="str">
        <f t="shared" si="18"/>
        <v/>
      </c>
      <c r="AM250" s="14"/>
      <c r="AN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",W250,CHAR(10),Parts!AQ250,CHAR(10),"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Tank",IF(Y250="NA/Balloon","    KiwiFuelSwitchIgnore = true",IF(Y250="standardLiquidFuel",_xlfn.CONCAT("    fuelTankUpgradeType = ",Y250,CHAR(10),"    fuelTankSizeUpgrade = ",Z250),_xlfn.CONCAT("    fuelTankUpgradeType = ",Y250))),IF(P250="RCS","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0" s="16" t="str">
        <f>IF(P250="Engine",VLOOKUP(W250,EngineUpgrades!$A$2:$C$19,2,FALSE),"")</f>
        <v>singleFuel</v>
      </c>
      <c r="AP250" s="16" t="str">
        <f>IF(P250="Engine",VLOOKUP(W250,EngineUpgrades!$A$2:$C$19,3,FALSE),"")</f>
        <v>KEROLOX</v>
      </c>
      <c r="AQ250" s="15" t="str">
        <f>_xlfn.XLOOKUP(AO250,EngineUpgrades!$D$1:$J$1,EngineUpgrades!$D$17:$J$17,"",0,1)</f>
        <v xml:space="preserve">    engineNumber = 
    engineNumberUpgrade = 
    engineName = 
    engineNameUpgrade = 
</v>
      </c>
      <c r="AR250" s="17">
        <v>2</v>
      </c>
      <c r="AS250" s="16" t="str">
        <f>IF(P250="Engine",_xlfn.XLOOKUP(_xlfn.CONCAT(N250,O250+AR250),TechTree!$C$2:$C$500,TechTree!$D$2:$D$500,"Not Valid Combination",0,1),"")</f>
        <v>Not Valid Combination</v>
      </c>
    </row>
    <row r="251" spans="1:45" ht="192.5" x14ac:dyDescent="0.35">
      <c r="A251" t="s">
        <v>595</v>
      </c>
      <c r="B251" t="s">
        <v>1426</v>
      </c>
      <c r="C251" t="s">
        <v>1099</v>
      </c>
      <c r="D251" t="s">
        <v>1100</v>
      </c>
      <c r="E251" t="s">
        <v>617</v>
      </c>
      <c r="F251" t="s">
        <v>605</v>
      </c>
      <c r="G251">
        <v>20000</v>
      </c>
      <c r="H251">
        <v>4000</v>
      </c>
      <c r="I251">
        <v>3.75</v>
      </c>
      <c r="J251" t="s">
        <v>36</v>
      </c>
      <c r="L251" s="12" t="str">
        <f t="shared" si="16"/>
        <v>@PART[tucana_crew_s2_1]:AFTER[Tantares] // Tucana 25-A1 "Genserboks" Tail Section
{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337</v>
      </c>
      <c r="O251" s="8">
        <v>-177</v>
      </c>
      <c r="P251" s="8" t="s">
        <v>290</v>
      </c>
      <c r="V251" s="10" t="s">
        <v>244</v>
      </c>
      <c r="W251" s="10" t="s">
        <v>260</v>
      </c>
      <c r="Y251" s="10" t="s">
        <v>295</v>
      </c>
      <c r="Z251" s="10" t="s">
        <v>304</v>
      </c>
      <c r="AA251" s="10" t="s">
        <v>330</v>
      </c>
      <c r="AC251" s="12" t="str">
        <f t="shared" si="17"/>
        <v>// Choose the one with the part that you want to represent the system
PARTUPGRADE:NEEDS[Tantares]
{
    name = Upgrade
    partIcon = tucana_crew_s2_1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1" s="14"/>
      <c r="AE251" s="18" t="s">
        <v>330</v>
      </c>
      <c r="AF251" s="18"/>
      <c r="AG251" s="18"/>
      <c r="AH251" s="18"/>
      <c r="AI251" s="18"/>
      <c r="AJ251" s="18"/>
      <c r="AK251" s="18"/>
      <c r="AL251" s="19" t="str">
        <f t="shared" si="18"/>
        <v/>
      </c>
      <c r="AM251" s="14"/>
      <c r="AN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",W251,CHAR(10),Parts!AQ251,CHAR(10),"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Tank",IF(Y251="NA/Balloon","    KiwiFuelSwitchIgnore = true",IF(Y251="standardLiquidFuel",_xlfn.CONCAT("    fuelTankUpgradeType = ",Y251,CHAR(10),"    fuelTankSizeUpgrade = ",Z251),_xlfn.CONCAT("    fuelTankUpgradeType = ",Y251))),IF(P251="RCS","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1" s="16" t="str">
        <f>IF(P251="Engine",VLOOKUP(W251,EngineUpgrades!$A$2:$C$19,2,FALSE),"")</f>
        <v/>
      </c>
      <c r="AP251" s="16" t="str">
        <f>IF(P251="Engine",VLOOKUP(W251,EngineUpgrades!$A$2:$C$19,3,FALSE),"")</f>
        <v/>
      </c>
      <c r="AQ251" s="15" t="str">
        <f>_xlfn.XLOOKUP(AO251,EngineUpgrades!$D$1:$J$1,EngineUpgrades!$D$17:$J$17,"",0,1)</f>
        <v/>
      </c>
      <c r="AR251" s="17">
        <v>2</v>
      </c>
      <c r="AS251" s="16" t="str">
        <f>IF(P251="Engine",_xlfn.XLOOKUP(_xlfn.CONCAT(N251,O251+AR251),TechTree!$C$2:$C$500,TechTree!$D$2:$D$500,"Not Valid Combination",0,1),"")</f>
        <v/>
      </c>
    </row>
    <row r="252" spans="1:45" ht="252.5" x14ac:dyDescent="0.35">
      <c r="A252" t="s">
        <v>595</v>
      </c>
      <c r="B252" t="s">
        <v>1427</v>
      </c>
      <c r="C252" t="s">
        <v>1101</v>
      </c>
      <c r="D252" t="s">
        <v>1102</v>
      </c>
      <c r="E252" t="s">
        <v>617</v>
      </c>
      <c r="F252" t="s">
        <v>605</v>
      </c>
      <c r="G252">
        <v>20000</v>
      </c>
      <c r="H252">
        <v>4000</v>
      </c>
      <c r="I252">
        <v>3.75</v>
      </c>
      <c r="J252" t="s">
        <v>36</v>
      </c>
      <c r="L252" s="12" t="str">
        <f t="shared" si="16"/>
        <v>@PART[tucana_crew_s2_2]:AFTER[Tantares] // Tucana 25-A2 "RÃ¸dsokk" Tail Section
{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214</v>
      </c>
      <c r="O252" s="8">
        <v>-178</v>
      </c>
      <c r="P252" s="8" t="s">
        <v>11</v>
      </c>
      <c r="V252" s="10" t="s">
        <v>244</v>
      </c>
      <c r="W252" s="10" t="s">
        <v>255</v>
      </c>
      <c r="Y252" s="10" t="s">
        <v>295</v>
      </c>
      <c r="Z252" s="10" t="s">
        <v>304</v>
      </c>
      <c r="AA252" s="10" t="s">
        <v>330</v>
      </c>
      <c r="AC252" s="12" t="str">
        <f t="shared" si="17"/>
        <v>PARTUPGRADE:NEEDS[Tantares]
{
    name = 
    partIcon = tucana_crew_s2_2
    techRequired = Not Valid Combination
    title = 
    basicInfo = Increased Thrust, Increased Specific Impulse
    manufacturer = Kiwi Imagineers
    description = 
}
@PARTUPGRADE[]:NEEDS[Tantares]:FOR[zKiwiTechTree]
{
    @entryCost = #$@PART[tucana_crew_s2_2]/entryCost$
    @entryCost *= #$@KIWI_ENGINE_MULTIPLIERS/KEROLOX/UPGRADE_ENTRYCOST_MULTIPLIER$
    @title = #$@PART[tucana_crew_s2_2]/title$ Upgrade
    @description = #Our imagineers dreamt about making the $@PART[tucana_crew_s2_2]/engineName$ thrustier and efficientier and have 'made it so'.
}
@PART[tucana_crew_s2_2]:NEEDS[Tantares]:AFTER[zzKiwiTechTree]
{
    @description = #$description$ \n\n&lt;color=#ff0000&gt;This engine has an upgrade in $@PARTUPGRADE[]/techRequired$!&lt;/color&gt; 
}</v>
      </c>
      <c r="AD252" s="14"/>
      <c r="AE252" s="18" t="s">
        <v>330</v>
      </c>
      <c r="AF252" s="18"/>
      <c r="AG252" s="18"/>
      <c r="AH252" s="18"/>
      <c r="AI252" s="18"/>
      <c r="AJ252" s="18"/>
      <c r="AK252" s="18"/>
      <c r="AL252" s="19" t="str">
        <f t="shared" si="18"/>
        <v/>
      </c>
      <c r="AM252" s="14"/>
      <c r="AN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",W252,CHAR(10),Parts!AQ252,CHAR(10),"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Tank",IF(Y252="NA/Balloon","    KiwiFuelSwitchIgnore = true",IF(Y252="standardLiquidFuel",_xlfn.CONCAT("    fuelTankUpgradeType = ",Y252,CHAR(10),"    fuelTankSizeUpgrade = ",Z252),_xlfn.CONCAT("    fuelTankUpgradeType = ",Y252))),IF(P252="RCS","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2" s="16" t="str">
        <f>IF(P252="Engine",VLOOKUP(W252,EngineUpgrades!$A$2:$C$19,2,FALSE),"")</f>
        <v>singleFuel</v>
      </c>
      <c r="AP252" s="16" t="str">
        <f>IF(P252="Engine",VLOOKUP(W252,EngineUpgrades!$A$2:$C$19,3,FALSE),"")</f>
        <v>KEROLOX</v>
      </c>
      <c r="AQ252" s="15" t="str">
        <f>_xlfn.XLOOKUP(AO252,EngineUpgrades!$D$1:$J$1,EngineUpgrades!$D$17:$J$17,"",0,1)</f>
        <v xml:space="preserve">    engineNumber = 
    engineNumberUpgrade = 
    engineName = 
    engineNameUpgrade = 
</v>
      </c>
      <c r="AR252" s="17">
        <v>2</v>
      </c>
      <c r="AS252" s="16" t="str">
        <f>IF(P252="Engine",_xlfn.XLOOKUP(_xlfn.CONCAT(N252,O252+AR252),TechTree!$C$2:$C$500,TechTree!$D$2:$D$500,"Not Valid Combination",0,1),"")</f>
        <v>Not Valid Combination</v>
      </c>
    </row>
    <row r="253" spans="1:45" ht="192.5" x14ac:dyDescent="0.35">
      <c r="A253" t="s">
        <v>595</v>
      </c>
      <c r="B253" t="s">
        <v>1428</v>
      </c>
      <c r="C253" t="s">
        <v>1103</v>
      </c>
      <c r="D253" t="s">
        <v>1104</v>
      </c>
      <c r="E253" t="s">
        <v>617</v>
      </c>
      <c r="F253" t="s">
        <v>6</v>
      </c>
      <c r="G253">
        <v>2000</v>
      </c>
      <c r="H253">
        <v>400</v>
      </c>
      <c r="I253">
        <v>0.1</v>
      </c>
      <c r="J253" t="s">
        <v>60</v>
      </c>
      <c r="L253" s="12" t="str">
        <f t="shared" si="16"/>
        <v>@PART[rana_control_srf_1]:AFTER[Tantares] // Rana SRF-A "Datakasse" Control Block
{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337</v>
      </c>
      <c r="O253" s="8">
        <v>-179</v>
      </c>
      <c r="P253" s="8" t="s">
        <v>290</v>
      </c>
      <c r="V253" s="10" t="s">
        <v>244</v>
      </c>
      <c r="W253" s="10" t="s">
        <v>260</v>
      </c>
      <c r="Y253" s="10" t="s">
        <v>295</v>
      </c>
      <c r="Z253" s="10" t="s">
        <v>304</v>
      </c>
      <c r="AA253" s="10" t="s">
        <v>330</v>
      </c>
      <c r="AC253" s="12" t="str">
        <f t="shared" si="17"/>
        <v>// Choose the one with the part that you want to represent the system
PARTUPGRADE:NEEDS[Tantares]
{
    name = Upgrade
    partIcon = rana_control_srf_1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3" s="14"/>
      <c r="AE253" s="18" t="s">
        <v>330</v>
      </c>
      <c r="AF253" s="18"/>
      <c r="AG253" s="18"/>
      <c r="AH253" s="18"/>
      <c r="AI253" s="18"/>
      <c r="AJ253" s="18"/>
      <c r="AK253" s="18"/>
      <c r="AL253" s="19" t="str">
        <f t="shared" si="18"/>
        <v/>
      </c>
      <c r="AM253" s="14"/>
      <c r="AN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",W253,CHAR(10),Parts!AQ253,CHAR(10),"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Tank",IF(Y253="NA/Balloon","    KiwiFuelSwitchIgnore = true",IF(Y253="standardLiquidFuel",_xlfn.CONCAT("    fuelTankUpgradeType = ",Y253,CHAR(10),"    fuelTankSizeUpgrade = ",Z253),_xlfn.CONCAT("    fuelTankUpgradeType = ",Y253))),IF(P253="RCS","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3" s="16" t="str">
        <f>IF(P253="Engine",VLOOKUP(W253,EngineUpgrades!$A$2:$C$19,2,FALSE),"")</f>
        <v/>
      </c>
      <c r="AP253" s="16" t="str">
        <f>IF(P253="Engine",VLOOKUP(W253,EngineUpgrades!$A$2:$C$19,3,FALSE),"")</f>
        <v/>
      </c>
      <c r="AQ253" s="15" t="str">
        <f>_xlfn.XLOOKUP(AO253,EngineUpgrades!$D$1:$J$1,EngineUpgrades!$D$17:$J$17,"",0,1)</f>
        <v/>
      </c>
      <c r="AR253" s="17">
        <v>2</v>
      </c>
      <c r="AS253" s="16" t="str">
        <f>IF(P253="Engine",_xlfn.XLOOKUP(_xlfn.CONCAT(N253,O253+AR253),TechTree!$C$2:$C$500,TechTree!$D$2:$D$500,"Not Valid Combination",0,1),"")</f>
        <v/>
      </c>
    </row>
    <row r="254" spans="1:45" ht="252.5" x14ac:dyDescent="0.35">
      <c r="A254" t="s">
        <v>595</v>
      </c>
      <c r="B254" t="s">
        <v>1429</v>
      </c>
      <c r="C254" t="s">
        <v>1105</v>
      </c>
      <c r="D254" t="s">
        <v>1106</v>
      </c>
      <c r="E254" t="s">
        <v>617</v>
      </c>
      <c r="F254" t="s">
        <v>7</v>
      </c>
      <c r="G254">
        <v>50</v>
      </c>
      <c r="H254">
        <v>10</v>
      </c>
      <c r="I254">
        <v>2.5000000000000001E-2</v>
      </c>
      <c r="J254" t="s">
        <v>60</v>
      </c>
      <c r="L254" s="12" t="str">
        <f t="shared" si="16"/>
        <v>@PART[rana_mount_srf_1]:AFTER[Tantares] // Rana Structural Mount
{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214</v>
      </c>
      <c r="O254" s="8">
        <v>-180</v>
      </c>
      <c r="P254" s="8" t="s">
        <v>11</v>
      </c>
      <c r="V254" s="10" t="s">
        <v>244</v>
      </c>
      <c r="W254" s="10" t="s">
        <v>255</v>
      </c>
      <c r="Y254" s="10" t="s">
        <v>295</v>
      </c>
      <c r="Z254" s="10" t="s">
        <v>304</v>
      </c>
      <c r="AA254" s="10" t="s">
        <v>330</v>
      </c>
      <c r="AC254" s="12" t="str">
        <f t="shared" si="17"/>
        <v>PARTUPGRADE:NEEDS[Tantares]
{
    name = 
    partIcon = rana_mount_srf_1
    techRequired = Not Valid Combination
    title = 
    basicInfo = Increased Thrust, Increased Specific Impulse
    manufacturer = Kiwi Imagineers
    description = 
}
@PARTUPGRADE[]:NEEDS[Tantares]:FOR[zKiwiTechTree]
{
    @entryCost = #$@PART[rana_mount_srf_1]/entryCost$
    @entryCost *= #$@KIWI_ENGINE_MULTIPLIERS/KEROLOX/UPGRADE_ENTRYCOST_MULTIPLIER$
    @title = #$@PART[rana_mount_srf_1]/title$ Upgrade
    @description = #Our imagineers dreamt about making the $@PART[rana_mount_srf_1]/engineName$ thrustier and efficientier and have 'made it so'.
}
@PART[rana_mount_srf_1]:NEEDS[Tantares]:AFTER[zzKiwiTechTree]
{
    @description = #$description$ \n\n&lt;color=#ff0000&gt;This engine has an upgrade in $@PARTUPGRADE[]/techRequired$!&lt;/color&gt; 
}</v>
      </c>
      <c r="AD254" s="14"/>
      <c r="AE254" s="18" t="s">
        <v>330</v>
      </c>
      <c r="AF254" s="18"/>
      <c r="AG254" s="18"/>
      <c r="AH254" s="18"/>
      <c r="AI254" s="18"/>
      <c r="AJ254" s="18"/>
      <c r="AK254" s="18"/>
      <c r="AL254" s="19" t="str">
        <f t="shared" si="18"/>
        <v/>
      </c>
      <c r="AM254" s="14"/>
      <c r="AN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",W254,CHAR(10),Parts!AQ254,CHAR(10),"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Tank",IF(Y254="NA/Balloon","    KiwiFuelSwitchIgnore = true",IF(Y254="standardLiquidFuel",_xlfn.CONCAT("    fuelTankUpgradeType = ",Y254,CHAR(10),"    fuelTankSizeUpgrade = ",Z254),_xlfn.CONCAT("    fuelTankUpgradeType = ",Y254))),IF(P254="RCS","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4" s="16" t="str">
        <f>IF(P254="Engine",VLOOKUP(W254,EngineUpgrades!$A$2:$C$19,2,FALSE),"")</f>
        <v>singleFuel</v>
      </c>
      <c r="AP254" s="16" t="str">
        <f>IF(P254="Engine",VLOOKUP(W254,EngineUpgrades!$A$2:$C$19,3,FALSE),"")</f>
        <v>KEROLOX</v>
      </c>
      <c r="AQ254" s="15" t="str">
        <f>_xlfn.XLOOKUP(AO254,EngineUpgrades!$D$1:$J$1,EngineUpgrades!$D$17:$J$17,"",0,1)</f>
        <v xml:space="preserve">    engineNumber = 
    engineNumberUpgrade = 
    engineName = 
    engineNameUpgrade = 
</v>
      </c>
      <c r="AR254" s="17">
        <v>2</v>
      </c>
      <c r="AS254" s="16" t="str">
        <f>IF(P254="Engine",_xlfn.XLOOKUP(_xlfn.CONCAT(N254,O254+AR254),TechTree!$C$2:$C$500,TechTree!$D$2:$D$500,"Not Valid Combination",0,1),"")</f>
        <v>Not Valid Combination</v>
      </c>
    </row>
    <row r="255" spans="1:45" ht="192.5" x14ac:dyDescent="0.35">
      <c r="A255" t="s">
        <v>595</v>
      </c>
      <c r="B255" t="s">
        <v>1430</v>
      </c>
      <c r="C255" t="s">
        <v>1107</v>
      </c>
      <c r="D255" t="s">
        <v>1108</v>
      </c>
      <c r="E255" t="s">
        <v>617</v>
      </c>
      <c r="F255" t="s">
        <v>7</v>
      </c>
      <c r="G255">
        <v>50</v>
      </c>
      <c r="H255">
        <v>10</v>
      </c>
      <c r="I255">
        <v>2.5000000000000001E-2</v>
      </c>
      <c r="J255" t="s">
        <v>60</v>
      </c>
      <c r="L255" s="12" t="str">
        <f t="shared" si="16"/>
        <v>@PART[rana_truss_srf_1]:AFTER[Tantares] // Rana Structural Truss A
{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337</v>
      </c>
      <c r="O255" s="8">
        <v>-181</v>
      </c>
      <c r="P255" s="8" t="s">
        <v>290</v>
      </c>
      <c r="V255" s="10" t="s">
        <v>244</v>
      </c>
      <c r="W255" s="10" t="s">
        <v>260</v>
      </c>
      <c r="Y255" s="10" t="s">
        <v>295</v>
      </c>
      <c r="Z255" s="10" t="s">
        <v>304</v>
      </c>
      <c r="AA255" s="10" t="s">
        <v>330</v>
      </c>
      <c r="AC255" s="12" t="str">
        <f t="shared" si="17"/>
        <v>// Choose the one with the part that you want to represent the system
PARTUPGRADE:NEEDS[Tantares]
{
    name = Upgrade
    partIcon = rana_truss_srf_1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5" s="14"/>
      <c r="AE255" s="18" t="s">
        <v>330</v>
      </c>
      <c r="AF255" s="18"/>
      <c r="AG255" s="18"/>
      <c r="AH255" s="18"/>
      <c r="AI255" s="18"/>
      <c r="AJ255" s="18"/>
      <c r="AK255" s="18"/>
      <c r="AL255" s="19" t="str">
        <f t="shared" si="18"/>
        <v/>
      </c>
      <c r="AM255" s="14"/>
      <c r="AN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",W255,CHAR(10),Parts!AQ255,CHAR(10),"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Tank",IF(Y255="NA/Balloon","    KiwiFuelSwitchIgnore = true",IF(Y255="standardLiquidFuel",_xlfn.CONCAT("    fuelTankUpgradeType = ",Y255,CHAR(10),"    fuelTankSizeUpgrade = ",Z255),_xlfn.CONCAT("    fuelTankUpgradeType = ",Y255))),IF(P255="RCS","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5" s="16" t="str">
        <f>IF(P255="Engine",VLOOKUP(W255,EngineUpgrades!$A$2:$C$19,2,FALSE),"")</f>
        <v/>
      </c>
      <c r="AP255" s="16" t="str">
        <f>IF(P255="Engine",VLOOKUP(W255,EngineUpgrades!$A$2:$C$19,3,FALSE),"")</f>
        <v/>
      </c>
      <c r="AQ255" s="15" t="str">
        <f>_xlfn.XLOOKUP(AO255,EngineUpgrades!$D$1:$J$1,EngineUpgrades!$D$17:$J$17,"",0,1)</f>
        <v/>
      </c>
      <c r="AR255" s="17">
        <v>2</v>
      </c>
      <c r="AS255" s="16" t="str">
        <f>IF(P255="Engine",_xlfn.XLOOKUP(_xlfn.CONCAT(N255,O255+AR255),TechTree!$C$2:$C$500,TechTree!$D$2:$D$500,"Not Valid Combination",0,1),"")</f>
        <v/>
      </c>
    </row>
    <row r="256" spans="1:45" ht="252.5" x14ac:dyDescent="0.35">
      <c r="A256" t="s">
        <v>595</v>
      </c>
      <c r="B256" t="s">
        <v>1431</v>
      </c>
      <c r="C256" t="s">
        <v>1109</v>
      </c>
      <c r="D256" t="s">
        <v>1110</v>
      </c>
      <c r="E256" t="s">
        <v>617</v>
      </c>
      <c r="F256" t="s">
        <v>7</v>
      </c>
      <c r="G256">
        <v>100</v>
      </c>
      <c r="H256">
        <v>20</v>
      </c>
      <c r="I256">
        <v>0.05</v>
      </c>
      <c r="J256" t="s">
        <v>60</v>
      </c>
      <c r="L256" s="12" t="str">
        <f t="shared" si="16"/>
        <v>@PART[rana_truss_srf_2]:AFTER[Tantares] // Rana Structural Truss B
{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214</v>
      </c>
      <c r="O256" s="8">
        <v>-182</v>
      </c>
      <c r="P256" s="8" t="s">
        <v>11</v>
      </c>
      <c r="V256" s="10" t="s">
        <v>244</v>
      </c>
      <c r="W256" s="10" t="s">
        <v>255</v>
      </c>
      <c r="Y256" s="10" t="s">
        <v>295</v>
      </c>
      <c r="Z256" s="10" t="s">
        <v>304</v>
      </c>
      <c r="AA256" s="10" t="s">
        <v>330</v>
      </c>
      <c r="AC256" s="12" t="str">
        <f t="shared" si="17"/>
        <v>PARTUPGRADE:NEEDS[Tantares]
{
    name = 
    partIcon = rana_truss_srf_2
    techRequired = Not Valid Combination
    title = 
    basicInfo = Increased Thrust, Increased Specific Impulse
    manufacturer = Kiwi Imagineers
    description = 
}
@PARTUPGRADE[]:NEEDS[Tantares]:FOR[zKiwiTechTree]
{
    @entryCost = #$@PART[rana_truss_srf_2]/entryCost$
    @entryCost *= #$@KIWI_ENGINE_MULTIPLIERS/KEROLOX/UPGRADE_ENTRYCOST_MULTIPLIER$
    @title = #$@PART[rana_truss_srf_2]/title$ Upgrade
    @description = #Our imagineers dreamt about making the $@PART[rana_truss_srf_2]/engineName$ thrustier and efficientier and have 'made it so'.
}
@PART[rana_truss_srf_2]:NEEDS[Tantares]:AFTER[zzKiwiTechTree]
{
    @description = #$description$ \n\n&lt;color=#ff0000&gt;This engine has an upgrade in $@PARTUPGRADE[]/techRequired$!&lt;/color&gt; 
}</v>
      </c>
      <c r="AD256" s="14"/>
      <c r="AE256" s="18" t="s">
        <v>330</v>
      </c>
      <c r="AF256" s="18"/>
      <c r="AG256" s="18"/>
      <c r="AH256" s="18"/>
      <c r="AI256" s="18"/>
      <c r="AJ256" s="18"/>
      <c r="AK256" s="18"/>
      <c r="AL256" s="19" t="str">
        <f t="shared" si="18"/>
        <v/>
      </c>
      <c r="AM256" s="14"/>
      <c r="AN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",W256,CHAR(10),Parts!AQ256,CHAR(10),"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Tank",IF(Y256="NA/Balloon","    KiwiFuelSwitchIgnore = true",IF(Y256="standardLiquidFuel",_xlfn.CONCAT("    fuelTankUpgradeType = ",Y256,CHAR(10),"    fuelTankSizeUpgrade = ",Z256),_xlfn.CONCAT("    fuelTankUpgradeType = ",Y256))),IF(P256="RCS","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6" s="16" t="str">
        <f>IF(P256="Engine",VLOOKUP(W256,EngineUpgrades!$A$2:$C$19,2,FALSE),"")</f>
        <v>singleFuel</v>
      </c>
      <c r="AP256" s="16" t="str">
        <f>IF(P256="Engine",VLOOKUP(W256,EngineUpgrades!$A$2:$C$19,3,FALSE),"")</f>
        <v>KEROLOX</v>
      </c>
      <c r="AQ256" s="15" t="str">
        <f>_xlfn.XLOOKUP(AO256,EngineUpgrades!$D$1:$J$1,EngineUpgrades!$D$17:$J$17,"",0,1)</f>
        <v xml:space="preserve">    engineNumber = 
    engineNumberUpgrade = 
    engineName = 
    engineNameUpgrade = 
</v>
      </c>
      <c r="AR256" s="17">
        <v>2</v>
      </c>
      <c r="AS256" s="16" t="str">
        <f>IF(P256="Engine",_xlfn.XLOOKUP(_xlfn.CONCAT(N256,O256+AR256),TechTree!$C$2:$C$500,TechTree!$D$2:$D$500,"Not Valid Combination",0,1),"")</f>
        <v>Not Valid Combination</v>
      </c>
    </row>
    <row r="257" spans="1:45" ht="192.5" x14ac:dyDescent="0.35">
      <c r="A257" t="s">
        <v>595</v>
      </c>
      <c r="B257" t="s">
        <v>1432</v>
      </c>
      <c r="C257" t="s">
        <v>1111</v>
      </c>
      <c r="D257" t="s">
        <v>1112</v>
      </c>
      <c r="E257" t="s">
        <v>598</v>
      </c>
      <c r="F257" t="s">
        <v>7</v>
      </c>
      <c r="G257">
        <v>500</v>
      </c>
      <c r="H257">
        <v>100</v>
      </c>
      <c r="I257">
        <v>2.5000000000000001E-2</v>
      </c>
      <c r="J257" t="s">
        <v>45</v>
      </c>
      <c r="L257" s="12" t="str">
        <f t="shared" si="16"/>
        <v>@PART[tantares_adapter_s0p5_s0_1]:AFTER[Tantares] // Tantares Size 0.5 to Size 0 Adapter
{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337</v>
      </c>
      <c r="O257" s="8">
        <v>-183</v>
      </c>
      <c r="P257" s="8" t="s">
        <v>290</v>
      </c>
      <c r="V257" s="10" t="s">
        <v>244</v>
      </c>
      <c r="W257" s="10" t="s">
        <v>260</v>
      </c>
      <c r="Y257" s="10" t="s">
        <v>295</v>
      </c>
      <c r="Z257" s="10" t="s">
        <v>304</v>
      </c>
      <c r="AA257" s="10" t="s">
        <v>330</v>
      </c>
      <c r="AC257" s="12" t="str">
        <f t="shared" si="17"/>
        <v>// Choose the one with the part that you want to represent the system
PARTUPGRADE:NEEDS[Tantares]
{
    name = Upgrade
    partIcon = tantares_adapter_s0p5_s0_1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7" s="14"/>
      <c r="AE257" s="18" t="s">
        <v>330</v>
      </c>
      <c r="AF257" s="18"/>
      <c r="AG257" s="18"/>
      <c r="AH257" s="18"/>
      <c r="AI257" s="18"/>
      <c r="AJ257" s="18"/>
      <c r="AK257" s="18"/>
      <c r="AL257" s="19" t="str">
        <f t="shared" si="18"/>
        <v/>
      </c>
      <c r="AM257" s="14"/>
      <c r="AN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",W257,CHAR(10),Parts!AQ257,CHAR(10),"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Tank",IF(Y257="NA/Balloon","    KiwiFuelSwitchIgnore = true",IF(Y257="standardLiquidFuel",_xlfn.CONCAT("    fuelTankUpgradeType = ",Y257,CHAR(10),"    fuelTankSizeUpgrade = ",Z257),_xlfn.CONCAT("    fuelTankUpgradeType = ",Y257))),IF(P257="RCS","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7" s="16" t="str">
        <f>IF(P257="Engine",VLOOKUP(W257,EngineUpgrades!$A$2:$C$19,2,FALSE),"")</f>
        <v/>
      </c>
      <c r="AP257" s="16" t="str">
        <f>IF(P257="Engine",VLOOKUP(W257,EngineUpgrades!$A$2:$C$19,3,FALSE),"")</f>
        <v/>
      </c>
      <c r="AQ257" s="15" t="str">
        <f>_xlfn.XLOOKUP(AO257,EngineUpgrades!$D$1:$J$1,EngineUpgrades!$D$17:$J$17,"",0,1)</f>
        <v/>
      </c>
      <c r="AR257" s="17">
        <v>2</v>
      </c>
      <c r="AS257" s="16" t="str">
        <f>IF(P257="Engine",_xlfn.XLOOKUP(_xlfn.CONCAT(N257,O257+AR257),TechTree!$C$2:$C$500,TechTree!$D$2:$D$500,"Not Valid Combination",0,1),"")</f>
        <v/>
      </c>
    </row>
    <row r="258" spans="1:45" ht="252.5" x14ac:dyDescent="0.35">
      <c r="A258" t="s">
        <v>595</v>
      </c>
      <c r="B258" t="s">
        <v>1433</v>
      </c>
      <c r="C258" t="s">
        <v>1113</v>
      </c>
      <c r="D258" t="s">
        <v>1114</v>
      </c>
      <c r="E258" t="s">
        <v>598</v>
      </c>
      <c r="F258" t="s">
        <v>7</v>
      </c>
      <c r="G258">
        <v>500</v>
      </c>
      <c r="H258">
        <v>100</v>
      </c>
      <c r="I258">
        <v>3.7499999999999999E-2</v>
      </c>
      <c r="J258" t="s">
        <v>45</v>
      </c>
      <c r="L258" s="12" t="str">
        <f t="shared" si="16"/>
        <v>@PART[tantares_adapter_s1_s0_1]:AFTER[Tantares] // Tantares Size 1 to Size 0 Adapter
{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214</v>
      </c>
      <c r="O258" s="8">
        <v>-184</v>
      </c>
      <c r="P258" s="8" t="s">
        <v>11</v>
      </c>
      <c r="V258" s="10" t="s">
        <v>244</v>
      </c>
      <c r="W258" s="10" t="s">
        <v>255</v>
      </c>
      <c r="Y258" s="10" t="s">
        <v>295</v>
      </c>
      <c r="Z258" s="10" t="s">
        <v>304</v>
      </c>
      <c r="AA258" s="10" t="s">
        <v>330</v>
      </c>
      <c r="AC258" s="12" t="str">
        <f t="shared" si="17"/>
        <v>PARTUPGRADE:NEEDS[Tantares]
{
    name = 
    partIcon = tantares_adapter_s1_s0_1
    techRequired = Not Valid Combination
    title = 
    basicInfo = Increased Thrust, Increased Specific Impulse
    manufacturer = Kiwi Imagineers
    description = 
}
@PARTUPGRADE[]:NEEDS[Tantares]:FOR[zKiwiTechTree]
{
    @entryCost = #$@PART[tantares_adapter_s1_s0_1]/entryCost$
    @entryCost *= #$@KIWI_ENGINE_MULTIPLIERS/KEROLOX/UPGRADE_ENTRYCOST_MULTIPLIER$
    @title = #$@PART[tantares_adapter_s1_s0_1]/title$ Upgrade
    @description = #Our imagineers dreamt about making the $@PART[tantares_adapter_s1_s0_1]/engineName$ thrustier and efficientier and have 'made it so'.
}
@PART[tantares_adapter_s1_s0_1]:NEEDS[Tantares]:AFTER[zzKiwiTechTree]
{
    @description = #$description$ \n\n&lt;color=#ff0000&gt;This engine has an upgrade in $@PARTUPGRADE[]/techRequired$!&lt;/color&gt; 
}</v>
      </c>
      <c r="AD258" s="14"/>
      <c r="AE258" s="18" t="s">
        <v>330</v>
      </c>
      <c r="AF258" s="18"/>
      <c r="AG258" s="18"/>
      <c r="AH258" s="18"/>
      <c r="AI258" s="18"/>
      <c r="AJ258" s="18"/>
      <c r="AK258" s="18"/>
      <c r="AL258" s="19" t="str">
        <f t="shared" si="18"/>
        <v/>
      </c>
      <c r="AM258" s="14"/>
      <c r="AN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",W258,CHAR(10),Parts!AQ258,CHAR(10),"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Tank",IF(Y258="NA/Balloon","    KiwiFuelSwitchIgnore = true",IF(Y258="standardLiquidFuel",_xlfn.CONCAT("    fuelTankUpgradeType = ",Y258,CHAR(10),"    fuelTankSizeUpgrade = ",Z258),_xlfn.CONCAT("    fuelTankUpgradeType = ",Y258))),IF(P258="RCS","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8" s="16" t="str">
        <f>IF(P258="Engine",VLOOKUP(W258,EngineUpgrades!$A$2:$C$19,2,FALSE),"")</f>
        <v>singleFuel</v>
      </c>
      <c r="AP258" s="16" t="str">
        <f>IF(P258="Engine",VLOOKUP(W258,EngineUpgrades!$A$2:$C$19,3,FALSE),"")</f>
        <v>KEROLOX</v>
      </c>
      <c r="AQ258" s="15" t="str">
        <f>_xlfn.XLOOKUP(AO258,EngineUpgrades!$D$1:$J$1,EngineUpgrades!$D$17:$J$17,"",0,1)</f>
        <v xml:space="preserve">    engineNumber = 
    engineNumberUpgrade = 
    engineName = 
    engineNameUpgrade = 
</v>
      </c>
      <c r="AR258" s="17">
        <v>2</v>
      </c>
      <c r="AS258" s="16" t="str">
        <f>IF(P258="Engine",_xlfn.XLOOKUP(_xlfn.CONCAT(N258,O258+AR258),TechTree!$C$2:$C$500,TechTree!$D$2:$D$500,"Not Valid Combination",0,1),"")</f>
        <v>Not Valid Combination</v>
      </c>
    </row>
    <row r="259" spans="1:45" ht="192.5" x14ac:dyDescent="0.35">
      <c r="A259" t="s">
        <v>595</v>
      </c>
      <c r="B259" t="s">
        <v>1434</v>
      </c>
      <c r="C259" t="s">
        <v>1115</v>
      </c>
      <c r="D259" t="s">
        <v>1116</v>
      </c>
      <c r="E259" t="s">
        <v>598</v>
      </c>
      <c r="F259" t="s">
        <v>7</v>
      </c>
      <c r="G259">
        <v>500</v>
      </c>
      <c r="H259">
        <v>100</v>
      </c>
      <c r="I259">
        <v>3.7499999999999999E-2</v>
      </c>
      <c r="J259" t="s">
        <v>45</v>
      </c>
      <c r="L259" s="12" t="str">
        <f t="shared" si="16"/>
        <v>@PART[tantares_adapter_s1_s0p5_1]:AFTER[Tantares] // Tantares Size 1 to Size 0.5 Adapter
{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337</v>
      </c>
      <c r="O259" s="8">
        <v>-185</v>
      </c>
      <c r="P259" s="8" t="s">
        <v>290</v>
      </c>
      <c r="V259" s="10" t="s">
        <v>244</v>
      </c>
      <c r="W259" s="10" t="s">
        <v>260</v>
      </c>
      <c r="Y259" s="10" t="s">
        <v>295</v>
      </c>
      <c r="Z259" s="10" t="s">
        <v>304</v>
      </c>
      <c r="AA259" s="10" t="s">
        <v>330</v>
      </c>
      <c r="AC259" s="12" t="str">
        <f t="shared" si="17"/>
        <v>// Choose the one with the part that you want to represent the system
PARTUPGRADE:NEEDS[Tantares]
{
    name = Upgrade
    partIcon = tantares_adapter_s1_s0p5_1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9" s="14"/>
      <c r="AE259" s="18" t="s">
        <v>330</v>
      </c>
      <c r="AF259" s="18"/>
      <c r="AG259" s="18"/>
      <c r="AH259" s="18"/>
      <c r="AI259" s="18"/>
      <c r="AJ259" s="18"/>
      <c r="AK259" s="18"/>
      <c r="AL259" s="19" t="str">
        <f t="shared" si="18"/>
        <v/>
      </c>
      <c r="AM259" s="14"/>
      <c r="AN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",W259,CHAR(10),Parts!AQ259,CHAR(10),"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Tank",IF(Y259="NA/Balloon","    KiwiFuelSwitchIgnore = true",IF(Y259="standardLiquidFuel",_xlfn.CONCAT("    fuelTankUpgradeType = ",Y259,CHAR(10),"    fuelTankSizeUpgrade = ",Z259),_xlfn.CONCAT("    fuelTankUpgradeType = ",Y259))),IF(P259="RCS","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9" s="16" t="str">
        <f>IF(P259="Engine",VLOOKUP(W259,EngineUpgrades!$A$2:$C$19,2,FALSE),"")</f>
        <v/>
      </c>
      <c r="AP259" s="16" t="str">
        <f>IF(P259="Engine",VLOOKUP(W259,EngineUpgrades!$A$2:$C$19,3,FALSE),"")</f>
        <v/>
      </c>
      <c r="AQ259" s="15" t="str">
        <f>_xlfn.XLOOKUP(AO259,EngineUpgrades!$D$1:$J$1,EngineUpgrades!$D$17:$J$17,"",0,1)</f>
        <v/>
      </c>
      <c r="AR259" s="17">
        <v>2</v>
      </c>
      <c r="AS259" s="16" t="str">
        <f>IF(P259="Engine",_xlfn.XLOOKUP(_xlfn.CONCAT(N259,O259+AR259),TechTree!$C$2:$C$500,TechTree!$D$2:$D$500,"Not Valid Combination",0,1),"")</f>
        <v/>
      </c>
    </row>
    <row r="260" spans="1:45" ht="252.5" x14ac:dyDescent="0.35">
      <c r="A260" t="s">
        <v>595</v>
      </c>
      <c r="B260" t="s">
        <v>1435</v>
      </c>
      <c r="C260" t="s">
        <v>1117</v>
      </c>
      <c r="D260" t="s">
        <v>1118</v>
      </c>
      <c r="E260" t="s">
        <v>598</v>
      </c>
      <c r="F260" t="s">
        <v>373</v>
      </c>
      <c r="G260">
        <v>750</v>
      </c>
      <c r="H260">
        <v>150</v>
      </c>
      <c r="I260">
        <v>0.28999999999999998</v>
      </c>
      <c r="J260" t="s">
        <v>45</v>
      </c>
      <c r="L260" s="12" t="str">
        <f t="shared" si="16"/>
        <v>@PART[tantares_basic_engine_s1_1]:AFTER[Tantares] // Tantares S5.35 "Rullekasse" Propulsion Unit
{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214</v>
      </c>
      <c r="O260" s="8">
        <v>-186</v>
      </c>
      <c r="P260" s="8" t="s">
        <v>11</v>
      </c>
      <c r="V260" s="10" t="s">
        <v>244</v>
      </c>
      <c r="W260" s="10" t="s">
        <v>255</v>
      </c>
      <c r="Y260" s="10" t="s">
        <v>295</v>
      </c>
      <c r="Z260" s="10" t="s">
        <v>304</v>
      </c>
      <c r="AA260" s="10" t="s">
        <v>330</v>
      </c>
      <c r="AC260" s="12" t="str">
        <f t="shared" si="17"/>
        <v>PARTUPGRADE:NEEDS[Tantares]
{
    name = 
    partIcon = tantares_basic_engine_s1_1
    techRequired = Not Valid Combination
    title = 
    basicInfo = Increased Thrust, Increased Specific Impulse
    manufacturer = Kiwi Imagineers
    description = 
}
@PARTUPGRADE[]:NEEDS[Tantares]:FOR[zKiwiTechTree]
{
    @entryCost = #$@PART[tantares_basic_engine_s1_1]/entryCost$
    @entryCost *= #$@KIWI_ENGINE_MULTIPLIERS/KEROLOX/UPGRADE_ENTRYCOST_MULTIPLIER$
    @title = #$@PART[tantares_basic_engine_s1_1]/title$ Upgrade
    @description = #Our imagineers dreamt about making the $@PART[tantares_basic_engine_s1_1]/engineName$ thrustier and efficientier and have 'made it so'.
}
@PART[tantares_basic_engine_s1_1]:NEEDS[Tantares]:AFTER[zzKiwiTechTree]
{
    @description = #$description$ \n\n&lt;color=#ff0000&gt;This engine has an upgrade in $@PARTUPGRADE[]/techRequired$!&lt;/color&gt; 
}</v>
      </c>
      <c r="AD260" s="14"/>
      <c r="AE260" s="18" t="s">
        <v>330</v>
      </c>
      <c r="AF260" s="18"/>
      <c r="AG260" s="18"/>
      <c r="AH260" s="18"/>
      <c r="AI260" s="18"/>
      <c r="AJ260" s="18"/>
      <c r="AK260" s="18"/>
      <c r="AL260" s="19" t="str">
        <f t="shared" si="18"/>
        <v/>
      </c>
      <c r="AM260" s="14"/>
      <c r="AN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",W260,CHAR(10),Parts!AQ260,CHAR(10),"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Tank",IF(Y260="NA/Balloon","    KiwiFuelSwitchIgnore = true",IF(Y260="standardLiquidFuel",_xlfn.CONCAT("    fuelTankUpgradeType = ",Y260,CHAR(10),"    fuelTankSizeUpgrade = ",Z260),_xlfn.CONCAT("    fuelTankUpgradeType = ",Y260))),IF(P260="RCS","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0" s="16" t="str">
        <f>IF(P260="Engine",VLOOKUP(W260,EngineUpgrades!$A$2:$C$19,2,FALSE),"")</f>
        <v>singleFuel</v>
      </c>
      <c r="AP260" s="16" t="str">
        <f>IF(P260="Engine",VLOOKUP(W260,EngineUpgrades!$A$2:$C$19,3,FALSE),"")</f>
        <v>KEROLOX</v>
      </c>
      <c r="AQ260" s="15" t="str">
        <f>_xlfn.XLOOKUP(AO260,EngineUpgrades!$D$1:$J$1,EngineUpgrades!$D$17:$J$17,"",0,1)</f>
        <v xml:space="preserve">    engineNumber = 
    engineNumberUpgrade = 
    engineName = 
    engineNameUpgrade = 
</v>
      </c>
      <c r="AR260" s="17">
        <v>2</v>
      </c>
      <c r="AS260" s="16" t="str">
        <f>IF(P260="Engine",_xlfn.XLOOKUP(_xlfn.CONCAT(N260,O260+AR260),TechTree!$C$2:$C$500,TechTree!$D$2:$D$500,"Not Valid Combination",0,1),"")</f>
        <v>Not Valid Combination</v>
      </c>
    </row>
    <row r="261" spans="1:45" ht="192.5" x14ac:dyDescent="0.35">
      <c r="A261" t="s">
        <v>595</v>
      </c>
      <c r="B261" t="s">
        <v>1436</v>
      </c>
      <c r="C261" t="s">
        <v>1119</v>
      </c>
      <c r="D261" t="s">
        <v>1120</v>
      </c>
      <c r="E261" t="s">
        <v>598</v>
      </c>
      <c r="F261" t="s">
        <v>373</v>
      </c>
      <c r="G261">
        <v>1650</v>
      </c>
      <c r="H261">
        <v>330</v>
      </c>
      <c r="I261">
        <v>0.1</v>
      </c>
      <c r="J261" t="s">
        <v>45</v>
      </c>
      <c r="L261" s="12" t="str">
        <f t="shared" si="16"/>
        <v>@PART[tantares_basic_fuel_tank_s1_1]:AFTER[Tantares] // Tantares Size 1 Basic Service Compartment
{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337</v>
      </c>
      <c r="O261" s="8">
        <v>-187</v>
      </c>
      <c r="P261" s="8" t="s">
        <v>290</v>
      </c>
      <c r="V261" s="10" t="s">
        <v>244</v>
      </c>
      <c r="W261" s="10" t="s">
        <v>260</v>
      </c>
      <c r="Y261" s="10" t="s">
        <v>295</v>
      </c>
      <c r="Z261" s="10" t="s">
        <v>304</v>
      </c>
      <c r="AA261" s="10" t="s">
        <v>330</v>
      </c>
      <c r="AC261" s="12" t="str">
        <f t="shared" si="17"/>
        <v>// Choose the one with the part that you want to represent the system
PARTUPGRADE:NEEDS[Tantares]
{
    name = Upgrade
    partIcon = tantares_basic_fuel_tank_s1_1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1" s="14"/>
      <c r="AE261" s="18" t="s">
        <v>330</v>
      </c>
      <c r="AF261" s="18"/>
      <c r="AG261" s="18"/>
      <c r="AH261" s="18"/>
      <c r="AI261" s="18"/>
      <c r="AJ261" s="18"/>
      <c r="AK261" s="18"/>
      <c r="AL261" s="19" t="str">
        <f t="shared" si="18"/>
        <v/>
      </c>
      <c r="AM261" s="14"/>
      <c r="AN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",W261,CHAR(10),Parts!AQ261,CHAR(10),"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Tank",IF(Y261="NA/Balloon","    KiwiFuelSwitchIgnore = true",IF(Y261="standardLiquidFuel",_xlfn.CONCAT("    fuelTankUpgradeType = ",Y261,CHAR(10),"    fuelTankSizeUpgrade = ",Z261),_xlfn.CONCAT("    fuelTankUpgradeType = ",Y261))),IF(P261="RCS","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1" s="16" t="str">
        <f>IF(P261="Engine",VLOOKUP(W261,EngineUpgrades!$A$2:$C$19,2,FALSE),"")</f>
        <v/>
      </c>
      <c r="AP261" s="16" t="str">
        <f>IF(P261="Engine",VLOOKUP(W261,EngineUpgrades!$A$2:$C$19,3,FALSE),"")</f>
        <v/>
      </c>
      <c r="AQ261" s="15" t="str">
        <f>_xlfn.XLOOKUP(AO261,EngineUpgrades!$D$1:$J$1,EngineUpgrades!$D$17:$J$17,"",0,1)</f>
        <v/>
      </c>
      <c r="AR261" s="17">
        <v>2</v>
      </c>
      <c r="AS261" s="16" t="str">
        <f>IF(P261="Engine",_xlfn.XLOOKUP(_xlfn.CONCAT(N261,O261+AR261),TechTree!$C$2:$C$500,TechTree!$D$2:$D$500,"Not Valid Combination",0,1),"")</f>
        <v/>
      </c>
    </row>
    <row r="262" spans="1:45" ht="252.5" x14ac:dyDescent="0.35">
      <c r="A262" t="s">
        <v>595</v>
      </c>
      <c r="B262" t="s">
        <v>1437</v>
      </c>
      <c r="C262" t="s">
        <v>1121</v>
      </c>
      <c r="D262" t="s">
        <v>1122</v>
      </c>
      <c r="E262" t="s">
        <v>598</v>
      </c>
      <c r="F262" t="s">
        <v>6</v>
      </c>
      <c r="G262">
        <v>5000</v>
      </c>
      <c r="H262">
        <v>1000</v>
      </c>
      <c r="I262">
        <v>0.95</v>
      </c>
      <c r="J262" t="s">
        <v>45</v>
      </c>
      <c r="L262" s="12" t="str">
        <f t="shared" si="16"/>
        <v>@PART[tantares_crew_s1_1]:AFTER[Tantares] // Tantares 12-A "Vingleboks" Crew Capsule
{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214</v>
      </c>
      <c r="O262" s="8">
        <v>-188</v>
      </c>
      <c r="P262" s="8" t="s">
        <v>11</v>
      </c>
      <c r="V262" s="10" t="s">
        <v>244</v>
      </c>
      <c r="W262" s="10" t="s">
        <v>255</v>
      </c>
      <c r="Y262" s="10" t="s">
        <v>295</v>
      </c>
      <c r="Z262" s="10" t="s">
        <v>304</v>
      </c>
      <c r="AA262" s="10" t="s">
        <v>330</v>
      </c>
      <c r="AC262" s="12" t="str">
        <f t="shared" si="17"/>
        <v>PARTUPGRADE:NEEDS[Tantares]
{
    name = 
    partIcon = tantares_crew_s1_1
    techRequired = Not Valid Combination
    title = 
    basicInfo = Increased Thrust, Increased Specific Impulse
    manufacturer = Kiwi Imagineers
    description = 
}
@PARTUPGRADE[]:NEEDS[Tantares]:FOR[zKiwiTechTree]
{
    @entryCost = #$@PART[tantares_crew_s1_1]/entryCost$
    @entryCost *= #$@KIWI_ENGINE_MULTIPLIERS/KEROLOX/UPGRADE_ENTRYCOST_MULTIPLIER$
    @title = #$@PART[tantares_crew_s1_1]/title$ Upgrade
    @description = #Our imagineers dreamt about making the $@PART[tantares_crew_s1_1]/engineName$ thrustier and efficientier and have 'made it so'.
}
@PART[tantares_crew_s1_1]:NEEDS[Tantares]:AFTER[zzKiwiTechTree]
{
    @description = #$description$ \n\n&lt;color=#ff0000&gt;This engine has an upgrade in $@PARTUPGRADE[]/techRequired$!&lt;/color&gt; 
}</v>
      </c>
      <c r="AD262" s="14"/>
      <c r="AE262" s="18" t="s">
        <v>330</v>
      </c>
      <c r="AF262" s="18"/>
      <c r="AG262" s="18"/>
      <c r="AH262" s="18"/>
      <c r="AI262" s="18"/>
      <c r="AJ262" s="18"/>
      <c r="AK262" s="18"/>
      <c r="AL262" s="19" t="str">
        <f t="shared" si="18"/>
        <v/>
      </c>
      <c r="AM262" s="14"/>
      <c r="AN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",W262,CHAR(10),Parts!AQ262,CHAR(10),"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Tank",IF(Y262="NA/Balloon","    KiwiFuelSwitchIgnore = true",IF(Y262="standardLiquidFuel",_xlfn.CONCAT("    fuelTankUpgradeType = ",Y262,CHAR(10),"    fuelTankSizeUpgrade = ",Z262),_xlfn.CONCAT("    fuelTankUpgradeType = ",Y262))),IF(P262="RCS","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2" s="16" t="str">
        <f>IF(P262="Engine",VLOOKUP(W262,EngineUpgrades!$A$2:$C$19,2,FALSE),"")</f>
        <v>singleFuel</v>
      </c>
      <c r="AP262" s="16" t="str">
        <f>IF(P262="Engine",VLOOKUP(W262,EngineUpgrades!$A$2:$C$19,3,FALSE),"")</f>
        <v>KEROLOX</v>
      </c>
      <c r="AQ262" s="15" t="str">
        <f>_xlfn.XLOOKUP(AO262,EngineUpgrades!$D$1:$J$1,EngineUpgrades!$D$17:$J$17,"",0,1)</f>
        <v xml:space="preserve">    engineNumber = 
    engineNumberUpgrade = 
    engineName = 
    engineNameUpgrade = 
</v>
      </c>
      <c r="AR262" s="17">
        <v>2</v>
      </c>
      <c r="AS262" s="16" t="str">
        <f>IF(P262="Engine",_xlfn.XLOOKUP(_xlfn.CONCAT(N262,O262+AR262),TechTree!$C$2:$C$500,TechTree!$D$2:$D$500,"Not Valid Combination",0,1),"")</f>
        <v>Not Valid Combination</v>
      </c>
    </row>
    <row r="263" spans="1:45" ht="192.5" x14ac:dyDescent="0.35">
      <c r="A263" t="s">
        <v>595</v>
      </c>
      <c r="B263" t="s">
        <v>1438</v>
      </c>
      <c r="C263" t="s">
        <v>1123</v>
      </c>
      <c r="D263" t="s">
        <v>1124</v>
      </c>
      <c r="E263" t="s">
        <v>598</v>
      </c>
      <c r="F263" t="s">
        <v>374</v>
      </c>
      <c r="G263">
        <v>2000</v>
      </c>
      <c r="H263">
        <v>400</v>
      </c>
      <c r="I263">
        <v>0.1</v>
      </c>
      <c r="J263" t="s">
        <v>45</v>
      </c>
      <c r="L263" s="12" t="str">
        <f t="shared" si="16"/>
        <v>@PART[tantares_decoupler_s1_1]:AFTER[Tantares] // Tantares Size 1 Separator
{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337</v>
      </c>
      <c r="O263" s="8">
        <v>-189</v>
      </c>
      <c r="P263" s="8" t="s">
        <v>290</v>
      </c>
      <c r="V263" s="10" t="s">
        <v>244</v>
      </c>
      <c r="W263" s="10" t="s">
        <v>260</v>
      </c>
      <c r="Y263" s="10" t="s">
        <v>295</v>
      </c>
      <c r="Z263" s="10" t="s">
        <v>304</v>
      </c>
      <c r="AA263" s="10" t="s">
        <v>330</v>
      </c>
      <c r="AC263" s="12" t="str">
        <f t="shared" si="17"/>
        <v>// Choose the one with the part that you want to represent the system
PARTUPGRADE:NEEDS[Tantares]
{
    name = Upgrade
    partIcon = tantares_decoupler_s1_1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3" s="14"/>
      <c r="AE263" s="18" t="s">
        <v>330</v>
      </c>
      <c r="AF263" s="18"/>
      <c r="AG263" s="18"/>
      <c r="AH263" s="18"/>
      <c r="AI263" s="18"/>
      <c r="AJ263" s="18"/>
      <c r="AK263" s="18"/>
      <c r="AL263" s="19" t="str">
        <f t="shared" si="18"/>
        <v/>
      </c>
      <c r="AM263" s="14"/>
      <c r="AN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",W263,CHAR(10),Parts!AQ263,CHAR(10),"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Tank",IF(Y263="NA/Balloon","    KiwiFuelSwitchIgnore = true",IF(Y263="standardLiquidFuel",_xlfn.CONCAT("    fuelTankUpgradeType = ",Y263,CHAR(10),"    fuelTankSizeUpgrade = ",Z263),_xlfn.CONCAT("    fuelTankUpgradeType = ",Y263))),IF(P263="RCS","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3" s="16" t="str">
        <f>IF(P263="Engine",VLOOKUP(W263,EngineUpgrades!$A$2:$C$19,2,FALSE),"")</f>
        <v/>
      </c>
      <c r="AP263" s="16" t="str">
        <f>IF(P263="Engine",VLOOKUP(W263,EngineUpgrades!$A$2:$C$19,3,FALSE),"")</f>
        <v/>
      </c>
      <c r="AQ263" s="15" t="str">
        <f>_xlfn.XLOOKUP(AO263,EngineUpgrades!$D$1:$J$1,EngineUpgrades!$D$17:$J$17,"",0,1)</f>
        <v/>
      </c>
      <c r="AR263" s="17">
        <v>2</v>
      </c>
      <c r="AS263" s="16" t="str">
        <f>IF(P263="Engine",_xlfn.XLOOKUP(_xlfn.CONCAT(N263,O263+AR263),TechTree!$C$2:$C$500,TechTree!$D$2:$D$500,"Not Valid Combination",0,1),"")</f>
        <v/>
      </c>
    </row>
    <row r="264" spans="1:45" ht="252.5" x14ac:dyDescent="0.35">
      <c r="A264" t="s">
        <v>595</v>
      </c>
      <c r="B264" t="s">
        <v>1439</v>
      </c>
      <c r="C264" t="s">
        <v>1125</v>
      </c>
      <c r="D264" t="s">
        <v>1126</v>
      </c>
      <c r="E264" t="s">
        <v>598</v>
      </c>
      <c r="F264" t="s">
        <v>373</v>
      </c>
      <c r="G264">
        <v>900</v>
      </c>
      <c r="H264">
        <v>180</v>
      </c>
      <c r="I264">
        <v>0.28999999999999998</v>
      </c>
      <c r="J264" t="s">
        <v>45</v>
      </c>
      <c r="L264" s="12" t="str">
        <f t="shared" ref="L264:L289" si="19">_xlfn.CONCAT("@PART[",C264,"]:AFTER[",A264,"] // ",IF(Q264="",D264,_xlfn.CONCAT(Q264," (",D264,")")),CHAR(10),"{",CHAR(10),"    @TechRequired = ",M264,IF($Q264&lt;&gt;"",_xlfn.CONCAT(CHAR(10),"    @",$Q$1," = ",$Q264),""),IF($R264&lt;&gt;"",_xlfn.CONCAT(CHAR(10),"    @",$R$1," = ",$R264),""),IF($S264&lt;&gt;"",_xlfn.CONCAT(CHAR(10),"    @",$S$1," = ",$S264),""),IF($T264&lt;&gt;"",_xlfn.CONCAT(CHAR(10),"    @",$T$1," = ",$T264),""),IF($U264&lt;&gt;"",_xlfn.CONCAT(CHAR(10),U264),""),IF($AN264&lt;&gt;"",IF(P264="RTG","",_xlfn.CONCAT(CHAR(10),$AN264)),""),IF(AL264&lt;&gt;"",_xlfn.CONCAT(CHAR(10),AL264),""),CHAR(10),"}",IF(AA264="Yes",_xlfn.CONCAT(CHAR(10),"@PART[",C264,"]:NEEDS[KiwiDeprecate]:AFTER[",A264,"]",CHAR(10),"{",CHAR(10),"    kiwiDeprecate = true",CHAR(10),"}"),""),IF(P264="RTG",AN264,""))</f>
        <v>@PART[tantares_engine_s1_1]:AFTER[Tantares] // Tantares S5.80 "Vognkasse" Propulsion Unit
{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214</v>
      </c>
      <c r="O264" s="8">
        <v>-190</v>
      </c>
      <c r="P264" s="8" t="s">
        <v>11</v>
      </c>
      <c r="V264" s="10" t="s">
        <v>244</v>
      </c>
      <c r="W264" s="10" t="s">
        <v>255</v>
      </c>
      <c r="Y264" s="10" t="s">
        <v>295</v>
      </c>
      <c r="Z264" s="10" t="s">
        <v>304</v>
      </c>
      <c r="AA264" s="10" t="s">
        <v>330</v>
      </c>
      <c r="AC264" s="12" t="str">
        <f t="shared" ref="AC264:AC289" si="20">IF(P264="Engine",_xlfn.CONCAT("PARTUPGRADE:NEEDS[",A264,"]",CHAR(10),"{",CHAR(10),"    name = ",X264,CHAR(10),"    partIcon = ",C264,CHAR(10),"    techRequired = ",AS264,CHAR(10),"    title = ",CHAR(10),"    basicInfo = Increased Thrust, Increased Specific Impulse",CHAR(10),"    manufacturer = Kiwi Imagineers",CHAR(10),"    description = ",CHAR(10),"}",CHAR(10),"@PARTUPGRADE[",X264,"]:NEEDS[",A264,"]:FOR[zKiwiTechTree]",CHAR(10),"{",CHAR(10),"    @entryCost = #$@PART[",C264,"]/entryCost$",CHAR(10),"    @entryCost *= #$@KIWI_ENGINE_MULTIPLIERS/",AP264,"/UPGRADE_ENTRYCOST_MULTIPLIER$",CHAR(10),"    @title = #$@PART[",C264,"]/title$ Upgrade",CHAR(10),"    @description = #Our imagineers dreamt about making the $@PART[",C264,"]/engineName$ thrustier and efficientier and have 'made it so'.",CHAR(10),"}",CHAR(10),"@PART[",C264,"]:NEEDS[",A264,"]:AFTER[zzKiwiTechTree]",CHAR(10),"{",CHAR(10),"    @description = #$description$ \n\n&lt;color=#ff0000&gt;This engine has an upgrade in $@PARTUPGRADE[",X264,"]/techRequired$!&lt;/color&gt; ",CHAR(10),"}"),IF(OR(P264="System",P264="System and Space Capability")=TRUE,_xlfn.CONCAT("// Choose the one with the part that you want to represent the system",CHAR(10),"PARTUPGRADE:NEEDS[",A264,"]",CHAR(10),"{",CHAR(10),"    name = ",X264,"Upgrade",CHAR(10),"    partIcon = ",C264,CHAR(10),"    techRequired = ",AS264,CHAR(10),"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System",CHAR(10),"}",CHAR(10),"@PART[*]:HAS[#spacePlaneSystemUpgradeType[",X264,"]]:FOR[zzzKiwiTechTree]",CHAR(10),"{",CHAR(10),"    @description = #$description$ \n\n&lt;color=#ff0000&gt;The INSERT HERE System has upgrades in $@PARTUPGRADE[",X264,"Upgrade]/techRequired$!&lt;/color&gt; ",CHAR(10),"}"),""))</f>
        <v>PARTUPGRADE:NEEDS[Tantares]
{
    name = 
    partIcon = tantares_engine_s1_1
    techRequired = Not Valid Combination
    title = 
    basicInfo = Increased Thrust, Increased Specific Impulse
    manufacturer = Kiwi Imagineers
    description = 
}
@PARTUPGRADE[]:NEEDS[Tantares]:FOR[zKiwiTechTree]
{
    @entryCost = #$@PART[tantares_engine_s1_1]/entryCost$
    @entryCost *= #$@KIWI_ENGINE_MULTIPLIERS/KEROLOX/UPGRADE_ENTRYCOST_MULTIPLIER$
    @title = #$@PART[tantares_engine_s1_1]/title$ Upgrade
    @description = #Our imagineers dreamt about making the $@PART[tantares_engine_s1_1]/engineName$ thrustier and efficientier and have 'made it so'.
}
@PART[tantares_engine_s1_1]:NEEDS[Tantares]:AFTER[zzKiwiTechTree]
{
    @description = #$description$ \n\n&lt;color=#ff0000&gt;This engine has an upgrade in $@PARTUPGRADE[]/techRequired$!&lt;/color&gt; 
}</v>
      </c>
      <c r="AD264" s="14"/>
      <c r="AE264" s="18" t="s">
        <v>330</v>
      </c>
      <c r="AF264" s="18"/>
      <c r="AG264" s="18"/>
      <c r="AH264" s="18"/>
      <c r="AI264" s="18"/>
      <c r="AJ264" s="18"/>
      <c r="AK264" s="18"/>
      <c r="AL264" s="19" t="str">
        <f t="shared" ref="AL264:AL289" si="21">IF(AE264="Yes",_xlfn.CONCAT("    @MODULE[ModuleEngines*]",CHAR(10),"    {",IF(AF264&lt;&gt;"",_xlfn.CONCAT(CHAR(10),"        @maxThrust = ",AF264),""),IF(AG264&lt;&gt;"",_xlfn.CONCAT(CHAR(10),"        !atmosphereCurve {}",CHAR(10),"        atmosphereCurve",CHAR(10),"        {",IF(AG264&lt;&gt;"",_xlfn.CONCAT(CHAR(10),"            key = ",AG264),""),IF(AH264&lt;&gt;"",_xlfn.CONCAT(CHAR(10),"            key = ",AH264),""),IF(AI264&lt;&gt;"",_xlfn.CONCAT(CHAR(10),"            key = ",AI264),""),IF(AJ264&lt;&gt;"",_xlfn.CONCAT(CHAR(10),"            key = ",AJ264),""),IF(AK264&lt;&gt;"",_xlfn.CONCAT(CHAR(10),"            key = ",AK264),""),CHAR(10),"        }"),""),CHAR(10),"    }"),"")</f>
        <v/>
      </c>
      <c r="AM264" s="14"/>
      <c r="AN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",W264,CHAR(10),Parts!AQ264,CHAR(10),"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Tank",IF(Y264="NA/Balloon","    KiwiFuelSwitchIgnore = true",IF(Y264="standardLiquidFuel",_xlfn.CONCAT("    fuelTankUpgradeType = ",Y264,CHAR(10),"    fuelTankSizeUpgrade = ",Z264),_xlfn.CONCAT("    fuelTankUpgradeType = ",Y264))),IF(P264="RCS","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4" s="16" t="str">
        <f>IF(P264="Engine",VLOOKUP(W264,EngineUpgrades!$A$2:$C$19,2,FALSE),"")</f>
        <v>singleFuel</v>
      </c>
      <c r="AP264" s="16" t="str">
        <f>IF(P264="Engine",VLOOKUP(W264,EngineUpgrades!$A$2:$C$19,3,FALSE),"")</f>
        <v>KEROLOX</v>
      </c>
      <c r="AQ264" s="15" t="str">
        <f>_xlfn.XLOOKUP(AO264,EngineUpgrades!$D$1:$J$1,EngineUpgrades!$D$17:$J$17,"",0,1)</f>
        <v xml:space="preserve">    engineNumber = 
    engineNumberUpgrade = 
    engineName = 
    engineNameUpgrade = 
</v>
      </c>
      <c r="AR264" s="17">
        <v>2</v>
      </c>
      <c r="AS264" s="16" t="str">
        <f>IF(P264="Engine",_xlfn.XLOOKUP(_xlfn.CONCAT(N264,O264+AR264),TechTree!$C$2:$C$500,TechTree!$D$2:$D$500,"Not Valid Combination",0,1),"")</f>
        <v>Not Valid Combination</v>
      </c>
    </row>
    <row r="265" spans="1:45" ht="192.5" x14ac:dyDescent="0.35">
      <c r="A265" t="s">
        <v>595</v>
      </c>
      <c r="B265" t="s">
        <v>1440</v>
      </c>
      <c r="C265" t="s">
        <v>1127</v>
      </c>
      <c r="D265" t="s">
        <v>1128</v>
      </c>
      <c r="E265" t="s">
        <v>598</v>
      </c>
      <c r="F265" t="s">
        <v>373</v>
      </c>
      <c r="G265">
        <v>1650</v>
      </c>
      <c r="H265">
        <v>330</v>
      </c>
      <c r="I265">
        <v>0.1</v>
      </c>
      <c r="J265" t="s">
        <v>45</v>
      </c>
      <c r="L265" s="12" t="str">
        <f t="shared" si="19"/>
        <v>@PART[tantares_fuel_tank_s1_1]:AFTER[Tantares] // Tantares Size 1 Service Compartment
{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337</v>
      </c>
      <c r="O265" s="8">
        <v>-191</v>
      </c>
      <c r="P265" s="8" t="s">
        <v>290</v>
      </c>
      <c r="V265" s="10" t="s">
        <v>244</v>
      </c>
      <c r="W265" s="10" t="s">
        <v>260</v>
      </c>
      <c r="Y265" s="10" t="s">
        <v>295</v>
      </c>
      <c r="Z265" s="10" t="s">
        <v>304</v>
      </c>
      <c r="AA265" s="10" t="s">
        <v>330</v>
      </c>
      <c r="AC265" s="12" t="str">
        <f t="shared" si="20"/>
        <v>// Choose the one with the part that you want to represent the system
PARTUPGRADE:NEEDS[Tantares]
{
    name = Upgrade
    partIcon = tantares_fuel_tank_s1_1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5" s="14"/>
      <c r="AE265" s="18" t="s">
        <v>330</v>
      </c>
      <c r="AF265" s="18"/>
      <c r="AG265" s="18"/>
      <c r="AH265" s="18"/>
      <c r="AI265" s="18"/>
      <c r="AJ265" s="18"/>
      <c r="AK265" s="18"/>
      <c r="AL265" s="19" t="str">
        <f t="shared" si="21"/>
        <v/>
      </c>
      <c r="AM265" s="14"/>
      <c r="AN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",W265,CHAR(10),Parts!AQ265,CHAR(10),"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Tank",IF(Y265="NA/Balloon","    KiwiFuelSwitchIgnore = true",IF(Y265="standardLiquidFuel",_xlfn.CONCAT("    fuelTankUpgradeType = ",Y265,CHAR(10),"    fuelTankSizeUpgrade = ",Z265),_xlfn.CONCAT("    fuelTankUpgradeType = ",Y265))),IF(P265="RCS","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5" s="16" t="str">
        <f>IF(P265="Engine",VLOOKUP(W265,EngineUpgrades!$A$2:$C$19,2,FALSE),"")</f>
        <v/>
      </c>
      <c r="AP265" s="16" t="str">
        <f>IF(P265="Engine",VLOOKUP(W265,EngineUpgrades!$A$2:$C$19,3,FALSE),"")</f>
        <v/>
      </c>
      <c r="AQ265" s="15" t="str">
        <f>_xlfn.XLOOKUP(AO265,EngineUpgrades!$D$1:$J$1,EngineUpgrades!$D$17:$J$17,"",0,1)</f>
        <v/>
      </c>
      <c r="AR265" s="17">
        <v>2</v>
      </c>
      <c r="AS265" s="16" t="str">
        <f>IF(P265="Engine",_xlfn.XLOOKUP(_xlfn.CONCAT(N265,O265+AR265),TechTree!$C$2:$C$500,TechTree!$D$2:$D$500,"Not Valid Combination",0,1),"")</f>
        <v/>
      </c>
    </row>
    <row r="266" spans="1:45" ht="252.5" x14ac:dyDescent="0.35">
      <c r="A266" t="s">
        <v>595</v>
      </c>
      <c r="B266" t="s">
        <v>1441</v>
      </c>
      <c r="C266" t="s">
        <v>1129</v>
      </c>
      <c r="D266" t="s">
        <v>1130</v>
      </c>
      <c r="E266" t="s">
        <v>598</v>
      </c>
      <c r="F266" t="s">
        <v>370</v>
      </c>
      <c r="G266">
        <v>1500</v>
      </c>
      <c r="H266">
        <v>300</v>
      </c>
      <c r="I266">
        <v>0.1</v>
      </c>
      <c r="J266" t="s">
        <v>45</v>
      </c>
      <c r="L266" s="12" t="str">
        <f t="shared" si="19"/>
        <v>@PART[tantares_heatshield_s1_1]:AFTER[Tantares] // Tantares Size 1 Heatshield
{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214</v>
      </c>
      <c r="O266" s="8">
        <v>-192</v>
      </c>
      <c r="P266" s="8" t="s">
        <v>11</v>
      </c>
      <c r="V266" s="10" t="s">
        <v>244</v>
      </c>
      <c r="W266" s="10" t="s">
        <v>255</v>
      </c>
      <c r="Y266" s="10" t="s">
        <v>295</v>
      </c>
      <c r="Z266" s="10" t="s">
        <v>304</v>
      </c>
      <c r="AA266" s="10" t="s">
        <v>330</v>
      </c>
      <c r="AC266" s="12" t="str">
        <f t="shared" si="20"/>
        <v>PARTUPGRADE:NEEDS[Tantares]
{
    name = 
    partIcon = tantares_heatshield_s1_1
    techRequired = Not Valid Combination
    title = 
    basicInfo = Increased Thrust, Increased Specific Impulse
    manufacturer = Kiwi Imagineers
    description = 
}
@PARTUPGRADE[]:NEEDS[Tantares]:FOR[zKiwiTechTree]
{
    @entryCost = #$@PART[tantares_heatshield_s1_1]/entryCost$
    @entryCost *= #$@KIWI_ENGINE_MULTIPLIERS/KEROLOX/UPGRADE_ENTRYCOST_MULTIPLIER$
    @title = #$@PART[tantares_heatshield_s1_1]/title$ Upgrade
    @description = #Our imagineers dreamt about making the $@PART[tantares_heatshield_s1_1]/engineName$ thrustier and efficientier and have 'made it so'.
}
@PART[tantares_heatshield_s1_1]:NEEDS[Tantares]:AFTER[zzKiwiTechTree]
{
    @description = #$description$ \n\n&lt;color=#ff0000&gt;This engine has an upgrade in $@PARTUPGRADE[]/techRequired$!&lt;/color&gt; 
}</v>
      </c>
      <c r="AD266" s="14"/>
      <c r="AE266" s="18" t="s">
        <v>330</v>
      </c>
      <c r="AF266" s="18"/>
      <c r="AG266" s="18"/>
      <c r="AH266" s="18"/>
      <c r="AI266" s="18"/>
      <c r="AJ266" s="18"/>
      <c r="AK266" s="18"/>
      <c r="AL266" s="19" t="str">
        <f t="shared" si="21"/>
        <v/>
      </c>
      <c r="AM266" s="14"/>
      <c r="AN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",W266,CHAR(10),Parts!AQ266,CHAR(10),"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Tank",IF(Y266="NA/Balloon","    KiwiFuelSwitchIgnore = true",IF(Y266="standardLiquidFuel",_xlfn.CONCAT("    fuelTankUpgradeType = ",Y266,CHAR(10),"    fuelTankSizeUpgrade = ",Z266),_xlfn.CONCAT("    fuelTankUpgradeType = ",Y266))),IF(P266="RCS","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6" s="16" t="str">
        <f>IF(P266="Engine",VLOOKUP(W266,EngineUpgrades!$A$2:$C$19,2,FALSE),"")</f>
        <v>singleFuel</v>
      </c>
      <c r="AP266" s="16" t="str">
        <f>IF(P266="Engine",VLOOKUP(W266,EngineUpgrades!$A$2:$C$19,3,FALSE),"")</f>
        <v>KEROLOX</v>
      </c>
      <c r="AQ266" s="15" t="str">
        <f>_xlfn.XLOOKUP(AO266,EngineUpgrades!$D$1:$J$1,EngineUpgrades!$D$17:$J$17,"",0,1)</f>
        <v xml:space="preserve">    engineNumber = 
    engineNumberUpgrade = 
    engineName = 
    engineNameUpgrade = 
</v>
      </c>
      <c r="AR266" s="17">
        <v>2</v>
      </c>
      <c r="AS266" s="16" t="str">
        <f>IF(P266="Engine",_xlfn.XLOOKUP(_xlfn.CONCAT(N266,O266+AR266),TechTree!$C$2:$C$500,TechTree!$D$2:$D$500,"Not Valid Combination",0,1),"")</f>
        <v>Not Valid Combination</v>
      </c>
    </row>
    <row r="267" spans="1:45" ht="192.5" x14ac:dyDescent="0.35">
      <c r="A267" t="s">
        <v>595</v>
      </c>
      <c r="B267" t="s">
        <v>1442</v>
      </c>
      <c r="C267" t="s">
        <v>1131</v>
      </c>
      <c r="D267" t="s">
        <v>1132</v>
      </c>
      <c r="E267" t="s">
        <v>598</v>
      </c>
      <c r="F267" t="s">
        <v>605</v>
      </c>
      <c r="G267">
        <v>1000</v>
      </c>
      <c r="H267">
        <v>400</v>
      </c>
      <c r="I267">
        <v>0.3</v>
      </c>
      <c r="J267" t="s">
        <v>45</v>
      </c>
      <c r="L267" s="12" t="str">
        <f t="shared" si="19"/>
        <v>@PART[tantares_orbital_module_s1_1]:AFTER[Tantares] // Tantares 93-A "EldstesfÃ¦re" Orbital Module
{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337</v>
      </c>
      <c r="O267" s="8">
        <v>-193</v>
      </c>
      <c r="P267" s="8" t="s">
        <v>290</v>
      </c>
      <c r="V267" s="10" t="s">
        <v>244</v>
      </c>
      <c r="W267" s="10" t="s">
        <v>260</v>
      </c>
      <c r="Y267" s="10" t="s">
        <v>295</v>
      </c>
      <c r="Z267" s="10" t="s">
        <v>304</v>
      </c>
      <c r="AA267" s="10" t="s">
        <v>330</v>
      </c>
      <c r="AC267" s="12" t="str">
        <f t="shared" si="20"/>
        <v>// Choose the one with the part that you want to represent the system
PARTUPGRADE:NEEDS[Tantares]
{
    name = Upgrade
    partIcon = tantares_orbital_module_s1_1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7" s="14"/>
      <c r="AE267" s="18" t="s">
        <v>330</v>
      </c>
      <c r="AF267" s="18"/>
      <c r="AG267" s="18"/>
      <c r="AH267" s="18"/>
      <c r="AI267" s="18"/>
      <c r="AJ267" s="18"/>
      <c r="AK267" s="18"/>
      <c r="AL267" s="19" t="str">
        <f t="shared" si="21"/>
        <v/>
      </c>
      <c r="AM267" s="14"/>
      <c r="AN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",W267,CHAR(10),Parts!AQ267,CHAR(10),"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Tank",IF(Y267="NA/Balloon","    KiwiFuelSwitchIgnore = true",IF(Y267="standardLiquidFuel",_xlfn.CONCAT("    fuelTankUpgradeType = ",Y267,CHAR(10),"    fuelTankSizeUpgrade = ",Z267),_xlfn.CONCAT("    fuelTankUpgradeType = ",Y267))),IF(P267="RCS","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7" s="16" t="str">
        <f>IF(P267="Engine",VLOOKUP(W267,EngineUpgrades!$A$2:$C$19,2,FALSE),"")</f>
        <v/>
      </c>
      <c r="AP267" s="16" t="str">
        <f>IF(P267="Engine",VLOOKUP(W267,EngineUpgrades!$A$2:$C$19,3,FALSE),"")</f>
        <v/>
      </c>
      <c r="AQ267" s="15" t="str">
        <f>_xlfn.XLOOKUP(AO267,EngineUpgrades!$D$1:$J$1,EngineUpgrades!$D$17:$J$17,"",0,1)</f>
        <v/>
      </c>
      <c r="AR267" s="17">
        <v>2</v>
      </c>
      <c r="AS267" s="16" t="str">
        <f>IF(P267="Engine",_xlfn.XLOOKUP(_xlfn.CONCAT(N267,O267+AR267),TechTree!$C$2:$C$500,TechTree!$D$2:$D$500,"Not Valid Combination",0,1),"")</f>
        <v/>
      </c>
    </row>
    <row r="268" spans="1:45" ht="252.5" x14ac:dyDescent="0.35">
      <c r="A268" t="s">
        <v>595</v>
      </c>
      <c r="B268" t="s">
        <v>1443</v>
      </c>
      <c r="C268" t="s">
        <v>1133</v>
      </c>
      <c r="D268" t="s">
        <v>1134</v>
      </c>
      <c r="E268" t="s">
        <v>598</v>
      </c>
      <c r="F268" t="s">
        <v>605</v>
      </c>
      <c r="G268">
        <v>1000</v>
      </c>
      <c r="H268">
        <v>400</v>
      </c>
      <c r="I268">
        <v>0.3</v>
      </c>
      <c r="J268" t="s">
        <v>45</v>
      </c>
      <c r="L268" s="12" t="str">
        <f t="shared" si="19"/>
        <v>@PART[tantares_orbital_module_s1_2]:AFTER[Tantares] // Tantares 93-B "EldresfÃ¦re" Orbital Module
{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214</v>
      </c>
      <c r="O268" s="8">
        <v>-194</v>
      </c>
      <c r="P268" s="8" t="s">
        <v>11</v>
      </c>
      <c r="V268" s="10" t="s">
        <v>244</v>
      </c>
      <c r="W268" s="10" t="s">
        <v>255</v>
      </c>
      <c r="Y268" s="10" t="s">
        <v>295</v>
      </c>
      <c r="Z268" s="10" t="s">
        <v>304</v>
      </c>
      <c r="AA268" s="10" t="s">
        <v>330</v>
      </c>
      <c r="AC268" s="12" t="str">
        <f t="shared" si="20"/>
        <v>PARTUPGRADE:NEEDS[Tantares]
{
    name = 
    partIcon = tantares_orbital_module_s1_2
    techRequired = Not Valid Combination
    title = 
    basicInfo = Increased Thrust, Increased Specific Impulse
    manufacturer = Kiwi Imagineers
    description = 
}
@PARTUPGRADE[]:NEEDS[Tantares]:FOR[zKiwiTechTree]
{
    @entryCost = #$@PART[tantares_orbital_module_s1_2]/entryCost$
    @entryCost *= #$@KIWI_ENGINE_MULTIPLIERS/KEROLOX/UPGRADE_ENTRYCOST_MULTIPLIER$
    @title = #$@PART[tantares_orbital_module_s1_2]/title$ Upgrade
    @description = #Our imagineers dreamt about making the $@PART[tantares_orbital_module_s1_2]/engineName$ thrustier and efficientier and have 'made it so'.
}
@PART[tantares_orbital_module_s1_2]:NEEDS[Tantares]:AFTER[zzKiwiTechTree]
{
    @description = #$description$ \n\n&lt;color=#ff0000&gt;This engine has an upgrade in $@PARTUPGRADE[]/techRequired$!&lt;/color&gt; 
}</v>
      </c>
      <c r="AD268" s="14"/>
      <c r="AE268" s="18" t="s">
        <v>330</v>
      </c>
      <c r="AF268" s="18"/>
      <c r="AG268" s="18"/>
      <c r="AH268" s="18"/>
      <c r="AI268" s="18"/>
      <c r="AJ268" s="18"/>
      <c r="AK268" s="18"/>
      <c r="AL268" s="19" t="str">
        <f t="shared" si="21"/>
        <v/>
      </c>
      <c r="AM268" s="14"/>
      <c r="AN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",W268,CHAR(10),Parts!AQ268,CHAR(10),"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Tank",IF(Y268="NA/Balloon","    KiwiFuelSwitchIgnore = true",IF(Y268="standardLiquidFuel",_xlfn.CONCAT("    fuelTankUpgradeType = ",Y268,CHAR(10),"    fuelTankSizeUpgrade = ",Z268),_xlfn.CONCAT("    fuelTankUpgradeType = ",Y268))),IF(P268="RCS","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8" s="16" t="str">
        <f>IF(P268="Engine",VLOOKUP(W268,EngineUpgrades!$A$2:$C$19,2,FALSE),"")</f>
        <v>singleFuel</v>
      </c>
      <c r="AP268" s="16" t="str">
        <f>IF(P268="Engine",VLOOKUP(W268,EngineUpgrades!$A$2:$C$19,3,FALSE),"")</f>
        <v>KEROLOX</v>
      </c>
      <c r="AQ268" s="15" t="str">
        <f>_xlfn.XLOOKUP(AO268,EngineUpgrades!$D$1:$J$1,EngineUpgrades!$D$17:$J$17,"",0,1)</f>
        <v xml:space="preserve">    engineNumber = 
    engineNumberUpgrade = 
    engineName = 
    engineNameUpgrade = 
</v>
      </c>
      <c r="AR268" s="17">
        <v>2</v>
      </c>
      <c r="AS268" s="16" t="str">
        <f>IF(P268="Engine",_xlfn.XLOOKUP(_xlfn.CONCAT(N268,O268+AR268),TechTree!$C$2:$C$500,TechTree!$D$2:$D$500,"Not Valid Combination",0,1),"")</f>
        <v>Not Valid Combination</v>
      </c>
    </row>
    <row r="269" spans="1:45" ht="192.5" x14ac:dyDescent="0.35">
      <c r="A269" t="s">
        <v>595</v>
      </c>
      <c r="B269" t="s">
        <v>1444</v>
      </c>
      <c r="C269" t="s">
        <v>1135</v>
      </c>
      <c r="D269" t="s">
        <v>1136</v>
      </c>
      <c r="E269" t="s">
        <v>598</v>
      </c>
      <c r="F269" t="s">
        <v>605</v>
      </c>
      <c r="G269">
        <v>1000</v>
      </c>
      <c r="H269">
        <v>400</v>
      </c>
      <c r="I269">
        <v>0.3</v>
      </c>
      <c r="J269" t="s">
        <v>45</v>
      </c>
      <c r="L269" s="12" t="str">
        <f t="shared" si="19"/>
        <v>@PART[tantares_orbital_module_s1_3]:AFTER[Tantares] // Tantares 93-C "NysfÃ¦re" Orbital Module
{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337</v>
      </c>
      <c r="O269" s="8">
        <v>-195</v>
      </c>
      <c r="P269" s="8" t="s">
        <v>290</v>
      </c>
      <c r="V269" s="10" t="s">
        <v>244</v>
      </c>
      <c r="W269" s="10" t="s">
        <v>260</v>
      </c>
      <c r="Y269" s="10" t="s">
        <v>295</v>
      </c>
      <c r="Z269" s="10" t="s">
        <v>304</v>
      </c>
      <c r="AA269" s="10" t="s">
        <v>330</v>
      </c>
      <c r="AC269" s="12" t="str">
        <f t="shared" si="20"/>
        <v>// Choose the one with the part that you want to represent the system
PARTUPGRADE:NEEDS[Tantares]
{
    name = Upgrade
    partIcon = tantares_orbital_module_s1_3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9" s="14"/>
      <c r="AE269" s="18" t="s">
        <v>330</v>
      </c>
      <c r="AF269" s="18"/>
      <c r="AG269" s="18"/>
      <c r="AH269" s="18"/>
      <c r="AI269" s="18"/>
      <c r="AJ269" s="18"/>
      <c r="AK269" s="18"/>
      <c r="AL269" s="19" t="str">
        <f t="shared" si="21"/>
        <v/>
      </c>
      <c r="AM269" s="14"/>
      <c r="AN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",W269,CHAR(10),Parts!AQ269,CHAR(10),"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Tank",IF(Y269="NA/Balloon","    KiwiFuelSwitchIgnore = true",IF(Y269="standardLiquidFuel",_xlfn.CONCAT("    fuelTankUpgradeType = ",Y269,CHAR(10),"    fuelTankSizeUpgrade = ",Z269),_xlfn.CONCAT("    fuelTankUpgradeType = ",Y269))),IF(P269="RCS","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9" s="16" t="str">
        <f>IF(P269="Engine",VLOOKUP(W269,EngineUpgrades!$A$2:$C$19,2,FALSE),"")</f>
        <v/>
      </c>
      <c r="AP269" s="16" t="str">
        <f>IF(P269="Engine",VLOOKUP(W269,EngineUpgrades!$A$2:$C$19,3,FALSE),"")</f>
        <v/>
      </c>
      <c r="AQ269" s="15" t="str">
        <f>_xlfn.XLOOKUP(AO269,EngineUpgrades!$D$1:$J$1,EngineUpgrades!$D$17:$J$17,"",0,1)</f>
        <v/>
      </c>
      <c r="AR269" s="17">
        <v>2</v>
      </c>
      <c r="AS269" s="16" t="str">
        <f>IF(P269="Engine",_xlfn.XLOOKUP(_xlfn.CONCAT(N269,O269+AR269),TechTree!$C$2:$C$500,TechTree!$D$2:$D$500,"Not Valid Combination",0,1),"")</f>
        <v/>
      </c>
    </row>
    <row r="270" spans="1:45" ht="252.5" x14ac:dyDescent="0.35">
      <c r="A270" t="s">
        <v>595</v>
      </c>
      <c r="B270" t="s">
        <v>1445</v>
      </c>
      <c r="C270" t="s">
        <v>1137</v>
      </c>
      <c r="D270" t="s">
        <v>1138</v>
      </c>
      <c r="E270" t="s">
        <v>598</v>
      </c>
      <c r="F270" t="s">
        <v>605</v>
      </c>
      <c r="G270">
        <v>1000</v>
      </c>
      <c r="H270">
        <v>400</v>
      </c>
      <c r="I270">
        <v>0.5</v>
      </c>
      <c r="J270" t="s">
        <v>45</v>
      </c>
      <c r="L270" s="12" t="str">
        <f t="shared" si="19"/>
        <v>@PART[tantares_orbital_module_s1_4]:AFTER[Tantares] // Tantares 12-D "Kopiboks" Orbital Module
{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214</v>
      </c>
      <c r="O270" s="8">
        <v>-196</v>
      </c>
      <c r="P270" s="8" t="s">
        <v>11</v>
      </c>
      <c r="V270" s="10" t="s">
        <v>244</v>
      </c>
      <c r="W270" s="10" t="s">
        <v>255</v>
      </c>
      <c r="Y270" s="10" t="s">
        <v>295</v>
      </c>
      <c r="Z270" s="10" t="s">
        <v>304</v>
      </c>
      <c r="AA270" s="10" t="s">
        <v>330</v>
      </c>
      <c r="AC270" s="12" t="str">
        <f t="shared" si="20"/>
        <v>PARTUPGRADE:NEEDS[Tantares]
{
    name = 
    partIcon = tantares_orbital_module_s1_4
    techRequired = Not Valid Combination
    title = 
    basicInfo = Increased Thrust, Increased Specific Impulse
    manufacturer = Kiwi Imagineers
    description = 
}
@PARTUPGRADE[]:NEEDS[Tantares]:FOR[zKiwiTechTree]
{
    @entryCost = #$@PART[tantares_orbital_module_s1_4]/entryCost$
    @entryCost *= #$@KIWI_ENGINE_MULTIPLIERS/KEROLOX/UPGRADE_ENTRYCOST_MULTIPLIER$
    @title = #$@PART[tantares_orbital_module_s1_4]/title$ Upgrade
    @description = #Our imagineers dreamt about making the $@PART[tantares_orbital_module_s1_4]/engineName$ thrustier and efficientier and have 'made it so'.
}
@PART[tantares_orbital_module_s1_4]:NEEDS[Tantares]:AFTER[zzKiwiTechTree]
{
    @description = #$description$ \n\n&lt;color=#ff0000&gt;This engine has an upgrade in $@PARTUPGRADE[]/techRequired$!&lt;/color&gt; 
}</v>
      </c>
      <c r="AD270" s="14"/>
      <c r="AE270" s="18" t="s">
        <v>330</v>
      </c>
      <c r="AF270" s="18"/>
      <c r="AG270" s="18"/>
      <c r="AH270" s="18"/>
      <c r="AI270" s="18"/>
      <c r="AJ270" s="18"/>
      <c r="AK270" s="18"/>
      <c r="AL270" s="19" t="str">
        <f t="shared" si="21"/>
        <v/>
      </c>
      <c r="AM270" s="14"/>
      <c r="AN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",W270,CHAR(10),Parts!AQ270,CHAR(10),"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Tank",IF(Y270="NA/Balloon","    KiwiFuelSwitchIgnore = true",IF(Y270="standardLiquidFuel",_xlfn.CONCAT("    fuelTankUpgradeType = ",Y270,CHAR(10),"    fuelTankSizeUpgrade = ",Z270),_xlfn.CONCAT("    fuelTankUpgradeType = ",Y270))),IF(P270="RCS","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0" s="16" t="str">
        <f>IF(P270="Engine",VLOOKUP(W270,EngineUpgrades!$A$2:$C$19,2,FALSE),"")</f>
        <v>singleFuel</v>
      </c>
      <c r="AP270" s="16" t="str">
        <f>IF(P270="Engine",VLOOKUP(W270,EngineUpgrades!$A$2:$C$19,3,FALSE),"")</f>
        <v>KEROLOX</v>
      </c>
      <c r="AQ270" s="15" t="str">
        <f>_xlfn.XLOOKUP(AO270,EngineUpgrades!$D$1:$J$1,EngineUpgrades!$D$17:$J$17,"",0,1)</f>
        <v xml:space="preserve">    engineNumber = 
    engineNumberUpgrade = 
    engineName = 
    engineNameUpgrade = 
</v>
      </c>
      <c r="AR270" s="17">
        <v>2</v>
      </c>
      <c r="AS270" s="16" t="str">
        <f>IF(P270="Engine",_xlfn.XLOOKUP(_xlfn.CONCAT(N270,O270+AR270),TechTree!$C$2:$C$500,TechTree!$D$2:$D$500,"Not Valid Combination",0,1),"")</f>
        <v>Not Valid Combination</v>
      </c>
    </row>
    <row r="271" spans="1:45" ht="192.5" x14ac:dyDescent="0.35">
      <c r="A271" t="s">
        <v>595</v>
      </c>
      <c r="B271" t="s">
        <v>1446</v>
      </c>
      <c r="C271" t="s">
        <v>1139</v>
      </c>
      <c r="D271" t="s">
        <v>1140</v>
      </c>
      <c r="E271" t="s">
        <v>617</v>
      </c>
      <c r="F271" t="s">
        <v>605</v>
      </c>
      <c r="G271">
        <v>2400</v>
      </c>
      <c r="H271">
        <v>480</v>
      </c>
      <c r="I271">
        <v>0.1</v>
      </c>
      <c r="J271" t="s">
        <v>45</v>
      </c>
      <c r="L271" s="12" t="str">
        <f t="shared" si="19"/>
        <v>@PART[tantares_parachute_s0_1]:AFTER[Tantares] // Tantares Size 0 Inline Parachute
{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337</v>
      </c>
      <c r="O271" s="8">
        <v>-197</v>
      </c>
      <c r="P271" s="8" t="s">
        <v>290</v>
      </c>
      <c r="V271" s="10" t="s">
        <v>244</v>
      </c>
      <c r="W271" s="10" t="s">
        <v>260</v>
      </c>
      <c r="Y271" s="10" t="s">
        <v>295</v>
      </c>
      <c r="Z271" s="10" t="s">
        <v>304</v>
      </c>
      <c r="AA271" s="10" t="s">
        <v>330</v>
      </c>
      <c r="AC271" s="12" t="str">
        <f t="shared" si="20"/>
        <v>// Choose the one with the part that you want to represent the system
PARTUPGRADE:NEEDS[Tantares]
{
    name = Upgrade
    partIcon = tantares_parachute_s0_1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1" s="14"/>
      <c r="AE271" s="18" t="s">
        <v>330</v>
      </c>
      <c r="AF271" s="18"/>
      <c r="AG271" s="18"/>
      <c r="AH271" s="18"/>
      <c r="AI271" s="18"/>
      <c r="AJ271" s="18"/>
      <c r="AK271" s="18"/>
      <c r="AL271" s="19" t="str">
        <f t="shared" si="21"/>
        <v/>
      </c>
      <c r="AM271" s="14"/>
      <c r="AN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",W271,CHAR(10),Parts!AQ271,CHAR(10),"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Tank",IF(Y271="NA/Balloon","    KiwiFuelSwitchIgnore = true",IF(Y271="standardLiquidFuel",_xlfn.CONCAT("    fuelTankUpgradeType = ",Y271,CHAR(10),"    fuelTankSizeUpgrade = ",Z271),_xlfn.CONCAT("    fuelTankUpgradeType = ",Y271))),IF(P271="RCS","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1" s="16" t="str">
        <f>IF(P271="Engine",VLOOKUP(W271,EngineUpgrades!$A$2:$C$19,2,FALSE),"")</f>
        <v/>
      </c>
      <c r="AP271" s="16" t="str">
        <f>IF(P271="Engine",VLOOKUP(W271,EngineUpgrades!$A$2:$C$19,3,FALSE),"")</f>
        <v/>
      </c>
      <c r="AQ271" s="15" t="str">
        <f>_xlfn.XLOOKUP(AO271,EngineUpgrades!$D$1:$J$1,EngineUpgrades!$D$17:$J$17,"",0,1)</f>
        <v/>
      </c>
      <c r="AR271" s="17">
        <v>2</v>
      </c>
      <c r="AS271" s="16" t="str">
        <f>IF(P271="Engine",_xlfn.XLOOKUP(_xlfn.CONCAT(N271,O271+AR271),TechTree!$C$2:$C$500,TechTree!$D$2:$D$500,"Not Valid Combination",0,1),"")</f>
        <v/>
      </c>
    </row>
    <row r="272" spans="1:45" ht="252.5" x14ac:dyDescent="0.35">
      <c r="A272" t="s">
        <v>595</v>
      </c>
      <c r="B272" t="s">
        <v>1447</v>
      </c>
      <c r="C272" t="s">
        <v>1141</v>
      </c>
      <c r="D272" t="s">
        <v>1142</v>
      </c>
      <c r="E272" t="s">
        <v>598</v>
      </c>
      <c r="F272" t="s">
        <v>6</v>
      </c>
      <c r="G272">
        <v>2500</v>
      </c>
      <c r="H272">
        <v>500</v>
      </c>
      <c r="I272">
        <v>7.4999999999999997E-2</v>
      </c>
      <c r="J272" t="s">
        <v>26</v>
      </c>
      <c r="L272" s="12" t="str">
        <f t="shared" si="19"/>
        <v>@PART[alnair_avionics_s0_1]:AFTER[Tantares] // Alnair 62-A "Hjernepille" Control Block
{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214</v>
      </c>
      <c r="O272" s="8">
        <v>-198</v>
      </c>
      <c r="P272" s="8" t="s">
        <v>11</v>
      </c>
      <c r="V272" s="10" t="s">
        <v>244</v>
      </c>
      <c r="W272" s="10" t="s">
        <v>255</v>
      </c>
      <c r="Y272" s="10" t="s">
        <v>295</v>
      </c>
      <c r="Z272" s="10" t="s">
        <v>304</v>
      </c>
      <c r="AA272" s="10" t="s">
        <v>330</v>
      </c>
      <c r="AC272" s="12" t="str">
        <f t="shared" si="20"/>
        <v>PARTUPGRADE:NEEDS[Tantares]
{
    name = 
    partIcon = alnair_avionics_s0_1
    techRequired = Not Valid Combination
    title = 
    basicInfo = Increased Thrust, Increased Specific Impulse
    manufacturer = Kiwi Imagineers
    description = 
}
@PARTUPGRADE[]:NEEDS[Tantares]:FOR[zKiwiTechTree]
{
    @entryCost = #$@PART[alnair_avionics_s0_1]/entryCost$
    @entryCost *= #$@KIWI_ENGINE_MULTIPLIERS/KEROLOX/UPGRADE_ENTRYCOST_MULTIPLIER$
    @title = #$@PART[alnair_avionics_s0_1]/title$ Upgrade
    @description = #Our imagineers dreamt about making the $@PART[alnair_avionics_s0_1]/engineName$ thrustier and efficientier and have 'made it so'.
}
@PART[alnair_avionics_s0_1]:NEEDS[Tantares]:AFTER[zzKiwiTechTree]
{
    @description = #$description$ \n\n&lt;color=#ff0000&gt;This engine has an upgrade in $@PARTUPGRADE[]/techRequired$!&lt;/color&gt; 
}</v>
      </c>
      <c r="AD272" s="14"/>
      <c r="AE272" s="18" t="s">
        <v>330</v>
      </c>
      <c r="AF272" s="18"/>
      <c r="AG272" s="18"/>
      <c r="AH272" s="18"/>
      <c r="AI272" s="18"/>
      <c r="AJ272" s="18"/>
      <c r="AK272" s="18"/>
      <c r="AL272" s="19" t="str">
        <f t="shared" si="21"/>
        <v/>
      </c>
      <c r="AM272" s="14"/>
      <c r="AN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",W272,CHAR(10),Parts!AQ272,CHAR(10),"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Tank",IF(Y272="NA/Balloon","    KiwiFuelSwitchIgnore = true",IF(Y272="standardLiquidFuel",_xlfn.CONCAT("    fuelTankUpgradeType = ",Y272,CHAR(10),"    fuelTankSizeUpgrade = ",Z272),_xlfn.CONCAT("    fuelTankUpgradeType = ",Y272))),IF(P272="RCS","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2" s="16" t="str">
        <f>IF(P272="Engine",VLOOKUP(W272,EngineUpgrades!$A$2:$C$19,2,FALSE),"")</f>
        <v>singleFuel</v>
      </c>
      <c r="AP272" s="16" t="str">
        <f>IF(P272="Engine",VLOOKUP(W272,EngineUpgrades!$A$2:$C$19,3,FALSE),"")</f>
        <v>KEROLOX</v>
      </c>
      <c r="AQ272" s="15" t="str">
        <f>_xlfn.XLOOKUP(AO272,EngineUpgrades!$D$1:$J$1,EngineUpgrades!$D$17:$J$17,"",0,1)</f>
        <v xml:space="preserve">    engineNumber = 
    engineNumberUpgrade = 
    engineName = 
    engineNameUpgrade = 
</v>
      </c>
      <c r="AR272" s="17">
        <v>2</v>
      </c>
      <c r="AS272" s="16" t="str">
        <f>IF(P272="Engine",_xlfn.XLOOKUP(_xlfn.CONCAT(N272,O272+AR272),TechTree!$C$2:$C$500,TechTree!$D$2:$D$500,"Not Valid Combination",0,1),"")</f>
        <v>Not Valid Combination</v>
      </c>
    </row>
    <row r="273" spans="1:45" ht="192.5" x14ac:dyDescent="0.35">
      <c r="A273" t="s">
        <v>595</v>
      </c>
      <c r="B273" t="s">
        <v>1448</v>
      </c>
      <c r="C273" t="s">
        <v>1143</v>
      </c>
      <c r="D273" t="s">
        <v>1144</v>
      </c>
      <c r="E273" t="s">
        <v>617</v>
      </c>
      <c r="F273" t="s">
        <v>6</v>
      </c>
      <c r="G273">
        <v>10000</v>
      </c>
      <c r="H273">
        <v>2000</v>
      </c>
      <c r="I273">
        <v>1.25</v>
      </c>
      <c r="J273" t="s">
        <v>26</v>
      </c>
      <c r="L273" s="12" t="str">
        <f t="shared" si="19"/>
        <v>@PART[alnair_crew_s1p5_1]:AFTER[Tantares] // Alnair 18-A "Avansert" Crew Capsule
{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337</v>
      </c>
      <c r="O273" s="8">
        <v>-199</v>
      </c>
      <c r="P273" s="8" t="s">
        <v>290</v>
      </c>
      <c r="V273" s="10" t="s">
        <v>244</v>
      </c>
      <c r="W273" s="10" t="s">
        <v>260</v>
      </c>
      <c r="Y273" s="10" t="s">
        <v>295</v>
      </c>
      <c r="Z273" s="10" t="s">
        <v>304</v>
      </c>
      <c r="AA273" s="10" t="s">
        <v>330</v>
      </c>
      <c r="AC273" s="12" t="str">
        <f t="shared" si="20"/>
        <v>// Choose the one with the part that you want to represent the system
PARTUPGRADE:NEEDS[Tantares]
{
    name = Upgrade
    partIcon = alnair_crew_s1p5_1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3" s="14"/>
      <c r="AE273" s="18" t="s">
        <v>330</v>
      </c>
      <c r="AF273" s="18"/>
      <c r="AG273" s="18"/>
      <c r="AH273" s="18"/>
      <c r="AI273" s="18"/>
      <c r="AJ273" s="18"/>
      <c r="AK273" s="18"/>
      <c r="AL273" s="19" t="str">
        <f t="shared" si="21"/>
        <v/>
      </c>
      <c r="AM273" s="14"/>
      <c r="AN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",W273,CHAR(10),Parts!AQ273,CHAR(10),"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Tank",IF(Y273="NA/Balloon","    KiwiFuelSwitchIgnore = true",IF(Y273="standardLiquidFuel",_xlfn.CONCAT("    fuelTankUpgradeType = ",Y273,CHAR(10),"    fuelTankSizeUpgrade = ",Z273),_xlfn.CONCAT("    fuelTankUpgradeType = ",Y273))),IF(P273="RCS","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3" s="16" t="str">
        <f>IF(P273="Engine",VLOOKUP(W273,EngineUpgrades!$A$2:$C$19,2,FALSE),"")</f>
        <v/>
      </c>
      <c r="AP273" s="16" t="str">
        <f>IF(P273="Engine",VLOOKUP(W273,EngineUpgrades!$A$2:$C$19,3,FALSE),"")</f>
        <v/>
      </c>
      <c r="AQ273" s="15" t="str">
        <f>_xlfn.XLOOKUP(AO273,EngineUpgrades!$D$1:$J$1,EngineUpgrades!$D$17:$J$17,"",0,1)</f>
        <v/>
      </c>
      <c r="AR273" s="17">
        <v>2</v>
      </c>
      <c r="AS273" s="16" t="str">
        <f>IF(P273="Engine",_xlfn.XLOOKUP(_xlfn.CONCAT(N273,O273+AR273),TechTree!$C$2:$C$500,TechTree!$D$2:$D$500,"Not Valid Combination",0,1),"")</f>
        <v/>
      </c>
    </row>
    <row r="274" spans="1:45" ht="252.5" x14ac:dyDescent="0.35">
      <c r="A274" t="s">
        <v>595</v>
      </c>
      <c r="B274" t="s">
        <v>1449</v>
      </c>
      <c r="C274" t="s">
        <v>1145</v>
      </c>
      <c r="D274" t="s">
        <v>1146</v>
      </c>
      <c r="E274" t="s">
        <v>617</v>
      </c>
      <c r="F274" t="s">
        <v>6</v>
      </c>
      <c r="G274">
        <v>10000</v>
      </c>
      <c r="H274">
        <v>2000</v>
      </c>
      <c r="I274">
        <v>1.75</v>
      </c>
      <c r="J274" t="s">
        <v>26</v>
      </c>
      <c r="L274" s="12" t="str">
        <f t="shared" si="19"/>
        <v>@PART[alnair_crew_s2_1]:AFTER[Tantares] // Alnair 25-A "Utvidelse" Crew Capsule
{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214</v>
      </c>
      <c r="O274" s="8">
        <v>-200</v>
      </c>
      <c r="P274" s="8" t="s">
        <v>11</v>
      </c>
      <c r="V274" s="10" t="s">
        <v>244</v>
      </c>
      <c r="W274" s="10" t="s">
        <v>255</v>
      </c>
      <c r="Y274" s="10" t="s">
        <v>295</v>
      </c>
      <c r="Z274" s="10" t="s">
        <v>304</v>
      </c>
      <c r="AA274" s="10" t="s">
        <v>330</v>
      </c>
      <c r="AC274" s="12" t="str">
        <f t="shared" si="20"/>
        <v>PARTUPGRADE:NEEDS[Tantares]
{
    name = 
    partIcon = alnair_crew_s2_1
    techRequired = Not Valid Combination
    title = 
    basicInfo = Increased Thrust, Increased Specific Impulse
    manufacturer = Kiwi Imagineers
    description = 
}
@PARTUPGRADE[]:NEEDS[Tantares]:FOR[zKiwiTechTree]
{
    @entryCost = #$@PART[alnair_crew_s2_1]/entryCost$
    @entryCost *= #$@KIWI_ENGINE_MULTIPLIERS/KEROLOX/UPGRADE_ENTRYCOST_MULTIPLIER$
    @title = #$@PART[alnair_crew_s2_1]/title$ Upgrade
    @description = #Our imagineers dreamt about making the $@PART[alnair_crew_s2_1]/engineName$ thrustier and efficientier and have 'made it so'.
}
@PART[alnair_crew_s2_1]:NEEDS[Tantares]:AFTER[zzKiwiTechTree]
{
    @description = #$description$ \n\n&lt;color=#ff0000&gt;This engine has an upgrade in $@PARTUPGRADE[]/techRequired$!&lt;/color&gt; 
}</v>
      </c>
      <c r="AD274" s="14"/>
      <c r="AE274" s="18" t="s">
        <v>330</v>
      </c>
      <c r="AF274" s="18"/>
      <c r="AG274" s="18"/>
      <c r="AH274" s="18"/>
      <c r="AI274" s="18"/>
      <c r="AJ274" s="18"/>
      <c r="AK274" s="18"/>
      <c r="AL274" s="19" t="str">
        <f t="shared" si="21"/>
        <v/>
      </c>
      <c r="AM274" s="14"/>
      <c r="AN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",W274,CHAR(10),Parts!AQ274,CHAR(10),"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Tank",IF(Y274="NA/Balloon","    KiwiFuelSwitchIgnore = true",IF(Y274="standardLiquidFuel",_xlfn.CONCAT("    fuelTankUpgradeType = ",Y274,CHAR(10),"    fuelTankSizeUpgrade = ",Z274),_xlfn.CONCAT("    fuelTankUpgradeType = ",Y274))),IF(P274="RCS","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4" s="16" t="str">
        <f>IF(P274="Engine",VLOOKUP(W274,EngineUpgrades!$A$2:$C$19,2,FALSE),"")</f>
        <v>singleFuel</v>
      </c>
      <c r="AP274" s="16" t="str">
        <f>IF(P274="Engine",VLOOKUP(W274,EngineUpgrades!$A$2:$C$19,3,FALSE),"")</f>
        <v>KEROLOX</v>
      </c>
      <c r="AQ274" s="15" t="str">
        <f>_xlfn.XLOOKUP(AO274,EngineUpgrades!$D$1:$J$1,EngineUpgrades!$D$17:$J$17,"",0,1)</f>
        <v xml:space="preserve">    engineNumber = 
    engineNumberUpgrade = 
    engineName = 
    engineNameUpgrade = 
</v>
      </c>
      <c r="AR274" s="17">
        <v>2</v>
      </c>
      <c r="AS274" s="16" t="str">
        <f>IF(P274="Engine",_xlfn.XLOOKUP(_xlfn.CONCAT(N274,O274+AR274),TechTree!$C$2:$C$500,TechTree!$D$2:$D$500,"Not Valid Combination",0,1),"")</f>
        <v>Not Valid Combination</v>
      </c>
    </row>
    <row r="275" spans="1:45" ht="192.5" x14ac:dyDescent="0.35">
      <c r="A275" t="s">
        <v>595</v>
      </c>
      <c r="B275" t="s">
        <v>1450</v>
      </c>
      <c r="C275" t="s">
        <v>1147</v>
      </c>
      <c r="D275" t="s">
        <v>1148</v>
      </c>
      <c r="E275" t="s">
        <v>617</v>
      </c>
      <c r="F275" t="s">
        <v>373</v>
      </c>
      <c r="G275">
        <v>4000</v>
      </c>
      <c r="H275">
        <v>800</v>
      </c>
      <c r="I275">
        <v>0.2</v>
      </c>
      <c r="J275" t="s">
        <v>26</v>
      </c>
      <c r="L275" s="12" t="str">
        <f t="shared" si="19"/>
        <v>@PART[alnair_engine_s0p5_1]:AFTER[Tantares] // #LOC_Tantares_alnair_engine_s0p5_1
{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337</v>
      </c>
      <c r="O275" s="8">
        <v>-201</v>
      </c>
      <c r="P275" s="8" t="s">
        <v>290</v>
      </c>
      <c r="V275" s="10" t="s">
        <v>244</v>
      </c>
      <c r="W275" s="10" t="s">
        <v>260</v>
      </c>
      <c r="Y275" s="10" t="s">
        <v>295</v>
      </c>
      <c r="Z275" s="10" t="s">
        <v>304</v>
      </c>
      <c r="AA275" s="10" t="s">
        <v>330</v>
      </c>
      <c r="AC275" s="12" t="str">
        <f t="shared" si="20"/>
        <v>// Choose the one with the part that you want to represent the system
PARTUPGRADE:NEEDS[Tantares]
{
    name = Upgrade
    partIcon = alnair_engine_s0p5_1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5" s="14"/>
      <c r="AE275" s="18" t="s">
        <v>330</v>
      </c>
      <c r="AF275" s="18"/>
      <c r="AG275" s="18"/>
      <c r="AH275" s="18"/>
      <c r="AI275" s="18"/>
      <c r="AJ275" s="18"/>
      <c r="AK275" s="18"/>
      <c r="AL275" s="19" t="str">
        <f t="shared" si="21"/>
        <v/>
      </c>
      <c r="AM275" s="14"/>
      <c r="AN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",W275,CHAR(10),Parts!AQ275,CHAR(10),"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Tank",IF(Y275="NA/Balloon","    KiwiFuelSwitchIgnore = true",IF(Y275="standardLiquidFuel",_xlfn.CONCAT("    fuelTankUpgradeType = ",Y275,CHAR(10),"    fuelTankSizeUpgrade = ",Z275),_xlfn.CONCAT("    fuelTankUpgradeType = ",Y275))),IF(P275="RCS","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5" s="16" t="str">
        <f>IF(P275="Engine",VLOOKUP(W275,EngineUpgrades!$A$2:$C$19,2,FALSE),"")</f>
        <v/>
      </c>
      <c r="AP275" s="16" t="str">
        <f>IF(P275="Engine",VLOOKUP(W275,EngineUpgrades!$A$2:$C$19,3,FALSE),"")</f>
        <v/>
      </c>
      <c r="AQ275" s="15" t="str">
        <f>_xlfn.XLOOKUP(AO275,EngineUpgrades!$D$1:$J$1,EngineUpgrades!$D$17:$J$17,"",0,1)</f>
        <v/>
      </c>
      <c r="AR275" s="17">
        <v>2</v>
      </c>
      <c r="AS275" s="16" t="str">
        <f>IF(P275="Engine",_xlfn.XLOOKUP(_xlfn.CONCAT(N275,O275+AR275),TechTree!$C$2:$C$500,TechTree!$D$2:$D$500,"Not Valid Combination",0,1),"")</f>
        <v/>
      </c>
    </row>
    <row r="276" spans="1:45" ht="252.5" x14ac:dyDescent="0.35">
      <c r="A276" t="s">
        <v>595</v>
      </c>
      <c r="B276" t="s">
        <v>1451</v>
      </c>
      <c r="C276" t="s">
        <v>1149</v>
      </c>
      <c r="D276" t="s">
        <v>1150</v>
      </c>
      <c r="E276" t="s">
        <v>617</v>
      </c>
      <c r="F276" t="s">
        <v>370</v>
      </c>
      <c r="G276">
        <v>2250</v>
      </c>
      <c r="H276">
        <v>450</v>
      </c>
      <c r="I276">
        <v>0.3</v>
      </c>
      <c r="J276" t="s">
        <v>26</v>
      </c>
      <c r="L276" s="12" t="str">
        <f t="shared" si="19"/>
        <v>@PART[alnair_heatshield_s1p5_1]:AFTER[Tantares] // Alnair Size 1.5 Heatshield
{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214</v>
      </c>
      <c r="O276" s="8">
        <v>-202</v>
      </c>
      <c r="P276" s="8" t="s">
        <v>11</v>
      </c>
      <c r="V276" s="10" t="s">
        <v>244</v>
      </c>
      <c r="W276" s="10" t="s">
        <v>255</v>
      </c>
      <c r="Y276" s="10" t="s">
        <v>295</v>
      </c>
      <c r="Z276" s="10" t="s">
        <v>304</v>
      </c>
      <c r="AA276" s="10" t="s">
        <v>330</v>
      </c>
      <c r="AC276" s="12" t="str">
        <f t="shared" si="20"/>
        <v>PARTUPGRADE:NEEDS[Tantares]
{
    name = 
    partIcon = alnair_heatshield_s1p5_1
    techRequired = Not Valid Combination
    title = 
    basicInfo = Increased Thrust, Increased Specific Impulse
    manufacturer = Kiwi Imagineers
    description = 
}
@PARTUPGRADE[]:NEEDS[Tantares]:FOR[zKiwiTechTree]
{
    @entryCost = #$@PART[alnair_heatshield_s1p5_1]/entryCost$
    @entryCost *= #$@KIWI_ENGINE_MULTIPLIERS/KEROLOX/UPGRADE_ENTRYCOST_MULTIPLIER$
    @title = #$@PART[alnair_heatshield_s1p5_1]/title$ Upgrade
    @description = #Our imagineers dreamt about making the $@PART[alnair_heatshield_s1p5_1]/engineName$ thrustier and efficientier and have 'made it so'.
}
@PART[alnair_heatshield_s1p5_1]:NEEDS[Tantares]:AFTER[zzKiwiTechTree]
{
    @description = #$description$ \n\n&lt;color=#ff0000&gt;This engine has an upgrade in $@PARTUPGRADE[]/techRequired$!&lt;/color&gt; 
}</v>
      </c>
      <c r="AD276" s="14"/>
      <c r="AE276" s="18" t="s">
        <v>330</v>
      </c>
      <c r="AF276" s="18"/>
      <c r="AG276" s="18"/>
      <c r="AH276" s="18"/>
      <c r="AI276" s="18"/>
      <c r="AJ276" s="18"/>
      <c r="AK276" s="18"/>
      <c r="AL276" s="19" t="str">
        <f t="shared" si="21"/>
        <v/>
      </c>
      <c r="AM276" s="14"/>
      <c r="AN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",W276,CHAR(10),Parts!AQ276,CHAR(10),"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Tank",IF(Y276="NA/Balloon","    KiwiFuelSwitchIgnore = true",IF(Y276="standardLiquidFuel",_xlfn.CONCAT("    fuelTankUpgradeType = ",Y276,CHAR(10),"    fuelTankSizeUpgrade = ",Z276),_xlfn.CONCAT("    fuelTankUpgradeType = ",Y276))),IF(P276="RCS","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6" s="16" t="str">
        <f>IF(P276="Engine",VLOOKUP(W276,EngineUpgrades!$A$2:$C$19,2,FALSE),"")</f>
        <v>singleFuel</v>
      </c>
      <c r="AP276" s="16" t="str">
        <f>IF(P276="Engine",VLOOKUP(W276,EngineUpgrades!$A$2:$C$19,3,FALSE),"")</f>
        <v>KEROLOX</v>
      </c>
      <c r="AQ276" s="15" t="str">
        <f>_xlfn.XLOOKUP(AO276,EngineUpgrades!$D$1:$J$1,EngineUpgrades!$D$17:$J$17,"",0,1)</f>
        <v xml:space="preserve">    engineNumber = 
    engineNumberUpgrade = 
    engineName = 
    engineNameUpgrade = 
</v>
      </c>
      <c r="AR276" s="17">
        <v>2</v>
      </c>
      <c r="AS276" s="16" t="str">
        <f>IF(P276="Engine",_xlfn.XLOOKUP(_xlfn.CONCAT(N276,O276+AR276),TechTree!$C$2:$C$500,TechTree!$D$2:$D$500,"Not Valid Combination",0,1),"")</f>
        <v>Not Valid Combination</v>
      </c>
    </row>
    <row r="277" spans="1:45" ht="192.5" x14ac:dyDescent="0.35">
      <c r="A277" t="s">
        <v>595</v>
      </c>
      <c r="B277" t="s">
        <v>1452</v>
      </c>
      <c r="C277" t="s">
        <v>1151</v>
      </c>
      <c r="D277" t="s">
        <v>1152</v>
      </c>
      <c r="E277" t="s">
        <v>617</v>
      </c>
      <c r="F277" t="s">
        <v>370</v>
      </c>
      <c r="G277">
        <v>3000</v>
      </c>
      <c r="H277">
        <v>600</v>
      </c>
      <c r="I277">
        <v>0.5</v>
      </c>
      <c r="J277" t="s">
        <v>26</v>
      </c>
      <c r="L277" s="12" t="str">
        <f t="shared" si="19"/>
        <v>@PART[alnair_heatshield_s2_1]:AFTER[Tantares] // Alnair Size 2 Heatshield
{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337</v>
      </c>
      <c r="O277" s="8">
        <v>-203</v>
      </c>
      <c r="P277" s="8" t="s">
        <v>290</v>
      </c>
      <c r="V277" s="10" t="s">
        <v>244</v>
      </c>
      <c r="W277" s="10" t="s">
        <v>260</v>
      </c>
      <c r="Y277" s="10" t="s">
        <v>295</v>
      </c>
      <c r="Z277" s="10" t="s">
        <v>304</v>
      </c>
      <c r="AA277" s="10" t="s">
        <v>330</v>
      </c>
      <c r="AC277" s="12" t="str">
        <f t="shared" si="20"/>
        <v>// Choose the one with the part that you want to represent the system
PARTUPGRADE:NEEDS[Tantares]
{
    name = Upgrade
    partIcon = alnair_heatshield_s2_1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7" s="14"/>
      <c r="AE277" s="18" t="s">
        <v>330</v>
      </c>
      <c r="AF277" s="18"/>
      <c r="AG277" s="18"/>
      <c r="AH277" s="18"/>
      <c r="AI277" s="18"/>
      <c r="AJ277" s="18"/>
      <c r="AK277" s="18"/>
      <c r="AL277" s="19" t="str">
        <f t="shared" si="21"/>
        <v/>
      </c>
      <c r="AM277" s="14"/>
      <c r="AN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",W277,CHAR(10),Parts!AQ277,CHAR(10),"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Tank",IF(Y277="NA/Balloon","    KiwiFuelSwitchIgnore = true",IF(Y277="standardLiquidFuel",_xlfn.CONCAT("    fuelTankUpgradeType = ",Y277,CHAR(10),"    fuelTankSizeUpgrade = ",Z277),_xlfn.CONCAT("    fuelTankUpgradeType = ",Y277))),IF(P277="RCS","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7" s="16" t="str">
        <f>IF(P277="Engine",VLOOKUP(W277,EngineUpgrades!$A$2:$C$19,2,FALSE),"")</f>
        <v/>
      </c>
      <c r="AP277" s="16" t="str">
        <f>IF(P277="Engine",VLOOKUP(W277,EngineUpgrades!$A$2:$C$19,3,FALSE),"")</f>
        <v/>
      </c>
      <c r="AQ277" s="15" t="str">
        <f>_xlfn.XLOOKUP(AO277,EngineUpgrades!$D$1:$J$1,EngineUpgrades!$D$17:$J$17,"",0,1)</f>
        <v/>
      </c>
      <c r="AR277" s="17">
        <v>2</v>
      </c>
      <c r="AS277" s="16" t="str">
        <f>IF(P277="Engine",_xlfn.XLOOKUP(_xlfn.CONCAT(N277,O277+AR277),TechTree!$C$2:$C$500,TechTree!$D$2:$D$500,"Not Valid Combination",0,1),"")</f>
        <v/>
      </c>
    </row>
    <row r="278" spans="1:45" ht="252.5" x14ac:dyDescent="0.35">
      <c r="A278" t="s">
        <v>595</v>
      </c>
      <c r="B278" t="s">
        <v>1453</v>
      </c>
      <c r="C278" t="s">
        <v>1153</v>
      </c>
      <c r="D278" t="s">
        <v>1154</v>
      </c>
      <c r="E278" t="s">
        <v>617</v>
      </c>
      <c r="F278" t="s">
        <v>605</v>
      </c>
      <c r="G278">
        <v>2500</v>
      </c>
      <c r="H278">
        <v>500</v>
      </c>
      <c r="I278">
        <v>0.2</v>
      </c>
      <c r="J278" t="s">
        <v>26</v>
      </c>
      <c r="L278" s="12" t="str">
        <f t="shared" si="19"/>
        <v>@PART[alnair_parachute_s0p5_1]:AFTER[Tantares] // Alnair Size 0.5 Parachute
{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214</v>
      </c>
      <c r="O278" s="8">
        <v>-204</v>
      </c>
      <c r="P278" s="8" t="s">
        <v>11</v>
      </c>
      <c r="V278" s="10" t="s">
        <v>244</v>
      </c>
      <c r="W278" s="10" t="s">
        <v>255</v>
      </c>
      <c r="Y278" s="10" t="s">
        <v>295</v>
      </c>
      <c r="Z278" s="10" t="s">
        <v>304</v>
      </c>
      <c r="AA278" s="10" t="s">
        <v>330</v>
      </c>
      <c r="AC278" s="12" t="str">
        <f t="shared" si="20"/>
        <v>PARTUPGRADE:NEEDS[Tantares]
{
    name = 
    partIcon = alnair_parachute_s0p5_1
    techRequired = Not Valid Combination
    title = 
    basicInfo = Increased Thrust, Increased Specific Impulse
    manufacturer = Kiwi Imagineers
    description = 
}
@PARTUPGRADE[]:NEEDS[Tantares]:FOR[zKiwiTechTree]
{
    @entryCost = #$@PART[alnair_parachute_s0p5_1]/entryCost$
    @entryCost *= #$@KIWI_ENGINE_MULTIPLIERS/KEROLOX/UPGRADE_ENTRYCOST_MULTIPLIER$
    @title = #$@PART[alnair_parachute_s0p5_1]/title$ Upgrade
    @description = #Our imagineers dreamt about making the $@PART[alnair_parachute_s0p5_1]/engineName$ thrustier and efficientier and have 'made it so'.
}
@PART[alnair_parachute_s0p5_1]:NEEDS[Tantares]:AFTER[zzKiwiTechTree]
{
    @description = #$description$ \n\n&lt;color=#ff0000&gt;This engine has an upgrade in $@PARTUPGRADE[]/techRequired$!&lt;/color&gt; 
}</v>
      </c>
      <c r="AD278" s="14"/>
      <c r="AE278" s="18" t="s">
        <v>330</v>
      </c>
      <c r="AF278" s="18"/>
      <c r="AG278" s="18"/>
      <c r="AH278" s="18"/>
      <c r="AI278" s="18"/>
      <c r="AJ278" s="18"/>
      <c r="AK278" s="18"/>
      <c r="AL278" s="19" t="str">
        <f t="shared" si="21"/>
        <v/>
      </c>
      <c r="AM278" s="14"/>
      <c r="AN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",W278,CHAR(10),Parts!AQ278,CHAR(10),"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Tank",IF(Y278="NA/Balloon","    KiwiFuelSwitchIgnore = true",IF(Y278="standardLiquidFuel",_xlfn.CONCAT("    fuelTankUpgradeType = ",Y278,CHAR(10),"    fuelTankSizeUpgrade = ",Z278),_xlfn.CONCAT("    fuelTankUpgradeType = ",Y278))),IF(P278="RCS","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8" s="16" t="str">
        <f>IF(P278="Engine",VLOOKUP(W278,EngineUpgrades!$A$2:$C$19,2,FALSE),"")</f>
        <v>singleFuel</v>
      </c>
      <c r="AP278" s="16" t="str">
        <f>IF(P278="Engine",VLOOKUP(W278,EngineUpgrades!$A$2:$C$19,3,FALSE),"")</f>
        <v>KEROLOX</v>
      </c>
      <c r="AQ278" s="15" t="str">
        <f>_xlfn.XLOOKUP(AO278,EngineUpgrades!$D$1:$J$1,EngineUpgrades!$D$17:$J$17,"",0,1)</f>
        <v xml:space="preserve">    engineNumber = 
    engineNumberUpgrade = 
    engineName = 
    engineNameUpgrade = 
</v>
      </c>
      <c r="AR278" s="17">
        <v>2</v>
      </c>
      <c r="AS278" s="16" t="str">
        <f>IF(P278="Engine",_xlfn.XLOOKUP(_xlfn.CONCAT(N278,O278+AR278),TechTree!$C$2:$C$500,TechTree!$D$2:$D$500,"Not Valid Combination",0,1),"")</f>
        <v>Not Valid Combination</v>
      </c>
    </row>
    <row r="279" spans="1:45" ht="192.5" x14ac:dyDescent="0.35">
      <c r="A279" t="s">
        <v>595</v>
      </c>
      <c r="B279" t="s">
        <v>1454</v>
      </c>
      <c r="C279" t="s">
        <v>1155</v>
      </c>
      <c r="D279" t="s">
        <v>1156</v>
      </c>
      <c r="E279" t="s">
        <v>598</v>
      </c>
      <c r="F279" t="s">
        <v>680</v>
      </c>
      <c r="G279">
        <v>0</v>
      </c>
      <c r="H279">
        <v>300</v>
      </c>
      <c r="I279">
        <v>1.4999999999999999E-2</v>
      </c>
      <c r="J279" t="s">
        <v>78</v>
      </c>
      <c r="L279" s="12" t="str">
        <f t="shared" si="19"/>
        <v>@PART[Andromeda_Antenna_1]:AFTER[Tantares] // Andromeda 55Ã… Half-Moon Antenna
{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337</v>
      </c>
      <c r="O279" s="8">
        <v>-205</v>
      </c>
      <c r="P279" s="8" t="s">
        <v>290</v>
      </c>
      <c r="V279" s="10" t="s">
        <v>244</v>
      </c>
      <c r="W279" s="10" t="s">
        <v>260</v>
      </c>
      <c r="Y279" s="10" t="s">
        <v>295</v>
      </c>
      <c r="Z279" s="10" t="s">
        <v>304</v>
      </c>
      <c r="AA279" s="10" t="s">
        <v>330</v>
      </c>
      <c r="AC279" s="12" t="str">
        <f t="shared" si="20"/>
        <v>// Choose the one with the part that you want to represent the system
PARTUPGRADE:NEEDS[Tantares]
{
    name = Upgrade
    partIcon = Andromeda_Antenna_1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9" s="14"/>
      <c r="AE279" s="18" t="s">
        <v>330</v>
      </c>
      <c r="AF279" s="18"/>
      <c r="AG279" s="18"/>
      <c r="AH279" s="18"/>
      <c r="AI279" s="18"/>
      <c r="AJ279" s="18"/>
      <c r="AK279" s="18"/>
      <c r="AL279" s="19" t="str">
        <f t="shared" si="21"/>
        <v/>
      </c>
      <c r="AM279" s="14"/>
      <c r="AN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",W279,CHAR(10),Parts!AQ279,CHAR(10),"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Tank",IF(Y279="NA/Balloon","    KiwiFuelSwitchIgnore = true",IF(Y279="standardLiquidFuel",_xlfn.CONCAT("    fuelTankUpgradeType = ",Y279,CHAR(10),"    fuelTankSizeUpgrade = ",Z279),_xlfn.CONCAT("    fuelTankUpgradeType = ",Y279))),IF(P279="RCS","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9" s="16" t="str">
        <f>IF(P279="Engine",VLOOKUP(W279,EngineUpgrades!$A$2:$C$19,2,FALSE),"")</f>
        <v/>
      </c>
      <c r="AP279" s="16" t="str">
        <f>IF(P279="Engine",VLOOKUP(W279,EngineUpgrades!$A$2:$C$19,3,FALSE),"")</f>
        <v/>
      </c>
      <c r="AQ279" s="15" t="str">
        <f>_xlfn.XLOOKUP(AO279,EngineUpgrades!$D$1:$J$1,EngineUpgrades!$D$17:$J$17,"",0,1)</f>
        <v/>
      </c>
      <c r="AR279" s="17">
        <v>2</v>
      </c>
      <c r="AS279" s="16" t="str">
        <f>IF(P279="Engine",_xlfn.XLOOKUP(_xlfn.CONCAT(N279,O279+AR279),TechTree!$C$2:$C$500,TechTree!$D$2:$D$500,"Not Valid Combination",0,1),"")</f>
        <v/>
      </c>
    </row>
    <row r="280" spans="1:45" ht="252.5" x14ac:dyDescent="0.35">
      <c r="A280" t="s">
        <v>595</v>
      </c>
      <c r="B280" t="s">
        <v>1455</v>
      </c>
      <c r="C280" t="s">
        <v>1157</v>
      </c>
      <c r="D280" t="s">
        <v>1158</v>
      </c>
      <c r="E280" t="s">
        <v>598</v>
      </c>
      <c r="F280" t="s">
        <v>680</v>
      </c>
      <c r="G280">
        <v>0</v>
      </c>
      <c r="H280">
        <v>300</v>
      </c>
      <c r="I280">
        <v>1.4999999999999999E-2</v>
      </c>
      <c r="J280" t="s">
        <v>78</v>
      </c>
      <c r="L280" s="12" t="str">
        <f t="shared" si="19"/>
        <v>@PART[Andromeda_Antenna_2]:AFTER[Tantares] // Andromeda 66Ã… Full-Moon Antenna
{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214</v>
      </c>
      <c r="O280" s="8">
        <v>-206</v>
      </c>
      <c r="P280" s="8" t="s">
        <v>11</v>
      </c>
      <c r="V280" s="10" t="s">
        <v>244</v>
      </c>
      <c r="W280" s="10" t="s">
        <v>255</v>
      </c>
      <c r="Y280" s="10" t="s">
        <v>295</v>
      </c>
      <c r="Z280" s="10" t="s">
        <v>304</v>
      </c>
      <c r="AA280" s="10" t="s">
        <v>330</v>
      </c>
      <c r="AC280" s="12" t="str">
        <f t="shared" si="20"/>
        <v>PARTUPGRADE:NEEDS[Tantares]
{
    name = 
    partIcon = Andromeda_Antenna_2
    techRequired = Not Valid Combination
    title = 
    basicInfo = Increased Thrust, Increased Specific Impulse
    manufacturer = Kiwi Imagineers
    description = 
}
@PARTUPGRADE[]:NEEDS[Tantares]:FOR[zKiwiTechTree]
{
    @entryCost = #$@PART[Andromeda_Antenna_2]/entryCost$
    @entryCost *= #$@KIWI_ENGINE_MULTIPLIERS/KEROLOX/UPGRADE_ENTRYCOST_MULTIPLIER$
    @title = #$@PART[Andromeda_Antenna_2]/title$ Upgrade
    @description = #Our imagineers dreamt about making the $@PART[Andromeda_Antenna_2]/engineName$ thrustier and efficientier and have 'made it so'.
}
@PART[Andromeda_Antenna_2]:NEEDS[Tantares]:AFTER[zzKiwiTechTree]
{
    @description = #$description$ \n\n&lt;color=#ff0000&gt;This engine has an upgrade in $@PARTUPGRADE[]/techRequired$!&lt;/color&gt; 
}</v>
      </c>
      <c r="AD280" s="14"/>
      <c r="AE280" s="18" t="s">
        <v>330</v>
      </c>
      <c r="AF280" s="18"/>
      <c r="AG280" s="18"/>
      <c r="AH280" s="18"/>
      <c r="AI280" s="18"/>
      <c r="AJ280" s="18"/>
      <c r="AK280" s="18"/>
      <c r="AL280" s="19" t="str">
        <f t="shared" si="21"/>
        <v/>
      </c>
      <c r="AM280" s="14"/>
      <c r="AN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",W280,CHAR(10),Parts!AQ280,CHAR(10),"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Tank",IF(Y280="NA/Balloon","    KiwiFuelSwitchIgnore = true",IF(Y280="standardLiquidFuel",_xlfn.CONCAT("    fuelTankUpgradeType = ",Y280,CHAR(10),"    fuelTankSizeUpgrade = ",Z280),_xlfn.CONCAT("    fuelTankUpgradeType = ",Y280))),IF(P280="RCS","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0" s="16" t="str">
        <f>IF(P280="Engine",VLOOKUP(W280,EngineUpgrades!$A$2:$C$19,2,FALSE),"")</f>
        <v>singleFuel</v>
      </c>
      <c r="AP280" s="16" t="str">
        <f>IF(P280="Engine",VLOOKUP(W280,EngineUpgrades!$A$2:$C$19,3,FALSE),"")</f>
        <v>KEROLOX</v>
      </c>
      <c r="AQ280" s="15" t="str">
        <f>_xlfn.XLOOKUP(AO280,EngineUpgrades!$D$1:$J$1,EngineUpgrades!$D$17:$J$17,"",0,1)</f>
        <v xml:space="preserve">    engineNumber = 
    engineNumberUpgrade = 
    engineName = 
    engineNameUpgrade = 
</v>
      </c>
      <c r="AR280" s="17">
        <v>2</v>
      </c>
      <c r="AS280" s="16" t="str">
        <f>IF(P280="Engine",_xlfn.XLOOKUP(_xlfn.CONCAT(N280,O280+AR280),TechTree!$C$2:$C$500,TechTree!$D$2:$D$500,"Not Valid Combination",0,1),"")</f>
        <v>Not Valid Combination</v>
      </c>
    </row>
    <row r="281" spans="1:45" ht="192.5" x14ac:dyDescent="0.35">
      <c r="A281" t="s">
        <v>595</v>
      </c>
      <c r="B281" t="s">
        <v>1456</v>
      </c>
      <c r="C281" t="s">
        <v>1159</v>
      </c>
      <c r="D281" t="s">
        <v>1160</v>
      </c>
      <c r="E281" t="s">
        <v>598</v>
      </c>
      <c r="F281" t="s">
        <v>8</v>
      </c>
      <c r="G281">
        <v>0</v>
      </c>
      <c r="H281">
        <v>600</v>
      </c>
      <c r="I281">
        <v>0.25</v>
      </c>
      <c r="J281" t="s">
        <v>78</v>
      </c>
      <c r="L281" s="12" t="str">
        <f t="shared" si="19"/>
        <v>@PART[Andromeda_Avionics_1]:AFTER[Tantares] // Andromeda VK3 Avionics Package
{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337</v>
      </c>
      <c r="O281" s="8">
        <v>-207</v>
      </c>
      <c r="P281" s="8" t="s">
        <v>290</v>
      </c>
      <c r="V281" s="10" t="s">
        <v>244</v>
      </c>
      <c r="W281" s="10" t="s">
        <v>260</v>
      </c>
      <c r="Y281" s="10" t="s">
        <v>295</v>
      </c>
      <c r="Z281" s="10" t="s">
        <v>304</v>
      </c>
      <c r="AA281" s="10" t="s">
        <v>330</v>
      </c>
      <c r="AC281" s="12" t="str">
        <f t="shared" si="20"/>
        <v>// Choose the one with the part that you want to represent the system
PARTUPGRADE:NEEDS[Tantares]
{
    name = Upgrade
    partIcon = Andromeda_Avionics_1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1" s="14"/>
      <c r="AE281" s="18" t="s">
        <v>330</v>
      </c>
      <c r="AF281" s="18"/>
      <c r="AG281" s="18"/>
      <c r="AH281" s="18"/>
      <c r="AI281" s="18"/>
      <c r="AJ281" s="18"/>
      <c r="AK281" s="18"/>
      <c r="AL281" s="19" t="str">
        <f t="shared" si="21"/>
        <v/>
      </c>
      <c r="AM281" s="14"/>
      <c r="AN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",W281,CHAR(10),Parts!AQ281,CHAR(10),"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Tank",IF(Y281="NA/Balloon","    KiwiFuelSwitchIgnore = true",IF(Y281="standardLiquidFuel",_xlfn.CONCAT("    fuelTankUpgradeType = ",Y281,CHAR(10),"    fuelTankSizeUpgrade = ",Z281),_xlfn.CONCAT("    fuelTankUpgradeType = ",Y281))),IF(P281="RCS","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1" s="16" t="str">
        <f>IF(P281="Engine",VLOOKUP(W281,EngineUpgrades!$A$2:$C$19,2,FALSE),"")</f>
        <v/>
      </c>
      <c r="AP281" s="16" t="str">
        <f>IF(P281="Engine",VLOOKUP(W281,EngineUpgrades!$A$2:$C$19,3,FALSE),"")</f>
        <v/>
      </c>
      <c r="AQ281" s="15" t="str">
        <f>_xlfn.XLOOKUP(AO281,EngineUpgrades!$D$1:$J$1,EngineUpgrades!$D$17:$J$17,"",0,1)</f>
        <v/>
      </c>
      <c r="AR281" s="17">
        <v>2</v>
      </c>
      <c r="AS281" s="16" t="str">
        <f>IF(P281="Engine",_xlfn.XLOOKUP(_xlfn.CONCAT(N281,O281+AR281),TechTree!$C$2:$C$500,TechTree!$D$2:$D$500,"Not Valid Combination",0,1),"")</f>
        <v/>
      </c>
    </row>
    <row r="282" spans="1:45" ht="252.5" x14ac:dyDescent="0.35">
      <c r="A282" t="s">
        <v>595</v>
      </c>
      <c r="B282" t="s">
        <v>1457</v>
      </c>
      <c r="C282" t="s">
        <v>1161</v>
      </c>
      <c r="D282" t="s">
        <v>1162</v>
      </c>
      <c r="E282" t="s">
        <v>598</v>
      </c>
      <c r="F282" t="s">
        <v>6</v>
      </c>
      <c r="G282">
        <v>0</v>
      </c>
      <c r="H282">
        <v>600</v>
      </c>
      <c r="I282">
        <v>0.8</v>
      </c>
      <c r="J282" t="s">
        <v>78</v>
      </c>
      <c r="L282" s="12" t="str">
        <f t="shared" si="19"/>
        <v>@PART[Andromeda_Crew_1]:AFTER[Tantares] // Andromeda 1CS 'Rullendemann' Crew Module
{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214</v>
      </c>
      <c r="O282" s="8">
        <v>-208</v>
      </c>
      <c r="P282" s="8" t="s">
        <v>11</v>
      </c>
      <c r="V282" s="10" t="s">
        <v>244</v>
      </c>
      <c r="W282" s="10" t="s">
        <v>255</v>
      </c>
      <c r="Y282" s="10" t="s">
        <v>295</v>
      </c>
      <c r="Z282" s="10" t="s">
        <v>304</v>
      </c>
      <c r="AA282" s="10" t="s">
        <v>330</v>
      </c>
      <c r="AC282" s="12" t="str">
        <f t="shared" si="20"/>
        <v>PARTUPGRADE:NEEDS[Tantares]
{
    name = 
    partIcon = Andromeda_Crew_1
    techRequired = Not Valid Combination
    title = 
    basicInfo = Increased Thrust, Increased Specific Impulse
    manufacturer = Kiwi Imagineers
    description = 
}
@PARTUPGRADE[]:NEEDS[Tantares]:FOR[zKiwiTechTree]
{
    @entryCost = #$@PART[Andromeda_Crew_1]/entryCost$
    @entryCost *= #$@KIWI_ENGINE_MULTIPLIERS/KEROLOX/UPGRADE_ENTRYCOST_MULTIPLIER$
    @title = #$@PART[Andromeda_Crew_1]/title$ Upgrade
    @description = #Our imagineers dreamt about making the $@PART[Andromeda_Crew_1]/engineName$ thrustier and efficientier and have 'made it so'.
}
@PART[Andromeda_Crew_1]:NEEDS[Tantares]:AFTER[zzKiwiTechTree]
{
    @description = #$description$ \n\n&lt;color=#ff0000&gt;This engine has an upgrade in $@PARTUPGRADE[]/techRequired$!&lt;/color&gt; 
}</v>
      </c>
      <c r="AD282" s="14"/>
      <c r="AE282" s="18" t="s">
        <v>330</v>
      </c>
      <c r="AF282" s="18"/>
      <c r="AG282" s="18"/>
      <c r="AH282" s="18"/>
      <c r="AI282" s="18"/>
      <c r="AJ282" s="18"/>
      <c r="AK282" s="18"/>
      <c r="AL282" s="19" t="str">
        <f t="shared" si="21"/>
        <v/>
      </c>
      <c r="AM282" s="14"/>
      <c r="AN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",W282,CHAR(10),Parts!AQ282,CHAR(10),"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Tank",IF(Y282="NA/Balloon","    KiwiFuelSwitchIgnore = true",IF(Y282="standardLiquidFuel",_xlfn.CONCAT("    fuelTankUpgradeType = ",Y282,CHAR(10),"    fuelTankSizeUpgrade = ",Z282),_xlfn.CONCAT("    fuelTankUpgradeType = ",Y282))),IF(P282="RCS","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2" s="16" t="str">
        <f>IF(P282="Engine",VLOOKUP(W282,EngineUpgrades!$A$2:$C$19,2,FALSE),"")</f>
        <v>singleFuel</v>
      </c>
      <c r="AP282" s="16" t="str">
        <f>IF(P282="Engine",VLOOKUP(W282,EngineUpgrades!$A$2:$C$19,3,FALSE),"")</f>
        <v>KEROLOX</v>
      </c>
      <c r="AQ282" s="15" t="str">
        <f>_xlfn.XLOOKUP(AO282,EngineUpgrades!$D$1:$J$1,EngineUpgrades!$D$17:$J$17,"",0,1)</f>
        <v xml:space="preserve">    engineNumber = 
    engineNumberUpgrade = 
    engineName = 
    engineNameUpgrade = 
</v>
      </c>
      <c r="AR282" s="17">
        <v>2</v>
      </c>
      <c r="AS282" s="16" t="str">
        <f>IF(P282="Engine",_xlfn.XLOOKUP(_xlfn.CONCAT(N282,O282+AR282),TechTree!$C$2:$C$500,TechTree!$D$2:$D$500,"Not Valid Combination",0,1),"")</f>
        <v>Not Valid Combination</v>
      </c>
    </row>
    <row r="283" spans="1:45" ht="192.5" x14ac:dyDescent="0.35">
      <c r="A283" t="s">
        <v>595</v>
      </c>
      <c r="B283" t="s">
        <v>1458</v>
      </c>
      <c r="C283" t="s">
        <v>1163</v>
      </c>
      <c r="D283" t="s">
        <v>1164</v>
      </c>
      <c r="E283" t="s">
        <v>598</v>
      </c>
      <c r="F283" t="s">
        <v>374</v>
      </c>
      <c r="G283">
        <v>0</v>
      </c>
      <c r="H283">
        <v>300</v>
      </c>
      <c r="I283">
        <v>2.5000000000000001E-2</v>
      </c>
      <c r="J283" t="s">
        <v>78</v>
      </c>
      <c r="L283" s="12" t="str">
        <f t="shared" si="19"/>
        <v>@PART[Andromeda_Decoupler_1]:AFTER[Tantares] // Andromeda D95 Decoupler
{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337</v>
      </c>
      <c r="O283" s="8">
        <v>-209</v>
      </c>
      <c r="P283" s="8" t="s">
        <v>290</v>
      </c>
      <c r="V283" s="10" t="s">
        <v>244</v>
      </c>
      <c r="W283" s="10" t="s">
        <v>260</v>
      </c>
      <c r="Y283" s="10" t="s">
        <v>295</v>
      </c>
      <c r="Z283" s="10" t="s">
        <v>304</v>
      </c>
      <c r="AA283" s="10" t="s">
        <v>330</v>
      </c>
      <c r="AC283" s="12" t="str">
        <f t="shared" si="20"/>
        <v>// Choose the one with the part that you want to represent the system
PARTUPGRADE:NEEDS[Tantares]
{
    name = Upgrade
    partIcon = Andromeda_Decoupler_1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3" s="14"/>
      <c r="AE283" s="18" t="s">
        <v>330</v>
      </c>
      <c r="AF283" s="18"/>
      <c r="AG283" s="18"/>
      <c r="AH283" s="18"/>
      <c r="AI283" s="18"/>
      <c r="AJ283" s="18"/>
      <c r="AK283" s="18"/>
      <c r="AL283" s="19" t="str">
        <f t="shared" si="21"/>
        <v/>
      </c>
      <c r="AM283" s="14"/>
      <c r="AN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",W283,CHAR(10),Parts!AQ283,CHAR(10),"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Tank",IF(Y283="NA/Balloon","    KiwiFuelSwitchIgnore = true",IF(Y283="standardLiquidFuel",_xlfn.CONCAT("    fuelTankUpgradeType = ",Y283,CHAR(10),"    fuelTankSizeUpgrade = ",Z283),_xlfn.CONCAT("    fuelTankUpgradeType = ",Y283))),IF(P283="RCS","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3" s="16" t="str">
        <f>IF(P283="Engine",VLOOKUP(W283,EngineUpgrades!$A$2:$C$19,2,FALSE),"")</f>
        <v/>
      </c>
      <c r="AP283" s="16" t="str">
        <f>IF(P283="Engine",VLOOKUP(W283,EngineUpgrades!$A$2:$C$19,3,FALSE),"")</f>
        <v/>
      </c>
      <c r="AQ283" s="15" t="str">
        <f>_xlfn.XLOOKUP(AO283,EngineUpgrades!$D$1:$J$1,EngineUpgrades!$D$17:$J$17,"",0,1)</f>
        <v/>
      </c>
      <c r="AR283" s="17">
        <v>2</v>
      </c>
      <c r="AS283" s="16" t="str">
        <f>IF(P283="Engine",_xlfn.XLOOKUP(_xlfn.CONCAT(N283,O283+AR283),TechTree!$C$2:$C$500,TechTree!$D$2:$D$500,"Not Valid Combination",0,1),"")</f>
        <v/>
      </c>
    </row>
    <row r="284" spans="1:45" ht="252.5" x14ac:dyDescent="0.35">
      <c r="A284" t="s">
        <v>595</v>
      </c>
      <c r="B284" t="s">
        <v>1459</v>
      </c>
      <c r="C284" t="s">
        <v>1165</v>
      </c>
      <c r="D284" t="s">
        <v>1166</v>
      </c>
      <c r="E284" t="s">
        <v>598</v>
      </c>
      <c r="F284" t="s">
        <v>373</v>
      </c>
      <c r="G284">
        <v>0</v>
      </c>
      <c r="H284">
        <v>150</v>
      </c>
      <c r="I284">
        <v>0.2</v>
      </c>
      <c r="J284" t="s">
        <v>78</v>
      </c>
      <c r="L284" s="12" t="str">
        <f t="shared" si="19"/>
        <v>@PART[Andromeda_Engine_1]:AFTER[Tantares] // Andromeda S5.4 "Fjellgeit" Orbital Engine
{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214</v>
      </c>
      <c r="O284" s="8">
        <v>-210</v>
      </c>
      <c r="P284" s="8" t="s">
        <v>11</v>
      </c>
      <c r="V284" s="10" t="s">
        <v>244</v>
      </c>
      <c r="W284" s="10" t="s">
        <v>255</v>
      </c>
      <c r="Y284" s="10" t="s">
        <v>295</v>
      </c>
      <c r="Z284" s="10" t="s">
        <v>304</v>
      </c>
      <c r="AA284" s="10" t="s">
        <v>330</v>
      </c>
      <c r="AC284" s="12" t="str">
        <f t="shared" si="20"/>
        <v>PARTUPGRADE:NEEDS[Tantares]
{
    name = 
    partIcon = Andromeda_Engine_1
    techRequired = Not Valid Combination
    title = 
    basicInfo = Increased Thrust, Increased Specific Impulse
    manufacturer = Kiwi Imagineers
    description = 
}
@PARTUPGRADE[]:NEEDS[Tantares]:FOR[zKiwiTechTree]
{
    @entryCost = #$@PART[Andromeda_Engine_1]/entryCost$
    @entryCost *= #$@KIWI_ENGINE_MULTIPLIERS/KEROLOX/UPGRADE_ENTRYCOST_MULTIPLIER$
    @title = #$@PART[Andromeda_Engine_1]/title$ Upgrade
    @description = #Our imagineers dreamt about making the $@PART[Andromeda_Engine_1]/engineName$ thrustier and efficientier and have 'made it so'.
}
@PART[Andromeda_Engine_1]:NEEDS[Tantares]:AFTER[zzKiwiTechTree]
{
    @description = #$description$ \n\n&lt;color=#ff0000&gt;This engine has an upgrade in $@PARTUPGRADE[]/techRequired$!&lt;/color&gt; 
}</v>
      </c>
      <c r="AD284" s="14"/>
      <c r="AE284" s="18" t="s">
        <v>330</v>
      </c>
      <c r="AF284" s="18"/>
      <c r="AG284" s="18"/>
      <c r="AH284" s="18"/>
      <c r="AI284" s="18"/>
      <c r="AJ284" s="18"/>
      <c r="AK284" s="18"/>
      <c r="AL284" s="19" t="str">
        <f t="shared" si="21"/>
        <v/>
      </c>
      <c r="AM284" s="14"/>
      <c r="AN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",W284,CHAR(10),Parts!AQ284,CHAR(10),"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Tank",IF(Y284="NA/Balloon","    KiwiFuelSwitchIgnore = true",IF(Y284="standardLiquidFuel",_xlfn.CONCAT("    fuelTankUpgradeType = ",Y284,CHAR(10),"    fuelTankSizeUpgrade = ",Z284),_xlfn.CONCAT("    fuelTankUpgradeType = ",Y284))),IF(P284="RCS","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4" s="16" t="str">
        <f>IF(P284="Engine",VLOOKUP(W284,EngineUpgrades!$A$2:$C$19,2,FALSE),"")</f>
        <v>singleFuel</v>
      </c>
      <c r="AP284" s="16" t="str">
        <f>IF(P284="Engine",VLOOKUP(W284,EngineUpgrades!$A$2:$C$19,3,FALSE),"")</f>
        <v>KEROLOX</v>
      </c>
      <c r="AQ284" s="15" t="str">
        <f>_xlfn.XLOOKUP(AO284,EngineUpgrades!$D$1:$J$1,EngineUpgrades!$D$17:$J$17,"",0,1)</f>
        <v xml:space="preserve">    engineNumber = 
    engineNumberUpgrade = 
    engineName = 
    engineNameUpgrade = 
</v>
      </c>
      <c r="AR284" s="17">
        <v>2</v>
      </c>
      <c r="AS284" s="16" t="str">
        <f>IF(P284="Engine",_xlfn.XLOOKUP(_xlfn.CONCAT(N284,O284+AR284),TechTree!$C$2:$C$500,TechTree!$D$2:$D$500,"Not Valid Combination",0,1),"")</f>
        <v>Not Valid Combination</v>
      </c>
    </row>
    <row r="285" spans="1:45" ht="192.5" x14ac:dyDescent="0.35">
      <c r="A285" t="s">
        <v>595</v>
      </c>
      <c r="B285" t="s">
        <v>1460</v>
      </c>
      <c r="C285" t="s">
        <v>1167</v>
      </c>
      <c r="D285" t="s">
        <v>1168</v>
      </c>
      <c r="E285" t="s">
        <v>598</v>
      </c>
      <c r="F285" t="s">
        <v>373</v>
      </c>
      <c r="G285">
        <v>0</v>
      </c>
      <c r="H285">
        <v>100</v>
      </c>
      <c r="I285">
        <v>6.2500000000000003E-3</v>
      </c>
      <c r="J285" t="s">
        <v>78</v>
      </c>
      <c r="L285" s="12" t="str">
        <f t="shared" si="19"/>
        <v>@PART[Andromeda_FuelSphere_1]:AFTER[Tantares] // Andromeda Small Fuel Tank
{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337</v>
      </c>
      <c r="O285" s="8">
        <v>-211</v>
      </c>
      <c r="P285" s="8" t="s">
        <v>290</v>
      </c>
      <c r="V285" s="10" t="s">
        <v>244</v>
      </c>
      <c r="W285" s="10" t="s">
        <v>260</v>
      </c>
      <c r="Y285" s="10" t="s">
        <v>295</v>
      </c>
      <c r="Z285" s="10" t="s">
        <v>304</v>
      </c>
      <c r="AA285" s="10" t="s">
        <v>330</v>
      </c>
      <c r="AC285" s="12" t="str">
        <f t="shared" si="20"/>
        <v>// Choose the one with the part that you want to represent the system
PARTUPGRADE:NEEDS[Tantares]
{
    name = Upgrade
    partIcon = Andromeda_FuelSphere_1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5" s="14"/>
      <c r="AE285" s="18" t="s">
        <v>330</v>
      </c>
      <c r="AF285" s="18"/>
      <c r="AG285" s="18"/>
      <c r="AH285" s="18"/>
      <c r="AI285" s="18"/>
      <c r="AJ285" s="18"/>
      <c r="AK285" s="18"/>
      <c r="AL285" s="19" t="str">
        <f t="shared" si="21"/>
        <v/>
      </c>
      <c r="AM285" s="14"/>
      <c r="AN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",W285,CHAR(10),Parts!AQ285,CHAR(10),"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Tank",IF(Y285="NA/Balloon","    KiwiFuelSwitchIgnore = true",IF(Y285="standardLiquidFuel",_xlfn.CONCAT("    fuelTankUpgradeType = ",Y285,CHAR(10),"    fuelTankSizeUpgrade = ",Z285),_xlfn.CONCAT("    fuelTankUpgradeType = ",Y285))),IF(P285="RCS","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5" s="16" t="str">
        <f>IF(P285="Engine",VLOOKUP(W285,EngineUpgrades!$A$2:$C$19,2,FALSE),"")</f>
        <v/>
      </c>
      <c r="AP285" s="16" t="str">
        <f>IF(P285="Engine",VLOOKUP(W285,EngineUpgrades!$A$2:$C$19,3,FALSE),"")</f>
        <v/>
      </c>
      <c r="AQ285" s="15" t="str">
        <f>_xlfn.XLOOKUP(AO285,EngineUpgrades!$D$1:$J$1,EngineUpgrades!$D$17:$J$17,"",0,1)</f>
        <v/>
      </c>
      <c r="AR285" s="17">
        <v>2</v>
      </c>
      <c r="AS285" s="16" t="str">
        <f>IF(P285="Engine",_xlfn.XLOOKUP(_xlfn.CONCAT(N285,O285+AR285),TechTree!$C$2:$C$500,TechTree!$D$2:$D$500,"Not Valid Combination",0,1),"")</f>
        <v/>
      </c>
    </row>
    <row r="286" spans="1:45" ht="252.5" x14ac:dyDescent="0.35">
      <c r="A286" t="s">
        <v>595</v>
      </c>
      <c r="B286" t="s">
        <v>1461</v>
      </c>
      <c r="C286" t="s">
        <v>1169</v>
      </c>
      <c r="D286" t="s">
        <v>1170</v>
      </c>
      <c r="E286" t="s">
        <v>598</v>
      </c>
      <c r="F286" t="s">
        <v>373</v>
      </c>
      <c r="G286">
        <v>0</v>
      </c>
      <c r="H286">
        <v>200</v>
      </c>
      <c r="I286">
        <v>1.2500000000000001E-2</v>
      </c>
      <c r="J286" t="s">
        <v>78</v>
      </c>
      <c r="L286" s="12" t="str">
        <f t="shared" si="19"/>
        <v>@PART[Andromeda_FuelSphere_2]:AFTER[Tantares] // Andromeda Large Fuel Tank
{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214</v>
      </c>
      <c r="O286" s="8">
        <v>-212</v>
      </c>
      <c r="P286" s="8" t="s">
        <v>11</v>
      </c>
      <c r="V286" s="10" t="s">
        <v>244</v>
      </c>
      <c r="W286" s="10" t="s">
        <v>255</v>
      </c>
      <c r="Y286" s="10" t="s">
        <v>295</v>
      </c>
      <c r="Z286" s="10" t="s">
        <v>304</v>
      </c>
      <c r="AA286" s="10" t="s">
        <v>330</v>
      </c>
      <c r="AC286" s="12" t="str">
        <f t="shared" si="20"/>
        <v>PARTUPGRADE:NEEDS[Tantares]
{
    name = 
    partIcon = Andromeda_FuelSphere_2
    techRequired = Not Valid Combination
    title = 
    basicInfo = Increased Thrust, Increased Specific Impulse
    manufacturer = Kiwi Imagineers
    description = 
}
@PARTUPGRADE[]:NEEDS[Tantares]:FOR[zKiwiTechTree]
{
    @entryCost = #$@PART[Andromeda_FuelSphere_2]/entryCost$
    @entryCost *= #$@KIWI_ENGINE_MULTIPLIERS/KEROLOX/UPGRADE_ENTRYCOST_MULTIPLIER$
    @title = #$@PART[Andromeda_FuelSphere_2]/title$ Upgrade
    @description = #Our imagineers dreamt about making the $@PART[Andromeda_FuelSphere_2]/engineName$ thrustier and efficientier and have 'made it so'.
}
@PART[Andromeda_FuelSphere_2]:NEEDS[Tantares]:AFTER[zzKiwiTechTree]
{
    @description = #$description$ \n\n&lt;color=#ff0000&gt;This engine has an upgrade in $@PARTUPGRADE[]/techRequired$!&lt;/color&gt; 
}</v>
      </c>
      <c r="AD286" s="14"/>
      <c r="AE286" s="18" t="s">
        <v>330</v>
      </c>
      <c r="AF286" s="18"/>
      <c r="AG286" s="18"/>
      <c r="AH286" s="18"/>
      <c r="AI286" s="18"/>
      <c r="AJ286" s="18"/>
      <c r="AK286" s="18"/>
      <c r="AL286" s="19" t="str">
        <f t="shared" si="21"/>
        <v/>
      </c>
      <c r="AM286" s="14"/>
      <c r="AN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",W286,CHAR(10),Parts!AQ286,CHAR(10),"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Tank",IF(Y286="NA/Balloon","    KiwiFuelSwitchIgnore = true",IF(Y286="standardLiquidFuel",_xlfn.CONCAT("    fuelTankUpgradeType = ",Y286,CHAR(10),"    fuelTankSizeUpgrade = ",Z286),_xlfn.CONCAT("    fuelTankUpgradeType = ",Y286))),IF(P286="RCS","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6" s="16" t="str">
        <f>IF(P286="Engine",VLOOKUP(W286,EngineUpgrades!$A$2:$C$19,2,FALSE),"")</f>
        <v>singleFuel</v>
      </c>
      <c r="AP286" s="16" t="str">
        <f>IF(P286="Engine",VLOOKUP(W286,EngineUpgrades!$A$2:$C$19,3,FALSE),"")</f>
        <v>KEROLOX</v>
      </c>
      <c r="AQ286" s="15" t="str">
        <f>_xlfn.XLOOKUP(AO286,EngineUpgrades!$D$1:$J$1,EngineUpgrades!$D$17:$J$17,"",0,1)</f>
        <v xml:space="preserve">    engineNumber = 
    engineNumberUpgrade = 
    engineName = 
    engineNameUpgrade = 
</v>
      </c>
      <c r="AR286" s="17">
        <v>2</v>
      </c>
      <c r="AS286" s="16" t="str">
        <f>IF(P286="Engine",_xlfn.XLOOKUP(_xlfn.CONCAT(N286,O286+AR286),TechTree!$C$2:$C$500,TechTree!$D$2:$D$500,"Not Valid Combination",0,1),"")</f>
        <v>Not Valid Combination</v>
      </c>
    </row>
    <row r="287" spans="1:45" ht="192.5" x14ac:dyDescent="0.35">
      <c r="A287" t="s">
        <v>595</v>
      </c>
      <c r="B287" t="s">
        <v>1462</v>
      </c>
      <c r="C287" t="s">
        <v>1171</v>
      </c>
      <c r="D287" t="s">
        <v>1172</v>
      </c>
      <c r="E287" t="s">
        <v>598</v>
      </c>
      <c r="F287" t="s">
        <v>373</v>
      </c>
      <c r="G287">
        <v>0</v>
      </c>
      <c r="H287">
        <v>100</v>
      </c>
      <c r="I287">
        <v>0.01</v>
      </c>
      <c r="J287" t="s">
        <v>78</v>
      </c>
      <c r="L287" s="12" t="str">
        <f t="shared" si="19"/>
        <v>@PART[Andromeda_MonoSphere_1]:AFTER[Tantares] // Andromeda Small MonoPropellant Tank
{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337</v>
      </c>
      <c r="O287" s="8">
        <v>-213</v>
      </c>
      <c r="P287" s="8" t="s">
        <v>290</v>
      </c>
      <c r="V287" s="10" t="s">
        <v>244</v>
      </c>
      <c r="W287" s="10" t="s">
        <v>260</v>
      </c>
      <c r="Y287" s="10" t="s">
        <v>295</v>
      </c>
      <c r="Z287" s="10" t="s">
        <v>304</v>
      </c>
      <c r="AA287" s="10" t="s">
        <v>330</v>
      </c>
      <c r="AC287" s="12" t="str">
        <f t="shared" si="20"/>
        <v>// Choose the one with the part that you want to represent the system
PARTUPGRADE:NEEDS[Tantares]
{
    name = Upgrade
    partIcon = Andromeda_MonoSphere_1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7" s="14"/>
      <c r="AE287" s="18" t="s">
        <v>330</v>
      </c>
      <c r="AF287" s="18"/>
      <c r="AG287" s="18"/>
      <c r="AH287" s="18"/>
      <c r="AI287" s="18"/>
      <c r="AJ287" s="18"/>
      <c r="AK287" s="18"/>
      <c r="AL287" s="19" t="str">
        <f t="shared" si="21"/>
        <v/>
      </c>
      <c r="AM287" s="14"/>
      <c r="AN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",W287,CHAR(10),Parts!AQ287,CHAR(10),"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Tank",IF(Y287="NA/Balloon","    KiwiFuelSwitchIgnore = true",IF(Y287="standardLiquidFuel",_xlfn.CONCAT("    fuelTankUpgradeType = ",Y287,CHAR(10),"    fuelTankSizeUpgrade = ",Z287),_xlfn.CONCAT("    fuelTankUpgradeType = ",Y287))),IF(P287="RCS","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7" s="16" t="str">
        <f>IF(P287="Engine",VLOOKUP(W287,EngineUpgrades!$A$2:$C$19,2,FALSE),"")</f>
        <v/>
      </c>
      <c r="AP287" s="16" t="str">
        <f>IF(P287="Engine",VLOOKUP(W287,EngineUpgrades!$A$2:$C$19,3,FALSE),"")</f>
        <v/>
      </c>
      <c r="AQ287" s="15" t="str">
        <f>_xlfn.XLOOKUP(AO287,EngineUpgrades!$D$1:$J$1,EngineUpgrades!$D$17:$J$17,"",0,1)</f>
        <v/>
      </c>
      <c r="AR287" s="17">
        <v>2</v>
      </c>
      <c r="AS287" s="16" t="str">
        <f>IF(P287="Engine",_xlfn.XLOOKUP(_xlfn.CONCAT(N287,O287+AR287),TechTree!$C$2:$C$500,TechTree!$D$2:$D$500,"Not Valid Combination",0,1),"")</f>
        <v/>
      </c>
    </row>
    <row r="288" spans="1:45" ht="252.5" x14ac:dyDescent="0.35">
      <c r="A288" t="s">
        <v>595</v>
      </c>
      <c r="B288" t="s">
        <v>1463</v>
      </c>
      <c r="C288" t="s">
        <v>1173</v>
      </c>
      <c r="D288" t="s">
        <v>1174</v>
      </c>
      <c r="E288" t="s">
        <v>598</v>
      </c>
      <c r="F288" t="s">
        <v>373</v>
      </c>
      <c r="G288">
        <v>0</v>
      </c>
      <c r="H288">
        <v>200</v>
      </c>
      <c r="I288">
        <v>0.02</v>
      </c>
      <c r="J288" t="s">
        <v>78</v>
      </c>
      <c r="L288" s="12" t="str">
        <f t="shared" si="19"/>
        <v>@PART[Andromeda_MonoSphere_2]:AFTER[Tantares] // Andromeda Large MonoPropellant Tank
{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214</v>
      </c>
      <c r="O288" s="8">
        <v>-214</v>
      </c>
      <c r="P288" s="8" t="s">
        <v>11</v>
      </c>
      <c r="V288" s="10" t="s">
        <v>244</v>
      </c>
      <c r="W288" s="10" t="s">
        <v>255</v>
      </c>
      <c r="Y288" s="10" t="s">
        <v>295</v>
      </c>
      <c r="Z288" s="10" t="s">
        <v>304</v>
      </c>
      <c r="AA288" s="10" t="s">
        <v>330</v>
      </c>
      <c r="AC288" s="12" t="str">
        <f t="shared" si="20"/>
        <v>PARTUPGRADE:NEEDS[Tantares]
{
    name = 
    partIcon = Andromeda_MonoSphere_2
    techRequired = Not Valid Combination
    title = 
    basicInfo = Increased Thrust, Increased Specific Impulse
    manufacturer = Kiwi Imagineers
    description = 
}
@PARTUPGRADE[]:NEEDS[Tantares]:FOR[zKiwiTechTree]
{
    @entryCost = #$@PART[Andromeda_MonoSphere_2]/entryCost$
    @entryCost *= #$@KIWI_ENGINE_MULTIPLIERS/KEROLOX/UPGRADE_ENTRYCOST_MULTIPLIER$
    @title = #$@PART[Andromeda_MonoSphere_2]/title$ Upgrade
    @description = #Our imagineers dreamt about making the $@PART[Andromeda_MonoSphere_2]/engineName$ thrustier and efficientier and have 'made it so'.
}
@PART[Andromeda_MonoSphere_2]:NEEDS[Tantares]:AFTER[zzKiwiTechTree]
{
    @description = #$description$ \n\n&lt;color=#ff0000&gt;This engine has an upgrade in $@PARTUPGRADE[]/techRequired$!&lt;/color&gt; 
}</v>
      </c>
      <c r="AD288" s="14"/>
      <c r="AE288" s="18" t="s">
        <v>330</v>
      </c>
      <c r="AF288" s="18"/>
      <c r="AG288" s="18"/>
      <c r="AH288" s="18"/>
      <c r="AI288" s="18"/>
      <c r="AJ288" s="18"/>
      <c r="AK288" s="18"/>
      <c r="AL288" s="19" t="str">
        <f t="shared" si="21"/>
        <v/>
      </c>
      <c r="AM288" s="14"/>
      <c r="AN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",W288,CHAR(10),Parts!AQ288,CHAR(10),"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Tank",IF(Y288="NA/Balloon","    KiwiFuelSwitchIgnore = true",IF(Y288="standardLiquidFuel",_xlfn.CONCAT("    fuelTankUpgradeType = ",Y288,CHAR(10),"    fuelTankSizeUpgrade = ",Z288),_xlfn.CONCAT("    fuelTankUpgradeType = ",Y288))),IF(P288="RCS","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8" s="16" t="str">
        <f>IF(P288="Engine",VLOOKUP(W288,EngineUpgrades!$A$2:$C$19,2,FALSE),"")</f>
        <v>singleFuel</v>
      </c>
      <c r="AP288" s="16" t="str">
        <f>IF(P288="Engine",VLOOKUP(W288,EngineUpgrades!$A$2:$C$19,3,FALSE),"")</f>
        <v>KEROLOX</v>
      </c>
      <c r="AQ288" s="15" t="str">
        <f>_xlfn.XLOOKUP(AO288,EngineUpgrades!$D$1:$J$1,EngineUpgrades!$D$17:$J$17,"",0,1)</f>
        <v xml:space="preserve">    engineNumber = 
    engineNumberUpgrade = 
    engineName = 
    engineNameUpgrade = 
</v>
      </c>
      <c r="AR288" s="17">
        <v>2</v>
      </c>
      <c r="AS288" s="16" t="str">
        <f>IF(P288="Engine",_xlfn.XLOOKUP(_xlfn.CONCAT(N288,O288+AR288),TechTree!$C$2:$C$500,TechTree!$D$2:$D$500,"Not Valid Combination",0,1),"")</f>
        <v>Not Valid Combination</v>
      </c>
    </row>
    <row r="289" spans="1:45" ht="192.5" x14ac:dyDescent="0.35">
      <c r="A289" t="s">
        <v>595</v>
      </c>
      <c r="B289" t="s">
        <v>1464</v>
      </c>
      <c r="C289" t="s">
        <v>1175</v>
      </c>
      <c r="D289" t="s">
        <v>1176</v>
      </c>
      <c r="E289" t="s">
        <v>598</v>
      </c>
      <c r="F289" t="s">
        <v>605</v>
      </c>
      <c r="G289">
        <v>0</v>
      </c>
      <c r="H289">
        <v>425</v>
      </c>
      <c r="I289">
        <v>0.1</v>
      </c>
      <c r="J289" t="s">
        <v>78</v>
      </c>
      <c r="L289" s="12" t="str">
        <f t="shared" si="19"/>
        <v>@PART[Andromeda_Parachute_1]:AFTER[Tantares] // Andromeda RP1 Return Parachute
{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337</v>
      </c>
      <c r="O289" s="8">
        <v>-215</v>
      </c>
      <c r="P289" s="8" t="s">
        <v>290</v>
      </c>
      <c r="V289" s="10" t="s">
        <v>244</v>
      </c>
      <c r="W289" s="10" t="s">
        <v>260</v>
      </c>
      <c r="Y289" s="10" t="s">
        <v>295</v>
      </c>
      <c r="Z289" s="10" t="s">
        <v>304</v>
      </c>
      <c r="AA289" s="10" t="s">
        <v>330</v>
      </c>
      <c r="AC289" s="12" t="str">
        <f t="shared" si="20"/>
        <v>// Choose the one with the part that you want to represent the system
PARTUPGRADE:NEEDS[Tantares]
{
    name = Upgrade
    partIcon = Andromeda_Parachute_1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9" s="14"/>
      <c r="AE289" s="18" t="s">
        <v>330</v>
      </c>
      <c r="AF289" s="18"/>
      <c r="AG289" s="18"/>
      <c r="AH289" s="18"/>
      <c r="AI289" s="18"/>
      <c r="AJ289" s="18"/>
      <c r="AK289" s="18"/>
      <c r="AL289" s="19" t="str">
        <f t="shared" si="21"/>
        <v/>
      </c>
      <c r="AM289" s="14"/>
      <c r="AN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",W289,CHAR(10),Parts!AQ289,CHAR(10),"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Tank",IF(Y289="NA/Balloon","    KiwiFuelSwitchIgnore = true",IF(Y289="standardLiquidFuel",_xlfn.CONCAT("    fuelTankUpgradeType = ",Y289,CHAR(10),"    fuelTankSizeUpgrade = ",Z289),_xlfn.CONCAT("    fuelTankUpgradeType = ",Y289))),IF(P289="RCS","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9" s="16" t="str">
        <f>IF(P289="Engine",VLOOKUP(W289,EngineUpgrades!$A$2:$C$19,2,FALSE),"")</f>
        <v/>
      </c>
      <c r="AP289" s="16" t="str">
        <f>IF(P289="Engine",VLOOKUP(W289,EngineUpgrades!$A$2:$C$19,3,FALSE),"")</f>
        <v/>
      </c>
      <c r="AQ289" s="15" t="str">
        <f>_xlfn.XLOOKUP(AO289,EngineUpgrades!$D$1:$J$1,EngineUpgrades!$D$17:$J$17,"",0,1)</f>
        <v/>
      </c>
      <c r="AR289" s="17">
        <v>2</v>
      </c>
      <c r="AS289" s="16" t="str">
        <f>IF(P289="Engine",_xlfn.XLOOKUP(_xlfn.CONCAT(N289,O289+AR289),TechTree!$C$2:$C$500,TechTree!$D$2:$D$500,"Not Valid Combination",0,1),"")</f>
        <v/>
      </c>
    </row>
  </sheetData>
  <autoFilter ref="A1:AS199" xr:uid="{49215D81-2C89-480B-B3C3-F05E5951A22F}"/>
  <phoneticPr fontId="4" type="noConversion"/>
  <dataValidations count="4">
    <dataValidation type="whole" allowBlank="1" showInputMessage="1" showErrorMessage="1" sqref="O2:O289" xr:uid="{96BB0DB9-B2B7-4C58-8F48-970E70A268C9}">
      <formula1>0</formula1>
      <formula2>12</formula2>
    </dataValidation>
    <dataValidation type="list" allowBlank="1" showInputMessage="1" showErrorMessage="1" sqref="V2:V289" xr:uid="{60517796-EFF1-422E-B157-AD1B67F87809}">
      <formula1>"mk1PodUpgrade,mk2PodUpgrade,mk3PodUpgrade,mk4PodUpgrade"</formula1>
    </dataValidation>
    <dataValidation type="list" allowBlank="1" showInputMessage="1" showErrorMessage="1" sqref="AE2:AE289" xr:uid="{C38C90EA-499B-40A2-9B9C-EB4A90FA38B0}">
      <formula1>"No,Yes"</formula1>
    </dataValidation>
    <dataValidation type="list" allowBlank="1" showInputMessage="1" showErrorMessage="1" sqref="AA2:AA28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P2:P289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P2:P289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Y2:Y289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Z2:Z289</xm:sqref>
        </x14:dataValidation>
        <x14:dataValidation type="list" allowBlank="1" showInputMessage="1" showErrorMessage="1" xr:uid="{C2C7DBC4-95A6-40AF-920C-71558FF5152D}">
          <x14:formula1>
            <xm:f>TechTree!$G$2:$G$42</xm:f>
          </x14:formula1>
          <xm:sqref>N2:N289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G437"/>
  <sheetViews>
    <sheetView showGridLines="0" zoomScaleNormal="100" workbookViewId="0">
      <selection activeCell="E18" sqref="E18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</cols>
  <sheetData>
    <row r="1" spans="1:7" x14ac:dyDescent="0.35">
      <c r="A1" s="5" t="s">
        <v>200</v>
      </c>
      <c r="B1" t="s">
        <v>201</v>
      </c>
      <c r="C1" s="1" t="s">
        <v>229</v>
      </c>
      <c r="D1" t="s">
        <v>14</v>
      </c>
      <c r="E1" t="s">
        <v>594</v>
      </c>
      <c r="G1" s="2" t="s">
        <v>228</v>
      </c>
    </row>
    <row r="2" spans="1:7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E2" t="str">
        <f>IFERROR(VLOOKUP(D2,BaseTechNodes!$A$1:$A$238,1,FALSE),"Not Valid")</f>
        <v>start</v>
      </c>
      <c r="G2" s="3" t="s">
        <v>202</v>
      </c>
    </row>
    <row r="3" spans="1:7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E3" t="str">
        <f>IFERROR(VLOOKUP(D3,BaseTechNodes!$A$1:$A$238,1,FALSE),"Not Valid")</f>
        <v>basicRocketry</v>
      </c>
      <c r="G3" s="4" t="s">
        <v>208</v>
      </c>
    </row>
    <row r="4" spans="1:7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E4" t="str">
        <f>IFERROR(VLOOKUP(D4,BaseTechNodes!$A$1:$A$238,1,FALSE),"Not Valid")</f>
        <v>basicConstruction</v>
      </c>
      <c r="G4" s="4" t="s">
        <v>219</v>
      </c>
    </row>
    <row r="5" spans="1:7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E5" t="str">
        <f>IFERROR(VLOOKUP(D5,BaseTechNodes!$A$1:$A$238,1,FALSE),"Not Valid")</f>
        <v>generalConstruction</v>
      </c>
      <c r="G5" s="4" t="s">
        <v>211</v>
      </c>
    </row>
    <row r="6" spans="1:7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E6" t="str">
        <f>IFERROR(VLOOKUP(D6,BaseTechNodes!$A$1:$A$238,1,FALSE),"Not Valid")</f>
        <v>advConstruction</v>
      </c>
      <c r="G6" s="4" t="s">
        <v>355</v>
      </c>
    </row>
    <row r="7" spans="1:7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E7" t="str">
        <f>IFERROR(VLOOKUP(D7,BaseTechNodes!$A$1:$A$238,1,FALSE),"Not Valid")</f>
        <v>actuators</v>
      </c>
      <c r="G7" s="4" t="s">
        <v>204</v>
      </c>
    </row>
    <row r="8" spans="1:7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E8" t="str">
        <f>IFERROR(VLOOKUP(D8,BaseTechNodes!$A$1:$A$238,1,FALSE),"Not Valid")</f>
        <v>advActuators</v>
      </c>
      <c r="G8" s="4" t="s">
        <v>206</v>
      </c>
    </row>
    <row r="9" spans="1:7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E9" t="str">
        <f>IFERROR(VLOOKUP(D9,BaseTechNodes!$A$1:$A$238,1,FALSE),"Not Valid")</f>
        <v>experimentalActuators</v>
      </c>
      <c r="G9" s="4" t="s">
        <v>231</v>
      </c>
    </row>
    <row r="10" spans="1:7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E10" t="str">
        <f>IFERROR(VLOOKUP(D10,BaseTechNodes!$A$1:$A$238,1,FALSE),"Not Valid")</f>
        <v>offworldManufacturing</v>
      </c>
      <c r="G10" s="4" t="s">
        <v>215</v>
      </c>
    </row>
    <row r="11" spans="1:7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E11" t="str">
        <f>IFERROR(VLOOKUP(D11,BaseTechNodes!$A$1:$A$238,1,FALSE),"Not Valid")</f>
        <v>start</v>
      </c>
      <c r="G11" s="4" t="s">
        <v>213</v>
      </c>
    </row>
    <row r="12" spans="1:7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E12" t="str">
        <f>IFERROR(VLOOKUP(D12,BaseTechNodes!$A$1:$A$238,1,FALSE),"Not Valid")</f>
        <v>basicRocketry</v>
      </c>
      <c r="G12" s="4" t="s">
        <v>342</v>
      </c>
    </row>
    <row r="13" spans="1:7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E13" t="str">
        <f>IFERROR(VLOOKUP(D13,BaseTechNodes!$A$1:$A$238,1,FALSE),"Not Valid")</f>
        <v>basicConstruction</v>
      </c>
      <c r="G13" s="4" t="s">
        <v>232</v>
      </c>
    </row>
    <row r="14" spans="1:7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E14" t="str">
        <f>IFERROR(VLOOKUP(D14,BaseTechNodes!$A$1:$A$238,1,FALSE),"Not Valid")</f>
        <v>generalConstruction</v>
      </c>
      <c r="G14" s="4" t="s">
        <v>230</v>
      </c>
    </row>
    <row r="15" spans="1:7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E15" t="str">
        <f>IFERROR(VLOOKUP(D15,BaseTechNodes!$A$1:$A$238,1,FALSE),"Not Valid")</f>
        <v>advConstruction</v>
      </c>
      <c r="G15" s="4" t="s">
        <v>205</v>
      </c>
    </row>
    <row r="16" spans="1:7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E16" t="str">
        <f>IFERROR(VLOOKUP(D16,BaseTechNodes!$A$1:$A$238,1,FALSE),"Not Valid")</f>
        <v>specializedConstruction</v>
      </c>
      <c r="G16" s="4" t="s">
        <v>224</v>
      </c>
    </row>
    <row r="17" spans="1:7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E17" t="str">
        <f>IFERROR(VLOOKUP(D17,BaseTechNodes!$A$1:$A$238,1,FALSE),"Not Valid")</f>
        <v>advMetalworks</v>
      </c>
      <c r="G17" s="4" t="s">
        <v>221</v>
      </c>
    </row>
    <row r="18" spans="1:7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E18" t="str">
        <f>IFERROR(VLOOKUP(D18,BaseTechNodes!$A$1:$A$238,1,FALSE),"Not Valid")</f>
        <v>nanolathing</v>
      </c>
      <c r="G18" s="4" t="s">
        <v>214</v>
      </c>
    </row>
    <row r="19" spans="1:7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E19" t="str">
        <f>IFERROR(VLOOKUP(D19,BaseTechNodes!$A$1:$A$238,1,FALSE),"Not Valid")</f>
        <v>exoticAlloys</v>
      </c>
      <c r="G19" s="4" t="s">
        <v>337</v>
      </c>
    </row>
    <row r="20" spans="1:7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E20" t="str">
        <f>IFERROR(VLOOKUP(D20,BaseTechNodes!$A$1:$A$238,1,FALSE),"Not Valid")</f>
        <v>aerographite</v>
      </c>
      <c r="G20" s="4" t="s">
        <v>339</v>
      </c>
    </row>
    <row r="21" spans="1:7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E21" t="str">
        <f>IFERROR(VLOOKUP(D21,BaseTechNodes!$A$1:$A$238,1,FALSE),"Not Valid")</f>
        <v>start</v>
      </c>
      <c r="G21" s="4" t="s">
        <v>338</v>
      </c>
    </row>
    <row r="22" spans="1:7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E22" t="str">
        <f>IFERROR(VLOOKUP(D22,BaseTechNodes!$A$1:$A$238,1,FALSE),"Not Valid")</f>
        <v>engineering101</v>
      </c>
      <c r="G22" s="4" t="s">
        <v>336</v>
      </c>
    </row>
    <row r="23" spans="1:7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E23" t="str">
        <f>IFERROR(VLOOKUP(D23,BaseTechNodes!$A$1:$A$238,1,FALSE),"Not Valid")</f>
        <v>science201</v>
      </c>
      <c r="G23" s="4" t="s">
        <v>361</v>
      </c>
    </row>
    <row r="24" spans="1:7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E24" t="str">
        <f>IFERROR(VLOOKUP(D24,BaseTechNodes!$A$1:$A$238,1,FALSE),"Not Valid")</f>
        <v>basicScience</v>
      </c>
      <c r="G24" s="4" t="s">
        <v>220</v>
      </c>
    </row>
    <row r="25" spans="1:7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E25" t="str">
        <f>IFERROR(VLOOKUP(D25,BaseTechNodes!$A$1:$A$238,1,FALSE),"Not Valid")</f>
        <v>earlyProbes</v>
      </c>
      <c r="G25" s="4" t="s">
        <v>352</v>
      </c>
    </row>
    <row r="26" spans="1:7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E26" t="str">
        <f>IFERROR(VLOOKUP(D26,BaseTechNodes!$A$1:$A$238,1,FALSE),"Not Valid")</f>
        <v>communicationSatellites</v>
      </c>
      <c r="G26" s="4" t="s">
        <v>226</v>
      </c>
    </row>
    <row r="27" spans="1:7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E27" t="str">
        <f>IFERROR(VLOOKUP(D27,BaseTechNodes!$A$1:$A$238,1,FALSE),"Not Valid")</f>
        <v>highGainCommunications</v>
      </c>
      <c r="G27" s="4" t="s">
        <v>334</v>
      </c>
    </row>
    <row r="28" spans="1:7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E28" t="str">
        <f>IFERROR(VLOOKUP(D28,BaseTechNodes!$A$1:$A$238,1,FALSE),"Not Valid")</f>
        <v>signalProcessing</v>
      </c>
      <c r="G28" s="4" t="s">
        <v>218</v>
      </c>
    </row>
    <row r="29" spans="1:7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E29" t="str">
        <f>IFERROR(VLOOKUP(D29,BaseTechNodes!$A$1:$A$238,1,FALSE),"Not Valid")</f>
        <v>digitalSignalProcessing</v>
      </c>
      <c r="G29" s="4" t="s">
        <v>233</v>
      </c>
    </row>
    <row r="30" spans="1:7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E30" t="str">
        <f>IFERROR(VLOOKUP(D30,BaseTechNodes!$A$1:$A$238,1,FALSE),"Not Valid")</f>
        <v>xBandCommunications</v>
      </c>
      <c r="G30" s="4" t="s">
        <v>222</v>
      </c>
    </row>
    <row r="31" spans="1:7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E31" t="str">
        <f>IFERROR(VLOOKUP(D31,BaseTechNodes!$A$1:$A$238,1,FALSE),"Not Valid")</f>
        <v>deepSpaceOpticalCommunications</v>
      </c>
      <c r="G31" s="4" t="s">
        <v>207</v>
      </c>
    </row>
    <row r="32" spans="1:7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E32" t="str">
        <f>IFERROR(VLOOKUP(D32,BaseTechNodes!$A$1:$A$238,1,FALSE),"Not Valid")</f>
        <v>quantumCommunications</v>
      </c>
      <c r="G32" s="4" t="s">
        <v>210</v>
      </c>
    </row>
    <row r="33" spans="1:7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E33" t="str">
        <f>IFERROR(VLOOKUP(D33,BaseTechNodes!$A$1:$A$238,1,FALSE),"Not Valid")</f>
        <v>start</v>
      </c>
      <c r="G33" s="4" t="s">
        <v>9</v>
      </c>
    </row>
    <row r="34" spans="1:7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E34" t="str">
        <f>IFERROR(VLOOKUP(D34,BaseTechNodes!$A$1:$A$238,1,FALSE),"Not Valid")</f>
        <v>engineering101</v>
      </c>
      <c r="G34" s="4" t="s">
        <v>212</v>
      </c>
    </row>
    <row r="35" spans="1:7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E35" t="str">
        <f>IFERROR(VLOOKUP(D35,BaseTechNodes!$A$1:$A$238,1,FALSE),"Not Valid")</f>
        <v>science201</v>
      </c>
      <c r="G35" s="4" t="s">
        <v>217</v>
      </c>
    </row>
    <row r="36" spans="1:7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E36" t="str">
        <f>IFERROR(VLOOKUP(D36,BaseTechNodes!$A$1:$A$238,1,FALSE),"Not Valid")</f>
        <v>batteryTech</v>
      </c>
      <c r="G36" s="4" t="s">
        <v>216</v>
      </c>
    </row>
    <row r="37" spans="1:7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E37" t="str">
        <f>IFERROR(VLOOKUP(D37,BaseTechNodes!$A$1:$A$238,1,FALSE),"Not Valid")</f>
        <v>electrics</v>
      </c>
      <c r="G37" s="4" t="s">
        <v>351</v>
      </c>
    </row>
    <row r="38" spans="1:7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E38" t="str">
        <f>IFERROR(VLOOKUP(D38,BaseTechNodes!$A$1:$A$238,1,FALSE),"Not Valid")</f>
        <v>advElectrics</v>
      </c>
      <c r="G38" s="4" t="s">
        <v>209</v>
      </c>
    </row>
    <row r="39" spans="1:7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E39" t="str">
        <f>IFERROR(VLOOKUP(D39,BaseTechNodes!$A$1:$A$238,1,FALSE),"Not Valid")</f>
        <v>largeElectrics</v>
      </c>
      <c r="G39" s="4" t="s">
        <v>227</v>
      </c>
    </row>
    <row r="40" spans="1:7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E40" t="str">
        <f>IFERROR(VLOOKUP(D40,BaseTechNodes!$A$1:$A$238,1,FALSE),"Not Valid")</f>
        <v>specializedElectrics</v>
      </c>
      <c r="G40" s="4" t="s">
        <v>225</v>
      </c>
    </row>
    <row r="41" spans="1:7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E41" t="str">
        <f>IFERROR(VLOOKUP(D41,BaseTechNodes!$A$1:$A$238,1,FALSE),"Not Valid")</f>
        <v>experimentalElectrics</v>
      </c>
      <c r="G41" s="4" t="s">
        <v>223</v>
      </c>
    </row>
    <row r="42" spans="1:7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E42" t="str">
        <f>IFERROR(VLOOKUP(D42,BaseTechNodes!$A$1:$A$238,1,FALSE),"Not Valid")</f>
        <v>highTechElectricalSystems</v>
      </c>
      <c r="G42" s="20" t="s">
        <v>113</v>
      </c>
    </row>
    <row r="43" spans="1:7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  <c r="E43" t="str">
        <f>IFERROR(VLOOKUP(D43,BaseTechNodes!$A$1:$A$238,1,FALSE),"Not Valid")</f>
        <v>highPowerElectricalSystems</v>
      </c>
    </row>
    <row r="44" spans="1:7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  <c r="E44" t="str">
        <f>IFERROR(VLOOKUP(D44,BaseTechNodes!$A$1:$A$238,1,FALSE),"Not Valid")</f>
        <v>experimentalElectricalSystems</v>
      </c>
    </row>
    <row r="45" spans="1:7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  <c r="E45" t="str">
        <f>IFERROR(VLOOKUP(D45,BaseTechNodes!$A$1:$A$238,1,FALSE),"Not Valid")</f>
        <v>exoticElectricalSystems</v>
      </c>
    </row>
    <row r="46" spans="1:7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  <c r="E46" t="str">
        <f>IFERROR(VLOOKUP(D46,BaseTechNodes!$A$1:$A$238,1,FALSE),"Not Valid")</f>
        <v>start</v>
      </c>
    </row>
    <row r="47" spans="1:7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  <c r="E47" t="str">
        <f>IFERROR(VLOOKUP(D47,BaseTechNodes!$A$1:$A$238,1,FALSE),"Not Valid")</f>
        <v>earlyFlight</v>
      </c>
    </row>
    <row r="48" spans="1:7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  <c r="E48" t="str">
        <f>IFERROR(VLOOKUP(D48,BaseTechNodes!$A$1:$A$238,1,FALSE),"Not Valid")</f>
        <v>stability</v>
      </c>
    </row>
    <row r="49" spans="1:5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  <c r="E49" t="str">
        <f>IFERROR(VLOOKUP(D49,BaseTechNodes!$A$1:$A$238,1,FALSE),"Not Valid")</f>
        <v>aviation</v>
      </c>
    </row>
    <row r="50" spans="1:5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  <c r="E50" t="str">
        <f>IFERROR(VLOOKUP(D50,BaseTechNodes!$A$1:$A$238,1,FALSE),"Not Valid")</f>
        <v>streamlinedFlight</v>
      </c>
    </row>
    <row r="51" spans="1:5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  <c r="E51" t="str">
        <f>IFERROR(VLOOKUP(D51,BaseTechNodes!$A$1:$A$238,1,FALSE),"Not Valid")</f>
        <v>supersonicFlight</v>
      </c>
    </row>
    <row r="52" spans="1:5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  <c r="E52" t="str">
        <f>IFERROR(VLOOKUP(D52,BaseTechNodes!$A$1:$A$238,1,FALSE),"Not Valid")</f>
        <v>highAltitudeFlight</v>
      </c>
    </row>
    <row r="53" spans="1:5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  <c r="E53" t="str">
        <f>IFERROR(VLOOKUP(D53,BaseTechNodes!$A$1:$A$238,1,FALSE),"Not Valid")</f>
        <v>hypersonicFlight</v>
      </c>
    </row>
    <row r="54" spans="1:5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  <c r="E54" t="str">
        <f>IFERROR(VLOOKUP(D54,BaseTechNodes!$A$1:$A$238,1,FALSE),"Not Valid")</f>
        <v>aerospaceTech</v>
      </c>
    </row>
    <row r="55" spans="1:5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  <c r="E56" t="str">
        <f>IFERROR(VLOOKUP(D56,BaseTechNodes!$A$1:$A$238,1,FALSE),"Not Valid")</f>
        <v>simpleCommandModules</v>
      </c>
    </row>
    <row r="57" spans="1:5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  <c r="E57" t="str">
        <f>IFERROR(VLOOKUP(D57,BaseTechNodes!$A$1:$A$238,1,FALSE),"Not Valid")</f>
        <v>commandModules</v>
      </c>
    </row>
    <row r="58" spans="1:5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  <c r="E58" t="str">
        <f>IFERROR(VLOOKUP(D58,BaseTechNodes!$A$1:$A$238,1,FALSE),"Not Valid")</f>
        <v>heavyCommandModules</v>
      </c>
    </row>
    <row r="59" spans="1:5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  <c r="E61" t="str">
        <f>IFERROR(VLOOKUP(D61,BaseTechNodes!$A$1:$A$238,1,FALSE),"Not Valid")</f>
        <v>heavyCommandCenters</v>
      </c>
    </row>
    <row r="62" spans="1:5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  <c r="E66" t="str">
        <f>IFERROR(VLOOKUP(D66,BaseTechNodes!$A$1:$A$238,1,FALSE),"Not Valid")</f>
        <v>specializedLanders</v>
      </c>
    </row>
    <row r="67" spans="1:5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  <c r="E67" t="str">
        <f>IFERROR(VLOOKUP(D67,BaseTechNodes!$A$1:$A$238,1,FALSE),"Not Valid")</f>
        <v>heavyLanders</v>
      </c>
    </row>
    <row r="68" spans="1:5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  <c r="E68" t="str">
        <f>IFERROR(VLOOKUP(D68,BaseTechNodes!$A$1:$A$238,1,FALSE),"Not Valid")</f>
        <v>start</v>
      </c>
    </row>
    <row r="69" spans="1:5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  <c r="E69" t="str">
        <f>IFERROR(VLOOKUP(D69,BaseTechNodes!$A$1:$A$238,1,FALSE),"Not Valid")</f>
        <v>basicCryoRocketry</v>
      </c>
    </row>
    <row r="70" spans="1:5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  <c r="E70" t="str">
        <f>IFERROR(VLOOKUP(D70,BaseTechNodes!$A$1:$A$238,1,FALSE),"Not Valid")</f>
        <v>generalCryoRocketry</v>
      </c>
    </row>
    <row r="71" spans="1:5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  <c r="E71" t="str">
        <f>IFERROR(VLOOKUP(D71,BaseTechNodes!$A$1:$A$238,1,FALSE),"Not Valid")</f>
        <v>advancedCryoRocketry</v>
      </c>
    </row>
    <row r="72" spans="1:5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  <c r="E72" t="str">
        <f>IFERROR(VLOOKUP(D72,BaseTechNodes!$A$1:$A$238,1,FALSE),"Not Valid")</f>
        <v>heavyCryoRocketry</v>
      </c>
    </row>
    <row r="73" spans="1:5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  <c r="E73" t="str">
        <f>IFERROR(VLOOKUP(D73,BaseTechNodes!$A$1:$A$238,1,FALSE),"Not Valid")</f>
        <v>heavierCryoRocketry</v>
      </c>
    </row>
    <row r="74" spans="1:5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  <c r="E75" t="str">
        <f>IFERROR(VLOOKUP(D75,BaseTechNodes!$A$1:$A$238,1,FALSE),"Not Valid")</f>
        <v>veryHeavyCryoRocketry</v>
      </c>
    </row>
    <row r="76" spans="1:5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  <c r="E77" t="str">
        <f>IFERROR(VLOOKUP(D77,BaseTechNodes!$A$1:$A$238,1,FALSE),"Not Valid")</f>
        <v>giganticCryoRocketry</v>
      </c>
    </row>
    <row r="78" spans="1:5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  <c r="E78" t="str">
        <f>IFERROR(VLOOKUP(D78,BaseTechNodes!$A$1:$A$238,1,FALSE),"Not Valid")</f>
        <v>colossalCryoRocketry</v>
      </c>
    </row>
    <row r="79" spans="1:5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  <c r="E79" t="str">
        <f>IFERROR(VLOOKUP(D79,BaseTechNodes!$A$1:$A$238,1,FALSE),"Not Valid")</f>
        <v>start</v>
      </c>
    </row>
    <row r="80" spans="1:5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  <c r="E80" t="str">
        <f>IFERROR(VLOOKUP(D80,BaseTechNodes!$A$1:$A$238,1,FALSE),"Not Valid")</f>
        <v>basicRocketry</v>
      </c>
    </row>
    <row r="81" spans="1:5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  <c r="E81" t="str">
        <f>IFERROR(VLOOKUP(D81,BaseTechNodes!$A$1:$A$238,1,FALSE),"Not Valid")</f>
        <v>basicConstruction</v>
      </c>
    </row>
    <row r="82" spans="1:5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  <c r="E82" t="str">
        <f>IFERROR(VLOOKUP(D82,BaseTechNodes!$A$1:$A$238,1,FALSE),"Not Valid")</f>
        <v>decoupling</v>
      </c>
    </row>
    <row r="83" spans="1:5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  <c r="E83" t="str">
        <f>IFERROR(VLOOKUP(D83,BaseTechNodes!$A$1:$A$238,1,FALSE),"Not Valid")</f>
        <v>docking</v>
      </c>
    </row>
    <row r="84" spans="1:5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  <c r="E84" t="str">
        <f>IFERROR(VLOOKUP(D84,BaseTechNodes!$A$1:$A$238,1,FALSE),"Not Valid")</f>
        <v>advancedDecoupling</v>
      </c>
    </row>
    <row r="85" spans="1:5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  <c r="E85" t="str">
        <f>IFERROR(VLOOKUP(D85,BaseTechNodes!$A$1:$A$238,1,FALSE),"Not Valid")</f>
        <v>enginePlates</v>
      </c>
    </row>
    <row r="86" spans="1:5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  <c r="E86" t="str">
        <f>IFERROR(VLOOKUP(D86,BaseTechNodes!$A$1:$A$238,1,FALSE),"Not Valid")</f>
        <v>advancedDocking</v>
      </c>
    </row>
    <row r="87" spans="1:5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  <c r="E87" t="str">
        <f>IFERROR(VLOOKUP(D87,BaseTechNodes!$A$1:$A$238,1,FALSE),"Not Valid")</f>
        <v>advancedEnginePlates</v>
      </c>
    </row>
    <row r="88" spans="1:5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  <c r="E89" t="str">
        <f>IFERROR(VLOOKUP(D89,BaseTechNodes!$A$1:$A$238,1,FALSE),"Not Valid")</f>
        <v>extremeFuelStorage</v>
      </c>
    </row>
    <row r="90" spans="1:5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  <c r="E90" t="str">
        <f>IFERROR(VLOOKUP(D90,BaseTechNodes!$A$1:$A$238,1,FALSE),"Not Valid")</f>
        <v>basicFlightControl</v>
      </c>
    </row>
    <row r="91" spans="1:5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  <c r="E91" t="str">
        <f>IFERROR(VLOOKUP(D91,BaseTechNodes!$A$1:$A$238,1,FALSE),"Not Valid")</f>
        <v>flightControl</v>
      </c>
    </row>
    <row r="92" spans="1:5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  <c r="E92" t="str">
        <f>IFERROR(VLOOKUP(D92,BaseTechNodes!$A$1:$A$238,1,FALSE),"Not Valid")</f>
        <v>propulsionSystems</v>
      </c>
    </row>
    <row r="93" spans="1:5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  <c r="E93" t="str">
        <f>IFERROR(VLOOKUP(D93,BaseTechNodes!$A$1:$A$238,1,FALSE),"Not Valid")</f>
        <v>precisionPropulsion</v>
      </c>
    </row>
    <row r="94" spans="1:5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  <c r="E95" t="str">
        <f>IFERROR(VLOOKUP(D95,BaseTechNodes!$A$1:$A$238,1,FALSE),"Not Valid")</f>
        <v>ionPropulsion</v>
      </c>
    </row>
    <row r="96" spans="1:5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  <c r="E96" t="str">
        <f>IFERROR(VLOOKUP(D96,BaseTechNodes!$A$1:$A$238,1,FALSE),"Not Valid")</f>
        <v>advIonPropulsion</v>
      </c>
    </row>
    <row r="97" spans="1:5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  <c r="E97" t="str">
        <f>IFERROR(VLOOKUP(D97,BaseTechNodes!$A$1:$A$238,1,FALSE),"Not Valid")</f>
        <v>advGriddedThrusters</v>
      </c>
    </row>
    <row r="98" spans="1:5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  <c r="E98" t="str">
        <f>IFERROR(VLOOKUP(D98,BaseTechNodes!$A$1:$A$238,1,FALSE),"Not Valid")</f>
        <v>expGriddedThrusters</v>
      </c>
    </row>
    <row r="99" spans="1:5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  <c r="E100" t="str">
        <f>IFERROR(VLOOKUP(D100,BaseTechNodes!$A$1:$A$238,1,FALSE),"Not Valid")</f>
        <v>start</v>
      </c>
    </row>
    <row r="101" spans="1:5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  <c r="E101" t="str">
        <f>IFERROR(VLOOKUP(D101,BaseTechNodes!$A$1:$A$238,1,FALSE),"Not Valid")</f>
        <v>earlyFlight</v>
      </c>
    </row>
    <row r="102" spans="1:5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  <c r="E102" t="str">
        <f>IFERROR(VLOOKUP(D102,BaseTechNodes!$A$1:$A$238,1,FALSE),"Not Valid")</f>
        <v>stability</v>
      </c>
    </row>
    <row r="103" spans="1:5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  <c r="E103" t="str">
        <f>IFERROR(VLOOKUP(D103,BaseTechNodes!$A$1:$A$238,1,FALSE),"Not Valid")</f>
        <v>aviation</v>
      </c>
    </row>
    <row r="104" spans="1:5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  <c r="E104" t="str">
        <f>IFERROR(VLOOKUP(D104,BaseTechNodes!$A$1:$A$238,1,FALSE),"Not Valid")</f>
        <v>streamlinedFlight</v>
      </c>
    </row>
    <row r="105" spans="1:5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  <c r="E105" t="str">
        <f>IFERROR(VLOOKUP(D105,BaseTechNodes!$A$1:$A$238,1,FALSE),"Not Valid")</f>
        <v>supersonicFlight</v>
      </c>
    </row>
    <row r="106" spans="1:5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  <c r="E106" t="str">
        <f>IFERROR(VLOOKUP(D106,BaseTechNodes!$A$1:$A$238,1,FALSE),"Not Valid")</f>
        <v>highAltitudeFlight</v>
      </c>
    </row>
    <row r="107" spans="1:5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  <c r="E107" t="str">
        <f>IFERROR(VLOOKUP(D107,BaseTechNodes!$A$1:$A$238,1,FALSE),"Not Valid")</f>
        <v>hypersonicFlight</v>
      </c>
    </row>
    <row r="108" spans="1:5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  <c r="E108" t="str">
        <f>IFERROR(VLOOKUP(D108,BaseTechNodes!$A$1:$A$238,1,FALSE),"Not Valid")</f>
        <v>aerospaceTech</v>
      </c>
    </row>
    <row r="109" spans="1:5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  <c r="E110" t="str">
        <f>IFERROR(VLOOKUP(D110,BaseTechNodes!$A$1:$A$238,1,FALSE),"Not Valid")</f>
        <v>start</v>
      </c>
    </row>
    <row r="111" spans="1:5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  <c r="E111" t="str">
        <f>IFERROR(VLOOKUP(D111,BaseTechNodes!$A$1:$A$238,1,FALSE),"Not Valid")</f>
        <v>earlyFlight</v>
      </c>
    </row>
    <row r="112" spans="1:5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  <c r="E112" t="str">
        <f>IFERROR(VLOOKUP(D112,BaseTechNodes!$A$1:$A$238,1,FALSE),"Not Valid")</f>
        <v>stability</v>
      </c>
    </row>
    <row r="113" spans="1:5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  <c r="E113" t="str">
        <f>IFERROR(VLOOKUP(D113,BaseTechNodes!$A$1:$A$238,1,FALSE),"Not Valid")</f>
        <v>aviation</v>
      </c>
    </row>
    <row r="114" spans="1:5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  <c r="E115" t="str">
        <f>IFERROR(VLOOKUP(D115,BaseTechNodes!$A$1:$A$238,1,FALSE),"Not Valid")</f>
        <v>advAerodynamics</v>
      </c>
    </row>
    <row r="116" spans="1:5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  <c r="E116" t="str">
        <f>IFERROR(VLOOKUP(D116,BaseTechNodes!$A$1:$A$238,1,FALSE),"Not Valid")</f>
        <v>heavyAerodynamics</v>
      </c>
    </row>
    <row r="117" spans="1:5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  <c r="E120" t="str">
        <f>IFERROR(VLOOKUP(D120,BaseTechNodes!$A$1:$A$238,1,FALSE),"Not Valid")</f>
        <v>spaceExploration</v>
      </c>
    </row>
    <row r="121" spans="1:5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  <c r="E121" t="str">
        <f>IFERROR(VLOOKUP(D121,BaseTechNodes!$A$1:$A$238,1,FALSE),"Not Valid")</f>
        <v>advExploration</v>
      </c>
    </row>
    <row r="122" spans="1:5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  <c r="E122" t="str">
        <f>IFERROR(VLOOKUP(D122,BaseTechNodes!$A$1:$A$238,1,FALSE),"Not Valid")</f>
        <v>start</v>
      </c>
    </row>
    <row r="123" spans="1:5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  <c r="E123" t="str">
        <f>IFERROR(VLOOKUP(D123,BaseTechNodes!$A$1:$A$238,1,FALSE),"Not Valid")</f>
        <v>earlyFlight</v>
      </c>
    </row>
    <row r="124" spans="1:5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  <c r="E124" t="str">
        <f>IFERROR(VLOOKUP(D124,BaseTechNodes!$A$1:$A$238,1,FALSE),"Not Valid")</f>
        <v>stability</v>
      </c>
    </row>
    <row r="125" spans="1:5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  <c r="E125" t="str">
        <f>IFERROR(VLOOKUP(D125,BaseTechNodes!$A$1:$A$238,1,FALSE),"Not Valid")</f>
        <v>aviation</v>
      </c>
    </row>
    <row r="126" spans="1:5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  <c r="E126" t="str">
        <f>IFERROR(VLOOKUP(D126,BaseTechNodes!$A$1:$A$238,1,FALSE),"Not Valid")</f>
        <v>landing</v>
      </c>
    </row>
    <row r="127" spans="1:5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  <c r="E127" t="str">
        <f>IFERROR(VLOOKUP(D127,BaseTechNodes!$A$1:$A$238,1,FALSE),"Not Valid")</f>
        <v>fieldScience</v>
      </c>
    </row>
    <row r="128" spans="1:5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  <c r="E128" t="str">
        <f>IFERROR(VLOOKUP(D128,BaseTechNodes!$A$1:$A$238,1,FALSE),"Not Valid")</f>
        <v>advLanding</v>
      </c>
    </row>
    <row r="129" spans="1:5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  <c r="E129" t="str">
        <f>IFERROR(VLOOKUP(D129,BaseTechNodes!$A$1:$A$238,1,FALSE),"Not Valid")</f>
        <v>heavyLanding</v>
      </c>
    </row>
    <row r="130" spans="1:5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  <c r="E130" t="str">
        <f>IFERROR(VLOOKUP(D130,BaseTechNodes!$A$1:$A$238,1,FALSE),"Not Valid")</f>
        <v>advancedMotors</v>
      </c>
    </row>
    <row r="131" spans="1:5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  <c r="E131" t="str">
        <f>IFERROR(VLOOKUP(D131,BaseTechNodes!$A$1:$A$238,1,FALSE),"Not Valid")</f>
        <v>start</v>
      </c>
    </row>
    <row r="132" spans="1:5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  <c r="E132" t="str">
        <f>IFERROR(VLOOKUP(D132,BaseTechNodes!$A$1:$A$238,1,FALSE),"Not Valid")</f>
        <v>basicRocketry</v>
      </c>
    </row>
    <row r="133" spans="1:5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  <c r="E133" t="str">
        <f>IFERROR(VLOOKUP(D133,BaseTechNodes!$A$1:$A$238,1,FALSE),"Not Valid")</f>
        <v>generalRocketry</v>
      </c>
    </row>
    <row r="134" spans="1:5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  <c r="E134" t="str">
        <f>IFERROR(VLOOKUP(D134,BaseTechNodes!$A$1:$A$238,1,FALSE),"Not Valid")</f>
        <v>advRocketry</v>
      </c>
    </row>
    <row r="135" spans="1:5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  <c r="E135" t="str">
        <f>IFERROR(VLOOKUP(D135,BaseTechNodes!$A$1:$A$238,1,FALSE),"Not Valid")</f>
        <v>heavyRocketry</v>
      </c>
    </row>
    <row r="136" spans="1:5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  <c r="E136" t="str">
        <f>IFERROR(VLOOKUP(D136,BaseTechNodes!$A$1:$A$238,1,FALSE),"Not Valid")</f>
        <v>heavierRocketry</v>
      </c>
    </row>
    <row r="137" spans="1:5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  <c r="E138" t="str">
        <f>IFERROR(VLOOKUP(D138,BaseTechNodes!$A$1:$A$238,1,FALSE),"Not Valid")</f>
        <v>veryHeavyRocketry</v>
      </c>
    </row>
    <row r="139" spans="1:5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  <c r="E140" t="str">
        <f>IFERROR(VLOOKUP(D140,BaseTechNodes!$A$1:$A$238,1,FALSE),"Not Valid")</f>
        <v>giganticRocketry</v>
      </c>
    </row>
    <row r="141" spans="1:5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  <c r="E141" t="str">
        <f>IFERROR(VLOOKUP(D141,BaseTechNodes!$A$1:$A$238,1,FALSE),"Not Valid")</f>
        <v>colossalRocketry</v>
      </c>
    </row>
    <row r="142" spans="1:5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  <c r="E142" t="str">
        <f>IFERROR(VLOOKUP(D142,BaseTechNodes!$A$1:$A$238,1,FALSE),"Not Valid")</f>
        <v>start</v>
      </c>
    </row>
    <row r="143" spans="1:5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  <c r="E143" t="str">
        <f>IFERROR(VLOOKUP(D143,BaseTechNodes!$A$1:$A$238,1,FALSE),"Not Valid")</f>
        <v>basicRocketry</v>
      </c>
    </row>
    <row r="144" spans="1:5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  <c r="E144" t="str">
        <f>IFERROR(VLOOKUP(D144,BaseTechNodes!$A$1:$A$238,1,FALSE),"Not Valid")</f>
        <v>earlyFuelSystems</v>
      </c>
    </row>
    <row r="145" spans="1:5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  <c r="E145" t="str">
        <f>IFERROR(VLOOKUP(D145,BaseTechNodes!$A$1:$A$238,1,FALSE),"Not Valid")</f>
        <v>basicFuelSystems</v>
      </c>
    </row>
    <row r="146" spans="1:5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  <c r="E146" t="str">
        <f>IFERROR(VLOOKUP(D146,BaseTechNodes!$A$1:$A$238,1,FALSE),"Not Valid")</f>
        <v>fuelSystems</v>
      </c>
    </row>
    <row r="147" spans="1:5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  <c r="E147" t="str">
        <f>IFERROR(VLOOKUP(D147,BaseTechNodes!$A$1:$A$238,1,FALSE),"Not Valid")</f>
        <v>advFuelSystems</v>
      </c>
    </row>
    <row r="148" spans="1:5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  <c r="E151" t="str">
        <f>IFERROR(VLOOKUP(D151,BaseTechNodes!$A$1:$A$238,1,FALSE),"Not Valid")</f>
        <v>exoticFuelStorage</v>
      </c>
    </row>
    <row r="152" spans="1:5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  <c r="E153" t="str">
        <f>IFERROR(VLOOKUP(D153,BaseTechNodes!$A$1:$A$238,1,FALSE),"Not Valid")</f>
        <v>start</v>
      </c>
    </row>
    <row r="154" spans="1:5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  <c r="E154" t="str">
        <f>IFERROR(VLOOKUP(D154,BaseTechNodes!$A$1:$A$238,1,FALSE),"Not Valid")</f>
        <v>basicRocketry</v>
      </c>
    </row>
    <row r="155" spans="1:5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  <c r="E156" t="str">
        <f>IFERROR(VLOOKUP(D156,BaseTechNodes!$A$1:$A$238,1,FALSE),"Not Valid")</f>
        <v>flightControl</v>
      </c>
    </row>
    <row r="157" spans="1:5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  <c r="E157" t="str">
        <f>IFERROR(VLOOKUP(D157,BaseTechNodes!$A$1:$A$238,1,FALSE),"Not Valid")</f>
        <v>advFlightControl</v>
      </c>
    </row>
    <row r="158" spans="1:5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  <c r="E160" t="str">
        <f>IFERROR(VLOOKUP(D160,BaseTechNodes!$A$1:$A$238,1,FALSE),"Not Valid")</f>
        <v>exoticControl</v>
      </c>
    </row>
    <row r="161" spans="1:5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571</v>
      </c>
      <c r="E163" t="str">
        <f>IFERROR(VLOOKUP(D163,BaseTechNodes!$A$1:$A$238,1,FALSE),"Not Valid")</f>
        <v>nuclearFuelSystems</v>
      </c>
    </row>
    <row r="164" spans="1:5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  <c r="E164" t="str">
        <f>IFERROR(VLOOKUP(D164,BaseTechNodes!$A$1:$A$238,1,FALSE),"Not Valid")</f>
        <v>nuclearPropulsion</v>
      </c>
    </row>
    <row r="165" spans="1:5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340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  <c r="E170" t="str">
        <f>IFERROR(VLOOKUP(D170,BaseTechNodes!$A$1:$A$238,1,FALSE),"Not Valid")</f>
        <v>survivability</v>
      </c>
    </row>
    <row r="171" spans="1:5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  <c r="E172" t="str">
        <f>IFERROR(VLOOKUP(D172,BaseTechNodes!$A$1:$A$238,1,FALSE),"Not Valid")</f>
        <v>spaceExploration</v>
      </c>
    </row>
    <row r="173" spans="1:5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  <c r="E173" t="str">
        <f>IFERROR(VLOOKUP(D173,BaseTechNodes!$A$1:$A$238,1,FALSE),"Not Valid")</f>
        <v>advExploration</v>
      </c>
    </row>
    <row r="174" spans="1:5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  <c r="E174" t="str">
        <f>IFERROR(VLOOKUP(D174,BaseTechNodes!$A$1:$A$238,1,FALSE),"Not Valid")</f>
        <v>plasmaPropulsion</v>
      </c>
    </row>
    <row r="175" spans="1:5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  <c r="E175" t="str">
        <f>IFERROR(VLOOKUP(D175,BaseTechNodes!$A$1:$A$238,1,FALSE),"Not Valid")</f>
        <v>advEMSystems</v>
      </c>
    </row>
    <row r="176" spans="1:5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341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  <c r="E178" t="str">
        <f>IFERROR(VLOOKUP(D178,BaseTechNodes!$A$1:$A$238,1,FALSE),"Not Valid")</f>
        <v>start</v>
      </c>
    </row>
    <row r="179" spans="1:5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  <c r="E179" t="str">
        <f>IFERROR(VLOOKUP(D179,BaseTechNodes!$A$1:$A$238,1,FALSE),"Not Valid")</f>
        <v>engineering101</v>
      </c>
    </row>
    <row r="180" spans="1:5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  <c r="E180" t="str">
        <f>IFERROR(VLOOKUP(D180,BaseTechNodes!$A$1:$A$238,1,FALSE),"Not Valid")</f>
        <v>science201</v>
      </c>
    </row>
    <row r="181" spans="1:5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  <c r="E181" t="str">
        <f>IFERROR(VLOOKUP(D181,BaseTechNodes!$A$1:$A$238,1,FALSE),"Not Valid")</f>
        <v>basicScience</v>
      </c>
    </row>
    <row r="182" spans="1:5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  <c r="E182" t="str">
        <f>IFERROR(VLOOKUP(D182,BaseTechNodes!$A$1:$A$238,1,FALSE),"Not Valid")</f>
        <v>earlyProbes</v>
      </c>
    </row>
    <row r="183" spans="1:5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  <c r="E184" t="str">
        <f>IFERROR(VLOOKUP(D184,BaseTechNodes!$A$1:$A$238,1,FALSE),"Not Valid")</f>
        <v>unmannedTech</v>
      </c>
    </row>
    <row r="185" spans="1:5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  <c r="E185" t="str">
        <f>IFERROR(VLOOKUP(D185,BaseTechNodes!$A$1:$A$238,1,FALSE),"Not Valid")</f>
        <v>advUnmanned</v>
      </c>
    </row>
    <row r="186" spans="1:5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  <c r="E186" t="str">
        <f>IFERROR(VLOOKUP(D186,BaseTechNodes!$A$1:$A$238,1,FALSE),"Not Valid")</f>
        <v>largeUnmanned</v>
      </c>
    </row>
    <row r="187" spans="1:5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342</v>
      </c>
      <c r="B188">
        <v>7</v>
      </c>
      <c r="C188" s="1" t="str">
        <f t="shared" si="2"/>
        <v>Drone Core7</v>
      </c>
      <c r="D188" t="s">
        <v>31</v>
      </c>
      <c r="E188" t="str">
        <f>IFERROR(VLOOKUP(D188,BaseTechNodes!$A$1:$A$238,1,FALSE),"Not Valid")</f>
        <v>automation</v>
      </c>
    </row>
    <row r="189" spans="1:5" x14ac:dyDescent="0.35">
      <c r="A189" s="5" t="s">
        <v>342</v>
      </c>
      <c r="B189">
        <v>8</v>
      </c>
      <c r="C189" s="1" t="str">
        <f t="shared" si="2"/>
        <v>Drone Core8</v>
      </c>
      <c r="D189" t="s">
        <v>175</v>
      </c>
      <c r="E189" t="str">
        <f>IFERROR(VLOOKUP(D189,BaseTechNodes!$A$1:$A$238,1,FALSE),"Not Valid")</f>
        <v>mechatronics</v>
      </c>
    </row>
    <row r="190" spans="1:5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  <c r="E190" t="str">
        <f>IFERROR(VLOOKUP(D190,BaseTechNodes!$A$1:$A$238,1,FALSE),"Not Valid")</f>
        <v>start</v>
      </c>
    </row>
    <row r="191" spans="1:5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  <c r="E191" t="str">
        <f>IFERROR(VLOOKUP(D191,BaseTechNodes!$A$1:$A$238,1,FALSE),"Not Valid")</f>
        <v>engineering101</v>
      </c>
    </row>
    <row r="192" spans="1:5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  <c r="E192" t="str">
        <f>IFERROR(VLOOKUP(D192,BaseTechNodes!$A$1:$A$238,1,FALSE),"Not Valid")</f>
        <v>science201</v>
      </c>
    </row>
    <row r="193" spans="1:5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  <c r="E193" t="str">
        <f>IFERROR(VLOOKUP(D193,BaseTechNodes!$A$1:$A$238,1,FALSE),"Not Valid")</f>
        <v>basicScience</v>
      </c>
    </row>
    <row r="194" spans="1:5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  <c r="E194" t="str">
        <f>IFERROR(VLOOKUP(D194,BaseTechNodes!$A$1:$A$238,1,FALSE),"Not Valid")</f>
        <v>appliedScience</v>
      </c>
    </row>
    <row r="195" spans="1:5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  <c r="E195" t="str">
        <f>IFERROR(VLOOKUP(D195,BaseTechNodes!$A$1:$A$238,1,FALSE),"Not Valid")</f>
        <v>exactScience</v>
      </c>
    </row>
    <row r="196" spans="1:5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  <c r="E196" t="str">
        <f>IFERROR(VLOOKUP(D196,BaseTechNodes!$A$1:$A$238,1,FALSE),"Not Valid")</f>
        <v>scienceTech</v>
      </c>
    </row>
    <row r="197" spans="1:5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  <c r="E197" t="str">
        <f>IFERROR(VLOOKUP(D197,BaseTechNodes!$A$1:$A$238,1,FALSE),"Not Valid")</f>
        <v>advScienceTech</v>
      </c>
    </row>
    <row r="198" spans="1:5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  <c r="E199" t="str">
        <f>IFERROR(VLOOKUP(D199,BaseTechNodes!$A$1:$A$238,1,FALSE),"Not Valid")</f>
        <v>metascience</v>
      </c>
    </row>
    <row r="200" spans="1:5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  <c r="E200" t="str">
        <f>IFERROR(VLOOKUP(D200,BaseTechNodes!$A$1:$A$238,1,FALSE),"Not Valid")</f>
        <v>start</v>
      </c>
    </row>
    <row r="201" spans="1:5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  <c r="E201" t="str">
        <f>IFERROR(VLOOKUP(D201,BaseTechNodes!$A$1:$A$238,1,FALSE),"Not Valid")</f>
        <v>basicRocketry</v>
      </c>
    </row>
    <row r="202" spans="1:5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  <c r="E203" t="str">
        <f>IFERROR(VLOOKUP(D203,BaseTechNodes!$A$1:$A$238,1,FALSE),"Not Valid")</f>
        <v>flightControl</v>
      </c>
    </row>
    <row r="204" spans="1:5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  <c r="E204" t="str">
        <f>IFERROR(VLOOKUP(D204,BaseTechNodes!$A$1:$A$238,1,FALSE),"Not Valid")</f>
        <v>advFlightControl</v>
      </c>
    </row>
    <row r="205" spans="1:5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  <c r="E207" t="str">
        <f>IFERROR(VLOOKUP(D207,BaseTechNodes!$A$1:$A$238,1,FALSE),"Not Valid")</f>
        <v>exoticControl</v>
      </c>
    </row>
    <row r="208" spans="1:5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  <c r="E209" t="str">
        <f>IFERROR(VLOOKUP(D209,BaseTechNodes!$A$1:$A$238,1,FALSE),"Not Valid")</f>
        <v>reentryModule</v>
      </c>
    </row>
    <row r="210" spans="1:5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  <c r="E211" t="str">
        <f>IFERROR(VLOOKUP(D211,BaseTechNodes!$A$1:$A$238,1,FALSE),"Not Valid")</f>
        <v>start</v>
      </c>
    </row>
    <row r="212" spans="1:5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  <c r="E212" t="str">
        <f>IFERROR(VLOOKUP(D212,BaseTechNodes!$A$1:$A$238,1,FALSE),"Not Valid")</f>
        <v>earlyFlight</v>
      </c>
    </row>
    <row r="213" spans="1:5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  <c r="E213" t="str">
        <f>IFERROR(VLOOKUP(D213,BaseTechNodes!$A$1:$A$238,1,FALSE),"Not Valid")</f>
        <v>stability</v>
      </c>
    </row>
    <row r="214" spans="1:5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  <c r="E214" t="str">
        <f>IFERROR(VLOOKUP(D214,BaseTechNodes!$A$1:$A$238,1,FALSE),"Not Valid")</f>
        <v>aviation</v>
      </c>
    </row>
    <row r="215" spans="1:5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  <c r="E215" t="str">
        <f>IFERROR(VLOOKUP(D215,BaseTechNodes!$A$1:$A$238,1,FALSE),"Not Valid")</f>
        <v>subsonicFlight</v>
      </c>
    </row>
    <row r="216" spans="1:5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210</v>
      </c>
      <c r="B219">
        <v>8</v>
      </c>
      <c r="C219" s="1" t="str">
        <f t="shared" si="3"/>
        <v>Rotors VTOLS8</v>
      </c>
      <c r="D219" t="s">
        <v>343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  <c r="E220" t="str">
        <f>IFERROR(VLOOKUP(D220,BaseTechNodes!$A$1:$A$238,1,FALSE),"Not Valid")</f>
        <v>start</v>
      </c>
    </row>
    <row r="221" spans="1:5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  <c r="E221" t="str">
        <f>IFERROR(VLOOKUP(D221,BaseTechNodes!$A$1:$A$238,1,FALSE),"Not Valid")</f>
        <v>engineering101</v>
      </c>
    </row>
    <row r="222" spans="1:5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  <c r="E222" t="str">
        <f>IFERROR(VLOOKUP(D222,BaseTechNodes!$A$1:$A$238,1,FALSE),"Not Valid")</f>
        <v>science201</v>
      </c>
    </row>
    <row r="223" spans="1:5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  <c r="E223" t="str">
        <f>IFERROR(VLOOKUP(D223,BaseTechNodes!$A$1:$A$238,1,FALSE),"Not Valid")</f>
        <v>basicScience</v>
      </c>
    </row>
    <row r="224" spans="1:5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  <c r="E224" t="str">
        <f>IFERROR(VLOOKUP(D224,BaseTechNodes!$A$1:$A$238,1,FALSE),"Not Valid")</f>
        <v>appliedScience</v>
      </c>
    </row>
    <row r="225" spans="1:5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  <c r="E225" t="str">
        <f>IFERROR(VLOOKUP(D225,BaseTechNodes!$A$1:$A$238,1,FALSE),"Not Valid")</f>
        <v>exactScience</v>
      </c>
    </row>
    <row r="226" spans="1:5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  <c r="E226" t="str">
        <f>IFERROR(VLOOKUP(D226,BaseTechNodes!$A$1:$A$238,1,FALSE),"Not Valid")</f>
        <v>scienceTech</v>
      </c>
    </row>
    <row r="227" spans="1:5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  <c r="E228" t="str">
        <f>IFERROR(VLOOKUP(D228,BaseTechNodes!$A$1:$A$238,1,FALSE),"Not Valid")</f>
        <v>longTermScienceTech</v>
      </c>
    </row>
    <row r="229" spans="1:5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  <c r="E229" t="str">
        <f>IFERROR(VLOOKUP(D229,BaseTechNodes!$A$1:$A$238,1,FALSE),"Not Valid")</f>
        <v>scientificOutposts</v>
      </c>
    </row>
    <row r="230" spans="1:5" x14ac:dyDescent="0.35">
      <c r="A230" s="6" t="s">
        <v>9</v>
      </c>
      <c r="B230">
        <v>10</v>
      </c>
      <c r="C230" s="1" t="str">
        <f t="shared" si="3"/>
        <v>Science10</v>
      </c>
      <c r="D230" t="s">
        <v>344</v>
      </c>
      <c r="E230" t="str">
        <f>IFERROR(VLOOKUP(D230,BaseTechNodes!$A$1:$A$238,1,FALSE),"Not Valid")</f>
        <v>highEnergyScience</v>
      </c>
    </row>
    <row r="231" spans="1:5" x14ac:dyDescent="0.35">
      <c r="A231" s="6" t="s">
        <v>9</v>
      </c>
      <c r="B231">
        <v>11</v>
      </c>
      <c r="C231" s="1" t="str">
        <f t="shared" si="3"/>
        <v>Science11</v>
      </c>
      <c r="D231" t="s">
        <v>345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9</v>
      </c>
      <c r="B232">
        <v>12</v>
      </c>
      <c r="C232" s="1" t="str">
        <f t="shared" si="3"/>
        <v>Science12</v>
      </c>
      <c r="D232" t="s">
        <v>346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  <c r="E233" t="str">
        <f>IFERROR(VLOOKUP(D233,BaseTechNodes!$A$1:$A$238,1,FALSE),"Not Valid")</f>
        <v>start</v>
      </c>
    </row>
    <row r="234" spans="1:5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  <c r="E234" t="str">
        <f>IFERROR(VLOOKUP(D234,BaseTechNodes!$A$1:$A$238,1,FALSE),"Not Valid")</f>
        <v>engineering101</v>
      </c>
    </row>
    <row r="235" spans="1:5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  <c r="E235" t="str">
        <f>IFERROR(VLOOKUP(D235,BaseTechNodes!$A$1:$A$238,1,FALSE),"Not Valid")</f>
        <v>science201</v>
      </c>
    </row>
    <row r="236" spans="1:5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  <c r="E236" t="str">
        <f>IFERROR(VLOOKUP(D236,BaseTechNodes!$A$1:$A$238,1,FALSE),"Not Valid")</f>
        <v>batteryTech</v>
      </c>
    </row>
    <row r="237" spans="1:5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  <c r="E237" t="str">
        <f>IFERROR(VLOOKUP(D237,BaseTechNodes!$A$1:$A$238,1,FALSE),"Not Valid")</f>
        <v>electrics</v>
      </c>
    </row>
    <row r="238" spans="1:5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  <c r="E238" t="str">
        <f>IFERROR(VLOOKUP(D238,BaseTechNodes!$A$1:$A$238,1,FALSE),"Not Valid")</f>
        <v>advElectrics</v>
      </c>
    </row>
    <row r="239" spans="1:5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  <c r="E239" t="str">
        <f>IFERROR(VLOOKUP(D239,BaseTechNodes!$A$1:$A$238,1,FALSE),"Not Valid")</f>
        <v>largeElectrics</v>
      </c>
    </row>
    <row r="240" spans="1:5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  <c r="E240" t="str">
        <f>IFERROR(VLOOKUP(D240,BaseTechNodes!$A$1:$A$238,1,FALSE),"Not Valid")</f>
        <v>advSolarTech</v>
      </c>
    </row>
    <row r="241" spans="1:5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347</v>
      </c>
      <c r="E242" t="str">
        <f>IFERROR(VLOOKUP(D242,BaseTechNodes!$A$1:$A$238,1,FALSE),"Not Valid")</f>
        <v>exoticSolarTech</v>
      </c>
    </row>
    <row r="243" spans="1:5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348</v>
      </c>
      <c r="E243" t="str">
        <f>IFERROR(VLOOKUP(D243,BaseTechNodes!$A$1:$A$238,1,FALSE),"Not Valid")</f>
        <v>omegaSolarTech</v>
      </c>
    </row>
    <row r="244" spans="1:5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  <c r="E244" t="str">
        <f>IFERROR(VLOOKUP(D244,BaseTechNodes!$A$1:$A$238,1,FALSE),"Not Valid")</f>
        <v>start</v>
      </c>
    </row>
    <row r="245" spans="1:5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  <c r="E245" t="str">
        <f>IFERROR(VLOOKUP(D245,BaseTechNodes!$A$1:$A$238,1,FALSE),"Not Valid")</f>
        <v>soundingRockets</v>
      </c>
    </row>
    <row r="246" spans="1:5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  <c r="E246" t="str">
        <f>IFERROR(VLOOKUP(D246,BaseTechNodes!$A$1:$A$238,1,FALSE),"Not Valid")</f>
        <v>tinyBoosters</v>
      </c>
    </row>
    <row r="247" spans="1:5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  <c r="E247" t="str">
        <f>IFERROR(VLOOKUP(D247,BaseTechNodes!$A$1:$A$238,1,FALSE),"Not Valid")</f>
        <v>smallBoosters</v>
      </c>
    </row>
    <row r="248" spans="1:5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  <c r="E248" t="str">
        <f>IFERROR(VLOOKUP(D248,BaseTechNodes!$A$1:$A$238,1,FALSE),"Not Valid")</f>
        <v>mediumBoosters</v>
      </c>
    </row>
    <row r="249" spans="1:5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  <c r="E249" t="str">
        <f>IFERROR(VLOOKUP(D249,BaseTechNodes!$A$1:$A$238,1,FALSE),"Not Valid")</f>
        <v>largeBoosters</v>
      </c>
    </row>
    <row r="250" spans="1:5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  <c r="E250" t="str">
        <f>IFERROR(VLOOKUP(D250,BaseTechNodes!$A$1:$A$238,1,FALSE),"Not Valid")</f>
        <v>largerBoosters</v>
      </c>
    </row>
    <row r="251" spans="1:5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  <c r="E251" t="str">
        <f>IFERROR(VLOOKUP(D251,BaseTechNodes!$A$1:$A$238,1,FALSE),"Not Valid")</f>
        <v>hugeBoosters</v>
      </c>
    </row>
    <row r="252" spans="1:5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  <c r="E254" t="str">
        <f>IFERROR(VLOOKUP(D254,BaseTechNodes!$A$1:$A$238,1,FALSE),"Not Valid")</f>
        <v>flightControl</v>
      </c>
    </row>
    <row r="255" spans="1:5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  <c r="E255" t="str">
        <f>IFERROR(VLOOKUP(D255,BaseTechNodes!$A$1:$A$238,1,FALSE),"Not Valid")</f>
        <v>propulsionSystems</v>
      </c>
    </row>
    <row r="256" spans="1:5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  <c r="E258" t="str">
        <f>IFERROR(VLOOKUP(D258,BaseTechNodes!$A$1:$A$238,1,FALSE),"Not Valid")</f>
        <v>exoticPropulsion</v>
      </c>
    </row>
    <row r="259" spans="1:5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350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351</v>
      </c>
      <c r="B262">
        <v>3</v>
      </c>
      <c r="C262" s="1" t="str">
        <f t="shared" si="4"/>
        <v>Specialty Fuel Systems3</v>
      </c>
      <c r="D262" t="s">
        <v>128</v>
      </c>
      <c r="E262" t="str">
        <f>IFERROR(VLOOKUP(D262,BaseTechNodes!$A$1:$A$238,1,FALSE),"Not Valid")</f>
        <v>fuelLines</v>
      </c>
    </row>
    <row r="263" spans="1:5" x14ac:dyDescent="0.35">
      <c r="A263" s="5" t="s">
        <v>351</v>
      </c>
      <c r="B263">
        <v>4</v>
      </c>
      <c r="C263" s="1" t="str">
        <f t="shared" si="4"/>
        <v>Specialty Fuel Systems4</v>
      </c>
      <c r="D263" t="s">
        <v>44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351</v>
      </c>
      <c r="B264">
        <v>5</v>
      </c>
      <c r="C264" s="1" t="str">
        <f t="shared" si="4"/>
        <v>Specialty Fuel Systems5</v>
      </c>
      <c r="D264" t="s">
        <v>152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  <c r="E265" t="str">
        <f>IFERROR(VLOOKUP(D265,BaseTechNodes!$A$1:$A$238,1,FALSE),"Not Valid")</f>
        <v>start</v>
      </c>
    </row>
    <row r="266" spans="1:5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  <c r="E266" t="str">
        <f>IFERROR(VLOOKUP(D266,BaseTechNodes!$A$1:$A$238,1,FALSE),"Not Valid")</f>
        <v>basicRocketry</v>
      </c>
    </row>
    <row r="267" spans="1:5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  <c r="E267" t="str">
        <f>IFERROR(VLOOKUP(D267,BaseTechNodes!$A$1:$A$238,1,FALSE),"Not Valid")</f>
        <v>basicConstruction</v>
      </c>
    </row>
    <row r="268" spans="1:5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  <c r="E269" t="str">
        <f>IFERROR(VLOOKUP(D269,BaseTechNodes!$A$1:$A$238,1,FALSE),"Not Valid")</f>
        <v>advConstruction</v>
      </c>
    </row>
    <row r="270" spans="1:5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  <c r="E271" t="str">
        <f>IFERROR(VLOOKUP(D271,BaseTechNodes!$A$1:$A$238,1,FALSE),"Not Valid")</f>
        <v>composites</v>
      </c>
    </row>
    <row r="272" spans="1:5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  <c r="E272" t="str">
        <f>IFERROR(VLOOKUP(D272,BaseTechNodes!$A$1:$A$238,1,FALSE),"Not Valid")</f>
        <v>metaMaterials</v>
      </c>
    </row>
    <row r="273" spans="1:5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  <c r="E273" t="str">
        <f>IFERROR(VLOOKUP(D273,BaseTechNodes!$A$1:$A$238,1,FALSE),"Not Valid")</f>
        <v>orbitalAssembly</v>
      </c>
    </row>
    <row r="274" spans="1:5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  <c r="E275" t="str">
        <f>IFERROR(VLOOKUP(D275,BaseTechNodes!$A$1:$A$238,1,FALSE),"Not Valid")</f>
        <v>start</v>
      </c>
    </row>
    <row r="276" spans="1:5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  <c r="E276" t="str">
        <f>IFERROR(VLOOKUP(D276,BaseTechNodes!$A$1:$A$238,1,FALSE),"Not Valid")</f>
        <v>engineering101</v>
      </c>
    </row>
    <row r="277" spans="1:5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  <c r="E277" t="str">
        <f>IFERROR(VLOOKUP(D277,BaseTechNodes!$A$1:$A$238,1,FALSE),"Not Valid")</f>
        <v>serviceModules</v>
      </c>
    </row>
    <row r="278" spans="1:5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  <c r="E278" t="str">
        <f>IFERROR(VLOOKUP(D278,BaseTechNodes!$A$1:$A$238,1,FALSE),"Not Valid")</f>
        <v>recycling</v>
      </c>
    </row>
    <row r="279" spans="1:5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  <c r="E279" t="str">
        <f>IFERROR(VLOOKUP(D279,BaseTechNodes!$A$1:$A$238,1,FALSE),"Not Valid")</f>
        <v>hydroponics</v>
      </c>
    </row>
    <row r="280" spans="1:5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  <c r="E280" t="str">
        <f>IFERROR(VLOOKUP(D280,BaseTechNodes!$A$1:$A$238,1,FALSE),"Not Valid")</f>
        <v>earlyStations</v>
      </c>
    </row>
    <row r="281" spans="1:5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  <c r="E283" t="str">
        <f>IFERROR(VLOOKUP(D283,BaseTechNodes!$A$1:$A$238,1,FALSE),"Not Valid")</f>
        <v>advancedStations</v>
      </c>
    </row>
    <row r="284" spans="1:5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  <c r="E284" t="str">
        <f>IFERROR(VLOOKUP(D284,BaseTechNodes!$A$1:$A$238,1,FALSE),"Not Valid")</f>
        <v>colonization</v>
      </c>
    </row>
    <row r="285" spans="1:5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  <c r="E285" t="str">
        <f>IFERROR(VLOOKUP(D285,BaseTechNodes!$A$1:$A$238,1,FALSE),"Not Valid")</f>
        <v>advColonization</v>
      </c>
    </row>
    <row r="286" spans="1:5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  <c r="E286" t="str">
        <f>IFERROR(VLOOKUP(D286,BaseTechNodes!$A$1:$A$238,1,FALSE),"Not Valid")</f>
        <v>start</v>
      </c>
    </row>
    <row r="287" spans="1:5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  <c r="E287" t="str">
        <f>IFERROR(VLOOKUP(D287,BaseTechNodes!$A$1:$A$238,1,FALSE),"Not Valid")</f>
        <v>engineering101</v>
      </c>
    </row>
    <row r="288" spans="1:5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  <c r="E288" t="str">
        <f>IFERROR(VLOOKUP(D288,BaseTechNodes!$A$1:$A$238,1,FALSE),"Not Valid")</f>
        <v>serviceModules</v>
      </c>
    </row>
    <row r="289" spans="1:5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  <c r="E289" t="str">
        <f>IFERROR(VLOOKUP(D289,BaseTechNodes!$A$1:$A$238,1,FALSE),"Not Valid")</f>
        <v>storageTech</v>
      </c>
    </row>
    <row r="290" spans="1:5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  <c r="E290" t="str">
        <f>IFERROR(VLOOKUP(D290,BaseTechNodes!$A$1:$A$238,1,FALSE),"Not Valid")</f>
        <v>earlyLogistics</v>
      </c>
    </row>
    <row r="291" spans="1:5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  <c r="E291" t="str">
        <f>IFERROR(VLOOKUP(D291,BaseTechNodes!$A$1:$A$238,1,FALSE),"Not Valid")</f>
        <v>logistics</v>
      </c>
    </row>
    <row r="292" spans="1:5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  <c r="E292" t="str">
        <f>IFERROR(VLOOKUP(D292,BaseTechNodes!$A$1:$A$238,1,FALSE),"Not Valid")</f>
        <v>isru</v>
      </c>
    </row>
    <row r="293" spans="1:5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  <c r="E293" t="str">
        <f>IFERROR(VLOOKUP(D293,BaseTechNodes!$A$1:$A$238,1,FALSE),"Not Valid")</f>
        <v>advLogistics</v>
      </c>
    </row>
    <row r="294" spans="1:5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  <c r="E294" t="str">
        <f>IFERROR(VLOOKUP(D294,BaseTechNodes!$A$1:$A$238,1,FALSE),"Not Valid")</f>
        <v>advOffworldMining</v>
      </c>
    </row>
    <row r="295" spans="1:5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  <c r="E296" t="str">
        <f>IFERROR(VLOOKUP(D296,BaseTechNodes!$A$1:$A$238,1,FALSE),"Not Valid")</f>
        <v>start</v>
      </c>
    </row>
    <row r="297" spans="1:5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  <c r="E297" t="str">
        <f>IFERROR(VLOOKUP(D297,BaseTechNodes!$A$1:$A$238,1,FALSE),"Not Valid")</f>
        <v>engineering101</v>
      </c>
    </row>
    <row r="298" spans="1:5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  <c r="E298" t="str">
        <f>IFERROR(VLOOKUP(D298,BaseTechNodes!$A$1:$A$238,1,FALSE),"Not Valid")</f>
        <v>science201</v>
      </c>
    </row>
    <row r="299" spans="1:5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  <c r="E299" t="str">
        <f>IFERROR(VLOOKUP(D299,BaseTechNodes!$A$1:$A$238,1,FALSE),"Not Valid")</f>
        <v>batteryTech</v>
      </c>
    </row>
    <row r="300" spans="1:5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  <c r="E300" t="str">
        <f>IFERROR(VLOOKUP(D300,BaseTechNodes!$A$1:$A$238,1,FALSE),"Not Valid")</f>
        <v>electrics</v>
      </c>
    </row>
    <row r="301" spans="1:5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  <c r="E303" t="str">
        <f>IFERROR(VLOOKUP(D303,BaseTechNodes!$A$1:$A$238,1,FALSE),"Not Valid")</f>
        <v>advHeatManagement</v>
      </c>
    </row>
    <row r="304" spans="1:5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  <c r="E306" t="str">
        <f>IFERROR(VLOOKUP(D306,BaseTechNodes!$A$1:$A$238,1,FALSE),"Not Valid")</f>
        <v>Not Valid</v>
      </c>
    </row>
    <row r="307" spans="1:5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  <c r="E307" t="str">
        <f>IFERROR(VLOOKUP(D307,BaseTechNodes!$A$1:$A$238,1,FALSE),"Not Valid")</f>
        <v>Not Valid</v>
      </c>
    </row>
    <row r="308" spans="1:5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  <c r="E308" t="str">
        <f>IFERROR(VLOOKUP(D308,BaseTechNodes!$A$1:$A$238,1,FALSE),"Not Valid")</f>
        <v>Not Valid</v>
      </c>
    </row>
    <row r="309" spans="1:5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  <c r="E309" t="str">
        <f>IFERROR(VLOOKUP(D309,BaseTechNodes!$A$1:$A$238,1,FALSE),"Not Valid")</f>
        <v>Not Valid</v>
      </c>
    </row>
    <row r="310" spans="1:5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  <c r="E310" t="str">
        <f>IFERROR(VLOOKUP(D310,BaseTechNodes!$A$1:$A$238,1,FALSE),"Not Valid")</f>
        <v>Not Valid</v>
      </c>
    </row>
    <row r="311" spans="1:5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  <c r="E311" t="str">
        <f>IFERROR(VLOOKUP(D311,BaseTechNodes!$A$1:$A$238,1,FALSE),"Not Valid")</f>
        <v>Not Valid</v>
      </c>
    </row>
    <row r="312" spans="1:5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  <c r="E312" t="str">
        <f>IFERROR(VLOOKUP(D312,BaseTechNodes!$A$1:$A$238,1,FALSE),"Not Valid")</f>
        <v>Not Valid</v>
      </c>
    </row>
    <row r="313" spans="1:5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  <c r="E313" t="str">
        <f>IFERROR(VLOOKUP(D313,BaseTechNodes!$A$1:$A$238,1,FALSE),"Not Valid")</f>
        <v>Not Valid</v>
      </c>
    </row>
    <row r="314" spans="1:5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  <c r="E314" t="str">
        <f>IFERROR(VLOOKUP(D314,BaseTechNodes!$A$1:$A$238,1,FALSE),"Not Valid")</f>
        <v>Not Valid</v>
      </c>
    </row>
    <row r="315" spans="1:5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  <c r="E315" t="str">
        <f>IFERROR(VLOOKUP(D315,BaseTechNodes!$A$1:$A$238,1,FALSE),"Not Valid")</f>
        <v>Not Valid</v>
      </c>
    </row>
    <row r="316" spans="1:5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  <c r="E316" t="str">
        <f>IFERROR(VLOOKUP(D316,BaseTechNodes!$A$1:$A$238,1,FALSE),"Not Valid")</f>
        <v>Not Valid</v>
      </c>
    </row>
    <row r="317" spans="1:5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  <c r="E317" t="str">
        <f>IFERROR(VLOOKUP(D317,BaseTechNodes!$A$1:$A$238,1,FALSE),"Not Valid")</f>
        <v>Not Valid</v>
      </c>
    </row>
    <row r="318" spans="1:5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  <c r="E318" t="str">
        <f>IFERROR(VLOOKUP(D318,BaseTechNodes!$A$1:$A$238,1,FALSE),"Not Valid")</f>
        <v>Not Valid</v>
      </c>
    </row>
    <row r="319" spans="1:5" x14ac:dyDescent="0.35">
      <c r="A319" s="6" t="s">
        <v>352</v>
      </c>
      <c r="B319">
        <v>0</v>
      </c>
      <c r="C319" s="1" t="str">
        <f t="shared" si="4"/>
        <v>Other0</v>
      </c>
      <c r="D319" t="s">
        <v>189</v>
      </c>
      <c r="E319" t="str">
        <f>IFERROR(VLOOKUP(D319,BaseTechNodes!$A$1:$A$238,1,FALSE),"Not Valid")</f>
        <v>otherParts</v>
      </c>
    </row>
    <row r="320" spans="1:5" x14ac:dyDescent="0.35">
      <c r="A320" s="6" t="s">
        <v>352</v>
      </c>
      <c r="B320">
        <v>1</v>
      </c>
      <c r="C320" s="1" t="str">
        <f t="shared" si="4"/>
        <v>Other1</v>
      </c>
      <c r="D320" t="s">
        <v>189</v>
      </c>
      <c r="E320" t="str">
        <f>IFERROR(VLOOKUP(D320,BaseTechNodes!$A$1:$A$238,1,FALSE),"Not Valid")</f>
        <v>otherParts</v>
      </c>
    </row>
    <row r="321" spans="1:5" x14ac:dyDescent="0.35">
      <c r="A321" s="6" t="s">
        <v>352</v>
      </c>
      <c r="B321">
        <v>2</v>
      </c>
      <c r="C321" s="1" t="str">
        <f t="shared" si="4"/>
        <v>Other2</v>
      </c>
      <c r="D321" t="s">
        <v>189</v>
      </c>
      <c r="E321" t="str">
        <f>IFERROR(VLOOKUP(D321,BaseTechNodes!$A$1:$A$238,1,FALSE),"Not Valid")</f>
        <v>otherParts</v>
      </c>
    </row>
    <row r="322" spans="1:5" x14ac:dyDescent="0.35">
      <c r="A322" s="6" t="s">
        <v>352</v>
      </c>
      <c r="B322">
        <v>3</v>
      </c>
      <c r="C322" s="1" t="str">
        <f t="shared" ref="C322:C385" si="5">_xlfn.CONCAT(A322,B322)</f>
        <v>Other3</v>
      </c>
      <c r="D322" t="s">
        <v>189</v>
      </c>
      <c r="E322" t="str">
        <f>IFERROR(VLOOKUP(D322,BaseTechNodes!$A$1:$A$238,1,FALSE),"Not Valid")</f>
        <v>otherParts</v>
      </c>
    </row>
    <row r="323" spans="1:5" x14ac:dyDescent="0.35">
      <c r="A323" s="6" t="s">
        <v>352</v>
      </c>
      <c r="B323">
        <v>4</v>
      </c>
      <c r="C323" s="1" t="str">
        <f t="shared" si="5"/>
        <v>Other4</v>
      </c>
      <c r="D323" t="s">
        <v>189</v>
      </c>
      <c r="E323" t="str">
        <f>IFERROR(VLOOKUP(D323,BaseTechNodes!$A$1:$A$238,1,FALSE),"Not Valid")</f>
        <v>otherParts</v>
      </c>
    </row>
    <row r="324" spans="1:5" x14ac:dyDescent="0.35">
      <c r="A324" s="6" t="s">
        <v>352</v>
      </c>
      <c r="B324">
        <v>5</v>
      </c>
      <c r="C324" s="1" t="str">
        <f t="shared" si="5"/>
        <v>Other5</v>
      </c>
      <c r="D324" t="s">
        <v>189</v>
      </c>
      <c r="E324" t="str">
        <f>IFERROR(VLOOKUP(D324,BaseTechNodes!$A$1:$A$238,1,FALSE),"Not Valid")</f>
        <v>otherParts</v>
      </c>
    </row>
    <row r="325" spans="1:5" x14ac:dyDescent="0.35">
      <c r="A325" s="6" t="s">
        <v>352</v>
      </c>
      <c r="B325">
        <v>6</v>
      </c>
      <c r="C325" s="1" t="str">
        <f t="shared" si="5"/>
        <v>Other6</v>
      </c>
      <c r="D325" t="s">
        <v>189</v>
      </c>
      <c r="E325" t="str">
        <f>IFERROR(VLOOKUP(D325,BaseTechNodes!$A$1:$A$238,1,FALSE),"Not Valid")</f>
        <v>otherParts</v>
      </c>
    </row>
    <row r="326" spans="1:5" x14ac:dyDescent="0.35">
      <c r="A326" s="6" t="s">
        <v>352</v>
      </c>
      <c r="B326">
        <v>7</v>
      </c>
      <c r="C326" s="1" t="str">
        <f t="shared" si="5"/>
        <v>Other7</v>
      </c>
      <c r="D326" t="s">
        <v>189</v>
      </c>
      <c r="E326" t="str">
        <f>IFERROR(VLOOKUP(D326,BaseTechNodes!$A$1:$A$238,1,FALSE),"Not Valid")</f>
        <v>otherParts</v>
      </c>
    </row>
    <row r="327" spans="1:5" x14ac:dyDescent="0.35">
      <c r="A327" s="6" t="s">
        <v>352</v>
      </c>
      <c r="B327">
        <v>8</v>
      </c>
      <c r="C327" s="1" t="str">
        <f t="shared" si="5"/>
        <v>Other8</v>
      </c>
      <c r="D327" t="s">
        <v>189</v>
      </c>
      <c r="E327" t="str">
        <f>IFERROR(VLOOKUP(D327,BaseTechNodes!$A$1:$A$238,1,FALSE),"Not Valid")</f>
        <v>otherParts</v>
      </c>
    </row>
    <row r="328" spans="1:5" x14ac:dyDescent="0.35">
      <c r="A328" s="6" t="s">
        <v>352</v>
      </c>
      <c r="B328">
        <v>9</v>
      </c>
      <c r="C328" s="1" t="str">
        <f t="shared" si="5"/>
        <v>Other9</v>
      </c>
      <c r="D328" t="s">
        <v>189</v>
      </c>
      <c r="E328" t="str">
        <f>IFERROR(VLOOKUP(D328,BaseTechNodes!$A$1:$A$238,1,FALSE),"Not Valid")</f>
        <v>otherParts</v>
      </c>
    </row>
    <row r="329" spans="1:5" x14ac:dyDescent="0.35">
      <c r="A329" s="6" t="s">
        <v>352</v>
      </c>
      <c r="B329">
        <v>10</v>
      </c>
      <c r="C329" s="1" t="str">
        <f t="shared" si="5"/>
        <v>Other10</v>
      </c>
      <c r="D329" t="s">
        <v>189</v>
      </c>
      <c r="E329" t="str">
        <f>IFERROR(VLOOKUP(D329,BaseTechNodes!$A$1:$A$238,1,FALSE),"Not Valid")</f>
        <v>otherParts</v>
      </c>
    </row>
    <row r="330" spans="1:5" x14ac:dyDescent="0.35">
      <c r="A330" s="6" t="s">
        <v>352</v>
      </c>
      <c r="B330">
        <v>11</v>
      </c>
      <c r="C330" s="1" t="str">
        <f t="shared" si="5"/>
        <v>Other11</v>
      </c>
      <c r="D330" t="s">
        <v>189</v>
      </c>
      <c r="E330" t="str">
        <f>IFERROR(VLOOKUP(D330,BaseTechNodes!$A$1:$A$238,1,FALSE),"Not Valid")</f>
        <v>otherParts</v>
      </c>
    </row>
    <row r="331" spans="1:5" x14ac:dyDescent="0.35">
      <c r="A331" s="6" t="s">
        <v>352</v>
      </c>
      <c r="B331">
        <v>12</v>
      </c>
      <c r="C331" s="1" t="str">
        <f t="shared" si="5"/>
        <v>Other12</v>
      </c>
      <c r="D331" t="s">
        <v>189</v>
      </c>
      <c r="E331" t="str">
        <f>IFERROR(VLOOKUP(D331,BaseTechNodes!$A$1:$A$238,1,FALSE),"Not Valid")</f>
        <v>otherParts</v>
      </c>
    </row>
    <row r="332" spans="1:5" x14ac:dyDescent="0.35">
      <c r="A332" s="6" t="s">
        <v>355</v>
      </c>
      <c r="B332">
        <v>8</v>
      </c>
      <c r="C332" s="1" t="str">
        <f t="shared" si="5"/>
        <v>Beamed Power8</v>
      </c>
      <c r="D332" t="s">
        <v>107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355</v>
      </c>
      <c r="B333">
        <v>9</v>
      </c>
      <c r="C333" s="1" t="str">
        <f t="shared" si="5"/>
        <v>Beamed Power9</v>
      </c>
      <c r="D333" t="s">
        <v>349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355</v>
      </c>
      <c r="B334">
        <v>10</v>
      </c>
      <c r="C334" s="1" t="str">
        <f t="shared" si="5"/>
        <v>Beamed Power10</v>
      </c>
      <c r="D334" t="s">
        <v>356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355</v>
      </c>
      <c r="B335">
        <v>11</v>
      </c>
      <c r="C335" s="1" t="str">
        <f t="shared" si="5"/>
        <v>Beamed Power11</v>
      </c>
      <c r="D335" t="s">
        <v>357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355</v>
      </c>
      <c r="B336">
        <v>12</v>
      </c>
      <c r="C336" s="1" t="str">
        <f t="shared" si="5"/>
        <v>Beamed Power12</v>
      </c>
      <c r="D336" t="s">
        <v>358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361</v>
      </c>
      <c r="B337">
        <v>6</v>
      </c>
      <c r="C337" s="1" t="str">
        <f t="shared" si="5"/>
        <v>Nuclear Power6</v>
      </c>
      <c r="D337" t="s">
        <v>362</v>
      </c>
      <c r="E337" t="str">
        <f>IFERROR(VLOOKUP(D337,BaseTechNodes!$A$1:$A$238,1,FALSE),"Not Valid")</f>
        <v>nuclearPower</v>
      </c>
    </row>
    <row r="338" spans="1:5" x14ac:dyDescent="0.35">
      <c r="A338" s="6" t="s">
        <v>361</v>
      </c>
      <c r="B338">
        <v>7</v>
      </c>
      <c r="C338" s="1" t="str">
        <f t="shared" si="5"/>
        <v>Nuclear Power7</v>
      </c>
      <c r="D338" t="s">
        <v>363</v>
      </c>
      <c r="E338" t="str">
        <f>IFERROR(VLOOKUP(D338,BaseTechNodes!$A$1:$A$238,1,FALSE),"Not Valid")</f>
        <v>largeNuclearPower</v>
      </c>
    </row>
    <row r="339" spans="1:5" x14ac:dyDescent="0.35">
      <c r="A339" s="6" t="s">
        <v>361</v>
      </c>
      <c r="B339">
        <v>8</v>
      </c>
      <c r="C339" s="1" t="str">
        <f t="shared" si="5"/>
        <v>Nuclear Power8</v>
      </c>
      <c r="D339" t="s">
        <v>364</v>
      </c>
      <c r="E339" t="str">
        <f>IFERROR(VLOOKUP(D339,BaseTechNodes!$A$1:$A$238,1,FALSE),"Not Valid")</f>
        <v>advNuclearPower</v>
      </c>
    </row>
    <row r="340" spans="1:5" x14ac:dyDescent="0.35">
      <c r="A340" s="6" t="s">
        <v>361</v>
      </c>
      <c r="B340">
        <v>9</v>
      </c>
      <c r="C340" s="1" t="str">
        <f t="shared" si="5"/>
        <v>Nuclear Power9</v>
      </c>
      <c r="D340" t="s">
        <v>365</v>
      </c>
      <c r="E340" t="str">
        <f>IFERROR(VLOOKUP(D340,BaseTechNodes!$A$1:$A$238,1,FALSE),"Not Valid")</f>
        <v>expNuclearPower</v>
      </c>
    </row>
    <row r="341" spans="1:5" x14ac:dyDescent="0.35">
      <c r="A341" s="6" t="s">
        <v>361</v>
      </c>
      <c r="B341">
        <v>10</v>
      </c>
      <c r="C341" s="1" t="str">
        <f t="shared" si="5"/>
        <v>Nuclear Power10</v>
      </c>
      <c r="D341" t="s">
        <v>366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5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5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5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5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5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5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5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5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5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5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5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5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5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5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5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5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5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5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5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5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5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5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5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5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5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5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5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5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5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5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5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5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5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5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5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5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5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5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5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5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5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5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5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5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6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6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6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6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6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6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6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6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6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6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6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6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6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6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6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6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6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6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6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6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6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6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6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6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6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6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6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6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6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6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6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6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6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6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6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6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6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6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6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6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6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6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6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6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6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6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6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6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6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6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6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6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2">
    <sortCondition ref="G2:G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360</v>
      </c>
    </row>
    <row r="7" spans="1:1" x14ac:dyDescent="0.35">
      <c r="A7" t="s">
        <v>367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246</v>
      </c>
      <c r="B1" t="s">
        <v>280</v>
      </c>
      <c r="C1" t="s">
        <v>287</v>
      </c>
      <c r="D1" t="s">
        <v>265</v>
      </c>
      <c r="E1" t="s">
        <v>509</v>
      </c>
      <c r="F1" t="s">
        <v>266</v>
      </c>
      <c r="G1" t="s">
        <v>267</v>
      </c>
      <c r="H1" t="s">
        <v>271</v>
      </c>
      <c r="I1" t="s">
        <v>276</v>
      </c>
      <c r="J1" t="s">
        <v>562</v>
      </c>
    </row>
    <row r="2" spans="1:10" x14ac:dyDescent="0.35">
      <c r="A2" t="s">
        <v>247</v>
      </c>
      <c r="B2" t="s">
        <v>265</v>
      </c>
      <c r="C2" t="s">
        <v>281</v>
      </c>
    </row>
    <row r="3" spans="1:10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</row>
    <row r="4" spans="1:10" x14ac:dyDescent="0.35">
      <c r="A4" t="s">
        <v>565</v>
      </c>
      <c r="B4" t="s">
        <v>266</v>
      </c>
      <c r="C4" t="s">
        <v>281</v>
      </c>
      <c r="D4" t="s">
        <v>262</v>
      </c>
      <c r="E4" t="s">
        <v>272</v>
      </c>
      <c r="F4" t="s">
        <v>262</v>
      </c>
      <c r="G4" t="s">
        <v>262</v>
      </c>
      <c r="H4" t="s">
        <v>272</v>
      </c>
      <c r="I4" t="s">
        <v>272</v>
      </c>
      <c r="J4" t="s">
        <v>262</v>
      </c>
    </row>
    <row r="5" spans="1:10" x14ac:dyDescent="0.35">
      <c r="A5" t="s">
        <v>510</v>
      </c>
      <c r="B5" t="s">
        <v>509</v>
      </c>
      <c r="C5" t="s">
        <v>285</v>
      </c>
      <c r="D5" t="s">
        <v>263</v>
      </c>
      <c r="E5" t="s">
        <v>262</v>
      </c>
      <c r="F5" t="s">
        <v>263</v>
      </c>
      <c r="G5" t="s">
        <v>268</v>
      </c>
      <c r="H5" t="s">
        <v>262</v>
      </c>
      <c r="I5" t="s">
        <v>262</v>
      </c>
      <c r="J5" t="s">
        <v>263</v>
      </c>
    </row>
    <row r="6" spans="1:10" x14ac:dyDescent="0.35">
      <c r="A6" t="s">
        <v>249</v>
      </c>
      <c r="B6" t="s">
        <v>266</v>
      </c>
      <c r="C6" t="s">
        <v>281</v>
      </c>
      <c r="D6" t="s">
        <v>264</v>
      </c>
      <c r="E6" t="s">
        <v>273</v>
      </c>
      <c r="F6" t="s">
        <v>264</v>
      </c>
      <c r="G6" t="s">
        <v>263</v>
      </c>
      <c r="H6" t="s">
        <v>273</v>
      </c>
      <c r="I6" t="s">
        <v>273</v>
      </c>
      <c r="J6" t="s">
        <v>264</v>
      </c>
    </row>
    <row r="7" spans="1:10" x14ac:dyDescent="0.35">
      <c r="A7" t="s">
        <v>250</v>
      </c>
      <c r="B7" t="s">
        <v>266</v>
      </c>
      <c r="C7" t="s">
        <v>281</v>
      </c>
      <c r="E7" t="s">
        <v>263</v>
      </c>
      <c r="G7" t="s">
        <v>264</v>
      </c>
      <c r="H7" t="s">
        <v>263</v>
      </c>
      <c r="I7" t="s">
        <v>263</v>
      </c>
    </row>
    <row r="8" spans="1:10" x14ac:dyDescent="0.35">
      <c r="A8" t="s">
        <v>251</v>
      </c>
      <c r="B8" t="s">
        <v>265</v>
      </c>
      <c r="C8" t="s">
        <v>282</v>
      </c>
      <c r="E8" t="s">
        <v>274</v>
      </c>
      <c r="F8" t="s">
        <v>278</v>
      </c>
      <c r="G8" t="s">
        <v>269</v>
      </c>
      <c r="H8" t="s">
        <v>274</v>
      </c>
      <c r="I8" t="s">
        <v>274</v>
      </c>
      <c r="J8" t="s">
        <v>278</v>
      </c>
    </row>
    <row r="9" spans="1:10" x14ac:dyDescent="0.35">
      <c r="A9" t="s">
        <v>252</v>
      </c>
      <c r="B9" t="s">
        <v>265</v>
      </c>
      <c r="C9" t="s">
        <v>282</v>
      </c>
      <c r="E9" t="s">
        <v>264</v>
      </c>
      <c r="F9" t="s">
        <v>279</v>
      </c>
      <c r="H9" t="s">
        <v>264</v>
      </c>
      <c r="I9" t="s">
        <v>264</v>
      </c>
      <c r="J9" t="s">
        <v>279</v>
      </c>
    </row>
    <row r="10" spans="1:10" x14ac:dyDescent="0.35">
      <c r="A10" t="s">
        <v>253</v>
      </c>
      <c r="B10" t="s">
        <v>267</v>
      </c>
      <c r="C10" t="s">
        <v>283</v>
      </c>
      <c r="E10" t="s">
        <v>275</v>
      </c>
      <c r="G10" t="s">
        <v>270</v>
      </c>
      <c r="H10" t="s">
        <v>275</v>
      </c>
      <c r="I10" t="s">
        <v>275</v>
      </c>
      <c r="J10" t="s">
        <v>563</v>
      </c>
    </row>
    <row r="11" spans="1:10" x14ac:dyDescent="0.35">
      <c r="A11" t="s">
        <v>254</v>
      </c>
      <c r="B11" t="s">
        <v>265</v>
      </c>
      <c r="C11" t="s">
        <v>281</v>
      </c>
    </row>
    <row r="12" spans="1:10" x14ac:dyDescent="0.35">
      <c r="A12" t="s">
        <v>255</v>
      </c>
      <c r="B12" t="s">
        <v>265</v>
      </c>
      <c r="C12" t="s">
        <v>281</v>
      </c>
      <c r="E12" t="s">
        <v>278</v>
      </c>
      <c r="I12" t="s">
        <v>277</v>
      </c>
    </row>
    <row r="13" spans="1:10" x14ac:dyDescent="0.35">
      <c r="A13" t="s">
        <v>386</v>
      </c>
      <c r="B13" t="s">
        <v>271</v>
      </c>
      <c r="C13" t="s">
        <v>285</v>
      </c>
      <c r="E13" t="s">
        <v>279</v>
      </c>
    </row>
    <row r="14" spans="1:10" x14ac:dyDescent="0.35">
      <c r="A14" t="s">
        <v>256</v>
      </c>
      <c r="B14" t="s">
        <v>271</v>
      </c>
      <c r="C14" t="s">
        <v>285</v>
      </c>
    </row>
    <row r="15" spans="1:10" x14ac:dyDescent="0.35">
      <c r="A15" t="s">
        <v>257</v>
      </c>
      <c r="B15" t="s">
        <v>276</v>
      </c>
      <c r="C15" t="s">
        <v>285</v>
      </c>
    </row>
    <row r="16" spans="1:10" x14ac:dyDescent="0.35">
      <c r="A16" t="s">
        <v>258</v>
      </c>
      <c r="B16" t="s">
        <v>265</v>
      </c>
      <c r="C16" t="s">
        <v>286</v>
      </c>
    </row>
    <row r="17" spans="1:10" ht="201" customHeight="1" x14ac:dyDescent="0.35">
      <c r="A17" t="s">
        <v>259</v>
      </c>
      <c r="B17" t="s">
        <v>266</v>
      </c>
      <c r="C17" t="s">
        <v>282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260</v>
      </c>
      <c r="B18" t="s">
        <v>265</v>
      </c>
      <c r="C18" t="s">
        <v>284</v>
      </c>
    </row>
    <row r="19" spans="1:10" x14ac:dyDescent="0.35">
      <c r="A19" t="s">
        <v>561</v>
      </c>
      <c r="B19" t="s">
        <v>562</v>
      </c>
      <c r="C19" t="s">
        <v>281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78</v>
      </c>
    </row>
    <row r="2" spans="1:1" x14ac:dyDescent="0.35">
      <c r="A2" t="s">
        <v>22</v>
      </c>
    </row>
    <row r="3" spans="1:1" x14ac:dyDescent="0.35">
      <c r="A3" t="s">
        <v>118</v>
      </c>
    </row>
    <row r="4" spans="1:1" x14ac:dyDescent="0.35">
      <c r="A4" t="s">
        <v>114</v>
      </c>
    </row>
    <row r="5" spans="1:1" x14ac:dyDescent="0.35">
      <c r="A5" t="s">
        <v>81</v>
      </c>
    </row>
    <row r="6" spans="1:1" x14ac:dyDescent="0.35">
      <c r="A6" t="s">
        <v>180</v>
      </c>
    </row>
    <row r="7" spans="1:1" x14ac:dyDescent="0.35">
      <c r="A7" t="s">
        <v>85</v>
      </c>
    </row>
    <row r="8" spans="1:1" x14ac:dyDescent="0.35">
      <c r="A8" t="s">
        <v>39</v>
      </c>
    </row>
    <row r="9" spans="1:1" x14ac:dyDescent="0.35">
      <c r="A9" t="s">
        <v>45</v>
      </c>
    </row>
    <row r="10" spans="1:1" x14ac:dyDescent="0.35">
      <c r="A10" t="s">
        <v>151</v>
      </c>
    </row>
    <row r="11" spans="1:1" x14ac:dyDescent="0.35">
      <c r="A11" t="s">
        <v>80</v>
      </c>
    </row>
    <row r="12" spans="1:1" x14ac:dyDescent="0.35">
      <c r="A12" t="s">
        <v>188</v>
      </c>
    </row>
    <row r="13" spans="1:1" x14ac:dyDescent="0.35">
      <c r="A13" t="s">
        <v>88</v>
      </c>
    </row>
    <row r="14" spans="1:1" x14ac:dyDescent="0.35">
      <c r="A14" t="s">
        <v>23</v>
      </c>
    </row>
    <row r="15" spans="1:1" x14ac:dyDescent="0.35">
      <c r="A15" t="s">
        <v>16</v>
      </c>
    </row>
    <row r="16" spans="1:1" x14ac:dyDescent="0.35">
      <c r="A16" t="s">
        <v>112</v>
      </c>
    </row>
    <row r="17" spans="1:1" x14ac:dyDescent="0.35">
      <c r="A17" t="s">
        <v>48</v>
      </c>
    </row>
    <row r="18" spans="1:1" x14ac:dyDescent="0.35">
      <c r="A18" t="s">
        <v>141</v>
      </c>
    </row>
    <row r="19" spans="1:1" x14ac:dyDescent="0.35">
      <c r="A19" t="s">
        <v>98</v>
      </c>
    </row>
    <row r="20" spans="1:1" x14ac:dyDescent="0.35">
      <c r="A20" t="s">
        <v>89</v>
      </c>
    </row>
    <row r="21" spans="1:1" x14ac:dyDescent="0.35">
      <c r="A21" t="s">
        <v>567</v>
      </c>
    </row>
    <row r="22" spans="1:1" x14ac:dyDescent="0.35">
      <c r="A22" t="s">
        <v>33</v>
      </c>
    </row>
    <row r="23" spans="1:1" x14ac:dyDescent="0.35">
      <c r="A23" t="s">
        <v>26</v>
      </c>
    </row>
    <row r="24" spans="1:1" x14ac:dyDescent="0.35">
      <c r="A24" t="s">
        <v>106</v>
      </c>
    </row>
    <row r="25" spans="1:1" x14ac:dyDescent="0.35">
      <c r="A25" t="s">
        <v>568</v>
      </c>
    </row>
    <row r="26" spans="1:1" x14ac:dyDescent="0.35">
      <c r="A26" t="s">
        <v>36</v>
      </c>
    </row>
    <row r="27" spans="1:1" x14ac:dyDescent="0.35">
      <c r="A27" t="s">
        <v>100</v>
      </c>
    </row>
    <row r="28" spans="1:1" x14ac:dyDescent="0.35">
      <c r="A28" t="s">
        <v>58</v>
      </c>
    </row>
    <row r="29" spans="1:1" x14ac:dyDescent="0.35">
      <c r="A29" t="s">
        <v>18</v>
      </c>
    </row>
    <row r="30" spans="1:1" x14ac:dyDescent="0.35">
      <c r="A30" t="s">
        <v>97</v>
      </c>
    </row>
    <row r="31" spans="1:1" x14ac:dyDescent="0.35">
      <c r="A31" t="s">
        <v>47</v>
      </c>
    </row>
    <row r="32" spans="1:1" x14ac:dyDescent="0.35">
      <c r="A32" t="s">
        <v>72</v>
      </c>
    </row>
    <row r="33" spans="1:1" x14ac:dyDescent="0.35">
      <c r="A33" t="s">
        <v>186</v>
      </c>
    </row>
    <row r="34" spans="1:1" x14ac:dyDescent="0.35">
      <c r="A34" t="s">
        <v>15</v>
      </c>
    </row>
    <row r="35" spans="1:1" x14ac:dyDescent="0.35">
      <c r="A35" t="s">
        <v>28</v>
      </c>
    </row>
    <row r="36" spans="1:1" x14ac:dyDescent="0.35">
      <c r="A36" t="s">
        <v>41</v>
      </c>
    </row>
    <row r="37" spans="1:1" x14ac:dyDescent="0.35">
      <c r="A37" t="s">
        <v>53</v>
      </c>
    </row>
    <row r="38" spans="1:1" x14ac:dyDescent="0.35">
      <c r="A38" t="s">
        <v>182</v>
      </c>
    </row>
    <row r="39" spans="1:1" x14ac:dyDescent="0.35">
      <c r="A39" t="s">
        <v>70</v>
      </c>
    </row>
    <row r="40" spans="1:1" x14ac:dyDescent="0.35">
      <c r="A40" t="s">
        <v>75</v>
      </c>
    </row>
    <row r="41" spans="1:1" x14ac:dyDescent="0.35">
      <c r="A41" t="s">
        <v>145</v>
      </c>
    </row>
    <row r="42" spans="1:1" x14ac:dyDescent="0.35">
      <c r="A42" t="s">
        <v>96</v>
      </c>
    </row>
    <row r="43" spans="1:1" x14ac:dyDescent="0.35">
      <c r="A43" t="s">
        <v>60</v>
      </c>
    </row>
    <row r="44" spans="1:1" x14ac:dyDescent="0.35">
      <c r="A44" t="s">
        <v>569</v>
      </c>
    </row>
    <row r="45" spans="1:1" x14ac:dyDescent="0.35">
      <c r="A45" t="s">
        <v>61</v>
      </c>
    </row>
    <row r="46" spans="1:1" x14ac:dyDescent="0.35">
      <c r="A46" t="s">
        <v>111</v>
      </c>
    </row>
    <row r="47" spans="1:1" x14ac:dyDescent="0.35">
      <c r="A47" t="s">
        <v>125</v>
      </c>
    </row>
    <row r="48" spans="1:1" x14ac:dyDescent="0.35">
      <c r="A48" t="s">
        <v>32</v>
      </c>
    </row>
    <row r="49" spans="1:1" x14ac:dyDescent="0.35">
      <c r="A49" t="s">
        <v>67</v>
      </c>
    </row>
    <row r="50" spans="1:1" x14ac:dyDescent="0.35">
      <c r="A50" t="s">
        <v>124</v>
      </c>
    </row>
    <row r="51" spans="1:1" x14ac:dyDescent="0.35">
      <c r="A51" t="s">
        <v>68</v>
      </c>
    </row>
    <row r="52" spans="1:1" x14ac:dyDescent="0.35">
      <c r="A52" t="s">
        <v>130</v>
      </c>
    </row>
    <row r="53" spans="1:1" x14ac:dyDescent="0.35">
      <c r="A53" t="s">
        <v>119</v>
      </c>
    </row>
    <row r="54" spans="1:1" x14ac:dyDescent="0.35">
      <c r="A54" t="s">
        <v>156</v>
      </c>
    </row>
    <row r="55" spans="1:1" x14ac:dyDescent="0.35">
      <c r="A55" t="s">
        <v>143</v>
      </c>
    </row>
    <row r="56" spans="1:1" x14ac:dyDescent="0.35">
      <c r="A56" t="s">
        <v>95</v>
      </c>
    </row>
    <row r="57" spans="1:1" x14ac:dyDescent="0.35">
      <c r="A57" t="s">
        <v>27</v>
      </c>
    </row>
    <row r="58" spans="1:1" x14ac:dyDescent="0.35">
      <c r="A58" t="s">
        <v>31</v>
      </c>
    </row>
    <row r="59" spans="1:1" x14ac:dyDescent="0.35">
      <c r="A59" t="s">
        <v>174</v>
      </c>
    </row>
    <row r="60" spans="1:1" x14ac:dyDescent="0.35">
      <c r="A60" t="s">
        <v>144</v>
      </c>
    </row>
    <row r="61" spans="1:1" x14ac:dyDescent="0.35">
      <c r="A61" t="s">
        <v>71</v>
      </c>
    </row>
    <row r="62" spans="1:1" x14ac:dyDescent="0.35">
      <c r="A62" t="s">
        <v>570</v>
      </c>
    </row>
    <row r="63" spans="1:1" x14ac:dyDescent="0.35">
      <c r="A63" t="s">
        <v>154</v>
      </c>
    </row>
    <row r="64" spans="1:1" x14ac:dyDescent="0.35">
      <c r="A64" t="s">
        <v>356</v>
      </c>
    </row>
    <row r="65" spans="1:1" x14ac:dyDescent="0.35">
      <c r="A65" t="s">
        <v>362</v>
      </c>
    </row>
    <row r="66" spans="1:1" x14ac:dyDescent="0.35">
      <c r="A66" t="s">
        <v>571</v>
      </c>
    </row>
    <row r="67" spans="1:1" x14ac:dyDescent="0.35">
      <c r="A67" t="s">
        <v>363</v>
      </c>
    </row>
    <row r="68" spans="1:1" x14ac:dyDescent="0.35">
      <c r="A68" t="s">
        <v>364</v>
      </c>
    </row>
    <row r="69" spans="1:1" x14ac:dyDescent="0.35">
      <c r="A69" t="s">
        <v>365</v>
      </c>
    </row>
    <row r="70" spans="1:1" x14ac:dyDescent="0.35">
      <c r="A70" t="s">
        <v>366</v>
      </c>
    </row>
    <row r="71" spans="1:1" x14ac:dyDescent="0.35">
      <c r="A71" t="s">
        <v>572</v>
      </c>
    </row>
    <row r="72" spans="1:1" x14ac:dyDescent="0.35">
      <c r="A72" t="s">
        <v>573</v>
      </c>
    </row>
    <row r="73" spans="1:1" x14ac:dyDescent="0.35">
      <c r="A73" t="s">
        <v>574</v>
      </c>
    </row>
    <row r="74" spans="1:1" x14ac:dyDescent="0.35">
      <c r="A74" t="s">
        <v>575</v>
      </c>
    </row>
    <row r="75" spans="1:1" x14ac:dyDescent="0.35">
      <c r="A75" t="s">
        <v>576</v>
      </c>
    </row>
    <row r="76" spans="1:1" x14ac:dyDescent="0.35">
      <c r="A76" t="s">
        <v>577</v>
      </c>
    </row>
    <row r="77" spans="1:1" x14ac:dyDescent="0.35">
      <c r="A77" t="s">
        <v>346</v>
      </c>
    </row>
    <row r="78" spans="1:1" x14ac:dyDescent="0.35">
      <c r="A78" t="s">
        <v>157</v>
      </c>
    </row>
    <row r="79" spans="1:1" x14ac:dyDescent="0.35">
      <c r="A79" t="s">
        <v>136</v>
      </c>
    </row>
    <row r="80" spans="1:1" x14ac:dyDescent="0.35">
      <c r="A80" t="s">
        <v>133</v>
      </c>
    </row>
    <row r="81" spans="1:1" x14ac:dyDescent="0.35">
      <c r="A81" t="s">
        <v>55</v>
      </c>
    </row>
    <row r="82" spans="1:1" x14ac:dyDescent="0.35">
      <c r="A82" t="s">
        <v>578</v>
      </c>
    </row>
    <row r="83" spans="1:1" x14ac:dyDescent="0.35">
      <c r="A83" t="s">
        <v>59</v>
      </c>
    </row>
    <row r="84" spans="1:1" x14ac:dyDescent="0.35">
      <c r="A84" t="s">
        <v>105</v>
      </c>
    </row>
    <row r="85" spans="1:1" x14ac:dyDescent="0.35">
      <c r="A85" t="s">
        <v>335</v>
      </c>
    </row>
    <row r="86" spans="1:1" x14ac:dyDescent="0.35">
      <c r="A86" t="s">
        <v>94</v>
      </c>
    </row>
    <row r="87" spans="1:1" x14ac:dyDescent="0.35">
      <c r="A87" t="s">
        <v>93</v>
      </c>
    </row>
    <row r="88" spans="1:1" x14ac:dyDescent="0.35">
      <c r="A88" t="s">
        <v>158</v>
      </c>
    </row>
    <row r="89" spans="1:1" x14ac:dyDescent="0.35">
      <c r="A89" t="s">
        <v>170</v>
      </c>
    </row>
    <row r="90" spans="1:1" x14ac:dyDescent="0.35">
      <c r="A90" t="s">
        <v>203</v>
      </c>
    </row>
    <row r="91" spans="1:1" x14ac:dyDescent="0.35">
      <c r="A91" t="s">
        <v>178</v>
      </c>
    </row>
    <row r="92" spans="1:1" x14ac:dyDescent="0.35">
      <c r="A92" t="s">
        <v>64</v>
      </c>
    </row>
    <row r="93" spans="1:1" x14ac:dyDescent="0.35">
      <c r="A93" t="s">
        <v>74</v>
      </c>
    </row>
    <row r="94" spans="1:1" x14ac:dyDescent="0.35">
      <c r="A94" t="s">
        <v>82</v>
      </c>
    </row>
    <row r="95" spans="1:1" x14ac:dyDescent="0.35">
      <c r="A95" t="s">
        <v>86</v>
      </c>
    </row>
    <row r="96" spans="1:1" x14ac:dyDescent="0.35">
      <c r="A96" t="s">
        <v>84</v>
      </c>
    </row>
    <row r="97" spans="1:1" x14ac:dyDescent="0.35">
      <c r="A97" t="s">
        <v>139</v>
      </c>
    </row>
    <row r="98" spans="1:1" x14ac:dyDescent="0.35">
      <c r="A98" t="s">
        <v>140</v>
      </c>
    </row>
    <row r="99" spans="1:1" x14ac:dyDescent="0.35">
      <c r="A99" t="s">
        <v>173</v>
      </c>
    </row>
    <row r="100" spans="1:1" x14ac:dyDescent="0.35">
      <c r="A100" t="s">
        <v>185</v>
      </c>
    </row>
    <row r="101" spans="1:1" x14ac:dyDescent="0.35">
      <c r="A101" t="s">
        <v>110</v>
      </c>
    </row>
    <row r="102" spans="1:1" x14ac:dyDescent="0.35">
      <c r="A102" t="s">
        <v>146</v>
      </c>
    </row>
    <row r="103" spans="1:1" x14ac:dyDescent="0.35">
      <c r="A103" t="s">
        <v>147</v>
      </c>
    </row>
    <row r="104" spans="1:1" x14ac:dyDescent="0.35">
      <c r="A104" t="s">
        <v>57</v>
      </c>
    </row>
    <row r="105" spans="1:1" x14ac:dyDescent="0.35">
      <c r="A105" t="s">
        <v>332</v>
      </c>
    </row>
    <row r="106" spans="1:1" x14ac:dyDescent="0.35">
      <c r="A106" t="s">
        <v>161</v>
      </c>
    </row>
    <row r="107" spans="1:1" x14ac:dyDescent="0.35">
      <c r="A107" t="s">
        <v>162</v>
      </c>
    </row>
    <row r="108" spans="1:1" x14ac:dyDescent="0.35">
      <c r="A108" t="s">
        <v>163</v>
      </c>
    </row>
    <row r="109" spans="1:1" x14ac:dyDescent="0.35">
      <c r="A109" t="s">
        <v>122</v>
      </c>
    </row>
    <row r="110" spans="1:1" x14ac:dyDescent="0.35">
      <c r="A110" t="s">
        <v>43</v>
      </c>
    </row>
    <row r="111" spans="1:1" x14ac:dyDescent="0.35">
      <c r="A111" t="s">
        <v>83</v>
      </c>
    </row>
    <row r="112" spans="1:1" x14ac:dyDescent="0.35">
      <c r="A112" t="s">
        <v>195</v>
      </c>
    </row>
    <row r="113" spans="1:1" x14ac:dyDescent="0.35">
      <c r="A113" t="s">
        <v>196</v>
      </c>
    </row>
    <row r="114" spans="1:1" x14ac:dyDescent="0.35">
      <c r="A114" t="s">
        <v>344</v>
      </c>
    </row>
    <row r="115" spans="1:1" x14ac:dyDescent="0.35">
      <c r="A115" t="s">
        <v>345</v>
      </c>
    </row>
    <row r="116" spans="1:1" x14ac:dyDescent="0.35">
      <c r="A116" t="s">
        <v>175</v>
      </c>
    </row>
    <row r="117" spans="1:1" x14ac:dyDescent="0.35">
      <c r="A117" t="s">
        <v>172</v>
      </c>
    </row>
    <row r="118" spans="1:1" x14ac:dyDescent="0.35">
      <c r="A118" t="s">
        <v>192</v>
      </c>
    </row>
    <row r="119" spans="1:1" x14ac:dyDescent="0.35">
      <c r="A119" t="s">
        <v>181</v>
      </c>
    </row>
    <row r="120" spans="1:1" x14ac:dyDescent="0.35">
      <c r="A120" t="s">
        <v>167</v>
      </c>
    </row>
    <row r="121" spans="1:1" x14ac:dyDescent="0.35">
      <c r="A121" t="s">
        <v>179</v>
      </c>
    </row>
    <row r="122" spans="1:1" x14ac:dyDescent="0.35">
      <c r="A122" t="s">
        <v>341</v>
      </c>
    </row>
    <row r="123" spans="1:1" x14ac:dyDescent="0.35">
      <c r="A123" t="s">
        <v>187</v>
      </c>
    </row>
    <row r="124" spans="1:1" x14ac:dyDescent="0.35">
      <c r="A124" t="s">
        <v>197</v>
      </c>
    </row>
    <row r="125" spans="1:1" x14ac:dyDescent="0.35">
      <c r="A125" t="s">
        <v>164</v>
      </c>
    </row>
    <row r="126" spans="1:1" x14ac:dyDescent="0.35">
      <c r="A126" t="s">
        <v>579</v>
      </c>
    </row>
    <row r="127" spans="1:1" x14ac:dyDescent="0.35">
      <c r="A127" t="s">
        <v>165</v>
      </c>
    </row>
    <row r="128" spans="1:1" x14ac:dyDescent="0.35">
      <c r="A128" t="s">
        <v>347</v>
      </c>
    </row>
    <row r="129" spans="1:1" x14ac:dyDescent="0.35">
      <c r="A129" t="s">
        <v>171</v>
      </c>
    </row>
    <row r="130" spans="1:1" x14ac:dyDescent="0.35">
      <c r="A130" t="s">
        <v>315</v>
      </c>
    </row>
    <row r="131" spans="1:1" x14ac:dyDescent="0.35">
      <c r="A131" t="s">
        <v>316</v>
      </c>
    </row>
    <row r="132" spans="1:1" x14ac:dyDescent="0.35">
      <c r="A132" t="s">
        <v>317</v>
      </c>
    </row>
    <row r="133" spans="1:1" x14ac:dyDescent="0.35">
      <c r="A133" t="s">
        <v>349</v>
      </c>
    </row>
    <row r="134" spans="1:1" x14ac:dyDescent="0.35">
      <c r="A134" t="s">
        <v>17</v>
      </c>
    </row>
    <row r="135" spans="1:1" x14ac:dyDescent="0.35">
      <c r="A135" t="s">
        <v>149</v>
      </c>
    </row>
    <row r="136" spans="1:1" x14ac:dyDescent="0.35">
      <c r="A136" t="s">
        <v>56</v>
      </c>
    </row>
    <row r="137" spans="1:1" x14ac:dyDescent="0.35">
      <c r="A137" t="s">
        <v>580</v>
      </c>
    </row>
    <row r="138" spans="1:1" x14ac:dyDescent="0.35">
      <c r="A138" t="s">
        <v>34</v>
      </c>
    </row>
    <row r="139" spans="1:1" x14ac:dyDescent="0.35">
      <c r="A139" t="s">
        <v>73</v>
      </c>
    </row>
    <row r="140" spans="1:1" x14ac:dyDescent="0.35">
      <c r="A140" t="s">
        <v>69</v>
      </c>
    </row>
    <row r="141" spans="1:1" x14ac:dyDescent="0.35">
      <c r="A141" t="s">
        <v>66</v>
      </c>
    </row>
    <row r="142" spans="1:1" x14ac:dyDescent="0.35">
      <c r="A142" t="s">
        <v>76</v>
      </c>
    </row>
    <row r="143" spans="1:1" x14ac:dyDescent="0.35">
      <c r="A143" t="s">
        <v>193</v>
      </c>
    </row>
    <row r="144" spans="1:1" x14ac:dyDescent="0.35">
      <c r="A144" t="s">
        <v>35</v>
      </c>
    </row>
    <row r="145" spans="1:1" x14ac:dyDescent="0.35">
      <c r="A145" t="s">
        <v>38</v>
      </c>
    </row>
    <row r="146" spans="1:1" x14ac:dyDescent="0.35">
      <c r="A146" t="s">
        <v>121</v>
      </c>
    </row>
    <row r="147" spans="1:1" x14ac:dyDescent="0.35">
      <c r="A147" t="s">
        <v>357</v>
      </c>
    </row>
    <row r="148" spans="1:1" x14ac:dyDescent="0.35">
      <c r="A148" t="s">
        <v>358</v>
      </c>
    </row>
    <row r="149" spans="1:1" x14ac:dyDescent="0.35">
      <c r="A149" t="s">
        <v>581</v>
      </c>
    </row>
    <row r="150" spans="1:1" x14ac:dyDescent="0.35">
      <c r="A150" t="s">
        <v>582</v>
      </c>
    </row>
    <row r="151" spans="1:1" x14ac:dyDescent="0.35">
      <c r="A151" t="s">
        <v>583</v>
      </c>
    </row>
    <row r="152" spans="1:1" x14ac:dyDescent="0.35">
      <c r="A152" t="s">
        <v>584</v>
      </c>
    </row>
    <row r="153" spans="1:1" x14ac:dyDescent="0.35">
      <c r="A153" t="s">
        <v>585</v>
      </c>
    </row>
    <row r="154" spans="1:1" x14ac:dyDescent="0.35">
      <c r="A154" t="s">
        <v>586</v>
      </c>
    </row>
    <row r="155" spans="1:1" x14ac:dyDescent="0.35">
      <c r="A155" t="s">
        <v>587</v>
      </c>
    </row>
    <row r="156" spans="1:1" x14ac:dyDescent="0.35">
      <c r="A156" t="s">
        <v>588</v>
      </c>
    </row>
    <row r="157" spans="1:1" x14ac:dyDescent="0.35">
      <c r="A157" t="s">
        <v>589</v>
      </c>
    </row>
    <row r="158" spans="1:1" x14ac:dyDescent="0.35">
      <c r="A158" t="s">
        <v>189</v>
      </c>
    </row>
    <row r="159" spans="1:1" x14ac:dyDescent="0.35">
      <c r="A159" t="s">
        <v>183</v>
      </c>
    </row>
    <row r="160" spans="1:1" x14ac:dyDescent="0.35">
      <c r="A160" t="s">
        <v>194</v>
      </c>
    </row>
    <row r="161" spans="1:1" x14ac:dyDescent="0.35">
      <c r="A161" t="s">
        <v>79</v>
      </c>
    </row>
    <row r="162" spans="1:1" x14ac:dyDescent="0.35">
      <c r="A162" t="s">
        <v>148</v>
      </c>
    </row>
    <row r="163" spans="1:1" x14ac:dyDescent="0.35">
      <c r="A163" t="s">
        <v>131</v>
      </c>
    </row>
    <row r="164" spans="1:1" x14ac:dyDescent="0.35">
      <c r="A164" t="s">
        <v>168</v>
      </c>
    </row>
    <row r="165" spans="1:1" x14ac:dyDescent="0.35">
      <c r="A165" t="s">
        <v>127</v>
      </c>
    </row>
    <row r="166" spans="1:1" x14ac:dyDescent="0.35">
      <c r="A166" t="s">
        <v>21</v>
      </c>
    </row>
    <row r="167" spans="1:1" x14ac:dyDescent="0.35">
      <c r="A167" t="s">
        <v>46</v>
      </c>
    </row>
    <row r="168" spans="1:1" x14ac:dyDescent="0.35">
      <c r="A168" t="s">
        <v>20</v>
      </c>
    </row>
    <row r="169" spans="1:1" x14ac:dyDescent="0.35">
      <c r="A169" t="s">
        <v>132</v>
      </c>
    </row>
    <row r="170" spans="1:1" x14ac:dyDescent="0.35">
      <c r="A170" t="s">
        <v>184</v>
      </c>
    </row>
    <row r="171" spans="1:1" x14ac:dyDescent="0.35">
      <c r="A171" t="s">
        <v>99</v>
      </c>
    </row>
    <row r="172" spans="1:1" x14ac:dyDescent="0.35">
      <c r="A172" t="s">
        <v>128</v>
      </c>
    </row>
    <row r="173" spans="1:1" x14ac:dyDescent="0.35">
      <c r="A173" t="s">
        <v>49</v>
      </c>
    </row>
    <row r="174" spans="1:1" x14ac:dyDescent="0.35">
      <c r="A174" t="s">
        <v>590</v>
      </c>
    </row>
    <row r="175" spans="1:1" x14ac:dyDescent="0.35">
      <c r="A175" t="s">
        <v>92</v>
      </c>
    </row>
    <row r="176" spans="1:1" x14ac:dyDescent="0.35">
      <c r="A176" t="s">
        <v>123</v>
      </c>
    </row>
    <row r="177" spans="1:1" x14ac:dyDescent="0.35">
      <c r="A177" t="s">
        <v>137</v>
      </c>
    </row>
    <row r="178" spans="1:1" x14ac:dyDescent="0.35">
      <c r="A178" t="s">
        <v>159</v>
      </c>
    </row>
    <row r="179" spans="1:1" x14ac:dyDescent="0.35">
      <c r="A179" t="s">
        <v>44</v>
      </c>
    </row>
    <row r="180" spans="1:1" x14ac:dyDescent="0.35">
      <c r="A180" t="s">
        <v>50</v>
      </c>
    </row>
    <row r="181" spans="1:1" x14ac:dyDescent="0.35">
      <c r="A181" t="s">
        <v>117</v>
      </c>
    </row>
    <row r="182" spans="1:1" x14ac:dyDescent="0.35">
      <c r="A182" t="s">
        <v>25</v>
      </c>
    </row>
    <row r="183" spans="1:1" x14ac:dyDescent="0.35">
      <c r="A183" t="s">
        <v>91</v>
      </c>
    </row>
    <row r="184" spans="1:1" x14ac:dyDescent="0.35">
      <c r="A184" t="s">
        <v>40</v>
      </c>
    </row>
    <row r="185" spans="1:1" x14ac:dyDescent="0.35">
      <c r="A185" t="s">
        <v>54</v>
      </c>
    </row>
    <row r="186" spans="1:1" x14ac:dyDescent="0.35">
      <c r="A186" t="s">
        <v>104</v>
      </c>
    </row>
    <row r="187" spans="1:1" x14ac:dyDescent="0.35">
      <c r="A187" t="s">
        <v>153</v>
      </c>
    </row>
    <row r="188" spans="1:1" x14ac:dyDescent="0.35">
      <c r="A188" t="s">
        <v>152</v>
      </c>
    </row>
    <row r="189" spans="1:1" x14ac:dyDescent="0.35">
      <c r="A189" t="s">
        <v>51</v>
      </c>
    </row>
    <row r="190" spans="1:1" x14ac:dyDescent="0.35">
      <c r="A190" t="s">
        <v>24</v>
      </c>
    </row>
    <row r="191" spans="1:1" x14ac:dyDescent="0.35">
      <c r="A191" t="s">
        <v>90</v>
      </c>
    </row>
    <row r="192" spans="1:1" x14ac:dyDescent="0.35">
      <c r="A192" t="s">
        <v>42</v>
      </c>
    </row>
    <row r="193" spans="1:1" x14ac:dyDescent="0.35">
      <c r="A193" t="s">
        <v>87</v>
      </c>
    </row>
    <row r="194" spans="1:1" x14ac:dyDescent="0.35">
      <c r="A194" t="s">
        <v>37</v>
      </c>
    </row>
    <row r="195" spans="1:1" x14ac:dyDescent="0.35">
      <c r="A195" t="s">
        <v>155</v>
      </c>
    </row>
    <row r="196" spans="1:1" x14ac:dyDescent="0.35">
      <c r="A196" t="s">
        <v>160</v>
      </c>
    </row>
    <row r="197" spans="1:1" x14ac:dyDescent="0.35">
      <c r="A197" t="s">
        <v>129</v>
      </c>
    </row>
    <row r="198" spans="1:1" x14ac:dyDescent="0.35">
      <c r="A198" t="s">
        <v>138</v>
      </c>
    </row>
    <row r="199" spans="1:1" x14ac:dyDescent="0.35">
      <c r="A199" t="s">
        <v>135</v>
      </c>
    </row>
    <row r="200" spans="1:1" x14ac:dyDescent="0.35">
      <c r="A200" t="s">
        <v>52</v>
      </c>
    </row>
    <row r="201" spans="1:1" x14ac:dyDescent="0.35">
      <c r="A201" t="s">
        <v>142</v>
      </c>
    </row>
    <row r="202" spans="1:1" x14ac:dyDescent="0.35">
      <c r="A202" t="s">
        <v>19</v>
      </c>
    </row>
    <row r="203" spans="1:1" x14ac:dyDescent="0.35">
      <c r="A203" t="s">
        <v>176</v>
      </c>
    </row>
    <row r="204" spans="1:1" x14ac:dyDescent="0.35">
      <c r="A204" t="s">
        <v>115</v>
      </c>
    </row>
    <row r="205" spans="1:1" x14ac:dyDescent="0.35">
      <c r="A205" t="s">
        <v>77</v>
      </c>
    </row>
    <row r="206" spans="1:1" x14ac:dyDescent="0.35">
      <c r="A206" t="s">
        <v>126</v>
      </c>
    </row>
    <row r="207" spans="1:1" x14ac:dyDescent="0.35">
      <c r="A207" t="s">
        <v>30</v>
      </c>
    </row>
    <row r="208" spans="1:1" x14ac:dyDescent="0.35">
      <c r="A208" t="s">
        <v>103</v>
      </c>
    </row>
    <row r="209" spans="1:1" x14ac:dyDescent="0.35">
      <c r="A209" t="s">
        <v>102</v>
      </c>
    </row>
    <row r="210" spans="1:1" x14ac:dyDescent="0.35">
      <c r="A210" t="s">
        <v>134</v>
      </c>
    </row>
    <row r="211" spans="1:1" x14ac:dyDescent="0.35">
      <c r="A211" t="s">
        <v>191</v>
      </c>
    </row>
    <row r="212" spans="1:1" x14ac:dyDescent="0.35">
      <c r="A212" t="s">
        <v>108</v>
      </c>
    </row>
    <row r="213" spans="1:1" x14ac:dyDescent="0.35">
      <c r="A213" t="s">
        <v>120</v>
      </c>
    </row>
    <row r="214" spans="1:1" x14ac:dyDescent="0.35">
      <c r="A214" t="s">
        <v>169</v>
      </c>
    </row>
    <row r="215" spans="1:1" x14ac:dyDescent="0.35">
      <c r="A215" t="s">
        <v>62</v>
      </c>
    </row>
    <row r="216" spans="1:1" x14ac:dyDescent="0.35">
      <c r="A216" t="s">
        <v>63</v>
      </c>
    </row>
    <row r="217" spans="1:1" x14ac:dyDescent="0.35">
      <c r="A217" t="s">
        <v>190</v>
      </c>
    </row>
    <row r="218" spans="1:1" x14ac:dyDescent="0.35">
      <c r="A218" t="s">
        <v>343</v>
      </c>
    </row>
    <row r="219" spans="1:1" x14ac:dyDescent="0.35">
      <c r="A219" t="s">
        <v>107</v>
      </c>
    </row>
    <row r="220" spans="1:1" x14ac:dyDescent="0.35">
      <c r="A220" t="s">
        <v>116</v>
      </c>
    </row>
    <row r="221" spans="1:1" x14ac:dyDescent="0.35">
      <c r="A221" t="s">
        <v>166</v>
      </c>
    </row>
    <row r="222" spans="1:1" x14ac:dyDescent="0.35">
      <c r="A222" t="s">
        <v>101</v>
      </c>
    </row>
    <row r="223" spans="1:1" x14ac:dyDescent="0.35">
      <c r="A223" t="s">
        <v>199</v>
      </c>
    </row>
    <row r="224" spans="1:1" x14ac:dyDescent="0.35">
      <c r="A224" t="s">
        <v>198</v>
      </c>
    </row>
    <row r="225" spans="1:1" x14ac:dyDescent="0.35">
      <c r="A225" t="s">
        <v>318</v>
      </c>
    </row>
    <row r="226" spans="1:1" x14ac:dyDescent="0.35">
      <c r="A226" t="s">
        <v>150</v>
      </c>
    </row>
    <row r="227" spans="1:1" x14ac:dyDescent="0.35">
      <c r="A227" t="s">
        <v>109</v>
      </c>
    </row>
    <row r="228" spans="1:1" x14ac:dyDescent="0.35">
      <c r="A228" t="s">
        <v>65</v>
      </c>
    </row>
    <row r="229" spans="1:1" x14ac:dyDescent="0.35">
      <c r="A229" t="s">
        <v>350</v>
      </c>
    </row>
    <row r="230" spans="1:1" x14ac:dyDescent="0.35">
      <c r="A230" t="s">
        <v>29</v>
      </c>
    </row>
    <row r="231" spans="1:1" x14ac:dyDescent="0.35">
      <c r="A231" t="s">
        <v>177</v>
      </c>
    </row>
    <row r="232" spans="1:1" x14ac:dyDescent="0.35">
      <c r="A232" t="s">
        <v>348</v>
      </c>
    </row>
    <row r="233" spans="1:1" x14ac:dyDescent="0.35">
      <c r="A233" t="s">
        <v>340</v>
      </c>
    </row>
    <row r="234" spans="1:1" x14ac:dyDescent="0.35">
      <c r="A234" t="s">
        <v>333</v>
      </c>
    </row>
    <row r="235" spans="1:1" x14ac:dyDescent="0.35">
      <c r="A235" t="s">
        <v>234</v>
      </c>
    </row>
    <row r="236" spans="1:1" x14ac:dyDescent="0.35">
      <c r="A236" t="s">
        <v>591</v>
      </c>
    </row>
    <row r="237" spans="1:1" x14ac:dyDescent="0.35">
      <c r="A237" t="s">
        <v>592</v>
      </c>
    </row>
    <row r="238" spans="1:1" x14ac:dyDescent="0.35">
      <c r="A238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3"/>
  <sheetViews>
    <sheetView workbookViewId="0">
      <selection activeCell="A4" sqref="A4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368</v>
      </c>
    </row>
    <row r="2" spans="1:2" x14ac:dyDescent="0.35">
      <c r="A2" s="21">
        <v>44151</v>
      </c>
      <c r="B2" t="s">
        <v>387</v>
      </c>
    </row>
    <row r="3" spans="1:2" x14ac:dyDescent="0.35">
      <c r="A3" t="s">
        <v>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321</v>
      </c>
      <c r="B1" t="s">
        <v>14</v>
      </c>
      <c r="C1" t="s">
        <v>200</v>
      </c>
      <c r="D1" t="s">
        <v>201</v>
      </c>
      <c r="E1" t="s">
        <v>239</v>
      </c>
      <c r="F1" t="s">
        <v>237</v>
      </c>
      <c r="G1" t="s">
        <v>235</v>
      </c>
      <c r="H1" t="s">
        <v>236</v>
      </c>
      <c r="I1" t="s">
        <v>238</v>
      </c>
      <c r="J1" t="s">
        <v>289</v>
      </c>
      <c r="K1" t="s">
        <v>245</v>
      </c>
      <c r="L1" t="s">
        <v>288</v>
      </c>
      <c r="M1" t="s">
        <v>310</v>
      </c>
      <c r="N1" t="s">
        <v>309</v>
      </c>
      <c r="O1" t="s">
        <v>353</v>
      </c>
      <c r="P1" s="7" t="s">
        <v>322</v>
      </c>
    </row>
    <row r="2" spans="1:16" ht="261" hidden="1" x14ac:dyDescent="0.35">
      <c r="A2" s="7" t="s">
        <v>503</v>
      </c>
      <c r="B2" t="s">
        <v>80</v>
      </c>
      <c r="C2" t="s">
        <v>208</v>
      </c>
      <c r="D2">
        <v>3</v>
      </c>
      <c r="E2" t="s">
        <v>290</v>
      </c>
      <c r="J2" t="s">
        <v>244</v>
      </c>
      <c r="K2" t="s">
        <v>260</v>
      </c>
      <c r="L2" t="s">
        <v>375</v>
      </c>
      <c r="M2" t="s">
        <v>295</v>
      </c>
      <c r="N2" t="s">
        <v>304</v>
      </c>
      <c r="O2" t="s">
        <v>330</v>
      </c>
      <c r="P2" s="7" t="s">
        <v>555</v>
      </c>
    </row>
    <row r="3" spans="1:16" ht="261" hidden="1" x14ac:dyDescent="0.35">
      <c r="A3" s="7" t="s">
        <v>489</v>
      </c>
      <c r="B3" t="s">
        <v>72</v>
      </c>
      <c r="C3" t="s">
        <v>208</v>
      </c>
      <c r="D3">
        <v>5</v>
      </c>
      <c r="E3" t="s">
        <v>290</v>
      </c>
      <c r="J3" t="s">
        <v>244</v>
      </c>
      <c r="K3" t="s">
        <v>260</v>
      </c>
      <c r="L3" t="s">
        <v>375</v>
      </c>
      <c r="M3" t="s">
        <v>295</v>
      </c>
      <c r="N3" t="s">
        <v>304</v>
      </c>
      <c r="O3" t="s">
        <v>330</v>
      </c>
      <c r="P3" s="7" t="s">
        <v>551</v>
      </c>
    </row>
    <row r="4" spans="1:16" ht="261" hidden="1" x14ac:dyDescent="0.35">
      <c r="A4" s="7" t="s">
        <v>490</v>
      </c>
      <c r="B4" t="s">
        <v>72</v>
      </c>
      <c r="C4" t="s">
        <v>208</v>
      </c>
      <c r="D4">
        <v>5</v>
      </c>
      <c r="E4" t="s">
        <v>290</v>
      </c>
      <c r="J4" t="s">
        <v>244</v>
      </c>
      <c r="K4" t="s">
        <v>260</v>
      </c>
      <c r="L4" t="s">
        <v>375</v>
      </c>
      <c r="M4" t="s">
        <v>295</v>
      </c>
      <c r="N4" t="s">
        <v>304</v>
      </c>
      <c r="O4" t="s">
        <v>330</v>
      </c>
      <c r="P4" s="7" t="s">
        <v>552</v>
      </c>
    </row>
    <row r="5" spans="1:16" ht="261" hidden="1" x14ac:dyDescent="0.35">
      <c r="A5" s="7" t="s">
        <v>472</v>
      </c>
      <c r="B5" t="s">
        <v>70</v>
      </c>
      <c r="C5" t="s">
        <v>208</v>
      </c>
      <c r="D5">
        <v>6</v>
      </c>
      <c r="E5" t="s">
        <v>290</v>
      </c>
      <c r="J5" t="s">
        <v>244</v>
      </c>
      <c r="K5" t="s">
        <v>260</v>
      </c>
      <c r="L5" t="s">
        <v>375</v>
      </c>
      <c r="M5" t="s">
        <v>295</v>
      </c>
      <c r="N5" t="s">
        <v>304</v>
      </c>
      <c r="O5" t="s">
        <v>330</v>
      </c>
      <c r="P5" s="7" t="s">
        <v>540</v>
      </c>
    </row>
    <row r="6" spans="1:16" ht="261" hidden="1" x14ac:dyDescent="0.35">
      <c r="A6" s="7" t="s">
        <v>473</v>
      </c>
      <c r="B6" t="s">
        <v>70</v>
      </c>
      <c r="C6" t="s">
        <v>208</v>
      </c>
      <c r="D6">
        <v>6</v>
      </c>
      <c r="E6" t="s">
        <v>290</v>
      </c>
      <c r="J6" t="s">
        <v>244</v>
      </c>
      <c r="K6" t="s">
        <v>260</v>
      </c>
      <c r="L6" t="s">
        <v>375</v>
      </c>
      <c r="M6" t="s">
        <v>295</v>
      </c>
      <c r="N6" t="s">
        <v>304</v>
      </c>
      <c r="O6" t="s">
        <v>330</v>
      </c>
      <c r="P6" s="7" t="s">
        <v>541</v>
      </c>
    </row>
    <row r="7" spans="1:16" ht="261" hidden="1" x14ac:dyDescent="0.35">
      <c r="A7" s="7" t="s">
        <v>434</v>
      </c>
      <c r="B7" t="s">
        <v>57</v>
      </c>
      <c r="C7" t="s">
        <v>206</v>
      </c>
      <c r="D7">
        <v>7</v>
      </c>
      <c r="E7" t="s">
        <v>290</v>
      </c>
      <c r="F7" t="s">
        <v>376</v>
      </c>
      <c r="G7">
        <v>25000</v>
      </c>
      <c r="H7">
        <v>12000</v>
      </c>
      <c r="J7" t="s">
        <v>244</v>
      </c>
      <c r="K7" t="s">
        <v>260</v>
      </c>
      <c r="L7" t="s">
        <v>375</v>
      </c>
      <c r="M7" t="s">
        <v>295</v>
      </c>
      <c r="N7" t="s">
        <v>304</v>
      </c>
      <c r="O7" t="s">
        <v>330</v>
      </c>
      <c r="P7" s="7" t="s">
        <v>515</v>
      </c>
    </row>
    <row r="8" spans="1:16" ht="348" x14ac:dyDescent="0.35">
      <c r="A8" s="7" t="s">
        <v>435</v>
      </c>
      <c r="B8" t="s">
        <v>57</v>
      </c>
      <c r="C8" t="s">
        <v>206</v>
      </c>
      <c r="D8">
        <v>7</v>
      </c>
      <c r="E8" t="s">
        <v>11</v>
      </c>
      <c r="J8" t="s">
        <v>244</v>
      </c>
      <c r="K8" t="s">
        <v>258</v>
      </c>
      <c r="L8" t="s">
        <v>378</v>
      </c>
      <c r="M8" t="s">
        <v>295</v>
      </c>
      <c r="N8" t="s">
        <v>304</v>
      </c>
      <c r="O8" t="s">
        <v>330</v>
      </c>
      <c r="P8" s="7" t="s">
        <v>436</v>
      </c>
    </row>
    <row r="9" spans="1:16" ht="261" hidden="1" x14ac:dyDescent="0.35">
      <c r="A9" s="7" t="s">
        <v>446</v>
      </c>
      <c r="B9" t="s">
        <v>161</v>
      </c>
      <c r="C9" t="s">
        <v>206</v>
      </c>
      <c r="D9">
        <v>8</v>
      </c>
      <c r="E9" t="s">
        <v>290</v>
      </c>
      <c r="F9" t="s">
        <v>388</v>
      </c>
      <c r="J9" t="s">
        <v>244</v>
      </c>
      <c r="K9" t="s">
        <v>260</v>
      </c>
      <c r="L9" t="s">
        <v>375</v>
      </c>
      <c r="M9" t="s">
        <v>295</v>
      </c>
      <c r="N9" t="s">
        <v>304</v>
      </c>
      <c r="O9" t="s">
        <v>330</v>
      </c>
      <c r="P9" s="7" t="s">
        <v>521</v>
      </c>
    </row>
    <row r="10" spans="1:16" ht="261" hidden="1" x14ac:dyDescent="0.35">
      <c r="A10" s="7" t="s">
        <v>466</v>
      </c>
      <c r="B10" t="s">
        <v>161</v>
      </c>
      <c r="C10" t="s">
        <v>206</v>
      </c>
      <c r="D10">
        <v>8</v>
      </c>
      <c r="E10" t="s">
        <v>290</v>
      </c>
      <c r="F10" t="s">
        <v>412</v>
      </c>
      <c r="J10" t="s">
        <v>244</v>
      </c>
      <c r="K10" t="s">
        <v>260</v>
      </c>
      <c r="M10" t="s">
        <v>295</v>
      </c>
      <c r="N10" t="s">
        <v>304</v>
      </c>
      <c r="O10" t="s">
        <v>330</v>
      </c>
      <c r="P10" s="7" t="s">
        <v>535</v>
      </c>
    </row>
    <row r="11" spans="1:16" ht="333.5" x14ac:dyDescent="0.35">
      <c r="A11" s="7" t="s">
        <v>439</v>
      </c>
      <c r="B11" t="s">
        <v>138</v>
      </c>
      <c r="C11" t="s">
        <v>215</v>
      </c>
      <c r="D11">
        <v>6</v>
      </c>
      <c r="E11" t="s">
        <v>11</v>
      </c>
      <c r="F11" t="s">
        <v>383</v>
      </c>
      <c r="G11">
        <v>40000</v>
      </c>
      <c r="J11" t="s">
        <v>244</v>
      </c>
      <c r="K11" t="s">
        <v>386</v>
      </c>
      <c r="L11" t="s">
        <v>384</v>
      </c>
      <c r="M11" t="s">
        <v>295</v>
      </c>
      <c r="N11" t="s">
        <v>304</v>
      </c>
      <c r="O11" t="s">
        <v>330</v>
      </c>
      <c r="P11" s="7" t="s">
        <v>440</v>
      </c>
    </row>
    <row r="12" spans="1:16" ht="333.5" x14ac:dyDescent="0.35">
      <c r="A12" s="7" t="s">
        <v>460</v>
      </c>
      <c r="B12" t="s">
        <v>138</v>
      </c>
      <c r="C12" t="s">
        <v>215</v>
      </c>
      <c r="D12">
        <v>6</v>
      </c>
      <c r="E12" t="s">
        <v>11</v>
      </c>
      <c r="F12" t="s">
        <v>394</v>
      </c>
      <c r="G12">
        <v>35000</v>
      </c>
      <c r="J12" t="s">
        <v>244</v>
      </c>
      <c r="K12" t="s">
        <v>386</v>
      </c>
      <c r="L12" t="s">
        <v>395</v>
      </c>
      <c r="M12" t="s">
        <v>295</v>
      </c>
      <c r="N12" t="s">
        <v>304</v>
      </c>
      <c r="O12" t="s">
        <v>330</v>
      </c>
      <c r="P12" s="7" t="s">
        <v>461</v>
      </c>
    </row>
    <row r="13" spans="1:16" ht="333.5" x14ac:dyDescent="0.35">
      <c r="A13" s="7" t="s">
        <v>454</v>
      </c>
      <c r="B13" t="s">
        <v>134</v>
      </c>
      <c r="C13" t="s">
        <v>215</v>
      </c>
      <c r="D13">
        <v>7</v>
      </c>
      <c r="E13" t="s">
        <v>11</v>
      </c>
      <c r="F13" t="s">
        <v>392</v>
      </c>
      <c r="G13">
        <v>45000</v>
      </c>
      <c r="J13" t="s">
        <v>244</v>
      </c>
      <c r="K13" t="s">
        <v>386</v>
      </c>
      <c r="L13" t="s">
        <v>393</v>
      </c>
      <c r="M13" t="s">
        <v>295</v>
      </c>
      <c r="N13" t="s">
        <v>304</v>
      </c>
      <c r="O13" t="s">
        <v>330</v>
      </c>
      <c r="P13" s="7" t="s">
        <v>455</v>
      </c>
    </row>
    <row r="14" spans="1:16" ht="333.5" x14ac:dyDescent="0.35">
      <c r="A14" s="7" t="s">
        <v>512</v>
      </c>
      <c r="B14" t="s">
        <v>63</v>
      </c>
      <c r="C14" t="s">
        <v>215</v>
      </c>
      <c r="D14">
        <v>8</v>
      </c>
      <c r="E14" t="s">
        <v>11</v>
      </c>
      <c r="F14" t="s">
        <v>416</v>
      </c>
      <c r="J14" t="s">
        <v>244</v>
      </c>
      <c r="K14" t="s">
        <v>510</v>
      </c>
      <c r="M14" t="s">
        <v>295</v>
      </c>
      <c r="N14" t="s">
        <v>304</v>
      </c>
      <c r="O14" t="s">
        <v>330</v>
      </c>
      <c r="P14" s="7" t="s">
        <v>471</v>
      </c>
    </row>
    <row r="15" spans="1:16" ht="333.5" x14ac:dyDescent="0.35">
      <c r="A15" s="7" t="s">
        <v>511</v>
      </c>
      <c r="B15" t="s">
        <v>101</v>
      </c>
      <c r="C15" t="s">
        <v>215</v>
      </c>
      <c r="D15">
        <v>9</v>
      </c>
      <c r="E15" t="s">
        <v>11</v>
      </c>
      <c r="F15" t="s">
        <v>391</v>
      </c>
      <c r="J15" t="s">
        <v>244</v>
      </c>
      <c r="K15" t="s">
        <v>510</v>
      </c>
      <c r="L15" t="s">
        <v>385</v>
      </c>
      <c r="M15" t="s">
        <v>295</v>
      </c>
      <c r="N15" t="s">
        <v>304</v>
      </c>
      <c r="O15" t="s">
        <v>330</v>
      </c>
      <c r="P15" s="7" t="s">
        <v>453</v>
      </c>
    </row>
    <row r="16" spans="1:16" ht="261" hidden="1" x14ac:dyDescent="0.35">
      <c r="A16" s="7" t="s">
        <v>504</v>
      </c>
      <c r="B16" t="s">
        <v>51</v>
      </c>
      <c r="C16" t="s">
        <v>213</v>
      </c>
      <c r="D16">
        <v>5</v>
      </c>
      <c r="E16" t="s">
        <v>290</v>
      </c>
      <c r="J16" t="s">
        <v>244</v>
      </c>
      <c r="K16" t="s">
        <v>260</v>
      </c>
      <c r="L16" t="s">
        <v>375</v>
      </c>
      <c r="M16" t="s">
        <v>295</v>
      </c>
      <c r="N16" t="s">
        <v>304</v>
      </c>
      <c r="O16" t="s">
        <v>330</v>
      </c>
      <c r="P16" s="7" t="s">
        <v>556</v>
      </c>
    </row>
    <row r="17" spans="1:16" ht="261" hidden="1" x14ac:dyDescent="0.35">
      <c r="A17" s="7" t="s">
        <v>474</v>
      </c>
      <c r="B17" t="s">
        <v>52</v>
      </c>
      <c r="C17" t="s">
        <v>213</v>
      </c>
      <c r="D17">
        <v>6</v>
      </c>
      <c r="E17" t="s">
        <v>290</v>
      </c>
      <c r="J17" t="s">
        <v>244</v>
      </c>
      <c r="K17" t="s">
        <v>260</v>
      </c>
      <c r="L17" t="s">
        <v>375</v>
      </c>
      <c r="M17" t="s">
        <v>295</v>
      </c>
      <c r="N17" t="s">
        <v>304</v>
      </c>
      <c r="O17" t="s">
        <v>330</v>
      </c>
      <c r="P17" s="7" t="s">
        <v>542</v>
      </c>
    </row>
    <row r="18" spans="1:16" ht="261" hidden="1" x14ac:dyDescent="0.35">
      <c r="A18" s="7" t="s">
        <v>479</v>
      </c>
      <c r="B18" t="s">
        <v>52</v>
      </c>
      <c r="C18" t="s">
        <v>213</v>
      </c>
      <c r="D18">
        <v>6</v>
      </c>
      <c r="E18" t="s">
        <v>290</v>
      </c>
      <c r="J18" t="s">
        <v>244</v>
      </c>
      <c r="K18" t="s">
        <v>260</v>
      </c>
      <c r="L18" t="s">
        <v>375</v>
      </c>
      <c r="M18" t="s">
        <v>295</v>
      </c>
      <c r="N18" t="s">
        <v>304</v>
      </c>
      <c r="O18" t="s">
        <v>330</v>
      </c>
      <c r="P18" s="7" t="s">
        <v>545</v>
      </c>
    </row>
    <row r="19" spans="1:16" ht="261" hidden="1" x14ac:dyDescent="0.35">
      <c r="A19" s="7" t="s">
        <v>485</v>
      </c>
      <c r="B19" t="s">
        <v>52</v>
      </c>
      <c r="C19" t="s">
        <v>213</v>
      </c>
      <c r="D19">
        <v>6</v>
      </c>
      <c r="E19" t="s">
        <v>290</v>
      </c>
      <c r="J19" t="s">
        <v>244</v>
      </c>
      <c r="K19" t="s">
        <v>260</v>
      </c>
      <c r="L19" t="s">
        <v>375</v>
      </c>
      <c r="M19" t="s">
        <v>295</v>
      </c>
      <c r="N19" t="s">
        <v>304</v>
      </c>
      <c r="O19" t="s">
        <v>330</v>
      </c>
      <c r="P19" s="7" t="s">
        <v>549</v>
      </c>
    </row>
    <row r="20" spans="1:16" ht="261" hidden="1" x14ac:dyDescent="0.35">
      <c r="A20" s="7" t="s">
        <v>441</v>
      </c>
      <c r="B20" t="s">
        <v>111</v>
      </c>
      <c r="C20" t="s">
        <v>205</v>
      </c>
      <c r="D20">
        <v>6</v>
      </c>
      <c r="E20" t="s">
        <v>290</v>
      </c>
      <c r="F20" t="s">
        <v>403</v>
      </c>
      <c r="G20">
        <v>3500</v>
      </c>
      <c r="J20" t="s">
        <v>244</v>
      </c>
      <c r="K20" t="s">
        <v>260</v>
      </c>
      <c r="L20" t="s">
        <v>375</v>
      </c>
      <c r="M20" t="s">
        <v>295</v>
      </c>
      <c r="N20" t="s">
        <v>304</v>
      </c>
      <c r="O20" t="s">
        <v>330</v>
      </c>
      <c r="P20" s="7" t="s">
        <v>516</v>
      </c>
    </row>
    <row r="21" spans="1:16" ht="261" hidden="1" x14ac:dyDescent="0.35">
      <c r="A21" s="7" t="s">
        <v>442</v>
      </c>
      <c r="B21" t="s">
        <v>111</v>
      </c>
      <c r="C21" t="s">
        <v>205</v>
      </c>
      <c r="D21">
        <v>6</v>
      </c>
      <c r="E21" t="s">
        <v>290</v>
      </c>
      <c r="F21" t="s">
        <v>402</v>
      </c>
      <c r="G21">
        <v>3500</v>
      </c>
      <c r="J21" t="s">
        <v>244</v>
      </c>
      <c r="K21" t="s">
        <v>260</v>
      </c>
      <c r="L21" t="s">
        <v>375</v>
      </c>
      <c r="M21" t="s">
        <v>295</v>
      </c>
      <c r="N21" t="s">
        <v>304</v>
      </c>
      <c r="O21" t="s">
        <v>330</v>
      </c>
      <c r="P21" s="7" t="s">
        <v>517</v>
      </c>
    </row>
    <row r="22" spans="1:16" ht="261" hidden="1" x14ac:dyDescent="0.35">
      <c r="A22" s="7" t="s">
        <v>444</v>
      </c>
      <c r="B22" t="s">
        <v>111</v>
      </c>
      <c r="C22" t="s">
        <v>205</v>
      </c>
      <c r="D22">
        <v>6</v>
      </c>
      <c r="E22" t="s">
        <v>290</v>
      </c>
      <c r="F22" t="s">
        <v>401</v>
      </c>
      <c r="G22">
        <v>2800</v>
      </c>
      <c r="J22" t="s">
        <v>244</v>
      </c>
      <c r="K22" t="s">
        <v>260</v>
      </c>
      <c r="L22" t="s">
        <v>375</v>
      </c>
      <c r="M22" t="s">
        <v>295</v>
      </c>
      <c r="N22" t="s">
        <v>304</v>
      </c>
      <c r="O22" t="s">
        <v>330</v>
      </c>
      <c r="P22" s="7" t="s">
        <v>519</v>
      </c>
    </row>
    <row r="23" spans="1:16" ht="261" hidden="1" x14ac:dyDescent="0.35">
      <c r="A23" s="7" t="s">
        <v>445</v>
      </c>
      <c r="B23" t="s">
        <v>111</v>
      </c>
      <c r="C23" t="s">
        <v>205</v>
      </c>
      <c r="D23">
        <v>6</v>
      </c>
      <c r="E23" t="s">
        <v>290</v>
      </c>
      <c r="F23" t="s">
        <v>399</v>
      </c>
      <c r="G23">
        <v>2800</v>
      </c>
      <c r="J23" t="s">
        <v>244</v>
      </c>
      <c r="K23" t="s">
        <v>260</v>
      </c>
      <c r="L23" t="s">
        <v>375</v>
      </c>
      <c r="M23" t="s">
        <v>295</v>
      </c>
      <c r="N23" t="s">
        <v>304</v>
      </c>
      <c r="O23" t="s">
        <v>330</v>
      </c>
      <c r="P23" s="7" t="s">
        <v>520</v>
      </c>
    </row>
    <row r="24" spans="1:16" ht="261" hidden="1" x14ac:dyDescent="0.35">
      <c r="A24" s="7" t="s">
        <v>452</v>
      </c>
      <c r="B24" t="s">
        <v>27</v>
      </c>
      <c r="C24" t="s">
        <v>205</v>
      </c>
      <c r="D24">
        <v>7</v>
      </c>
      <c r="E24" t="s">
        <v>290</v>
      </c>
      <c r="F24" t="s">
        <v>396</v>
      </c>
      <c r="J24" t="s">
        <v>244</v>
      </c>
      <c r="K24" t="s">
        <v>260</v>
      </c>
      <c r="L24" t="s">
        <v>375</v>
      </c>
      <c r="M24" t="s">
        <v>295</v>
      </c>
      <c r="N24" t="s">
        <v>304</v>
      </c>
      <c r="O24" t="s">
        <v>330</v>
      </c>
      <c r="P24" s="7" t="s">
        <v>526</v>
      </c>
    </row>
    <row r="25" spans="1:16" ht="261" hidden="1" x14ac:dyDescent="0.35">
      <c r="A25" s="7" t="s">
        <v>457</v>
      </c>
      <c r="B25" t="s">
        <v>27</v>
      </c>
      <c r="C25" t="s">
        <v>205</v>
      </c>
      <c r="D25">
        <v>7</v>
      </c>
      <c r="E25" t="s">
        <v>290</v>
      </c>
      <c r="F25" t="s">
        <v>405</v>
      </c>
      <c r="J25" t="s">
        <v>244</v>
      </c>
      <c r="K25" t="s">
        <v>260</v>
      </c>
      <c r="L25" t="s">
        <v>375</v>
      </c>
      <c r="M25" t="s">
        <v>295</v>
      </c>
      <c r="N25" t="s">
        <v>304</v>
      </c>
      <c r="O25" t="s">
        <v>330</v>
      </c>
      <c r="P25" s="7" t="s">
        <v>528</v>
      </c>
    </row>
    <row r="26" spans="1:16" ht="261" hidden="1" x14ac:dyDescent="0.35">
      <c r="A26" s="7" t="s">
        <v>458</v>
      </c>
      <c r="B26" t="s">
        <v>27</v>
      </c>
      <c r="C26" t="s">
        <v>205</v>
      </c>
      <c r="D26">
        <v>7</v>
      </c>
      <c r="E26" t="s">
        <v>290</v>
      </c>
      <c r="F26" t="s">
        <v>406</v>
      </c>
      <c r="J26" t="s">
        <v>244</v>
      </c>
      <c r="K26" t="s">
        <v>260</v>
      </c>
      <c r="L26" t="s">
        <v>375</v>
      </c>
      <c r="M26" t="s">
        <v>295</v>
      </c>
      <c r="N26" t="s">
        <v>304</v>
      </c>
      <c r="O26" t="s">
        <v>330</v>
      </c>
      <c r="P26" s="7" t="s">
        <v>529</v>
      </c>
    </row>
    <row r="27" spans="1:16" ht="261" hidden="1" x14ac:dyDescent="0.35">
      <c r="A27" s="7" t="s">
        <v>459</v>
      </c>
      <c r="B27" t="s">
        <v>27</v>
      </c>
      <c r="C27" t="s">
        <v>205</v>
      </c>
      <c r="D27">
        <v>7</v>
      </c>
      <c r="E27" t="s">
        <v>290</v>
      </c>
      <c r="F27" t="s">
        <v>407</v>
      </c>
      <c r="J27" t="s">
        <v>244</v>
      </c>
      <c r="K27" t="s">
        <v>260</v>
      </c>
      <c r="L27" t="s">
        <v>375</v>
      </c>
      <c r="M27" t="s">
        <v>295</v>
      </c>
      <c r="N27" t="s">
        <v>304</v>
      </c>
      <c r="O27" t="s">
        <v>330</v>
      </c>
      <c r="P27" s="7" t="s">
        <v>530</v>
      </c>
    </row>
    <row r="28" spans="1:16" ht="261" hidden="1" x14ac:dyDescent="0.35">
      <c r="A28" s="7" t="s">
        <v>463</v>
      </c>
      <c r="B28" t="s">
        <v>27</v>
      </c>
      <c r="C28" t="s">
        <v>205</v>
      </c>
      <c r="D28">
        <v>7</v>
      </c>
      <c r="E28" t="s">
        <v>290</v>
      </c>
      <c r="F28" t="s">
        <v>409</v>
      </c>
      <c r="G28">
        <v>2400</v>
      </c>
      <c r="J28" t="s">
        <v>244</v>
      </c>
      <c r="K28" t="s">
        <v>260</v>
      </c>
      <c r="L28" t="s">
        <v>375</v>
      </c>
      <c r="M28" t="s">
        <v>295</v>
      </c>
      <c r="N28" t="s">
        <v>304</v>
      </c>
      <c r="O28" t="s">
        <v>330</v>
      </c>
      <c r="P28" s="7" t="s">
        <v>532</v>
      </c>
    </row>
    <row r="29" spans="1:16" ht="261" hidden="1" x14ac:dyDescent="0.35">
      <c r="A29" s="7" t="s">
        <v>464</v>
      </c>
      <c r="B29" t="s">
        <v>27</v>
      </c>
      <c r="C29" t="s">
        <v>205</v>
      </c>
      <c r="D29">
        <v>7</v>
      </c>
      <c r="E29" t="s">
        <v>290</v>
      </c>
      <c r="F29" t="s">
        <v>410</v>
      </c>
      <c r="G29">
        <v>2400</v>
      </c>
      <c r="J29" t="s">
        <v>244</v>
      </c>
      <c r="K29" t="s">
        <v>260</v>
      </c>
      <c r="L29" t="s">
        <v>375</v>
      </c>
      <c r="M29" t="s">
        <v>295</v>
      </c>
      <c r="N29" t="s">
        <v>304</v>
      </c>
      <c r="O29" t="s">
        <v>330</v>
      </c>
      <c r="P29" s="7" t="s">
        <v>533</v>
      </c>
    </row>
    <row r="30" spans="1:16" ht="333.5" x14ac:dyDescent="0.35">
      <c r="A30" s="7" t="s">
        <v>498</v>
      </c>
      <c r="B30" t="s">
        <v>180</v>
      </c>
      <c r="C30" t="s">
        <v>214</v>
      </c>
      <c r="D30">
        <v>2</v>
      </c>
      <c r="E30" t="s">
        <v>11</v>
      </c>
      <c r="F30" t="s">
        <v>424</v>
      </c>
      <c r="J30" t="s">
        <v>244</v>
      </c>
      <c r="K30" t="s">
        <v>255</v>
      </c>
      <c r="L30" t="s">
        <v>425</v>
      </c>
      <c r="M30" t="s">
        <v>295</v>
      </c>
      <c r="N30" t="s">
        <v>304</v>
      </c>
      <c r="O30" t="s">
        <v>330</v>
      </c>
      <c r="P30" s="7" t="s">
        <v>499</v>
      </c>
    </row>
    <row r="31" spans="1:16" ht="333.5" x14ac:dyDescent="0.35">
      <c r="A31" s="7" t="s">
        <v>501</v>
      </c>
      <c r="B31" t="s">
        <v>151</v>
      </c>
      <c r="C31" t="s">
        <v>214</v>
      </c>
      <c r="D31">
        <v>3</v>
      </c>
      <c r="E31" t="s">
        <v>11</v>
      </c>
      <c r="F31" t="s">
        <v>426</v>
      </c>
      <c r="J31" t="s">
        <v>244</v>
      </c>
      <c r="K31" t="s">
        <v>255</v>
      </c>
      <c r="L31" t="s">
        <v>427</v>
      </c>
      <c r="M31" t="s">
        <v>295</v>
      </c>
      <c r="N31" t="s">
        <v>304</v>
      </c>
      <c r="O31" t="s">
        <v>330</v>
      </c>
      <c r="P31" s="7" t="s">
        <v>502</v>
      </c>
    </row>
    <row r="32" spans="1:16" ht="333.5" x14ac:dyDescent="0.35">
      <c r="A32" s="7" t="s">
        <v>558</v>
      </c>
      <c r="B32" t="s">
        <v>141</v>
      </c>
      <c r="C32" t="s">
        <v>214</v>
      </c>
      <c r="D32">
        <v>4</v>
      </c>
      <c r="E32" t="s">
        <v>11</v>
      </c>
      <c r="F32" t="s">
        <v>428</v>
      </c>
      <c r="J32" t="s">
        <v>244</v>
      </c>
      <c r="K32" t="s">
        <v>255</v>
      </c>
      <c r="L32" t="s">
        <v>429</v>
      </c>
      <c r="M32" t="s">
        <v>295</v>
      </c>
      <c r="N32" t="s">
        <v>304</v>
      </c>
      <c r="O32" t="s">
        <v>330</v>
      </c>
      <c r="P32" s="7" t="s">
        <v>559</v>
      </c>
    </row>
    <row r="33" spans="1:16" ht="333.5" x14ac:dyDescent="0.35">
      <c r="A33" s="7" t="s">
        <v>482</v>
      </c>
      <c r="B33" t="s">
        <v>106</v>
      </c>
      <c r="C33" t="s">
        <v>214</v>
      </c>
      <c r="D33">
        <v>5</v>
      </c>
      <c r="E33" t="s">
        <v>11</v>
      </c>
      <c r="F33" t="s">
        <v>417</v>
      </c>
      <c r="J33" t="s">
        <v>244</v>
      </c>
      <c r="K33" t="s">
        <v>255</v>
      </c>
      <c r="L33" t="s">
        <v>422</v>
      </c>
      <c r="M33" t="s">
        <v>295</v>
      </c>
      <c r="N33" t="s">
        <v>304</v>
      </c>
      <c r="O33" t="s">
        <v>330</v>
      </c>
      <c r="P33" s="7" t="s">
        <v>483</v>
      </c>
    </row>
    <row r="34" spans="1:16" ht="333.5" x14ac:dyDescent="0.35">
      <c r="A34" s="7" t="s">
        <v>491</v>
      </c>
      <c r="B34" t="s">
        <v>106</v>
      </c>
      <c r="C34" t="s">
        <v>214</v>
      </c>
      <c r="D34">
        <v>5</v>
      </c>
      <c r="E34" t="s">
        <v>11</v>
      </c>
      <c r="F34" t="s">
        <v>420</v>
      </c>
      <c r="J34" t="s">
        <v>244</v>
      </c>
      <c r="K34" t="s">
        <v>255</v>
      </c>
      <c r="L34" t="s">
        <v>421</v>
      </c>
      <c r="M34" t="s">
        <v>295</v>
      </c>
      <c r="N34" t="s">
        <v>304</v>
      </c>
      <c r="O34" t="s">
        <v>330</v>
      </c>
      <c r="P34" s="7" t="s">
        <v>492</v>
      </c>
    </row>
    <row r="35" spans="1:16" ht="333.5" x14ac:dyDescent="0.35">
      <c r="A35" s="7" t="s">
        <v>487</v>
      </c>
      <c r="B35" t="s">
        <v>135</v>
      </c>
      <c r="C35" t="s">
        <v>214</v>
      </c>
      <c r="D35">
        <v>6</v>
      </c>
      <c r="E35" t="s">
        <v>11</v>
      </c>
      <c r="F35" t="s">
        <v>418</v>
      </c>
      <c r="J35" t="s">
        <v>244</v>
      </c>
      <c r="K35" t="s">
        <v>255</v>
      </c>
      <c r="L35" t="s">
        <v>419</v>
      </c>
      <c r="M35" t="s">
        <v>295</v>
      </c>
      <c r="N35" t="s">
        <v>304</v>
      </c>
      <c r="O35" t="s">
        <v>330</v>
      </c>
      <c r="P35" s="7" t="s">
        <v>488</v>
      </c>
    </row>
    <row r="36" spans="1:16" ht="333.5" x14ac:dyDescent="0.35">
      <c r="A36" s="7" t="s">
        <v>507</v>
      </c>
      <c r="B36" t="s">
        <v>135</v>
      </c>
      <c r="C36" t="s">
        <v>214</v>
      </c>
      <c r="D36">
        <v>6</v>
      </c>
      <c r="E36" t="s">
        <v>11</v>
      </c>
      <c r="F36" t="s">
        <v>430</v>
      </c>
      <c r="G36">
        <v>50000</v>
      </c>
      <c r="J36" t="s">
        <v>244</v>
      </c>
      <c r="K36" t="s">
        <v>255</v>
      </c>
      <c r="L36" t="s">
        <v>431</v>
      </c>
      <c r="M36" t="s">
        <v>295</v>
      </c>
      <c r="N36" t="s">
        <v>304</v>
      </c>
      <c r="O36" t="s">
        <v>330</v>
      </c>
      <c r="P36" s="7" t="s">
        <v>508</v>
      </c>
    </row>
    <row r="37" spans="1:16" ht="261" hidden="1" x14ac:dyDescent="0.35">
      <c r="A37" s="7" t="s">
        <v>497</v>
      </c>
      <c r="B37" t="s">
        <v>99</v>
      </c>
      <c r="C37" t="s">
        <v>337</v>
      </c>
      <c r="D37">
        <v>3</v>
      </c>
      <c r="E37" t="s">
        <v>290</v>
      </c>
      <c r="J37" t="s">
        <v>244</v>
      </c>
      <c r="K37" t="s">
        <v>260</v>
      </c>
      <c r="L37" t="s">
        <v>375</v>
      </c>
      <c r="M37" t="s">
        <v>295</v>
      </c>
      <c r="N37" t="s">
        <v>304</v>
      </c>
      <c r="O37" t="s">
        <v>330</v>
      </c>
      <c r="P37" s="7" t="s">
        <v>553</v>
      </c>
    </row>
    <row r="38" spans="1:16" ht="261" hidden="1" x14ac:dyDescent="0.35">
      <c r="A38" s="7" t="s">
        <v>500</v>
      </c>
      <c r="B38" t="s">
        <v>97</v>
      </c>
      <c r="C38" t="s">
        <v>337</v>
      </c>
      <c r="D38">
        <v>5</v>
      </c>
      <c r="E38" t="s">
        <v>290</v>
      </c>
      <c r="J38" t="s">
        <v>244</v>
      </c>
      <c r="K38" t="s">
        <v>260</v>
      </c>
      <c r="L38" t="s">
        <v>375</v>
      </c>
      <c r="M38" t="s">
        <v>295</v>
      </c>
      <c r="N38" t="s">
        <v>304</v>
      </c>
      <c r="O38" t="s">
        <v>330</v>
      </c>
      <c r="P38" s="7" t="s">
        <v>554</v>
      </c>
    </row>
    <row r="39" spans="1:16" ht="261" hidden="1" x14ac:dyDescent="0.35">
      <c r="A39" s="7" t="s">
        <v>505</v>
      </c>
      <c r="B39" t="s">
        <v>97</v>
      </c>
      <c r="C39" t="s">
        <v>337</v>
      </c>
      <c r="D39">
        <v>5</v>
      </c>
      <c r="E39" t="s">
        <v>290</v>
      </c>
      <c r="J39" t="s">
        <v>244</v>
      </c>
      <c r="K39" t="s">
        <v>260</v>
      </c>
      <c r="L39" t="s">
        <v>375</v>
      </c>
      <c r="M39" t="s">
        <v>295</v>
      </c>
      <c r="N39" t="s">
        <v>304</v>
      </c>
      <c r="O39" t="s">
        <v>330</v>
      </c>
      <c r="P39" s="7" t="s">
        <v>557</v>
      </c>
    </row>
    <row r="40" spans="1:16" ht="261" hidden="1" x14ac:dyDescent="0.35">
      <c r="A40" s="7" t="s">
        <v>481</v>
      </c>
      <c r="B40" t="s">
        <v>96</v>
      </c>
      <c r="C40" t="s">
        <v>337</v>
      </c>
      <c r="D40">
        <v>6</v>
      </c>
      <c r="E40" t="s">
        <v>290</v>
      </c>
      <c r="J40" t="s">
        <v>244</v>
      </c>
      <c r="K40" t="s">
        <v>260</v>
      </c>
      <c r="L40" t="s">
        <v>375</v>
      </c>
      <c r="M40" t="s">
        <v>295</v>
      </c>
      <c r="N40" t="s">
        <v>304</v>
      </c>
      <c r="O40" t="s">
        <v>330</v>
      </c>
      <c r="P40" s="7" t="s">
        <v>547</v>
      </c>
    </row>
    <row r="41" spans="1:16" ht="261" hidden="1" x14ac:dyDescent="0.35">
      <c r="A41" s="7" t="s">
        <v>456</v>
      </c>
      <c r="B41" t="s">
        <v>95</v>
      </c>
      <c r="C41" t="s">
        <v>337</v>
      </c>
      <c r="D41">
        <v>7</v>
      </c>
      <c r="E41" t="s">
        <v>290</v>
      </c>
      <c r="F41" t="s">
        <v>404</v>
      </c>
      <c r="J41" t="s">
        <v>244</v>
      </c>
      <c r="K41" t="s">
        <v>260</v>
      </c>
      <c r="L41" t="s">
        <v>375</v>
      </c>
      <c r="M41" t="s">
        <v>295</v>
      </c>
      <c r="N41" t="s">
        <v>304</v>
      </c>
      <c r="O41" t="s">
        <v>330</v>
      </c>
      <c r="P41" s="7" t="s">
        <v>527</v>
      </c>
    </row>
    <row r="42" spans="1:16" ht="261" hidden="1" x14ac:dyDescent="0.35">
      <c r="A42" s="7" t="s">
        <v>462</v>
      </c>
      <c r="B42" t="s">
        <v>95</v>
      </c>
      <c r="C42" t="s">
        <v>337</v>
      </c>
      <c r="D42">
        <v>7</v>
      </c>
      <c r="E42" t="s">
        <v>290</v>
      </c>
      <c r="F42" t="s">
        <v>408</v>
      </c>
      <c r="J42" t="s">
        <v>244</v>
      </c>
      <c r="K42" t="s">
        <v>260</v>
      </c>
      <c r="L42" t="s">
        <v>375</v>
      </c>
      <c r="M42" t="s">
        <v>295</v>
      </c>
      <c r="N42" t="s">
        <v>304</v>
      </c>
      <c r="O42" t="s">
        <v>330</v>
      </c>
      <c r="P42" s="7" t="s">
        <v>531</v>
      </c>
    </row>
    <row r="43" spans="1:16" ht="261" hidden="1" x14ac:dyDescent="0.35">
      <c r="A43" s="7" t="s">
        <v>465</v>
      </c>
      <c r="B43" t="s">
        <v>95</v>
      </c>
      <c r="C43" t="s">
        <v>337</v>
      </c>
      <c r="D43">
        <v>7</v>
      </c>
      <c r="E43" t="s">
        <v>290</v>
      </c>
      <c r="F43" t="s">
        <v>411</v>
      </c>
      <c r="J43" t="s">
        <v>244</v>
      </c>
      <c r="K43" t="s">
        <v>260</v>
      </c>
      <c r="L43" t="s">
        <v>375</v>
      </c>
      <c r="M43" t="s">
        <v>295</v>
      </c>
      <c r="N43" t="s">
        <v>304</v>
      </c>
      <c r="O43" t="s">
        <v>330</v>
      </c>
      <c r="P43" s="7" t="s">
        <v>534</v>
      </c>
    </row>
    <row r="44" spans="1:16" ht="261" hidden="1" x14ac:dyDescent="0.35">
      <c r="A44" s="7" t="s">
        <v>470</v>
      </c>
      <c r="B44" t="s">
        <v>95</v>
      </c>
      <c r="C44" t="s">
        <v>337</v>
      </c>
      <c r="D44">
        <v>7</v>
      </c>
      <c r="E44" t="s">
        <v>290</v>
      </c>
      <c r="J44" t="s">
        <v>244</v>
      </c>
      <c r="K44" t="s">
        <v>260</v>
      </c>
      <c r="L44" t="s">
        <v>375</v>
      </c>
      <c r="M44" t="s">
        <v>295</v>
      </c>
      <c r="N44" t="s">
        <v>304</v>
      </c>
      <c r="O44" t="s">
        <v>330</v>
      </c>
      <c r="P44" s="7" t="s">
        <v>539</v>
      </c>
    </row>
    <row r="45" spans="1:16" ht="261" hidden="1" x14ac:dyDescent="0.35">
      <c r="A45" s="7" t="s">
        <v>484</v>
      </c>
      <c r="B45" t="s">
        <v>95</v>
      </c>
      <c r="C45" t="s">
        <v>337</v>
      </c>
      <c r="D45">
        <v>7</v>
      </c>
      <c r="E45" t="s">
        <v>290</v>
      </c>
      <c r="J45" t="s">
        <v>244</v>
      </c>
      <c r="K45" t="s">
        <v>260</v>
      </c>
      <c r="L45" t="s">
        <v>375</v>
      </c>
      <c r="M45" t="s">
        <v>295</v>
      </c>
      <c r="N45" t="s">
        <v>304</v>
      </c>
      <c r="O45" t="s">
        <v>330</v>
      </c>
      <c r="P45" s="7" t="s">
        <v>548</v>
      </c>
    </row>
    <row r="46" spans="1:16" ht="261" hidden="1" x14ac:dyDescent="0.35">
      <c r="A46" s="7" t="s">
        <v>506</v>
      </c>
      <c r="B46" t="s">
        <v>95</v>
      </c>
      <c r="C46" t="s">
        <v>337</v>
      </c>
      <c r="D46">
        <v>7</v>
      </c>
      <c r="E46" t="s">
        <v>290</v>
      </c>
      <c r="J46" t="s">
        <v>244</v>
      </c>
      <c r="K46" t="s">
        <v>260</v>
      </c>
      <c r="L46" t="s">
        <v>375</v>
      </c>
      <c r="M46" t="s">
        <v>295</v>
      </c>
      <c r="N46" t="s">
        <v>304</v>
      </c>
      <c r="O46" t="s">
        <v>330</v>
      </c>
      <c r="P46" s="7" t="s">
        <v>560</v>
      </c>
    </row>
    <row r="47" spans="1:16" ht="261" hidden="1" x14ac:dyDescent="0.35">
      <c r="A47" s="7" t="s">
        <v>443</v>
      </c>
      <c r="B47" t="s">
        <v>94</v>
      </c>
      <c r="C47" t="s">
        <v>337</v>
      </c>
      <c r="D47">
        <v>8</v>
      </c>
      <c r="E47" t="s">
        <v>290</v>
      </c>
      <c r="F47" t="s">
        <v>400</v>
      </c>
      <c r="G47">
        <v>55000</v>
      </c>
      <c r="J47" t="s">
        <v>244</v>
      </c>
      <c r="K47" t="s">
        <v>260</v>
      </c>
      <c r="L47" t="s">
        <v>375</v>
      </c>
      <c r="M47" t="s">
        <v>295</v>
      </c>
      <c r="N47" t="s">
        <v>304</v>
      </c>
      <c r="O47" t="s">
        <v>330</v>
      </c>
      <c r="P47" s="7" t="s">
        <v>518</v>
      </c>
    </row>
    <row r="48" spans="1:16" ht="261" hidden="1" x14ac:dyDescent="0.35">
      <c r="A48" s="7" t="s">
        <v>449</v>
      </c>
      <c r="B48" t="s">
        <v>94</v>
      </c>
      <c r="C48" t="s">
        <v>337</v>
      </c>
      <c r="D48">
        <v>8</v>
      </c>
      <c r="E48" t="s">
        <v>290</v>
      </c>
      <c r="F48" t="s">
        <v>397</v>
      </c>
      <c r="J48" t="s">
        <v>244</v>
      </c>
      <c r="K48" t="s">
        <v>260</v>
      </c>
      <c r="L48" t="s">
        <v>375</v>
      </c>
      <c r="M48" t="s">
        <v>295</v>
      </c>
      <c r="N48" t="s">
        <v>304</v>
      </c>
      <c r="O48" t="s">
        <v>330</v>
      </c>
      <c r="P48" s="7" t="s">
        <v>524</v>
      </c>
    </row>
    <row r="49" spans="1:16" ht="261" hidden="1" x14ac:dyDescent="0.35">
      <c r="A49" s="7" t="s">
        <v>486</v>
      </c>
      <c r="B49" t="s">
        <v>53</v>
      </c>
      <c r="C49" t="s">
        <v>218</v>
      </c>
      <c r="D49">
        <v>6</v>
      </c>
      <c r="E49" t="s">
        <v>290</v>
      </c>
      <c r="J49" t="s">
        <v>244</v>
      </c>
      <c r="K49" t="s">
        <v>260</v>
      </c>
      <c r="L49" t="s">
        <v>375</v>
      </c>
      <c r="M49" t="s">
        <v>295</v>
      </c>
      <c r="N49" t="s">
        <v>304</v>
      </c>
      <c r="O49" t="s">
        <v>330</v>
      </c>
      <c r="P49" s="7" t="s">
        <v>550</v>
      </c>
    </row>
    <row r="50" spans="1:16" ht="261" hidden="1" x14ac:dyDescent="0.35">
      <c r="A50" s="7" t="s">
        <v>480</v>
      </c>
      <c r="B50" t="s">
        <v>124</v>
      </c>
      <c r="C50" t="s">
        <v>218</v>
      </c>
      <c r="D50">
        <v>7</v>
      </c>
      <c r="E50" t="s">
        <v>290</v>
      </c>
      <c r="J50" t="s">
        <v>244</v>
      </c>
      <c r="K50" t="s">
        <v>260</v>
      </c>
      <c r="L50" t="s">
        <v>375</v>
      </c>
      <c r="M50" t="s">
        <v>295</v>
      </c>
      <c r="N50" t="s">
        <v>304</v>
      </c>
      <c r="O50" t="s">
        <v>330</v>
      </c>
      <c r="P50" s="7" t="s">
        <v>546</v>
      </c>
    </row>
    <row r="51" spans="1:16" ht="261" hidden="1" x14ac:dyDescent="0.35">
      <c r="A51" s="7" t="s">
        <v>469</v>
      </c>
      <c r="B51" t="s">
        <v>144</v>
      </c>
      <c r="C51" t="s">
        <v>218</v>
      </c>
      <c r="D51">
        <v>8</v>
      </c>
      <c r="E51" t="s">
        <v>290</v>
      </c>
      <c r="F51" t="s">
        <v>415</v>
      </c>
      <c r="J51" t="s">
        <v>244</v>
      </c>
      <c r="K51" t="s">
        <v>260</v>
      </c>
      <c r="L51" t="s">
        <v>375</v>
      </c>
      <c r="M51" t="s">
        <v>295</v>
      </c>
      <c r="N51" t="s">
        <v>304</v>
      </c>
      <c r="O51" t="s">
        <v>330</v>
      </c>
      <c r="P51" s="7" t="s">
        <v>538</v>
      </c>
    </row>
    <row r="52" spans="1:16" ht="261" hidden="1" x14ac:dyDescent="0.35">
      <c r="A52" s="7" t="s">
        <v>450</v>
      </c>
      <c r="B52" t="s">
        <v>172</v>
      </c>
      <c r="C52" t="s">
        <v>218</v>
      </c>
      <c r="D52">
        <v>9</v>
      </c>
      <c r="E52" t="s">
        <v>290</v>
      </c>
      <c r="F52" t="s">
        <v>390</v>
      </c>
      <c r="J52" t="s">
        <v>244</v>
      </c>
      <c r="K52" t="s">
        <v>260</v>
      </c>
      <c r="L52" t="s">
        <v>375</v>
      </c>
      <c r="M52" t="s">
        <v>295</v>
      </c>
      <c r="N52" t="s">
        <v>304</v>
      </c>
      <c r="O52" t="s">
        <v>330</v>
      </c>
      <c r="P52" s="7" t="s">
        <v>525</v>
      </c>
    </row>
    <row r="53" spans="1:16" ht="58" hidden="1" x14ac:dyDescent="0.35">
      <c r="A53" s="7" t="s">
        <v>451</v>
      </c>
      <c r="B53" t="s">
        <v>155</v>
      </c>
      <c r="C53" t="s">
        <v>222</v>
      </c>
      <c r="D53">
        <v>6</v>
      </c>
      <c r="E53" t="s">
        <v>243</v>
      </c>
      <c r="J53" t="s">
        <v>244</v>
      </c>
      <c r="K53" t="s">
        <v>260</v>
      </c>
      <c r="M53" t="s">
        <v>295</v>
      </c>
      <c r="N53" t="s">
        <v>304</v>
      </c>
      <c r="O53" t="s">
        <v>330</v>
      </c>
      <c r="P53" s="7" t="s">
        <v>438</v>
      </c>
    </row>
    <row r="54" spans="1:16" ht="58" hidden="1" x14ac:dyDescent="0.35">
      <c r="A54" s="7" t="s">
        <v>493</v>
      </c>
      <c r="B54" t="s">
        <v>155</v>
      </c>
      <c r="C54" t="s">
        <v>222</v>
      </c>
      <c r="D54">
        <v>6</v>
      </c>
      <c r="E54" t="s">
        <v>243</v>
      </c>
      <c r="J54" t="s">
        <v>244</v>
      </c>
      <c r="K54" t="s">
        <v>260</v>
      </c>
      <c r="M54" t="s">
        <v>295</v>
      </c>
      <c r="N54" t="s">
        <v>304</v>
      </c>
      <c r="O54" t="s">
        <v>330</v>
      </c>
      <c r="P54" s="7" t="s">
        <v>438</v>
      </c>
    </row>
    <row r="55" spans="1:16" ht="72.5" hidden="1" x14ac:dyDescent="0.35">
      <c r="A55" s="7" t="s">
        <v>476</v>
      </c>
      <c r="B55" t="s">
        <v>61</v>
      </c>
      <c r="C55" t="s">
        <v>212</v>
      </c>
      <c r="D55">
        <v>6</v>
      </c>
      <c r="E55" t="s">
        <v>292</v>
      </c>
      <c r="J55" t="s">
        <v>244</v>
      </c>
      <c r="K55" t="s">
        <v>260</v>
      </c>
      <c r="M55" t="s">
        <v>295</v>
      </c>
      <c r="N55" t="s">
        <v>304</v>
      </c>
      <c r="O55" t="s">
        <v>330</v>
      </c>
      <c r="P55" s="7" t="s">
        <v>438</v>
      </c>
    </row>
    <row r="56" spans="1:16" ht="87" hidden="1" x14ac:dyDescent="0.35">
      <c r="A56" s="7" t="s">
        <v>494</v>
      </c>
      <c r="B56" t="s">
        <v>72</v>
      </c>
      <c r="C56" t="s">
        <v>209</v>
      </c>
      <c r="D56">
        <v>5</v>
      </c>
      <c r="E56" t="s">
        <v>243</v>
      </c>
      <c r="F56" t="s">
        <v>423</v>
      </c>
      <c r="J56" t="s">
        <v>244</v>
      </c>
      <c r="K56" t="s">
        <v>260</v>
      </c>
      <c r="M56" t="s">
        <v>295</v>
      </c>
      <c r="N56" t="s">
        <v>304</v>
      </c>
      <c r="O56" t="s">
        <v>330</v>
      </c>
      <c r="P56" s="7" t="s">
        <v>438</v>
      </c>
    </row>
    <row r="57" spans="1:16" ht="87" hidden="1" x14ac:dyDescent="0.35">
      <c r="A57" s="7" t="s">
        <v>495</v>
      </c>
      <c r="B57" t="s">
        <v>72</v>
      </c>
      <c r="C57" t="s">
        <v>209</v>
      </c>
      <c r="D57">
        <v>5</v>
      </c>
      <c r="E57" t="s">
        <v>243</v>
      </c>
      <c r="F57" t="s">
        <v>423</v>
      </c>
      <c r="J57" t="s">
        <v>244</v>
      </c>
      <c r="K57" t="s">
        <v>260</v>
      </c>
      <c r="M57" t="s">
        <v>295</v>
      </c>
      <c r="N57" t="s">
        <v>304</v>
      </c>
      <c r="O57" t="s">
        <v>330</v>
      </c>
      <c r="P57" s="7" t="s">
        <v>438</v>
      </c>
    </row>
    <row r="58" spans="1:16" ht="87" hidden="1" x14ac:dyDescent="0.35">
      <c r="A58" s="7" t="s">
        <v>496</v>
      </c>
      <c r="B58" t="s">
        <v>72</v>
      </c>
      <c r="C58" t="s">
        <v>209</v>
      </c>
      <c r="D58">
        <v>5</v>
      </c>
      <c r="E58" t="s">
        <v>243</v>
      </c>
      <c r="F58" t="s">
        <v>423</v>
      </c>
      <c r="J58" t="s">
        <v>244</v>
      </c>
      <c r="K58" t="s">
        <v>260</v>
      </c>
      <c r="M58" t="s">
        <v>295</v>
      </c>
      <c r="N58" t="s">
        <v>304</v>
      </c>
      <c r="O58" t="s">
        <v>330</v>
      </c>
      <c r="P58" s="7" t="s">
        <v>438</v>
      </c>
    </row>
    <row r="59" spans="1:16" ht="261" hidden="1" x14ac:dyDescent="0.35">
      <c r="A59" s="7" t="s">
        <v>448</v>
      </c>
      <c r="B59" t="s">
        <v>35</v>
      </c>
      <c r="C59" t="s">
        <v>225</v>
      </c>
      <c r="D59">
        <v>4</v>
      </c>
      <c r="E59" t="s">
        <v>290</v>
      </c>
      <c r="F59" t="s">
        <v>398</v>
      </c>
      <c r="J59" t="s">
        <v>244</v>
      </c>
      <c r="K59" t="s">
        <v>260</v>
      </c>
      <c r="L59" t="s">
        <v>375</v>
      </c>
      <c r="M59" t="s">
        <v>295</v>
      </c>
      <c r="N59" t="s">
        <v>304</v>
      </c>
      <c r="O59" t="s">
        <v>330</v>
      </c>
      <c r="P59" s="7" t="s">
        <v>523</v>
      </c>
    </row>
    <row r="60" spans="1:16" ht="261" hidden="1" x14ac:dyDescent="0.35">
      <c r="A60" s="7" t="s">
        <v>467</v>
      </c>
      <c r="B60" t="s">
        <v>35</v>
      </c>
      <c r="C60" t="s">
        <v>225</v>
      </c>
      <c r="D60">
        <v>4</v>
      </c>
      <c r="E60" t="s">
        <v>290</v>
      </c>
      <c r="F60" t="s">
        <v>413</v>
      </c>
      <c r="J60" t="s">
        <v>244</v>
      </c>
      <c r="K60" t="s">
        <v>260</v>
      </c>
      <c r="L60" t="s">
        <v>375</v>
      </c>
      <c r="M60" t="s">
        <v>295</v>
      </c>
      <c r="N60" t="s">
        <v>304</v>
      </c>
      <c r="O60" t="s">
        <v>330</v>
      </c>
      <c r="P60" s="7" t="s">
        <v>536</v>
      </c>
    </row>
    <row r="61" spans="1:16" ht="261" hidden="1" x14ac:dyDescent="0.35">
      <c r="A61" s="7" t="s">
        <v>468</v>
      </c>
      <c r="B61" t="s">
        <v>35</v>
      </c>
      <c r="C61" t="s">
        <v>225</v>
      </c>
      <c r="D61">
        <v>4</v>
      </c>
      <c r="E61" t="s">
        <v>290</v>
      </c>
      <c r="F61" t="s">
        <v>414</v>
      </c>
      <c r="J61" t="s">
        <v>244</v>
      </c>
      <c r="K61" t="s">
        <v>260</v>
      </c>
      <c r="L61" t="s">
        <v>375</v>
      </c>
      <c r="M61" t="s">
        <v>295</v>
      </c>
      <c r="N61" t="s">
        <v>304</v>
      </c>
      <c r="O61" t="s">
        <v>330</v>
      </c>
      <c r="P61" s="7" t="s">
        <v>537</v>
      </c>
    </row>
    <row r="62" spans="1:16" ht="261" hidden="1" x14ac:dyDescent="0.35">
      <c r="A62" s="7" t="s">
        <v>477</v>
      </c>
      <c r="B62" t="s">
        <v>37</v>
      </c>
      <c r="C62" t="s">
        <v>225</v>
      </c>
      <c r="D62">
        <v>5</v>
      </c>
      <c r="E62" t="s">
        <v>290</v>
      </c>
      <c r="J62" t="s">
        <v>244</v>
      </c>
      <c r="K62" t="s">
        <v>260</v>
      </c>
      <c r="L62" t="s">
        <v>375</v>
      </c>
      <c r="M62" t="s">
        <v>295</v>
      </c>
      <c r="N62" t="s">
        <v>304</v>
      </c>
      <c r="O62" t="s">
        <v>330</v>
      </c>
      <c r="P62" s="7" t="s">
        <v>544</v>
      </c>
    </row>
    <row r="63" spans="1:16" ht="261" hidden="1" x14ac:dyDescent="0.35">
      <c r="A63" s="7" t="s">
        <v>432</v>
      </c>
      <c r="B63" t="s">
        <v>38</v>
      </c>
      <c r="C63" t="s">
        <v>225</v>
      </c>
      <c r="D63">
        <v>6</v>
      </c>
      <c r="E63" t="s">
        <v>290</v>
      </c>
      <c r="F63" t="s">
        <v>377</v>
      </c>
      <c r="G63">
        <v>15000</v>
      </c>
      <c r="H63">
        <v>5000</v>
      </c>
      <c r="J63" t="s">
        <v>244</v>
      </c>
      <c r="K63" t="s">
        <v>260</v>
      </c>
      <c r="L63" t="s">
        <v>375</v>
      </c>
      <c r="M63" t="s">
        <v>295</v>
      </c>
      <c r="N63" t="s">
        <v>304</v>
      </c>
      <c r="O63" t="s">
        <v>330</v>
      </c>
      <c r="P63" s="7" t="s">
        <v>513</v>
      </c>
    </row>
    <row r="64" spans="1:16" ht="261" hidden="1" x14ac:dyDescent="0.35">
      <c r="A64" s="7" t="s">
        <v>433</v>
      </c>
      <c r="B64" t="s">
        <v>38</v>
      </c>
      <c r="C64" t="s">
        <v>225</v>
      </c>
      <c r="D64">
        <v>6</v>
      </c>
      <c r="E64" t="s">
        <v>290</v>
      </c>
      <c r="J64" t="s">
        <v>244</v>
      </c>
      <c r="K64" t="s">
        <v>260</v>
      </c>
      <c r="L64" t="s">
        <v>375</v>
      </c>
      <c r="M64" t="s">
        <v>295</v>
      </c>
      <c r="N64" t="s">
        <v>304</v>
      </c>
      <c r="O64" t="s">
        <v>330</v>
      </c>
      <c r="P64" s="7" t="s">
        <v>514</v>
      </c>
    </row>
    <row r="65" spans="1:16" ht="261" hidden="1" x14ac:dyDescent="0.35">
      <c r="A65" s="7" t="s">
        <v>475</v>
      </c>
      <c r="B65" t="s">
        <v>38</v>
      </c>
      <c r="C65" t="s">
        <v>225</v>
      </c>
      <c r="D65">
        <v>6</v>
      </c>
      <c r="E65" t="s">
        <v>290</v>
      </c>
      <c r="J65" t="s">
        <v>244</v>
      </c>
      <c r="K65" t="s">
        <v>260</v>
      </c>
      <c r="L65" t="s">
        <v>375</v>
      </c>
      <c r="M65" t="s">
        <v>295</v>
      </c>
      <c r="N65" t="s">
        <v>304</v>
      </c>
      <c r="O65" t="s">
        <v>330</v>
      </c>
      <c r="P65" s="7" t="s">
        <v>543</v>
      </c>
    </row>
    <row r="66" spans="1:16" ht="261" hidden="1" x14ac:dyDescent="0.35">
      <c r="A66" s="7" t="s">
        <v>447</v>
      </c>
      <c r="B66" t="s">
        <v>120</v>
      </c>
      <c r="C66" t="s">
        <v>225</v>
      </c>
      <c r="D66">
        <v>7</v>
      </c>
      <c r="E66" t="s">
        <v>290</v>
      </c>
      <c r="F66" t="s">
        <v>389</v>
      </c>
      <c r="J66" t="s">
        <v>244</v>
      </c>
      <c r="K66" t="s">
        <v>260</v>
      </c>
      <c r="L66" t="s">
        <v>375</v>
      </c>
      <c r="M66" t="s">
        <v>295</v>
      </c>
      <c r="N66" t="s">
        <v>304</v>
      </c>
      <c r="O66" t="s">
        <v>330</v>
      </c>
      <c r="P66" s="7" t="s">
        <v>522</v>
      </c>
    </row>
    <row r="67" spans="1:16" ht="58" hidden="1" x14ac:dyDescent="0.35">
      <c r="A67" s="7" t="s">
        <v>437</v>
      </c>
      <c r="B67" t="s">
        <v>115</v>
      </c>
      <c r="C67" t="s">
        <v>223</v>
      </c>
      <c r="D67">
        <v>6</v>
      </c>
      <c r="E67" t="s">
        <v>243</v>
      </c>
      <c r="J67" t="s">
        <v>244</v>
      </c>
      <c r="K67" t="s">
        <v>260</v>
      </c>
      <c r="M67" t="s">
        <v>295</v>
      </c>
      <c r="N67" t="s">
        <v>304</v>
      </c>
      <c r="O67" t="s">
        <v>330</v>
      </c>
      <c r="P67" s="7" t="s">
        <v>438</v>
      </c>
    </row>
    <row r="68" spans="1:16" ht="58" hidden="1" x14ac:dyDescent="0.35">
      <c r="A68" s="7" t="s">
        <v>478</v>
      </c>
      <c r="B68" t="s">
        <v>115</v>
      </c>
      <c r="C68" t="s">
        <v>223</v>
      </c>
      <c r="D68">
        <v>6</v>
      </c>
      <c r="E68" t="s">
        <v>243</v>
      </c>
      <c r="J68" t="s">
        <v>244</v>
      </c>
      <c r="K68" t="s">
        <v>260</v>
      </c>
      <c r="M68" t="s">
        <v>295</v>
      </c>
      <c r="N68" t="s">
        <v>304</v>
      </c>
      <c r="O68" t="s">
        <v>330</v>
      </c>
      <c r="P68" s="7" t="s">
        <v>438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2020-11-21T11:38:37Z</dcterms:modified>
</cp:coreProperties>
</file>