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13_ncr:1_{BA12B207-683F-4100-A5BE-71B489E7969E}" xr6:coauthVersionLast="45" xr6:coauthVersionMax="45" xr10:uidLastSave="{00000000-0000-0000-0000-000000000000}"/>
  <bookViews>
    <workbookView xWindow="1120" yWindow="6360" windowWidth="31550" windowHeight="1073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</sheets>
  <definedNames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L24" i="1"/>
  <c r="L26" i="1"/>
  <c r="L29" i="1"/>
  <c r="M5" i="1"/>
  <c r="L5" i="1" s="1"/>
  <c r="AK5" i="1"/>
  <c r="AN5" i="1"/>
  <c r="AP5" i="1" s="1"/>
  <c r="AM5" i="1" s="1"/>
  <c r="AO5" i="1"/>
  <c r="AR5" i="1"/>
  <c r="AB5" i="1" s="1"/>
  <c r="M6" i="1"/>
  <c r="AK6" i="1"/>
  <c r="AN6" i="1"/>
  <c r="AP6" i="1" s="1"/>
  <c r="AM6" i="1" s="1"/>
  <c r="AO6" i="1"/>
  <c r="AR6" i="1"/>
  <c r="AB6" i="1" s="1"/>
  <c r="M7" i="1"/>
  <c r="AK7" i="1"/>
  <c r="AN7" i="1"/>
  <c r="AP7" i="1" s="1"/>
  <c r="AM7" i="1" s="1"/>
  <c r="AO7" i="1"/>
  <c r="AR7" i="1"/>
  <c r="AB7" i="1" s="1"/>
  <c r="M8" i="1"/>
  <c r="AK8" i="1"/>
  <c r="AN8" i="1"/>
  <c r="AP8" i="1" s="1"/>
  <c r="AM8" i="1" s="1"/>
  <c r="AO8" i="1"/>
  <c r="AR8" i="1"/>
  <c r="M9" i="1"/>
  <c r="AK9" i="1"/>
  <c r="AN9" i="1"/>
  <c r="AP9" i="1" s="1"/>
  <c r="AM9" i="1" s="1"/>
  <c r="AO9" i="1"/>
  <c r="AR9" i="1"/>
  <c r="M10" i="1"/>
  <c r="AK10" i="1"/>
  <c r="AN10" i="1"/>
  <c r="AP10" i="1" s="1"/>
  <c r="AM10" i="1" s="1"/>
  <c r="AO10" i="1"/>
  <c r="AR10" i="1"/>
  <c r="AB10" i="1" s="1"/>
  <c r="M11" i="1"/>
  <c r="L11" i="1" s="1"/>
  <c r="AK11" i="1"/>
  <c r="AN11" i="1"/>
  <c r="AP11" i="1" s="1"/>
  <c r="AM11" i="1" s="1"/>
  <c r="AO11" i="1"/>
  <c r="AR11" i="1"/>
  <c r="AB11" i="1" s="1"/>
  <c r="M12" i="1"/>
  <c r="AK12" i="1"/>
  <c r="AN12" i="1"/>
  <c r="AP12" i="1" s="1"/>
  <c r="AM12" i="1" s="1"/>
  <c r="L12" i="1" s="1"/>
  <c r="AO12" i="1"/>
  <c r="AR12" i="1"/>
  <c r="AB12" i="1" s="1"/>
  <c r="M13" i="1"/>
  <c r="AK13" i="1"/>
  <c r="AN13" i="1"/>
  <c r="AP13" i="1" s="1"/>
  <c r="AM13" i="1" s="1"/>
  <c r="AO13" i="1"/>
  <c r="AR13" i="1"/>
  <c r="AB13" i="1" s="1"/>
  <c r="M14" i="1"/>
  <c r="AK14" i="1"/>
  <c r="AN14" i="1"/>
  <c r="AP14" i="1" s="1"/>
  <c r="AM14" i="1" s="1"/>
  <c r="L14" i="1" s="1"/>
  <c r="AO14" i="1"/>
  <c r="AR14" i="1"/>
  <c r="AB14" i="1" s="1"/>
  <c r="M15" i="1"/>
  <c r="AB15" i="1"/>
  <c r="AK15" i="1"/>
  <c r="AN15" i="1"/>
  <c r="AP15" i="1" s="1"/>
  <c r="AM15" i="1" s="1"/>
  <c r="AO15" i="1"/>
  <c r="AR15" i="1"/>
  <c r="M16" i="1"/>
  <c r="AB16" i="1"/>
  <c r="AK16" i="1"/>
  <c r="AN16" i="1"/>
  <c r="AP16" i="1" s="1"/>
  <c r="AM16" i="1" s="1"/>
  <c r="AO16" i="1"/>
  <c r="AR16" i="1"/>
  <c r="M17" i="1"/>
  <c r="AK17" i="1"/>
  <c r="AN17" i="1"/>
  <c r="AP17" i="1" s="1"/>
  <c r="AM17" i="1" s="1"/>
  <c r="AO17" i="1"/>
  <c r="AR17" i="1"/>
  <c r="AB17" i="1" s="1"/>
  <c r="M18" i="1"/>
  <c r="L18" i="1" s="1"/>
  <c r="AK18" i="1"/>
  <c r="AN18" i="1"/>
  <c r="AP18" i="1" s="1"/>
  <c r="AM18" i="1" s="1"/>
  <c r="AO18" i="1"/>
  <c r="AR18" i="1"/>
  <c r="AB18" i="1" s="1"/>
  <c r="M19" i="1"/>
  <c r="L19" i="1" s="1"/>
  <c r="AK19" i="1"/>
  <c r="AN19" i="1"/>
  <c r="AP19" i="1" s="1"/>
  <c r="AM19" i="1" s="1"/>
  <c r="AO19" i="1"/>
  <c r="AR19" i="1"/>
  <c r="AB19" i="1" s="1"/>
  <c r="M20" i="1"/>
  <c r="L20" i="1" s="1"/>
  <c r="AK20" i="1"/>
  <c r="AN20" i="1"/>
  <c r="AP20" i="1" s="1"/>
  <c r="AM20" i="1" s="1"/>
  <c r="AO20" i="1"/>
  <c r="AR20" i="1"/>
  <c r="AB20" i="1" s="1"/>
  <c r="M21" i="1"/>
  <c r="L21" i="1" s="1"/>
  <c r="AK21" i="1"/>
  <c r="AN21" i="1"/>
  <c r="AP21" i="1" s="1"/>
  <c r="AM21" i="1" s="1"/>
  <c r="AO21" i="1"/>
  <c r="AR21" i="1"/>
  <c r="AB21" i="1" s="1"/>
  <c r="M22" i="1"/>
  <c r="L22" i="1" s="1"/>
  <c r="AK22" i="1"/>
  <c r="AN22" i="1"/>
  <c r="AP22" i="1" s="1"/>
  <c r="AM22" i="1" s="1"/>
  <c r="AO22" i="1"/>
  <c r="AR22" i="1"/>
  <c r="AB22" i="1" s="1"/>
  <c r="M23" i="1"/>
  <c r="L23" i="1" s="1"/>
  <c r="AK23" i="1"/>
  <c r="AN23" i="1"/>
  <c r="AP23" i="1" s="1"/>
  <c r="AM23" i="1" s="1"/>
  <c r="AO23" i="1"/>
  <c r="AR23" i="1"/>
  <c r="AB23" i="1" s="1"/>
  <c r="M24" i="1"/>
  <c r="AK24" i="1"/>
  <c r="AN24" i="1"/>
  <c r="AP24" i="1" s="1"/>
  <c r="AM24" i="1" s="1"/>
  <c r="AO24" i="1"/>
  <c r="AR24" i="1"/>
  <c r="AB24" i="1" s="1"/>
  <c r="M25" i="1"/>
  <c r="L25" i="1" s="1"/>
  <c r="AK25" i="1"/>
  <c r="AN25" i="1"/>
  <c r="AP25" i="1" s="1"/>
  <c r="AM25" i="1" s="1"/>
  <c r="AO25" i="1"/>
  <c r="AR25" i="1"/>
  <c r="AB25" i="1" s="1"/>
  <c r="M26" i="1"/>
  <c r="AK26" i="1"/>
  <c r="AN26" i="1"/>
  <c r="AP26" i="1" s="1"/>
  <c r="AM26" i="1" s="1"/>
  <c r="AO26" i="1"/>
  <c r="AR26" i="1"/>
  <c r="AB26" i="1" s="1"/>
  <c r="M27" i="1"/>
  <c r="L27" i="1" s="1"/>
  <c r="AK27" i="1"/>
  <c r="AN27" i="1"/>
  <c r="AP27" i="1" s="1"/>
  <c r="AM27" i="1" s="1"/>
  <c r="AO27" i="1"/>
  <c r="AR27" i="1"/>
  <c r="AB27" i="1" s="1"/>
  <c r="M28" i="1"/>
  <c r="L28" i="1" s="1"/>
  <c r="AK28" i="1"/>
  <c r="AN28" i="1"/>
  <c r="AP28" i="1" s="1"/>
  <c r="AM28" i="1" s="1"/>
  <c r="AO28" i="1"/>
  <c r="AR28" i="1"/>
  <c r="AB28" i="1" s="1"/>
  <c r="M29" i="1"/>
  <c r="AK29" i="1"/>
  <c r="AN29" i="1"/>
  <c r="AP29" i="1" s="1"/>
  <c r="AM29" i="1" s="1"/>
  <c r="AO29" i="1"/>
  <c r="AR29" i="1"/>
  <c r="AB29" i="1" s="1"/>
  <c r="M30" i="1"/>
  <c r="L30" i="1" s="1"/>
  <c r="AK30" i="1"/>
  <c r="AN30" i="1"/>
  <c r="AP30" i="1" s="1"/>
  <c r="AM30" i="1" s="1"/>
  <c r="AO30" i="1"/>
  <c r="AR30" i="1"/>
  <c r="AB30" i="1" s="1"/>
  <c r="M31" i="1"/>
  <c r="L31" i="1" s="1"/>
  <c r="AK31" i="1"/>
  <c r="AN31" i="1"/>
  <c r="AP31" i="1" s="1"/>
  <c r="AM31" i="1" s="1"/>
  <c r="AO31" i="1"/>
  <c r="AR31" i="1"/>
  <c r="AB31" i="1" s="1"/>
  <c r="L6" i="1" l="1"/>
  <c r="L13" i="1"/>
  <c r="L8" i="1"/>
  <c r="L15" i="1"/>
  <c r="L10" i="1"/>
  <c r="L7" i="1"/>
  <c r="L9" i="1"/>
  <c r="L16" i="1"/>
  <c r="AB9" i="1"/>
  <c r="AB8" i="1"/>
  <c r="AR2" i="1"/>
  <c r="AO2" i="1"/>
  <c r="AN2" i="1"/>
  <c r="AP2" i="1" s="1"/>
  <c r="AM2" i="1" s="1"/>
  <c r="AK2" i="1"/>
  <c r="M2" i="1"/>
  <c r="AR3" i="1"/>
  <c r="AO3" i="1"/>
  <c r="AN3" i="1"/>
  <c r="AP3" i="1" s="1"/>
  <c r="AM3" i="1" s="1"/>
  <c r="AK3" i="1"/>
  <c r="M3" i="1"/>
  <c r="AR4" i="1"/>
  <c r="AO4" i="1"/>
  <c r="AN4" i="1"/>
  <c r="AP4" i="1" s="1"/>
  <c r="AM4" i="1" s="1"/>
  <c r="AK4" i="1"/>
  <c r="M4" i="1"/>
  <c r="L3" i="1" l="1"/>
  <c r="L2" i="1"/>
  <c r="L4" i="1"/>
  <c r="AB4" i="1"/>
  <c r="AB3" i="1"/>
  <c r="AB2" i="1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E17" i="3"/>
  <c r="F17" i="3"/>
  <c r="G17" i="3"/>
  <c r="H17" i="3"/>
  <c r="D17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</calcChain>
</file>

<file path=xl/sharedStrings.xml><?xml version="1.0" encoding="utf-8"?>
<sst xmlns="http://schemas.openxmlformats.org/spreadsheetml/2006/main" count="1326" uniqueCount="516">
  <si>
    <t>TopFolder</t>
  </si>
  <si>
    <t>Name</t>
  </si>
  <si>
    <t>Title</t>
  </si>
  <si>
    <t>Manufacturer</t>
  </si>
  <si>
    <t>Category</t>
  </si>
  <si>
    <t>EntryCost</t>
  </si>
  <si>
    <t>Structural</t>
  </si>
  <si>
    <t>Science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</si>
  <si>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</si>
  <si>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</si>
  <si>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</si>
  <si>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</si>
  <si>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</si>
  <si>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</si>
  <si>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</si>
  <si>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</si>
  <si>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</si>
  <si>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</si>
  <si>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</si>
  <si>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</si>
  <si>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</si>
  <si>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</si>
  <si>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</si>
  <si>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</si>
  <si>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</si>
  <si>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</si>
  <si>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</si>
  <si>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</si>
  <si>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</si>
  <si>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</si>
  <si>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</si>
  <si>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</si>
  <si>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</si>
  <si>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</si>
  <si>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</si>
  <si>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</si>
  <si>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</si>
  <si>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</si>
  <si>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</si>
  <si>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</si>
  <si>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</si>
  <si>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</si>
  <si>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</si>
  <si>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</si>
  <si>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</si>
  <si>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</si>
  <si>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</si>
  <si>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</si>
  <si>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</si>
  <si>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</si>
  <si>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</si>
  <si>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</si>
  <si>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</si>
  <si>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</si>
  <si>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</si>
  <si>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</si>
  <si>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</si>
  <si>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</si>
  <si>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</si>
  <si>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</si>
  <si>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</si>
  <si>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</si>
  <si>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</si>
  <si>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</si>
  <si>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</si>
  <si>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</si>
  <si>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</si>
  <si>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</si>
  <si>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</si>
  <si>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</si>
  <si>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</si>
  <si>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</si>
  <si>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</si>
  <si>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</si>
  <si>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</si>
  <si>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</si>
  <si>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</si>
  <si>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</si>
  <si>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</si>
  <si>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</si>
  <si>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</si>
  <si>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</si>
  <si>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</si>
  <si>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</si>
  <si>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</si>
  <si>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</si>
  <si>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</si>
  <si>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</si>
  <si>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</si>
  <si>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</si>
  <si>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</si>
  <si>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</si>
  <si>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</si>
  <si>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</si>
  <si>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</si>
  <si>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</si>
  <si>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</si>
  <si>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</si>
  <si>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</si>
  <si>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</si>
  <si>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</si>
  <si>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</si>
  <si>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</si>
  <si>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</si>
  <si>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</si>
  <si>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</si>
  <si>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</si>
  <si>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</si>
  <si>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</si>
  <si>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</si>
  <si>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</si>
  <si>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</si>
  <si>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</si>
  <si>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</si>
  <si>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</si>
  <si>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</si>
  <si>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</si>
  <si>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</si>
  <si>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</si>
  <si>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</si>
  <si>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</si>
  <si>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</si>
  <si>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</si>
  <si>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</si>
  <si>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</si>
  <si>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</si>
  <si>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</si>
  <si>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</si>
  <si>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</si>
  <si>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</si>
  <si>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</si>
  <si>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</si>
  <si>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</si>
  <si>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</si>
  <si>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</si>
  <si>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</si>
  <si>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</si>
  <si>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</si>
  <si>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</si>
  <si>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</si>
  <si>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</si>
  <si>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</si>
  <si>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</si>
  <si>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</si>
  <si>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</si>
  <si>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</si>
  <si>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</si>
  <si>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</si>
  <si>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</si>
  <si>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</si>
  <si>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</si>
  <si>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</si>
  <si>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</si>
  <si>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</si>
  <si>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</si>
  <si>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</si>
  <si>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</si>
  <si>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</si>
  <si>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</si>
  <si>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</si>
  <si>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</si>
  <si>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</si>
  <si>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</si>
  <si>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</si>
  <si>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</si>
  <si>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</si>
  <si>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</si>
  <si>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</si>
  <si>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</si>
  <si>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</si>
  <si>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</si>
  <si>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</si>
  <si>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</si>
  <si>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</si>
  <si>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</si>
  <si>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</si>
  <si>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</si>
  <si>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</si>
  <si>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</si>
  <si>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</si>
  <si>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</si>
  <si>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</si>
  <si>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</si>
  <si>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</si>
  <si>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</si>
  <si>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</si>
  <si>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</si>
  <si>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</si>
  <si>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</si>
  <si>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</si>
  <si>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</si>
  <si>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</si>
  <si>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</si>
  <si>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</si>
  <si>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</si>
  <si>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</si>
  <si>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</si>
  <si>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</si>
  <si>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</si>
  <si>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</si>
  <si>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</si>
  <si>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</si>
  <si>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</si>
  <si>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</si>
  <si>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</si>
  <si>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</si>
  <si>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</si>
  <si>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</si>
  <si>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</si>
  <si>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</si>
  <si>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</si>
  <si>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</si>
  <si>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</si>
  <si>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</si>
  <si>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</si>
  <si>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</si>
  <si>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</si>
  <si>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</si>
  <si>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</si>
  <si>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</si>
  <si>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</si>
  <si>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</si>
  <si>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</si>
  <si>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</si>
  <si>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</si>
  <si>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</si>
  <si>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</si>
  <si>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</si>
  <si>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</si>
  <si>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</si>
  <si>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</si>
  <si>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</si>
  <si>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</si>
  <si>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</si>
  <si>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</si>
  <si>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</si>
  <si>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</si>
  <si>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</si>
  <si>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</si>
  <si>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</si>
  <si>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</si>
  <si>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</si>
  <si>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</si>
  <si>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</si>
  <si>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</si>
  <si>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</si>
  <si>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</si>
  <si>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</si>
  <si>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</si>
  <si>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</si>
  <si>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</si>
  <si>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</si>
  <si>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</si>
  <si>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</si>
  <si>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</si>
  <si>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</si>
  <si>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</si>
  <si>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</si>
  <si>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</si>
  <si>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</si>
  <si>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</si>
  <si>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</si>
  <si>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</si>
  <si>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</si>
  <si>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</si>
  <si>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</si>
  <si>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</si>
  <si>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</si>
  <si>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</si>
  <si>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</si>
  <si>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</si>
  <si>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</si>
  <si>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</si>
  <si>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</si>
  <si>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</si>
  <si>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</si>
  <si>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</si>
  <si>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</si>
  <si>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</si>
  <si>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</si>
  <si>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</si>
  <si>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</si>
  <si>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</si>
  <si>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</si>
  <si>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</si>
  <si>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</si>
  <si>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</si>
  <si>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</si>
  <si>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</si>
  <si>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</si>
  <si>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</si>
  <si>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</si>
  <si>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</si>
  <si>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</si>
  <si>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</si>
  <si>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</si>
  <si>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</si>
  <si>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</si>
  <si>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</si>
  <si>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</si>
  <si>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</si>
  <si>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</si>
  <si>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</si>
  <si>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</si>
  <si>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</si>
  <si>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</si>
  <si>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</si>
  <si>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</si>
  <si>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</si>
  <si>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</si>
  <si>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</si>
  <si>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</si>
  <si>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</si>
  <si>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</si>
  <si>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</si>
  <si>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</si>
  <si>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</si>
  <si>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</si>
  <si>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</si>
  <si>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</si>
  <si>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</si>
  <si>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</si>
  <si>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</si>
  <si>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</si>
  <si>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</si>
  <si>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0 300</t>
  </si>
  <si>
    <t>1 180</t>
  </si>
  <si>
    <t>6 0.001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</si>
  <si>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</si>
  <si>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</si>
  <si>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</si>
  <si>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</si>
  <si>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</si>
  <si>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</si>
  <si>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</si>
  <si>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</si>
  <si>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</si>
  <si>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</si>
  <si>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</si>
  <si>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</si>
  <si>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nuclearFuelSysttems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</si>
  <si>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</si>
  <si>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</si>
  <si>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</si>
  <si>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</si>
  <si>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</si>
  <si>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</si>
  <si>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</si>
  <si>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</si>
  <si>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</si>
  <si>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</si>
  <si>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</si>
  <si>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</si>
  <si>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</si>
  <si>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</si>
  <si>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</si>
  <si>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</si>
  <si>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</si>
  <si>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</si>
  <si>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</si>
  <si>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</si>
  <si>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1 300</t>
  </si>
  <si>
    <t>2 180</t>
  </si>
  <si>
    <t>7 0.001</t>
  </si>
  <si>
    <t>2 300</t>
  </si>
  <si>
    <t>3 180</t>
  </si>
  <si>
    <t>8 0.001</t>
  </si>
  <si>
    <t>3 300</t>
  </si>
  <si>
    <t>4 180</t>
  </si>
  <si>
    <t>9 0.001</t>
  </si>
  <si>
    <t>size6</t>
  </si>
  <si>
    <t>4 300</t>
  </si>
  <si>
    <t>5 180</t>
  </si>
  <si>
    <t>10 0.001</t>
  </si>
  <si>
    <t>size7</t>
  </si>
  <si>
    <t>5 300</t>
  </si>
  <si>
    <t>6 180</t>
  </si>
  <si>
    <t>11 0.001</t>
  </si>
  <si>
    <t>size8</t>
  </si>
  <si>
    <t>6 300</t>
  </si>
  <si>
    <t>7 180</t>
  </si>
  <si>
    <t>12 0.001</t>
  </si>
  <si>
    <t>size9</t>
  </si>
  <si>
    <t>7 300</t>
  </si>
  <si>
    <t>8 180</t>
  </si>
  <si>
    <t>13 0.001</t>
  </si>
  <si>
    <t>size10</t>
  </si>
  <si>
    <t>8 300</t>
  </si>
  <si>
    <t>9 180</t>
  </si>
  <si>
    <t>14 0.001</t>
  </si>
  <si>
    <t>size11</t>
  </si>
  <si>
    <t>9 300</t>
  </si>
  <si>
    <t>10 180</t>
  </si>
  <si>
    <t>15 0.001</t>
  </si>
  <si>
    <t>size12</t>
  </si>
  <si>
    <t>10 300</t>
  </si>
  <si>
    <t>11 180</t>
  </si>
  <si>
    <t>16 0.001</t>
  </si>
  <si>
    <t>size13</t>
  </si>
  <si>
    <t>11 300</t>
  </si>
  <si>
    <t>12 180</t>
  </si>
  <si>
    <t>17 0.001</t>
  </si>
  <si>
    <t>size14</t>
  </si>
  <si>
    <t>12 300</t>
  </si>
  <si>
    <t>13 180</t>
  </si>
  <si>
    <t>18 0.001</t>
  </si>
  <si>
    <t>size15</t>
  </si>
  <si>
    <t>13 300</t>
  </si>
  <si>
    <t>14 180</t>
  </si>
  <si>
    <t>19 0.001</t>
  </si>
  <si>
    <t>size16</t>
  </si>
  <si>
    <t>14 300</t>
  </si>
  <si>
    <t>15 180</t>
  </si>
  <si>
    <t>20 0.001</t>
  </si>
  <si>
    <t>size17</t>
  </si>
  <si>
    <t>15 300</t>
  </si>
  <si>
    <t>16 180</t>
  </si>
  <si>
    <t>21 0.001</t>
  </si>
  <si>
    <t>size18</t>
  </si>
  <si>
    <t>16 300</t>
  </si>
  <si>
    <t>17 180</t>
  </si>
  <si>
    <t>22 0.001</t>
  </si>
  <si>
    <t>size19</t>
  </si>
  <si>
    <t>17 300</t>
  </si>
  <si>
    <t>18 180</t>
  </si>
  <si>
    <t>23 0.001</t>
  </si>
  <si>
    <t>size20</t>
  </si>
  <si>
    <t>18 300</t>
  </si>
  <si>
    <t>19 180</t>
  </si>
  <si>
    <t>24 0.001</t>
  </si>
  <si>
    <t>size21</t>
  </si>
  <si>
    <t>19 300</t>
  </si>
  <si>
    <t>20 180</t>
  </si>
  <si>
    <t>25 0.001</t>
  </si>
  <si>
    <t>size22</t>
  </si>
  <si>
    <t>20 300</t>
  </si>
  <si>
    <t>21 180</t>
  </si>
  <si>
    <t>26 0.001</t>
  </si>
  <si>
    <t>size23</t>
  </si>
  <si>
    <t>21 300</t>
  </si>
  <si>
    <t>22 180</t>
  </si>
  <si>
    <t>27 0.001</t>
  </si>
  <si>
    <t>size24</t>
  </si>
  <si>
    <t>22 300</t>
  </si>
  <si>
    <t>23 180</t>
  </si>
  <si>
    <t>28 0.001</t>
  </si>
  <si>
    <t>size25</t>
  </si>
  <si>
    <t>23 300</t>
  </si>
  <si>
    <t>24 180</t>
  </si>
  <si>
    <t>29 0.001</t>
  </si>
  <si>
    <t>size26</t>
  </si>
  <si>
    <t>24 300</t>
  </si>
  <si>
    <t>25 180</t>
  </si>
  <si>
    <t>30 0.001</t>
  </si>
  <si>
    <t>size27</t>
  </si>
  <si>
    <t>25 300</t>
  </si>
  <si>
    <t>26 180</t>
  </si>
  <si>
    <t>31 0.001</t>
  </si>
  <si>
    <t>size28</t>
  </si>
  <si>
    <t>26 300</t>
  </si>
  <si>
    <t>27 180</t>
  </si>
  <si>
    <t>32 0.001</t>
  </si>
  <si>
    <t>size29</t>
  </si>
  <si>
    <t>27 300</t>
  </si>
  <si>
    <t>28 180</t>
  </si>
  <si>
    <t>33 0.001</t>
  </si>
  <si>
    <t>mark3</t>
  </si>
  <si>
    <t>mark2</t>
  </si>
  <si>
    <t>mark1</t>
  </si>
  <si>
    <t>Missing_robotics</t>
  </si>
  <si>
    <t>Missing_robotics/Parts/Robotics/Pivot_01.cfg</t>
  </si>
  <si>
    <t>DC_Pivot_01</t>
  </si>
  <si>
    <t>77C Pivot</t>
  </si>
  <si>
    <t>Moving Parts Experts Group</t>
  </si>
  <si>
    <t>Robotics</t>
  </si>
  <si>
    <t>Missing_robotics/Parts/Robotics/GANTRY_03_2X.cfg</t>
  </si>
  <si>
    <t>DC_GANTRY_03_2Xs</t>
  </si>
  <si>
    <t>40Z Rolling Gantry</t>
  </si>
  <si>
    <t>Missing_robotics/Parts/Robotics/GANTRY_02_2Xs.cfg</t>
  </si>
  <si>
    <t>DC_GANTRY_02_2Xs</t>
  </si>
  <si>
    <t>115Z Rolling Gantry</t>
  </si>
  <si>
    <t>Missing_robotics/Parts/Robotics/GANTRY_02s.cfg</t>
  </si>
  <si>
    <t>DC_GANTRY_02s</t>
  </si>
  <si>
    <t>05Z Rolling Gantry</t>
  </si>
  <si>
    <t>Missing_robotics/Parts/Robotics/GANTRY_01_2X.cfg</t>
  </si>
  <si>
    <t>DC_GANTRY_01_2X</t>
  </si>
  <si>
    <t>23Z Rolling Gantry</t>
  </si>
  <si>
    <t>Missing_robotics/Parts/Robotics/GANTRY_01.cfg</t>
  </si>
  <si>
    <t>DC_GANTRY_01</t>
  </si>
  <si>
    <t>Missing_robotics/Parts/Robotics/doorhinge_2m.cfg</t>
  </si>
  <si>
    <t>DC_doorhinge_2m</t>
  </si>
  <si>
    <t>Flat Hinge (2m)</t>
  </si>
  <si>
    <t>Missing_robotics/Parts/Robotics/doorhinge_075M.cfg</t>
  </si>
  <si>
    <t>DC_doorhinge_075m</t>
  </si>
  <si>
    <t>Flat Hinge (1m)</t>
  </si>
  <si>
    <t>Missing_robotics/Parts/Robotics/doorhinge_0075M.cfg</t>
  </si>
  <si>
    <t>DC_doorhinge_0075m</t>
  </si>
  <si>
    <t>Flat Hinge (0.5m)</t>
  </si>
  <si>
    <t>Missing_robotics/Parts/Robotics/arm_turn_02.cfg</t>
  </si>
  <si>
    <t>DC_Arm_turn_02</t>
  </si>
  <si>
    <t>RvR-LBow 32</t>
  </si>
  <si>
    <t>Missing_robotics/Parts/Robotics/arm_turn_01.cfg</t>
  </si>
  <si>
    <t>DC_Arm_turn</t>
  </si>
  <si>
    <t>RvR-LBow 44</t>
  </si>
  <si>
    <t>Missing_robotics/Parts/Robotics/arm_rotor_01.cfg</t>
  </si>
  <si>
    <t>DC_Arm_rotor</t>
  </si>
  <si>
    <t>Micro Motor</t>
  </si>
  <si>
    <t>Missing_robotics/Parts/Robotics/arm_arm_03.cfg</t>
  </si>
  <si>
    <t>DC_Arm_arm3</t>
  </si>
  <si>
    <t>RvR-toob 45</t>
  </si>
  <si>
    <t>Missing_robotics/Parts/Robotics/arm_arm_02.cfg</t>
  </si>
  <si>
    <t>DC_Arm_arm2</t>
  </si>
  <si>
    <t>RvR-toob 80</t>
  </si>
  <si>
    <t>Missing_robotics/Parts/Robotics/arm_arm_01.cfg</t>
  </si>
  <si>
    <t>DC_Arm_arm</t>
  </si>
  <si>
    <t>RvR-toob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</si>
</sst>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R31"/>
  <sheetViews>
    <sheetView tabSelected="1" zoomScale="70" zoomScaleNormal="70" workbookViewId="0">
      <pane xSplit="3" ySplit="1" topLeftCell="D15" activePane="bottomRight" state="frozen"/>
      <selection pane="topRight" activeCell="C1" sqref="C1"/>
      <selection pane="bottomLeft" activeCell="A2" sqref="A2"/>
      <selection pane="bottomRight" activeCell="L2" sqref="L2:O16"/>
    </sheetView>
  </sheetViews>
  <sheetFormatPr defaultRowHeight="14.5" x14ac:dyDescent="0.35"/>
  <cols>
    <col min="1" max="2" width="10.81640625" customWidth="1"/>
    <col min="3" max="3" width="12.7265625" customWidth="1"/>
    <col min="4" max="4" width="24.7265625" customWidth="1"/>
    <col min="5" max="5" width="20.6328125" customWidth="1"/>
    <col min="6" max="6" width="14.08984375" bestFit="1" customWidth="1"/>
    <col min="7" max="7" width="8.81640625" customWidth="1"/>
    <col min="10" max="10" width="31.54296875" bestFit="1" customWidth="1"/>
    <col min="11" max="11" width="3.7265625" style="1" customWidth="1"/>
    <col min="12" max="12" width="55.3632812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25.36328125" style="8" customWidth="1"/>
    <col min="17" max="17" width="21.36328125" style="10" customWidth="1"/>
    <col min="18" max="20" width="9.1796875" style="10" customWidth="1"/>
    <col min="21" max="21" width="18" style="10" bestFit="1" customWidth="1"/>
    <col min="22" max="22" width="24.7265625" style="10" bestFit="1" customWidth="1"/>
    <col min="23" max="23" width="26.36328125" style="10" bestFit="1" customWidth="1"/>
    <col min="24" max="25" width="26.36328125" style="10" customWidth="1"/>
    <col min="26" max="26" width="11" style="10" customWidth="1"/>
    <col min="27" max="27" width="3.6328125" customWidth="1"/>
    <col min="28" max="28" width="117.453125" style="11" customWidth="1"/>
    <col min="29" max="29" width="4.1796875" style="13" customWidth="1"/>
    <col min="30" max="30" width="22.7265625" style="17" customWidth="1"/>
    <col min="31" max="31" width="10.81640625" style="17" customWidth="1"/>
    <col min="32" max="36" width="9.08984375" style="17" customWidth="1"/>
    <col min="37" max="37" width="30" style="15" customWidth="1"/>
    <col min="38" max="38" width="4.1796875" style="13" customWidth="1"/>
    <col min="39" max="39" width="45.36328125" style="15" customWidth="1"/>
    <col min="40" max="40" width="21.26953125" style="16" customWidth="1"/>
    <col min="41" max="41" width="14.81640625" style="16" customWidth="1"/>
    <col min="42" max="42" width="39" style="16" customWidth="1"/>
    <col min="43" max="43" width="6.81640625" style="10" customWidth="1"/>
    <col min="44" max="44" width="13.90625" style="16" customWidth="1"/>
  </cols>
  <sheetData>
    <row r="1" spans="1:44" x14ac:dyDescent="0.35">
      <c r="A1" t="s">
        <v>0</v>
      </c>
      <c r="B1" t="s">
        <v>355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J1" t="s">
        <v>11</v>
      </c>
      <c r="L1" s="11" t="s">
        <v>318</v>
      </c>
      <c r="M1" s="9" t="s">
        <v>11</v>
      </c>
      <c r="N1" s="8" t="s">
        <v>197</v>
      </c>
      <c r="O1" s="8" t="s">
        <v>198</v>
      </c>
      <c r="P1" s="8" t="s">
        <v>236</v>
      </c>
      <c r="Q1" s="10" t="s">
        <v>234</v>
      </c>
      <c r="R1" s="10" t="s">
        <v>232</v>
      </c>
      <c r="S1" s="10" t="s">
        <v>233</v>
      </c>
      <c r="T1" s="10" t="s">
        <v>235</v>
      </c>
      <c r="U1" s="10" t="s">
        <v>286</v>
      </c>
      <c r="V1" s="10" t="s">
        <v>242</v>
      </c>
      <c r="W1" s="10" t="s">
        <v>285</v>
      </c>
      <c r="X1" s="10" t="s">
        <v>307</v>
      </c>
      <c r="Y1" s="10" t="s">
        <v>306</v>
      </c>
      <c r="Z1" s="10" t="s">
        <v>354</v>
      </c>
      <c r="AB1" s="11" t="s">
        <v>319</v>
      </c>
      <c r="AD1" s="17" t="s">
        <v>328</v>
      </c>
      <c r="AE1" s="17" t="s">
        <v>329</v>
      </c>
      <c r="AF1" s="17" t="s">
        <v>320</v>
      </c>
      <c r="AG1" s="17" t="s">
        <v>321</v>
      </c>
      <c r="AH1" s="17" t="s">
        <v>322</v>
      </c>
      <c r="AI1" s="17" t="s">
        <v>323</v>
      </c>
      <c r="AJ1" s="17" t="s">
        <v>324</v>
      </c>
      <c r="AK1" s="15" t="s">
        <v>331</v>
      </c>
      <c r="AM1" s="15" t="s">
        <v>237</v>
      </c>
      <c r="AN1" s="16" t="s">
        <v>316</v>
      </c>
      <c r="AO1" s="16" t="s">
        <v>309</v>
      </c>
      <c r="AP1" s="16" t="s">
        <v>317</v>
      </c>
      <c r="AQ1" s="10" t="s">
        <v>360</v>
      </c>
      <c r="AR1" s="16" t="s">
        <v>310</v>
      </c>
    </row>
    <row r="2" spans="1:44" ht="180.5" x14ac:dyDescent="0.35">
      <c r="A2" t="s">
        <v>469</v>
      </c>
      <c r="B2" t="s">
        <v>470</v>
      </c>
      <c r="C2" t="s">
        <v>471</v>
      </c>
      <c r="D2" t="s">
        <v>472</v>
      </c>
      <c r="E2" t="s">
        <v>473</v>
      </c>
      <c r="F2" t="s">
        <v>474</v>
      </c>
      <c r="G2">
        <v>2500</v>
      </c>
      <c r="H2">
        <v>120</v>
      </c>
      <c r="I2">
        <v>0.08</v>
      </c>
      <c r="J2" t="s">
        <v>30</v>
      </c>
      <c r="L2" s="12" t="str">
        <f>_xlfn.CONCAT("@PART[",C2,"]:AFTER[",A2,"] // ",D2,CHAR(10),"{",CHAR(10),"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",$T2),""),IF($AM2&lt;&gt;"",_xlfn.CONCAT(CHAR(10),$AM2),""),IF(AK2&lt;&gt;"",_xlfn.CONCAT(CHAR(10),AK2),""),CHAR(10),"}",IF(Z2="Yes",_xlfn.CONCAT(CHAR(10),"@PART[",C2,"]:NEEDS[KiwiDeprecate]:AFTER[",A2,"]",CHAR(10),"{",CHAR(10),"    kiwiDeprecate = true",CHAR(10),"}"),""))</f>
        <v>@PART[DC_Pivot_01]:AFTER[Missing_robotics] // 77C Pivot
{
    @TechRequired = actuators
}</v>
      </c>
      <c r="M2" s="9" t="str">
        <f>_xlfn.XLOOKUP(_xlfn.CONCAT(N2,O2),TechTree!$C$2:$C$500,TechTree!$D$2:$D$500,"Not Valid Combination",0,1)</f>
        <v>actuators</v>
      </c>
      <c r="N2" s="8" t="s">
        <v>199</v>
      </c>
      <c r="O2" s="8">
        <v>5</v>
      </c>
      <c r="P2" s="8" t="s">
        <v>240</v>
      </c>
      <c r="U2" s="10" t="s">
        <v>241</v>
      </c>
      <c r="V2" s="10" t="s">
        <v>257</v>
      </c>
      <c r="W2" s="10" t="s">
        <v>466</v>
      </c>
      <c r="X2" s="10" t="s">
        <v>292</v>
      </c>
      <c r="Y2" s="10" t="s">
        <v>301</v>
      </c>
      <c r="Z2" s="10" t="s">
        <v>330</v>
      </c>
      <c r="AB2" s="12" t="str">
        <f>IF(P2="Engine",_xlfn.CONCAT("PARTUPGRADE:NEEDS[",A2,"]",CHAR(10),"{",CHAR(10),"    name = ",W2,CHAR(10),"    partIcon = ",C2,CHAR(10),"    techRequired = ",AR2,CHAR(10),"    title = ",CHAR(10),"    basicInfo = Increased Thrust, Increased Specific Impulse",CHAR(10),"    manufacturer = Kiwi Imagineers",CHAR(10),"    description = ",CHAR(10),"}",CHAR(10),"@PARTUPGRADE[",W2,"]:NEEDS[",A2,"]:FOR[zKiwiTechTree]",CHAR(10),"{",CHAR(10),"    @entryCost = #$@PART[",C2,"]/entryCost$",CHAR(10),"    @entryCost *= #$@KIWI_ENGINE_MULTIPLIERS/",AO2,"/UPGRADE_ENTRYCOST_MULTIPLIER$",CHAR(10),"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$@PARTUPGRADE[",W2,"]/techRequired$!&lt;/color&gt; ",CHAR(10),"}"),IF(OR(P2="System",P2="System and Space Capability")=TRUE,_xlfn.CONCAT("// Choose the one with the part that you want to represent the system",CHAR(10),"PARTUPGRADE:NEEDS[",A2,"]",CHAR(10),"{",CHAR(10),"    name = ",W2,"Upgrade",CHAR(10),"    partIcon = ",C2,CHAR(10),"    techRequired = ",AR2,CHAR(10),"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System",CHAR(10),"}",CHAR(10),"@PART[*]:HAS[#spacePlaneSystemUpgradeType[",W2,"]]:FOR[zzzKiwiTechTree]",CHAR(10),"{",CHAR(10),"    @description = #$description$ \n\n&lt;color=#ff0000&gt;The INSERT HERE System has upgrades in $@PARTUPGRADE[",W2,"Upgrade]/techRequired$!&lt;/color&gt; ",CHAR(10),"}"),""))</f>
        <v/>
      </c>
      <c r="AC2" s="14"/>
      <c r="AD2" s="18" t="s">
        <v>330</v>
      </c>
      <c r="AE2" s="18">
        <v>5</v>
      </c>
      <c r="AF2" s="18" t="s">
        <v>325</v>
      </c>
      <c r="AG2" s="18" t="s">
        <v>326</v>
      </c>
      <c r="AH2" s="18" t="s">
        <v>327</v>
      </c>
      <c r="AI2" s="18"/>
      <c r="AJ2" s="18"/>
      <c r="AK2" s="19" t="str">
        <f>IF(AD2="Yes",_xlfn.CONCAT("    @MODULE[ModuleEngines*]",CHAR(10),"    {",IF(AE2&lt;&gt;"",_xlfn.CONCAT(CHAR(10),"        @maxThrust = ",AE2),""),IF(AF2&lt;&gt;"",_xlfn.CONCAT(CHAR(10),"        !atmosphereCurve {}",CHAR(10),"        atmosphereCurve",CHAR(10),"        {",IF(AF2&lt;&gt;"",_xlfn.CONCAT(CHAR(10),"            key = ",AF2),""),IF(AG2&lt;&gt;"",_xlfn.CONCAT(CHAR(10),"            key = ",AG2),""),IF(AH2&lt;&gt;"",_xlfn.CONCAT(CHAR(10),"            key = ",AH2),""),IF(AI2&lt;&gt;"",_xlfn.CONCAT(CHAR(10),"            key = ",AI2),""),IF(AJ2&lt;&gt;"",_xlfn.CONCAT(CHAR(10),"            key = ",AJ2),""),CHAR(10),"        }"),""),CHAR(10),"    }"),"")</f>
        <v/>
      </c>
      <c r="AL2" s="14"/>
      <c r="AM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",U2),IF(P2="Engine",_xlfn.CONCAT("    engineUpgradeType = ",V2,CHAR(10),Parts!AP2,CHAR(10),"    enginePartUpgradeName = ",W2),IF(P2="Parachute","    parachuteUpgradeType = standard",IF(P2="Solar",_xlfn.CONCAT("    solarPanelUpgradeTier = ",O2),IF(OR(P2="System",P2="System and Space Capability")=TRUE,_xlfn.CONCAT("    spacePlaneSystemUpgradeType = ",W2,IF(P2="System and Space Capability",_xlfn.CONCAT(CHAR(10),"    spaceplaneUpgradeType = spaceCapable",CHAR(10),"    baseSkinTemp = ",CHAR(10),"    upgradeSkinTemp = "),"")),IF(P2="Fuel Tank",IF(X2="NA/Balloon","    KiwiFuelSwitchIgnore = true",IF(X2="standardLiquidFuel",_xlfn.CONCAT("    fuelTankUpgradeType = ",X2,CHAR(10),"    fuelTankSizeUpgrade = ",Y2),_xlfn.CONCAT("    fuelTankUpgradeType = ",X2))),"")))))))</f>
        <v/>
      </c>
      <c r="AN2" s="16" t="str">
        <f>IF(P2="Engine",VLOOKUP(V2,EngineUpgrades!$A$2:$C$15,2,FALSE),"")</f>
        <v/>
      </c>
      <c r="AO2" s="16" t="str">
        <f>IF(P2="Engine",VLOOKUP(V2,EngineUpgrades!$A$2:$C$15,3,FALSE),"")</f>
        <v/>
      </c>
      <c r="AP2" s="15" t="str">
        <f>IF(AN2=EngineUpgrades!$D$1,EngineUpgrades!$D$17,IF(AN2=EngineUpgrades!$E$1,EngineUpgrades!$E$17,IF(AN2=EngineUpgrades!$F$1,EngineUpgrades!$F$17,IF(AN2=EngineUpgrades!$G$1,EngineUpgrades!$G$17,IF(AN2=EngineUpgrades!$H$1,EngineUpgrades!$H$17,"")))))</f>
        <v/>
      </c>
      <c r="AQ2" s="17">
        <v>1</v>
      </c>
      <c r="AR2" s="16" t="str">
        <f>IF(P2="Engine",_xlfn.XLOOKUP(_xlfn.CONCAT(N2,O2+AQ2),TechTree!$C$2:$C$500,TechTree!$D$2:$D$500,"Not Valid Combination",0,1),"")</f>
        <v/>
      </c>
    </row>
    <row r="3" spans="1:44" ht="180.5" x14ac:dyDescent="0.35">
      <c r="A3" t="s">
        <v>469</v>
      </c>
      <c r="B3" t="s">
        <v>475</v>
      </c>
      <c r="C3" t="s">
        <v>476</v>
      </c>
      <c r="D3" t="s">
        <v>477</v>
      </c>
      <c r="E3" t="s">
        <v>473</v>
      </c>
      <c r="F3" t="s">
        <v>474</v>
      </c>
      <c r="G3">
        <v>2500</v>
      </c>
      <c r="H3">
        <v>850</v>
      </c>
      <c r="I3">
        <v>0.85</v>
      </c>
      <c r="J3" t="s">
        <v>86</v>
      </c>
      <c r="L3" s="12" t="str">
        <f t="shared" ref="L3:L31" si="0">_xlfn.CONCAT("@PART[",C3,"]:AFTER[",A3,"] // ",D3,CHAR(10),"{",CHAR(10),"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",$T3),""),IF($AM3&lt;&gt;"",_xlfn.CONCAT(CHAR(10),$AM3),""),IF(AK3&lt;&gt;"",_xlfn.CONCAT(CHAR(10),AK3),""),CHAR(10),"}",IF(Z3="Yes",_xlfn.CONCAT(CHAR(10),"@PART[",C3,"]:NEEDS[KiwiDeprecate]:AFTER[",A3,"]",CHAR(10),"{",CHAR(10),"    kiwiDeprecate = true",CHAR(10),"}"),""))</f>
        <v>@PART[DC_GANTRY_03_2Xs]:AFTER[Missing_robotics] // 40Z Rolling Gantry
{
    @TechRequired = advConstruction
}</v>
      </c>
      <c r="M3" s="9" t="str">
        <f>_xlfn.XLOOKUP(_xlfn.CONCAT(N3,O3),TechTree!$C$2:$C$500,TechTree!$D$2:$D$500,"Not Valid Combination",0,1)</f>
        <v>advConstruction</v>
      </c>
      <c r="N3" s="8" t="s">
        <v>199</v>
      </c>
      <c r="O3" s="8">
        <v>4</v>
      </c>
      <c r="P3" s="8" t="s">
        <v>240</v>
      </c>
      <c r="U3" s="10" t="s">
        <v>241</v>
      </c>
      <c r="V3" s="10" t="s">
        <v>257</v>
      </c>
      <c r="W3" s="10" t="s">
        <v>466</v>
      </c>
      <c r="X3" s="10" t="s">
        <v>292</v>
      </c>
      <c r="Y3" s="10" t="s">
        <v>301</v>
      </c>
      <c r="Z3" s="10" t="s">
        <v>330</v>
      </c>
      <c r="AB3" s="12" t="str">
        <f>IF(P3="Engine",_xlfn.CONCAT("PARTUPGRADE:NEEDS[",A3,"]",CHAR(10),"{",CHAR(10),"    name = ",W3,CHAR(10),"    partIcon = ",C3,CHAR(10),"    techRequired = ",AR3,CHAR(10),"    title = ",CHAR(10),"    basicInfo = Increased Thrust, Increased Specific Impulse",CHAR(10),"    manufacturer = Kiwi Imagineers",CHAR(10),"    description = ",CHAR(10),"}",CHAR(10),"@PARTUPGRADE[",W3,"]:NEEDS[",A3,"]:FOR[zKiwiTechTree]",CHAR(10),"{",CHAR(10),"    @entryCost = #$@PART[",C3,"]/entryCost$",CHAR(10),"    @entryCost *= #$@KIWI_ENGINE_MULTIPLIERS/",AO3,"/UPGRADE_ENTRYCOST_MULTIPLIER$",CHAR(10),"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$@PARTUPGRADE[",W3,"]/techRequired$!&lt;/color&gt; ",CHAR(10),"}"),IF(OR(P3="System",P3="System and Space Capability")=TRUE,_xlfn.CONCAT("// Choose the one with the part that you want to represent the system",CHAR(10),"PARTUPGRADE:NEEDS[",A3,"]",CHAR(10),"{",CHAR(10),"    name = ",W3,"Upgrade",CHAR(10),"    partIcon = ",C3,CHAR(10),"    techRequired = ",AR3,CHAR(10),"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System",CHAR(10),"}",CHAR(10),"@PART[*]:HAS[#spacePlaneSystemUpgradeType[",W3,"]]:FOR[zzzKiwiTechTree]",CHAR(10),"{",CHAR(10),"    @description = #$description$ \n\n&lt;color=#ff0000&gt;The INSERT HERE System has upgrades in $@PARTUPGRADE[",W3,"Upgrade]/techRequired$!&lt;/color&gt; ",CHAR(10),"}"),""))</f>
        <v/>
      </c>
      <c r="AC3" s="14"/>
      <c r="AD3" s="18" t="s">
        <v>330</v>
      </c>
      <c r="AE3" s="18">
        <v>5</v>
      </c>
      <c r="AF3" s="18" t="s">
        <v>325</v>
      </c>
      <c r="AG3" s="18" t="s">
        <v>326</v>
      </c>
      <c r="AH3" s="18" t="s">
        <v>327</v>
      </c>
      <c r="AI3" s="18"/>
      <c r="AJ3" s="18"/>
      <c r="AK3" s="19" t="str">
        <f>IF(AD3="Yes",_xlfn.CONCAT("    @MODULE[ModuleEngines*]",CHAR(10),"    {",IF(AE3&lt;&gt;"",_xlfn.CONCAT(CHAR(10),"        @maxThrust = ",AE3),""),IF(AF3&lt;&gt;"",_xlfn.CONCAT(CHAR(10),"        !atmosphereCurve {}",CHAR(10),"        atmosphereCurve",CHAR(10),"        {",IF(AF3&lt;&gt;"",_xlfn.CONCAT(CHAR(10),"            key = ",AF3),""),IF(AG3&lt;&gt;"",_xlfn.CONCAT(CHAR(10),"            key = ",AG3),""),IF(AH3&lt;&gt;"",_xlfn.CONCAT(CHAR(10),"            key = ",AH3),""),IF(AI3&lt;&gt;"",_xlfn.CONCAT(CHAR(10),"            key = ",AI3),""),IF(AJ3&lt;&gt;"",_xlfn.CONCAT(CHAR(10),"            key = ",AJ3),""),CHAR(10),"        }"),""),CHAR(10),"    }"),"")</f>
        <v/>
      </c>
      <c r="AL3" s="14"/>
      <c r="AM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",U3),IF(P3="Engine",_xlfn.CONCAT("    engineUpgradeType = ",V3,CHAR(10),Parts!AP3,CHAR(10),"    enginePartUpgradeName = ",W3),IF(P3="Parachute","    parachuteUpgradeType = standard",IF(P3="Solar",_xlfn.CONCAT("    solarPanelUpgradeTier = ",O3),IF(OR(P3="System",P3="System and Space Capability")=TRUE,_xlfn.CONCAT("    spacePlaneSystemUpgradeType = ",W3,IF(P3="System and Space Capability",_xlfn.CONCAT(CHAR(10),"    spaceplaneUpgradeType = spaceCapable",CHAR(10),"    baseSkinTemp = ",CHAR(10),"    upgradeSkinTemp = "),"")),IF(P3="Fuel Tank",IF(X3="NA/Balloon","    KiwiFuelSwitchIgnore = true",IF(X3="standardLiquidFuel",_xlfn.CONCAT("    fuelTankUpgradeType = ",X3,CHAR(10),"    fuelTankSizeUpgrade = ",Y3),_xlfn.CONCAT("    fuelTankUpgradeType = ",X3))),"")))))))</f>
        <v/>
      </c>
      <c r="AN3" s="16" t="str">
        <f>IF(P3="Engine",VLOOKUP(V3,EngineUpgrades!$A$2:$C$15,2,FALSE),"")</f>
        <v/>
      </c>
      <c r="AO3" s="16" t="str">
        <f>IF(P3="Engine",VLOOKUP(V3,EngineUpgrades!$A$2:$C$15,3,FALSE),"")</f>
        <v/>
      </c>
      <c r="AP3" s="15" t="str">
        <f>IF(AN3=EngineUpgrades!$D$1,EngineUpgrades!$D$17,IF(AN3=EngineUpgrades!$E$1,EngineUpgrades!$E$17,IF(AN3=EngineUpgrades!$F$1,EngineUpgrades!$F$17,IF(AN3=EngineUpgrades!$G$1,EngineUpgrades!$G$17,IF(AN3=EngineUpgrades!$H$1,EngineUpgrades!$H$17,"")))))</f>
        <v/>
      </c>
      <c r="AQ3" s="17">
        <v>1</v>
      </c>
      <c r="AR3" s="16" t="str">
        <f>IF(P3="Engine",_xlfn.XLOOKUP(_xlfn.CONCAT(N3,O3+AQ3),TechTree!$C$2:$C$500,TechTree!$D$2:$D$500,"Not Valid Combination",0,1),"")</f>
        <v/>
      </c>
    </row>
    <row r="4" spans="1:44" ht="180.5" x14ac:dyDescent="0.35">
      <c r="A4" t="s">
        <v>469</v>
      </c>
      <c r="B4" t="s">
        <v>478</v>
      </c>
      <c r="C4" t="s">
        <v>479</v>
      </c>
      <c r="D4" t="s">
        <v>480</v>
      </c>
      <c r="E4" t="s">
        <v>473</v>
      </c>
      <c r="F4" t="s">
        <v>474</v>
      </c>
      <c r="G4">
        <v>2500</v>
      </c>
      <c r="H4">
        <v>350</v>
      </c>
      <c r="I4">
        <v>0.25</v>
      </c>
      <c r="J4" t="s">
        <v>86</v>
      </c>
      <c r="L4" s="12" t="str">
        <f t="shared" si="0"/>
        <v>@PART[DC_GANTRY_02_2Xs]:AFTER[Missing_robotics] // 115Z Rolling Gantry
{
    @TechRequired = advConstruction
}</v>
      </c>
      <c r="M4" s="9" t="str">
        <f>_xlfn.XLOOKUP(_xlfn.CONCAT(N4,O4),TechTree!$C$2:$C$500,TechTree!$D$2:$D$500,"Not Valid Combination",0,1)</f>
        <v>advConstruction</v>
      </c>
      <c r="N4" s="8" t="s">
        <v>199</v>
      </c>
      <c r="O4" s="8">
        <v>4</v>
      </c>
      <c r="P4" s="8" t="s">
        <v>240</v>
      </c>
      <c r="U4" s="10" t="s">
        <v>241</v>
      </c>
      <c r="V4" s="10" t="s">
        <v>257</v>
      </c>
      <c r="W4" s="10" t="s">
        <v>466</v>
      </c>
      <c r="X4" s="10" t="s">
        <v>292</v>
      </c>
      <c r="Y4" s="10" t="s">
        <v>301</v>
      </c>
      <c r="Z4" s="10" t="s">
        <v>330</v>
      </c>
      <c r="AB4" s="12" t="str">
        <f>IF(P4="Engine",_xlfn.CONCAT("PARTUPGRADE:NEEDS[",A4,"]",CHAR(10),"{",CHAR(10),"    name = ",W4,CHAR(10),"    partIcon = ",C4,CHAR(10),"    techRequired = ",AR4,CHAR(10),"    title = ",CHAR(10),"    basicInfo = Increased Thrust, Increased Specific Impulse",CHAR(10),"    manufacturer = Kiwi Imagineers",CHAR(10),"    description = ",CHAR(10),"}",CHAR(10),"@PARTUPGRADE[",W4,"]:NEEDS[",A4,"]:FOR[zKiwiTechTree]",CHAR(10),"{",CHAR(10),"    @entryCost = #$@PART[",C4,"]/entryCost$",CHAR(10),"    @entryCost *= #$@KIWI_ENGINE_MULTIPLIERS/",AO4,"/UPGRADE_ENTRYCOST_MULTIPLIER$",CHAR(10),"    @title = #$@PART[",C4,"]/title$ Upgrade",CHAR(10),"    @description = #Our imagineers dreamt about making the $@PART[",C4,"]/engineName$ thrustier and efficientier and have 'made it so'.",CHAR(10),"}",CHAR(10),"@PART[",C4,"]:NEEDS[",A4,"]:AFTER[zzKiwiTechTree]",CHAR(10),"{",CHAR(10),"    @description = #$description$ \n\n&lt;color=#ff0000&gt;This engine has an upgrade in $@PARTUPGRADE[",W4,"]/techRequired$!&lt;/color&gt; ",CHAR(10),"}"),IF(OR(P4="System",P4="System and Space Capability")=TRUE,_xlfn.CONCAT("// Choose the one with the part that you want to represent the system",CHAR(10),"PARTUPGRADE:NEEDS[",A4,"]",CHAR(10),"{",CHAR(10),"    name = ",W4,"Upgrade",CHAR(10),"    partIcon = ",C4,CHAR(10),"    techRequired = ",AR4,CHAR(10),"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System",CHAR(10),"}",CHAR(10),"@PART[*]:HAS[#spacePlaneSystemUpgradeType[",W4,"]]:FOR[zzzKiwiTechTree]",CHAR(10),"{",CHAR(10),"    @description = #$description$ \n\n&lt;color=#ff0000&gt;The INSERT HERE System has upgrades in $@PARTUPGRADE[",W4,"Upgrade]/techRequired$!&lt;/color&gt; ",CHAR(10),"}"),""))</f>
        <v/>
      </c>
      <c r="AC4" s="14"/>
      <c r="AD4" s="18" t="s">
        <v>330</v>
      </c>
      <c r="AE4" s="18">
        <v>5</v>
      </c>
      <c r="AF4" s="18" t="s">
        <v>325</v>
      </c>
      <c r="AG4" s="18" t="s">
        <v>326</v>
      </c>
      <c r="AH4" s="18" t="s">
        <v>327</v>
      </c>
      <c r="AI4" s="18"/>
      <c r="AJ4" s="18"/>
      <c r="AK4" s="19" t="str">
        <f>IF(AD4="Yes",_xlfn.CONCAT("    @MODULE[ModuleEngines*]",CHAR(10),"    {",IF(AE4&lt;&gt;"",_xlfn.CONCAT(CHAR(10),"        @maxThrust = ",AE4),""),IF(AF4&lt;&gt;"",_xlfn.CONCAT(CHAR(10),"        !atmosphereCurve {}",CHAR(10),"        atmosphereCurve",CHAR(10),"        {",IF(AF4&lt;&gt;"",_xlfn.CONCAT(CHAR(10),"            key = ",AF4),""),IF(AG4&lt;&gt;"",_xlfn.CONCAT(CHAR(10),"            key = ",AG4),""),IF(AH4&lt;&gt;"",_xlfn.CONCAT(CHAR(10),"            key = ",AH4),""),IF(AI4&lt;&gt;"",_xlfn.CONCAT(CHAR(10),"            key = ",AI4),""),IF(AJ4&lt;&gt;"",_xlfn.CONCAT(CHAR(10),"            key = ",AJ4),""),CHAR(10),"        }"),""),CHAR(10),"    }"),"")</f>
        <v/>
      </c>
      <c r="AL4" s="14"/>
      <c r="AM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",U4),IF(P4="Engine",_xlfn.CONCAT("    engineUpgradeType = ",V4,CHAR(10),Parts!AP4,CHAR(10),"    enginePartUpgradeName = ",W4),IF(P4="Parachute","    parachuteUpgradeType = standard",IF(P4="Solar",_xlfn.CONCAT("    solarPanelUpgradeTier = ",O4),IF(OR(P4="System",P4="System and Space Capability")=TRUE,_xlfn.CONCAT("    spacePlaneSystemUpgradeType = ",W4,IF(P4="System and Space Capability",_xlfn.CONCAT(CHAR(10),"    spaceplaneUpgradeType = spaceCapable",CHAR(10),"    baseSkinTemp = ",CHAR(10),"    upgradeSkinTemp = "),"")),IF(P4="Fuel Tank",IF(X4="NA/Balloon","    KiwiFuelSwitchIgnore = true",IF(X4="standardLiquidFuel",_xlfn.CONCAT("    fuelTankUpgradeType = ",X4,CHAR(10),"    fuelTankSizeUpgrade = ",Y4),_xlfn.CONCAT("    fuelTankUpgradeType = ",X4))),"")))))))</f>
        <v/>
      </c>
      <c r="AN4" s="16" t="str">
        <f>IF(P4="Engine",VLOOKUP(V4,EngineUpgrades!$A$2:$C$15,2,FALSE),"")</f>
        <v/>
      </c>
      <c r="AO4" s="16" t="str">
        <f>IF(P4="Engine",VLOOKUP(V4,EngineUpgrades!$A$2:$C$15,3,FALSE),"")</f>
        <v/>
      </c>
      <c r="AP4" s="15" t="str">
        <f>IF(AN4=EngineUpgrades!$D$1,EngineUpgrades!$D$17,IF(AN4=EngineUpgrades!$E$1,EngineUpgrades!$E$17,IF(AN4=EngineUpgrades!$F$1,EngineUpgrades!$F$17,IF(AN4=EngineUpgrades!$G$1,EngineUpgrades!$G$17,IF(AN4=EngineUpgrades!$H$1,EngineUpgrades!$H$17,"")))))</f>
        <v/>
      </c>
      <c r="AQ4" s="17">
        <v>1</v>
      </c>
      <c r="AR4" s="16" t="str">
        <f>IF(P4="Engine",_xlfn.XLOOKUP(_xlfn.CONCAT(N4,O4+AQ4),TechTree!$C$2:$C$500,TechTree!$D$2:$D$500,"Not Valid Combination",0,1),"")</f>
        <v/>
      </c>
    </row>
    <row r="5" spans="1:44" ht="180.5" x14ac:dyDescent="0.35">
      <c r="A5" t="s">
        <v>469</v>
      </c>
      <c r="B5" t="s">
        <v>481</v>
      </c>
      <c r="C5" t="s">
        <v>482</v>
      </c>
      <c r="D5" t="s">
        <v>483</v>
      </c>
      <c r="E5" t="s">
        <v>473</v>
      </c>
      <c r="F5" t="s">
        <v>474</v>
      </c>
      <c r="G5">
        <v>2500</v>
      </c>
      <c r="H5">
        <v>175</v>
      </c>
      <c r="I5">
        <v>0.13</v>
      </c>
      <c r="J5" t="s">
        <v>86</v>
      </c>
      <c r="L5" s="12" t="str">
        <f t="shared" si="0"/>
        <v>@PART[DC_GANTRY_02s]:AFTER[Missing_robotics] // 05Z Rolling Gantry
{
    @TechRequired = advConstruction
}</v>
      </c>
      <c r="M5" s="9" t="str">
        <f>_xlfn.XLOOKUP(_xlfn.CONCAT(N5,O5),TechTree!$C$2:$C$500,TechTree!$D$2:$D$500,"Not Valid Combination",0,1)</f>
        <v>advConstruction</v>
      </c>
      <c r="N5" s="8" t="s">
        <v>199</v>
      </c>
      <c r="O5" s="8">
        <v>4</v>
      </c>
      <c r="P5" s="8" t="s">
        <v>240</v>
      </c>
      <c r="U5" s="10" t="s">
        <v>241</v>
      </c>
      <c r="V5" s="10" t="s">
        <v>257</v>
      </c>
      <c r="W5" s="10" t="s">
        <v>466</v>
      </c>
      <c r="X5" s="10" t="s">
        <v>292</v>
      </c>
      <c r="Y5" s="10" t="s">
        <v>302</v>
      </c>
      <c r="Z5" s="10" t="s">
        <v>330</v>
      </c>
      <c r="AB5" s="12" t="str">
        <f t="shared" ref="AB5:AB31" si="1">IF(P5="Engine",_xlfn.CONCAT("PARTUPGRADE:NEEDS[",A5,"]",CHAR(10),"{",CHAR(10),"    name = ",W5,CHAR(10),"    partIcon = ",C5,CHAR(10),"    techRequired = ",AR5,CHAR(10),"    title = ",CHAR(10),"    basicInfo = Increased Thrust, Increased Specific Impulse",CHAR(10),"    manufacturer = Kiwi Imagineers",CHAR(10),"    description = ",CHAR(10),"}",CHAR(10),"@PARTUPGRADE[",W5,"]:NEEDS[",A5,"]:FOR[zKiwiTechTree]",CHAR(10),"{",CHAR(10),"    @entryCost = #$@PART[",C5,"]/entryCost$",CHAR(10),"    @entryCost *= #$@KIWI_ENGINE_MULTIPLIERS/",AO5,"/UPGRADE_ENTRYCOST_MULTIPLIER$",CHAR(10),"    @title = #$@PART[",C5,"]/title$ Upgrade",CHAR(10),"    @description = #Our imagineers dreamt about making the $@PART[",C5,"]/engineName$ thrustier and efficientier and have 'made it so'.",CHAR(10),"}",CHAR(10),"@PART[",C5,"]:NEEDS[",A5,"]:AFTER[zzKiwiTechTree]",CHAR(10),"{",CHAR(10),"    @description = #$description$ \n\n&lt;color=#ff0000&gt;This engine has an upgrade in $@PARTUPGRADE[",W5,"]/techRequired$!&lt;/color&gt; ",CHAR(10),"}"),IF(OR(P5="System",P5="System and Space Capability")=TRUE,_xlfn.CONCAT("// Choose the one with the part that you want to represent the system",CHAR(10),"PARTUPGRADE:NEEDS[",A5,"]",CHAR(10),"{",CHAR(10),"    name = ",W5,"Upgrade",CHAR(10),"    partIcon = ",C5,CHAR(10),"    techRequired = ",AR5,CHAR(10),"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System",CHAR(10),"}",CHAR(10),"@PART[*]:HAS[#spacePlaneSystemUpgradeType[",W5,"]]:FOR[zzzKiwiTechTree]",CHAR(10),"{",CHAR(10),"    @description = #$description$ \n\n&lt;color=#ff0000&gt;The INSERT HERE System has upgrades in $@PARTUPGRADE[",W5,"Upgrade]/techRequired$!&lt;/color&gt; ",CHAR(10),"}"),""))</f>
        <v/>
      </c>
      <c r="AC5" s="14"/>
      <c r="AD5" s="18" t="s">
        <v>330</v>
      </c>
      <c r="AE5" s="18">
        <v>6</v>
      </c>
      <c r="AF5" s="18" t="s">
        <v>361</v>
      </c>
      <c r="AG5" s="18" t="s">
        <v>362</v>
      </c>
      <c r="AH5" s="18" t="s">
        <v>363</v>
      </c>
      <c r="AI5" s="18"/>
      <c r="AJ5" s="18"/>
      <c r="AK5" s="19" t="str">
        <f t="shared" ref="AK5:AK31" si="2">IF(AD5="Yes",_xlfn.CONCAT("    @MODULE[ModuleEngines*]",CHAR(10),"    {",IF(AE5&lt;&gt;"",_xlfn.CONCAT(CHAR(10),"        @maxThrust = ",AE5),""),IF(AF5&lt;&gt;"",_xlfn.CONCAT(CHAR(10),"        !atmosphereCurve {}",CHAR(10),"        atmosphereCurve",CHAR(10),"        {",IF(AF5&lt;&gt;"",_xlfn.CONCAT(CHAR(10),"            key = ",AF5),""),IF(AG5&lt;&gt;"",_xlfn.CONCAT(CHAR(10),"            key = ",AG5),""),IF(AH5&lt;&gt;"",_xlfn.CONCAT(CHAR(10),"            key = ",AH5),""),IF(AI5&lt;&gt;"",_xlfn.CONCAT(CHAR(10),"            key = ",AI5),""),IF(AJ5&lt;&gt;"",_xlfn.CONCAT(CHAR(10),"            key = ",AJ5),""),CHAR(10),"        }"),""),CHAR(10),"    }"),"")</f>
        <v/>
      </c>
      <c r="AL5" s="14"/>
      <c r="AM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",U5),IF(P5="Engine",_xlfn.CONCAT("    engineUpgradeType = ",V5,CHAR(10),Parts!AP5,CHAR(10),"    enginePartUpgradeName = ",W5),IF(P5="Parachute","    parachuteUpgradeType = standard",IF(P5="Solar",_xlfn.CONCAT("    solarPanelUpgradeTier = ",O5),IF(OR(P5="System",P5="System and Space Capability")=TRUE,_xlfn.CONCAT("    spacePlaneSystemUpgradeType = ",W5,IF(P5="System and Space Capability",_xlfn.CONCAT(CHAR(10),"    spaceplaneUpgradeType = spaceCapable",CHAR(10),"    baseSkinTemp = ",CHAR(10),"    upgradeSkinTemp = "),"")),IF(P5="Fuel Tank",IF(X5="NA/Balloon","    KiwiFuelSwitchIgnore = true",IF(X5="standardLiquidFuel",_xlfn.CONCAT("    fuelTankUpgradeType = ",X5,CHAR(10),"    fuelTankSizeUpgrade = ",Y5),_xlfn.CONCAT("    fuelTankUpgradeType = ",X5))),"")))))))</f>
        <v/>
      </c>
      <c r="AN5" s="16" t="str">
        <f>IF(P5="Engine",VLOOKUP(V5,EngineUpgrades!$A$2:$C$15,2,FALSE),"")</f>
        <v/>
      </c>
      <c r="AO5" s="16" t="str">
        <f>IF(P5="Engine",VLOOKUP(V5,EngineUpgrades!$A$2:$C$15,3,FALSE),"")</f>
        <v/>
      </c>
      <c r="AP5" s="15" t="str">
        <f>IF(AN5=EngineUpgrades!$D$1,EngineUpgrades!$D$17,IF(AN5=EngineUpgrades!$E$1,EngineUpgrades!$E$17,IF(AN5=EngineUpgrades!$F$1,EngineUpgrades!$F$17,IF(AN5=EngineUpgrades!$G$1,EngineUpgrades!$G$17,IF(AN5=EngineUpgrades!$H$1,EngineUpgrades!$H$17,"")))))</f>
        <v/>
      </c>
      <c r="AQ5" s="17">
        <v>2</v>
      </c>
      <c r="AR5" s="16" t="str">
        <f>IF(P5="Engine",_xlfn.XLOOKUP(_xlfn.CONCAT(N5,O5+AQ5),TechTree!$C$2:$C$500,TechTree!$D$2:$D$500,"Not Valid Combination",0,1),"")</f>
        <v/>
      </c>
    </row>
    <row r="6" spans="1:44" ht="180.5" x14ac:dyDescent="0.35">
      <c r="A6" t="s">
        <v>469</v>
      </c>
      <c r="B6" t="s">
        <v>484</v>
      </c>
      <c r="C6" t="s">
        <v>485</v>
      </c>
      <c r="D6" t="s">
        <v>486</v>
      </c>
      <c r="E6" t="s">
        <v>473</v>
      </c>
      <c r="F6" t="s">
        <v>474</v>
      </c>
      <c r="G6">
        <v>2500</v>
      </c>
      <c r="H6">
        <v>650</v>
      </c>
      <c r="I6">
        <v>0.62</v>
      </c>
      <c r="J6" t="s">
        <v>86</v>
      </c>
      <c r="L6" s="12" t="str">
        <f t="shared" si="0"/>
        <v>@PART[DC_GANTRY_01_2X]:AFTER[Missing_robotics] // 23Z Rolling Gantry
{
    @TechRequired = advConstruction
}</v>
      </c>
      <c r="M6" s="9" t="str">
        <f>_xlfn.XLOOKUP(_xlfn.CONCAT(N6,O6),TechTree!$C$2:$C$500,TechTree!$D$2:$D$500,"Not Valid Combination",0,1)</f>
        <v>advConstruction</v>
      </c>
      <c r="N6" s="8" t="s">
        <v>199</v>
      </c>
      <c r="O6" s="8">
        <v>4</v>
      </c>
      <c r="P6" s="8" t="s">
        <v>240</v>
      </c>
      <c r="U6" s="10" t="s">
        <v>241</v>
      </c>
      <c r="V6" s="10" t="s">
        <v>257</v>
      </c>
      <c r="W6" s="10" t="s">
        <v>466</v>
      </c>
      <c r="X6" s="10" t="s">
        <v>292</v>
      </c>
      <c r="Y6" s="10" t="s">
        <v>303</v>
      </c>
      <c r="Z6" s="10" t="s">
        <v>330</v>
      </c>
      <c r="AB6" s="12" t="str">
        <f t="shared" si="1"/>
        <v/>
      </c>
      <c r="AC6" s="14"/>
      <c r="AD6" s="18" t="s">
        <v>330</v>
      </c>
      <c r="AE6" s="18">
        <v>7</v>
      </c>
      <c r="AF6" s="18" t="s">
        <v>364</v>
      </c>
      <c r="AG6" s="18" t="s">
        <v>365</v>
      </c>
      <c r="AH6" s="18" t="s">
        <v>366</v>
      </c>
      <c r="AI6" s="18"/>
      <c r="AJ6" s="18"/>
      <c r="AK6" s="19" t="str">
        <f t="shared" si="2"/>
        <v/>
      </c>
      <c r="AL6" s="14"/>
      <c r="AM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",U6),IF(P6="Engine",_xlfn.CONCAT("    engineUpgradeType = ",V6,CHAR(10),Parts!AP6,CHAR(10),"    enginePartUpgradeName = ",W6),IF(P6="Parachute","    parachuteUpgradeType = standard",IF(P6="Solar",_xlfn.CONCAT("    solarPanelUpgradeTier = ",O6),IF(OR(P6="System",P6="System and Space Capability")=TRUE,_xlfn.CONCAT("    spacePlaneSystemUpgradeType = ",W6,IF(P6="System and Space Capability",_xlfn.CONCAT(CHAR(10),"    spaceplaneUpgradeType = spaceCapable",CHAR(10),"    baseSkinTemp = ",CHAR(10),"    upgradeSkinTemp = "),"")),IF(P6="Fuel Tank",IF(X6="NA/Balloon","    KiwiFuelSwitchIgnore = true",IF(X6="standardLiquidFuel",_xlfn.CONCAT("    fuelTankUpgradeType = ",X6,CHAR(10),"    fuelTankSizeUpgrade = ",Y6),_xlfn.CONCAT("    fuelTankUpgradeType = ",X6))),"")))))))</f>
        <v/>
      </c>
      <c r="AN6" s="16" t="str">
        <f>IF(P6="Engine",VLOOKUP(V6,EngineUpgrades!$A$2:$C$15,2,FALSE),"")</f>
        <v/>
      </c>
      <c r="AO6" s="16" t="str">
        <f>IF(P6="Engine",VLOOKUP(V6,EngineUpgrades!$A$2:$C$15,3,FALSE),"")</f>
        <v/>
      </c>
      <c r="AP6" s="15" t="str">
        <f>IF(AN6=EngineUpgrades!$D$1,EngineUpgrades!$D$17,IF(AN6=EngineUpgrades!$E$1,EngineUpgrades!$E$17,IF(AN6=EngineUpgrades!$F$1,EngineUpgrades!$F$17,IF(AN6=EngineUpgrades!$G$1,EngineUpgrades!$G$17,IF(AN6=EngineUpgrades!$H$1,EngineUpgrades!$H$17,"")))))</f>
        <v/>
      </c>
      <c r="AQ6" s="17">
        <v>3</v>
      </c>
      <c r="AR6" s="16" t="str">
        <f>IF(P6="Engine",_xlfn.XLOOKUP(_xlfn.CONCAT(N6,O6+AQ6),TechTree!$C$2:$C$500,TechTree!$D$2:$D$500,"Not Valid Combination",0,1),"")</f>
        <v/>
      </c>
    </row>
    <row r="7" spans="1:44" ht="180.5" x14ac:dyDescent="0.35">
      <c r="A7" t="s">
        <v>469</v>
      </c>
      <c r="B7" t="s">
        <v>487</v>
      </c>
      <c r="C7" t="s">
        <v>488</v>
      </c>
      <c r="D7" t="s">
        <v>486</v>
      </c>
      <c r="E7" t="s">
        <v>473</v>
      </c>
      <c r="F7" t="s">
        <v>474</v>
      </c>
      <c r="G7">
        <v>2500</v>
      </c>
      <c r="H7">
        <v>350</v>
      </c>
      <c r="I7">
        <v>0.32</v>
      </c>
      <c r="J7" t="s">
        <v>86</v>
      </c>
      <c r="L7" s="12" t="str">
        <f t="shared" si="0"/>
        <v>@PART[DC_GANTRY_01]:AFTER[Missing_robotics] // 23Z Rolling Gantry
{
    @TechRequired = advConstruction
}</v>
      </c>
      <c r="M7" s="9" t="str">
        <f>_xlfn.XLOOKUP(_xlfn.CONCAT(N7,O7),TechTree!$C$2:$C$500,TechTree!$D$2:$D$500,"Not Valid Combination",0,1)</f>
        <v>advConstruction</v>
      </c>
      <c r="N7" s="8" t="s">
        <v>199</v>
      </c>
      <c r="O7" s="8">
        <v>4</v>
      </c>
      <c r="P7" s="8" t="s">
        <v>240</v>
      </c>
      <c r="U7" s="10" t="s">
        <v>241</v>
      </c>
      <c r="V7" s="10" t="s">
        <v>257</v>
      </c>
      <c r="W7" s="10" t="s">
        <v>466</v>
      </c>
      <c r="X7" s="10" t="s">
        <v>292</v>
      </c>
      <c r="Y7" s="10" t="s">
        <v>305</v>
      </c>
      <c r="Z7" s="10" t="s">
        <v>330</v>
      </c>
      <c r="AB7" s="12" t="str">
        <f t="shared" si="1"/>
        <v/>
      </c>
      <c r="AC7" s="14"/>
      <c r="AD7" s="18" t="s">
        <v>330</v>
      </c>
      <c r="AE7" s="18">
        <v>8</v>
      </c>
      <c r="AF7" s="18" t="s">
        <v>367</v>
      </c>
      <c r="AG7" s="18" t="s">
        <v>368</v>
      </c>
      <c r="AH7" s="18" t="s">
        <v>369</v>
      </c>
      <c r="AI7" s="18"/>
      <c r="AJ7" s="18"/>
      <c r="AK7" s="19" t="str">
        <f t="shared" si="2"/>
        <v/>
      </c>
      <c r="AL7" s="14"/>
      <c r="AM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",U7),IF(P7="Engine",_xlfn.CONCAT("    engineUpgradeType = ",V7,CHAR(10),Parts!AP7,CHAR(10),"    enginePartUpgradeName = ",W7),IF(P7="Parachute","    parachuteUpgradeType = standard",IF(P7="Solar",_xlfn.CONCAT("    solarPanelUpgradeTier = ",O7),IF(OR(P7="System",P7="System and Space Capability")=TRUE,_xlfn.CONCAT("    spacePlaneSystemUpgradeType = ",W7,IF(P7="System and Space Capability",_xlfn.CONCAT(CHAR(10),"    spaceplaneUpgradeType = spaceCapable",CHAR(10),"    baseSkinTemp = ",CHAR(10),"    upgradeSkinTemp = "),"")),IF(P7="Fuel Tank",IF(X7="NA/Balloon","    KiwiFuelSwitchIgnore = true",IF(X7="standardLiquidFuel",_xlfn.CONCAT("    fuelTankUpgradeType = ",X7,CHAR(10),"    fuelTankSizeUpgrade = ",Y7),_xlfn.CONCAT("    fuelTankUpgradeType = ",X7))),"")))))))</f>
        <v/>
      </c>
      <c r="AN7" s="16" t="str">
        <f>IF(P7="Engine",VLOOKUP(V7,EngineUpgrades!$A$2:$C$15,2,FALSE),"")</f>
        <v/>
      </c>
      <c r="AO7" s="16" t="str">
        <f>IF(P7="Engine",VLOOKUP(V7,EngineUpgrades!$A$2:$C$15,3,FALSE),"")</f>
        <v/>
      </c>
      <c r="AP7" s="15" t="str">
        <f>IF(AN7=EngineUpgrades!$D$1,EngineUpgrades!$D$17,IF(AN7=EngineUpgrades!$E$1,EngineUpgrades!$E$17,IF(AN7=EngineUpgrades!$F$1,EngineUpgrades!$F$17,IF(AN7=EngineUpgrades!$G$1,EngineUpgrades!$G$17,IF(AN7=EngineUpgrades!$H$1,EngineUpgrades!$H$17,"")))))</f>
        <v/>
      </c>
      <c r="AQ7" s="17">
        <v>4</v>
      </c>
      <c r="AR7" s="16" t="str">
        <f>IF(P7="Engine",_xlfn.XLOOKUP(_xlfn.CONCAT(N7,O7+AQ7),TechTree!$C$2:$C$500,TechTree!$D$2:$D$500,"Not Valid Combination",0,1),"")</f>
        <v/>
      </c>
    </row>
    <row r="8" spans="1:44" ht="180.5" x14ac:dyDescent="0.35">
      <c r="A8" t="s">
        <v>469</v>
      </c>
      <c r="B8" t="s">
        <v>489</v>
      </c>
      <c r="C8" t="s">
        <v>490</v>
      </c>
      <c r="D8" t="s">
        <v>491</v>
      </c>
      <c r="E8" t="s">
        <v>473</v>
      </c>
      <c r="F8" t="s">
        <v>474</v>
      </c>
      <c r="G8">
        <v>2000</v>
      </c>
      <c r="H8">
        <v>380</v>
      </c>
      <c r="I8">
        <v>0.09</v>
      </c>
      <c r="J8" t="s">
        <v>30</v>
      </c>
      <c r="L8" s="12" t="str">
        <f t="shared" si="0"/>
        <v>@PART[DC_doorhinge_2m]:AFTER[Missing_robotics] // Flat Hinge (2m)
{
    @TechRequired = actuators
}</v>
      </c>
      <c r="M8" s="9" t="str">
        <f>_xlfn.XLOOKUP(_xlfn.CONCAT(N8,O8),TechTree!$C$2:$C$500,TechTree!$D$2:$D$500,"Not Valid Combination",0,1)</f>
        <v>actuators</v>
      </c>
      <c r="N8" s="8" t="s">
        <v>199</v>
      </c>
      <c r="O8" s="8">
        <v>5</v>
      </c>
      <c r="P8" s="8" t="s">
        <v>240</v>
      </c>
      <c r="U8" s="10" t="s">
        <v>241</v>
      </c>
      <c r="V8" s="10" t="s">
        <v>257</v>
      </c>
      <c r="W8" s="10" t="s">
        <v>466</v>
      </c>
      <c r="X8" s="10" t="s">
        <v>292</v>
      </c>
      <c r="Y8" s="10" t="s">
        <v>370</v>
      </c>
      <c r="Z8" s="10" t="s">
        <v>330</v>
      </c>
      <c r="AB8" s="12" t="str">
        <f t="shared" si="1"/>
        <v/>
      </c>
      <c r="AC8" s="14"/>
      <c r="AD8" s="18" t="s">
        <v>330</v>
      </c>
      <c r="AE8" s="18">
        <v>9</v>
      </c>
      <c r="AF8" s="18" t="s">
        <v>371</v>
      </c>
      <c r="AG8" s="18" t="s">
        <v>372</v>
      </c>
      <c r="AH8" s="18" t="s">
        <v>373</v>
      </c>
      <c r="AI8" s="18"/>
      <c r="AJ8" s="18"/>
      <c r="AK8" s="19" t="str">
        <f t="shared" si="2"/>
        <v/>
      </c>
      <c r="AL8" s="14"/>
      <c r="AM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",U8),IF(P8="Engine",_xlfn.CONCAT("    engineUpgradeType = ",V8,CHAR(10),Parts!AP8,CHAR(10),"    enginePartUpgradeName = ",W8),IF(P8="Parachute","    parachuteUpgradeType = standard",IF(P8="Solar",_xlfn.CONCAT("    solarPanelUpgradeTier = ",O8),IF(OR(P8="System",P8="System and Space Capability")=TRUE,_xlfn.CONCAT("    spacePlaneSystemUpgradeType = ",W8,IF(P8="System and Space Capability",_xlfn.CONCAT(CHAR(10),"    spaceplaneUpgradeType = spaceCapable",CHAR(10),"    baseSkinTemp = ",CHAR(10),"    upgradeSkinTemp = "),"")),IF(P8="Fuel Tank",IF(X8="NA/Balloon","    KiwiFuelSwitchIgnore = true",IF(X8="standardLiquidFuel",_xlfn.CONCAT("    fuelTankUpgradeType = ",X8,CHAR(10),"    fuelTankSizeUpgrade = ",Y8),_xlfn.CONCAT("    fuelTankUpgradeType = ",X8))),"")))))))</f>
        <v/>
      </c>
      <c r="AN8" s="16" t="str">
        <f>IF(P8="Engine",VLOOKUP(V8,EngineUpgrades!$A$2:$C$15,2,FALSE),"")</f>
        <v/>
      </c>
      <c r="AO8" s="16" t="str">
        <f>IF(P8="Engine",VLOOKUP(V8,EngineUpgrades!$A$2:$C$15,3,FALSE),"")</f>
        <v/>
      </c>
      <c r="AP8" s="15" t="str">
        <f>IF(AN8=EngineUpgrades!$D$1,EngineUpgrades!$D$17,IF(AN8=EngineUpgrades!$E$1,EngineUpgrades!$E$17,IF(AN8=EngineUpgrades!$F$1,EngineUpgrades!$F$17,IF(AN8=EngineUpgrades!$G$1,EngineUpgrades!$G$17,IF(AN8=EngineUpgrades!$H$1,EngineUpgrades!$H$17,"")))))</f>
        <v/>
      </c>
      <c r="AQ8" s="17">
        <v>5</v>
      </c>
      <c r="AR8" s="16" t="str">
        <f>IF(P8="Engine",_xlfn.XLOOKUP(_xlfn.CONCAT(N8,O8+AQ8),TechTree!$C$2:$C$500,TechTree!$D$2:$D$500,"Not Valid Combination",0,1),"")</f>
        <v/>
      </c>
    </row>
    <row r="9" spans="1:44" ht="252.5" x14ac:dyDescent="0.35">
      <c r="A9" t="s">
        <v>469</v>
      </c>
      <c r="B9" t="s">
        <v>492</v>
      </c>
      <c r="C9" t="s">
        <v>493</v>
      </c>
      <c r="D9" t="s">
        <v>494</v>
      </c>
      <c r="E9" t="s">
        <v>473</v>
      </c>
      <c r="F9" t="s">
        <v>474</v>
      </c>
      <c r="G9">
        <v>2000</v>
      </c>
      <c r="H9">
        <v>120</v>
      </c>
      <c r="I9">
        <v>0.03</v>
      </c>
      <c r="J9" t="s">
        <v>30</v>
      </c>
      <c r="L9" s="12" t="str">
        <f t="shared" si="0"/>
        <v>@PART[DC_doorhinge_075m]:AFTER[Missing_robotics] // Flat Hinge (1m)
{
    @TechRequired = actuators
}</v>
      </c>
      <c r="M9" s="9" t="str">
        <f>_xlfn.XLOOKUP(_xlfn.CONCAT(N9,O9),TechTree!$C$2:$C$500,TechTree!$D$2:$D$500,"Not Valid Combination",0,1)</f>
        <v>actuators</v>
      </c>
      <c r="N9" s="8" t="s">
        <v>199</v>
      </c>
      <c r="O9" s="8">
        <v>5</v>
      </c>
      <c r="P9" s="8" t="s">
        <v>240</v>
      </c>
      <c r="U9" s="10" t="s">
        <v>241</v>
      </c>
      <c r="V9" s="10" t="s">
        <v>257</v>
      </c>
      <c r="W9" s="10" t="s">
        <v>466</v>
      </c>
      <c r="X9" s="10" t="s">
        <v>292</v>
      </c>
      <c r="Y9" s="10" t="s">
        <v>374</v>
      </c>
      <c r="Z9" s="10" t="s">
        <v>330</v>
      </c>
      <c r="AB9" s="12" t="str">
        <f t="shared" si="1"/>
        <v/>
      </c>
      <c r="AC9" s="14"/>
      <c r="AD9" s="18" t="s">
        <v>330</v>
      </c>
      <c r="AE9" s="18">
        <v>10</v>
      </c>
      <c r="AF9" s="18" t="s">
        <v>375</v>
      </c>
      <c r="AG9" s="18" t="s">
        <v>376</v>
      </c>
      <c r="AH9" s="18" t="s">
        <v>377</v>
      </c>
      <c r="AI9" s="18"/>
      <c r="AJ9" s="18"/>
      <c r="AK9" s="19" t="str">
        <f t="shared" si="2"/>
        <v/>
      </c>
      <c r="AL9" s="14"/>
      <c r="AM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",U9),IF(P9="Engine",_xlfn.CONCAT("    engineUpgradeType = ",V9,CHAR(10),Parts!AP9,CHAR(10),"    enginePartUpgradeName = ",W9),IF(P9="Parachute","    parachuteUpgradeType = standard",IF(P9="Solar",_xlfn.CONCAT("    solarPanelUpgradeTier = ",O9),IF(OR(P9="System",P9="System and Space Capability")=TRUE,_xlfn.CONCAT("    spacePlaneSystemUpgradeType = ",W9,IF(P9="System and Space Capability",_xlfn.CONCAT(CHAR(10),"    spaceplaneUpgradeType = spaceCapable",CHAR(10),"    baseSkinTemp = ",CHAR(10),"    upgradeSkinTemp = "),"")),IF(P9="Fuel Tank",IF(X9="NA/Balloon","    KiwiFuelSwitchIgnore = true",IF(X9="standardLiquidFuel",_xlfn.CONCAT("    fuelTankUpgradeType = ",X9,CHAR(10),"    fuelTankSizeUpgrade = ",Y9),_xlfn.CONCAT("    fuelTankUpgradeType = ",X9))),"")))))))</f>
        <v/>
      </c>
      <c r="AN9" s="16" t="str">
        <f>IF(P9="Engine",VLOOKUP(V9,EngineUpgrades!$A$2:$C$15,2,FALSE),"")</f>
        <v/>
      </c>
      <c r="AO9" s="16" t="str">
        <f>IF(P9="Engine",VLOOKUP(V9,EngineUpgrades!$A$2:$C$15,3,FALSE),"")</f>
        <v/>
      </c>
      <c r="AP9" s="15" t="str">
        <f>IF(AN9=EngineUpgrades!$D$1,EngineUpgrades!$D$17,IF(AN9=EngineUpgrades!$E$1,EngineUpgrades!$E$17,IF(AN9=EngineUpgrades!$F$1,EngineUpgrades!$F$17,IF(AN9=EngineUpgrades!$G$1,EngineUpgrades!$G$17,IF(AN9=EngineUpgrades!$H$1,EngineUpgrades!$H$17,"")))))</f>
        <v/>
      </c>
      <c r="AQ9" s="17">
        <v>6</v>
      </c>
      <c r="AR9" s="16" t="str">
        <f>IF(P9="Engine",_xlfn.XLOOKUP(_xlfn.CONCAT(N9,O9+AQ9),TechTree!$C$2:$C$500,TechTree!$D$2:$D$500,"Not Valid Combination",0,1),"")</f>
        <v/>
      </c>
    </row>
    <row r="10" spans="1:44" ht="180.5" x14ac:dyDescent="0.35">
      <c r="A10" t="s">
        <v>469</v>
      </c>
      <c r="B10" t="s">
        <v>495</v>
      </c>
      <c r="C10" t="s">
        <v>496</v>
      </c>
      <c r="D10" t="s">
        <v>497</v>
      </c>
      <c r="E10" t="s">
        <v>473</v>
      </c>
      <c r="F10" t="s">
        <v>474</v>
      </c>
      <c r="G10">
        <v>2000</v>
      </c>
      <c r="H10">
        <v>240</v>
      </c>
      <c r="I10">
        <v>0.06</v>
      </c>
      <c r="J10" t="s">
        <v>30</v>
      </c>
      <c r="L10" s="12" t="str">
        <f t="shared" si="0"/>
        <v>@PART[DC_doorhinge_0075m]:AFTER[Missing_robotics] // Flat Hinge (0.5m)
{
    @TechRequired = actuators
}</v>
      </c>
      <c r="M10" s="9" t="str">
        <f>_xlfn.XLOOKUP(_xlfn.CONCAT(N10,O10),TechTree!$C$2:$C$500,TechTree!$D$2:$D$500,"Not Valid Combination",0,1)</f>
        <v>actuators</v>
      </c>
      <c r="N10" s="8" t="s">
        <v>199</v>
      </c>
      <c r="O10" s="8">
        <v>5</v>
      </c>
      <c r="P10" s="8" t="s">
        <v>240</v>
      </c>
      <c r="U10" s="10" t="s">
        <v>241</v>
      </c>
      <c r="V10" s="10" t="s">
        <v>257</v>
      </c>
      <c r="W10" s="10" t="s">
        <v>467</v>
      </c>
      <c r="X10" s="10" t="s">
        <v>292</v>
      </c>
      <c r="Y10" s="10" t="s">
        <v>378</v>
      </c>
      <c r="Z10" s="10" t="s">
        <v>330</v>
      </c>
      <c r="AB10" s="12" t="str">
        <f t="shared" si="1"/>
        <v/>
      </c>
      <c r="AC10" s="14"/>
      <c r="AD10" s="18" t="s">
        <v>330</v>
      </c>
      <c r="AE10" s="18">
        <v>11</v>
      </c>
      <c r="AF10" s="18" t="s">
        <v>379</v>
      </c>
      <c r="AG10" s="18" t="s">
        <v>380</v>
      </c>
      <c r="AH10" s="18" t="s">
        <v>381</v>
      </c>
      <c r="AI10" s="18"/>
      <c r="AJ10" s="18"/>
      <c r="AK10" s="19" t="str">
        <f t="shared" si="2"/>
        <v/>
      </c>
      <c r="AL10" s="14"/>
      <c r="AM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",U10),IF(P10="Engine",_xlfn.CONCAT("    engineUpgradeType = ",V10,CHAR(10),Parts!AP10,CHAR(10),"    enginePartUpgradeName = ",W10),IF(P10="Parachute","    parachuteUpgradeType = standard",IF(P10="Solar",_xlfn.CONCAT("    solarPanelUpgradeTier = ",O10),IF(OR(P10="System",P10="System and Space Capability")=TRUE,_xlfn.CONCAT("    spacePlaneSystemUpgradeType = ",W10,IF(P10="System and Space Capability",_xlfn.CONCAT(CHAR(10),"    spaceplaneUpgradeType = spaceCapable",CHAR(10),"    baseSkinTemp = ",CHAR(10),"    upgradeSkinTemp = "),"")),IF(P10="Fuel Tank",IF(X10="NA/Balloon","    KiwiFuelSwitchIgnore = true",IF(X10="standardLiquidFuel",_xlfn.CONCAT("    fuelTankUpgradeType = ",X10,CHAR(10),"    fuelTankSizeUpgrade = ",Y10),_xlfn.CONCAT("    fuelTankUpgradeType = ",X10))),"")))))))</f>
        <v/>
      </c>
      <c r="AN10" s="16" t="str">
        <f>IF(P10="Engine",VLOOKUP(V10,EngineUpgrades!$A$2:$C$15,2,FALSE),"")</f>
        <v/>
      </c>
      <c r="AO10" s="16" t="str">
        <f>IF(P10="Engine",VLOOKUP(V10,EngineUpgrades!$A$2:$C$15,3,FALSE),"")</f>
        <v/>
      </c>
      <c r="AP10" s="15" t="str">
        <f>IF(AN10=EngineUpgrades!$D$1,EngineUpgrades!$D$17,IF(AN10=EngineUpgrades!$E$1,EngineUpgrades!$E$17,IF(AN10=EngineUpgrades!$F$1,EngineUpgrades!$F$17,IF(AN10=EngineUpgrades!$G$1,EngineUpgrades!$G$17,IF(AN10=EngineUpgrades!$H$1,EngineUpgrades!$H$17,"")))))</f>
        <v/>
      </c>
      <c r="AQ10" s="17">
        <v>7</v>
      </c>
      <c r="AR10" s="16" t="str">
        <f>IF(P10="Engine",_xlfn.XLOOKUP(_xlfn.CONCAT(N10,O10+AQ10),TechTree!$C$2:$C$500,TechTree!$D$2:$D$500,"Not Valid Combination",0,1),"")</f>
        <v/>
      </c>
    </row>
    <row r="11" spans="1:44" ht="180.5" x14ac:dyDescent="0.35">
      <c r="A11" t="s">
        <v>469</v>
      </c>
      <c r="B11" t="s">
        <v>498</v>
      </c>
      <c r="C11" t="s">
        <v>499</v>
      </c>
      <c r="D11" t="s">
        <v>500</v>
      </c>
      <c r="E11" t="s">
        <v>473</v>
      </c>
      <c r="F11" t="s">
        <v>474</v>
      </c>
      <c r="G11">
        <v>1000</v>
      </c>
      <c r="H11">
        <v>50</v>
      </c>
      <c r="I11">
        <v>3.0000000000000001E-3</v>
      </c>
      <c r="J11" t="s">
        <v>86</v>
      </c>
      <c r="L11" s="12" t="str">
        <f t="shared" si="0"/>
        <v>@PART[DC_Arm_turn_02]:AFTER[Missing_robotics] // RvR-LBow 32
{
    @TechRequired = advConstruction
}</v>
      </c>
      <c r="M11" s="9" t="str">
        <f>_xlfn.XLOOKUP(_xlfn.CONCAT(N11,O11),TechTree!$C$2:$C$500,TechTree!$D$2:$D$500,"Not Valid Combination",0,1)</f>
        <v>advConstruction</v>
      </c>
      <c r="N11" s="8" t="s">
        <v>199</v>
      </c>
      <c r="O11" s="8">
        <v>4</v>
      </c>
      <c r="P11" s="8" t="s">
        <v>240</v>
      </c>
      <c r="U11" s="10" t="s">
        <v>241</v>
      </c>
      <c r="V11" s="10" t="s">
        <v>257</v>
      </c>
      <c r="W11" s="10" t="s">
        <v>467</v>
      </c>
      <c r="X11" s="10" t="s">
        <v>292</v>
      </c>
      <c r="Y11" s="10" t="s">
        <v>382</v>
      </c>
      <c r="Z11" s="10" t="s">
        <v>330</v>
      </c>
      <c r="AB11" s="12" t="str">
        <f t="shared" si="1"/>
        <v/>
      </c>
      <c r="AC11" s="14"/>
      <c r="AD11" s="18" t="s">
        <v>330</v>
      </c>
      <c r="AE11" s="18">
        <v>12</v>
      </c>
      <c r="AF11" s="18" t="s">
        <v>383</v>
      </c>
      <c r="AG11" s="18" t="s">
        <v>384</v>
      </c>
      <c r="AH11" s="18" t="s">
        <v>385</v>
      </c>
      <c r="AI11" s="18"/>
      <c r="AJ11" s="18"/>
      <c r="AK11" s="19" t="str">
        <f t="shared" si="2"/>
        <v/>
      </c>
      <c r="AL11" s="14"/>
      <c r="AM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",U11),IF(P11="Engine",_xlfn.CONCAT("    engineUpgradeType = ",V11,CHAR(10),Parts!AP11,CHAR(10),"    enginePartUpgradeName = ",W11),IF(P11="Parachute","    parachuteUpgradeType = standard",IF(P11="Solar",_xlfn.CONCAT("    solarPanelUpgradeTier = ",O11),IF(OR(P11="System",P11="System and Space Capability")=TRUE,_xlfn.CONCAT("    spacePlaneSystemUpgradeType = ",W11,IF(P11="System and Space Capability",_xlfn.CONCAT(CHAR(10),"    spaceplaneUpgradeType = spaceCapable",CHAR(10),"    baseSkinTemp = ",CHAR(10),"    upgradeSkinTemp = "),"")),IF(P11="Fuel Tank",IF(X11="NA/Balloon","    KiwiFuelSwitchIgnore = true",IF(X11="standardLiquidFuel",_xlfn.CONCAT("    fuelTankUpgradeType = ",X11,CHAR(10),"    fuelTankSizeUpgrade = ",Y11),_xlfn.CONCAT("    fuelTankUpgradeType = ",X11))),"")))))))</f>
        <v/>
      </c>
      <c r="AN11" s="16" t="str">
        <f>IF(P11="Engine",VLOOKUP(V11,EngineUpgrades!$A$2:$C$15,2,FALSE),"")</f>
        <v/>
      </c>
      <c r="AO11" s="16" t="str">
        <f>IF(P11="Engine",VLOOKUP(V11,EngineUpgrades!$A$2:$C$15,3,FALSE),"")</f>
        <v/>
      </c>
      <c r="AP11" s="15" t="str">
        <f>IF(AN11=EngineUpgrades!$D$1,EngineUpgrades!$D$17,IF(AN11=EngineUpgrades!$E$1,EngineUpgrades!$E$17,IF(AN11=EngineUpgrades!$F$1,EngineUpgrades!$F$17,IF(AN11=EngineUpgrades!$G$1,EngineUpgrades!$G$17,IF(AN11=EngineUpgrades!$H$1,EngineUpgrades!$H$17,"")))))</f>
        <v/>
      </c>
      <c r="AQ11" s="17">
        <v>8</v>
      </c>
      <c r="AR11" s="16" t="str">
        <f>IF(P11="Engine",_xlfn.XLOOKUP(_xlfn.CONCAT(N11,O11+AQ11),TechTree!$C$2:$C$500,TechTree!$D$2:$D$500,"Not Valid Combination",0,1),"")</f>
        <v/>
      </c>
    </row>
    <row r="12" spans="1:44" ht="180.5" x14ac:dyDescent="0.35">
      <c r="A12" t="s">
        <v>469</v>
      </c>
      <c r="B12" t="s">
        <v>501</v>
      </c>
      <c r="C12" t="s">
        <v>502</v>
      </c>
      <c r="D12" t="s">
        <v>503</v>
      </c>
      <c r="E12" t="s">
        <v>473</v>
      </c>
      <c r="F12" t="s">
        <v>474</v>
      </c>
      <c r="G12">
        <v>1000</v>
      </c>
      <c r="H12">
        <v>50</v>
      </c>
      <c r="I12">
        <v>4.0000000000000001E-3</v>
      </c>
      <c r="J12" t="s">
        <v>86</v>
      </c>
      <c r="L12" s="12" t="str">
        <f t="shared" si="0"/>
        <v>@PART[DC_Arm_turn]:AFTER[Missing_robotics] // RvR-LBow 44
{
    @TechRequired = advConstruction
}</v>
      </c>
      <c r="M12" s="9" t="str">
        <f>_xlfn.XLOOKUP(_xlfn.CONCAT(N12,O12),TechTree!$C$2:$C$500,TechTree!$D$2:$D$500,"Not Valid Combination",0,1)</f>
        <v>advConstruction</v>
      </c>
      <c r="N12" s="8" t="s">
        <v>199</v>
      </c>
      <c r="O12" s="8">
        <v>4</v>
      </c>
      <c r="P12" s="8" t="s">
        <v>240</v>
      </c>
      <c r="U12" s="10" t="s">
        <v>241</v>
      </c>
      <c r="V12" s="10" t="s">
        <v>257</v>
      </c>
      <c r="W12" s="10" t="s">
        <v>467</v>
      </c>
      <c r="X12" s="10" t="s">
        <v>292</v>
      </c>
      <c r="Y12" s="10" t="s">
        <v>386</v>
      </c>
      <c r="Z12" s="10" t="s">
        <v>330</v>
      </c>
      <c r="AB12" s="12" t="str">
        <f t="shared" si="1"/>
        <v/>
      </c>
      <c r="AC12" s="14"/>
      <c r="AD12" s="18" t="s">
        <v>330</v>
      </c>
      <c r="AE12" s="18">
        <v>13</v>
      </c>
      <c r="AF12" s="18" t="s">
        <v>387</v>
      </c>
      <c r="AG12" s="18" t="s">
        <v>388</v>
      </c>
      <c r="AH12" s="18" t="s">
        <v>389</v>
      </c>
      <c r="AI12" s="18"/>
      <c r="AJ12" s="18"/>
      <c r="AK12" s="19" t="str">
        <f t="shared" si="2"/>
        <v/>
      </c>
      <c r="AL12" s="14"/>
      <c r="AM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",U12),IF(P12="Engine",_xlfn.CONCAT("    engineUpgradeType = ",V12,CHAR(10),Parts!AP12,CHAR(10),"    enginePartUpgradeName = ",W12),IF(P12="Parachute","    parachuteUpgradeType = standard",IF(P12="Solar",_xlfn.CONCAT("    solarPanelUpgradeTier = ",O12),IF(OR(P12="System",P12="System and Space Capability")=TRUE,_xlfn.CONCAT("    spacePlaneSystemUpgradeType = ",W12,IF(P12="System and Space Capability",_xlfn.CONCAT(CHAR(10),"    spaceplaneUpgradeType = spaceCapable",CHAR(10),"    baseSkinTemp = ",CHAR(10),"    upgradeSkinTemp = "),"")),IF(P12="Fuel Tank",IF(X12="NA/Balloon","    KiwiFuelSwitchIgnore = true",IF(X12="standardLiquidFuel",_xlfn.CONCAT("    fuelTankUpgradeType = ",X12,CHAR(10),"    fuelTankSizeUpgrade = ",Y12),_xlfn.CONCAT("    fuelTankUpgradeType = ",X12))),"")))))))</f>
        <v/>
      </c>
      <c r="AN12" s="16" t="str">
        <f>IF(P12="Engine",VLOOKUP(V12,EngineUpgrades!$A$2:$C$15,2,FALSE),"")</f>
        <v/>
      </c>
      <c r="AO12" s="16" t="str">
        <f>IF(P12="Engine",VLOOKUP(V12,EngineUpgrades!$A$2:$C$15,3,FALSE),"")</f>
        <v/>
      </c>
      <c r="AP12" s="15" t="str">
        <f>IF(AN12=EngineUpgrades!$D$1,EngineUpgrades!$D$17,IF(AN12=EngineUpgrades!$E$1,EngineUpgrades!$E$17,IF(AN12=EngineUpgrades!$F$1,EngineUpgrades!$F$17,IF(AN12=EngineUpgrades!$G$1,EngineUpgrades!$G$17,IF(AN12=EngineUpgrades!$H$1,EngineUpgrades!$H$17,"")))))</f>
        <v/>
      </c>
      <c r="AQ12" s="17">
        <v>9</v>
      </c>
      <c r="AR12" s="16" t="str">
        <f>IF(P12="Engine",_xlfn.XLOOKUP(_xlfn.CONCAT(N12,O12+AQ12),TechTree!$C$2:$C$500,TechTree!$D$2:$D$500,"Not Valid Combination",0,1),"")</f>
        <v/>
      </c>
    </row>
    <row r="13" spans="1:44" ht="180.5" x14ac:dyDescent="0.35">
      <c r="A13" t="s">
        <v>469</v>
      </c>
      <c r="B13" t="s">
        <v>504</v>
      </c>
      <c r="C13" t="s">
        <v>505</v>
      </c>
      <c r="D13" t="s">
        <v>506</v>
      </c>
      <c r="E13" t="s">
        <v>473</v>
      </c>
      <c r="F13" t="s">
        <v>474</v>
      </c>
      <c r="G13">
        <v>1000</v>
      </c>
      <c r="H13">
        <v>50</v>
      </c>
      <c r="I13">
        <v>2E-3</v>
      </c>
      <c r="J13" t="s">
        <v>86</v>
      </c>
      <c r="L13" s="12" t="str">
        <f t="shared" si="0"/>
        <v>@PART[DC_Arm_rotor]:AFTER[Missing_robotics] // Micro Motor
{
    @TechRequired = advConstruction
}</v>
      </c>
      <c r="M13" s="9" t="str">
        <f>_xlfn.XLOOKUP(_xlfn.CONCAT(N13,O13),TechTree!$C$2:$C$500,TechTree!$D$2:$D$500,"Not Valid Combination",0,1)</f>
        <v>advConstruction</v>
      </c>
      <c r="N13" s="8" t="s">
        <v>199</v>
      </c>
      <c r="O13" s="8">
        <v>4</v>
      </c>
      <c r="P13" s="8" t="s">
        <v>240</v>
      </c>
      <c r="U13" s="10" t="s">
        <v>241</v>
      </c>
      <c r="V13" s="10" t="s">
        <v>257</v>
      </c>
      <c r="W13" s="10" t="s">
        <v>467</v>
      </c>
      <c r="X13" s="10" t="s">
        <v>292</v>
      </c>
      <c r="Y13" s="10" t="s">
        <v>390</v>
      </c>
      <c r="Z13" s="10" t="s">
        <v>330</v>
      </c>
      <c r="AB13" s="12" t="str">
        <f t="shared" si="1"/>
        <v/>
      </c>
      <c r="AC13" s="14"/>
      <c r="AD13" s="18" t="s">
        <v>330</v>
      </c>
      <c r="AE13" s="18">
        <v>14</v>
      </c>
      <c r="AF13" s="18" t="s">
        <v>391</v>
      </c>
      <c r="AG13" s="18" t="s">
        <v>392</v>
      </c>
      <c r="AH13" s="18" t="s">
        <v>393</v>
      </c>
      <c r="AI13" s="18"/>
      <c r="AJ13" s="18"/>
      <c r="AK13" s="19" t="str">
        <f t="shared" si="2"/>
        <v/>
      </c>
      <c r="AL13" s="14"/>
      <c r="AM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",U13),IF(P13="Engine",_xlfn.CONCAT("    engineUpgradeType = ",V13,CHAR(10),Parts!AP13,CHAR(10),"    enginePartUpgradeName = ",W13),IF(P13="Parachute","    parachuteUpgradeType = standard",IF(P13="Solar",_xlfn.CONCAT("    solarPanelUpgradeTier = ",O13),IF(OR(P13="System",P13="System and Space Capability")=TRUE,_xlfn.CONCAT("    spacePlaneSystemUpgradeType = ",W13,IF(P13="System and Space Capability",_xlfn.CONCAT(CHAR(10),"    spaceplaneUpgradeType = spaceCapable",CHAR(10),"    baseSkinTemp = ",CHAR(10),"    upgradeSkinTemp = "),"")),IF(P13="Fuel Tank",IF(X13="NA/Balloon","    KiwiFuelSwitchIgnore = true",IF(X13="standardLiquidFuel",_xlfn.CONCAT("    fuelTankUpgradeType = ",X13,CHAR(10),"    fuelTankSizeUpgrade = ",Y13),_xlfn.CONCAT("    fuelTankUpgradeType = ",X13))),"")))))))</f>
        <v/>
      </c>
      <c r="AN13" s="16" t="str">
        <f>IF(P13="Engine",VLOOKUP(V13,EngineUpgrades!$A$2:$C$15,2,FALSE),"")</f>
        <v/>
      </c>
      <c r="AO13" s="16" t="str">
        <f>IF(P13="Engine",VLOOKUP(V13,EngineUpgrades!$A$2:$C$15,3,FALSE),"")</f>
        <v/>
      </c>
      <c r="AP13" s="15" t="str">
        <f>IF(AN13=EngineUpgrades!$D$1,EngineUpgrades!$D$17,IF(AN13=EngineUpgrades!$E$1,EngineUpgrades!$E$17,IF(AN13=EngineUpgrades!$F$1,EngineUpgrades!$F$17,IF(AN13=EngineUpgrades!$G$1,EngineUpgrades!$G$17,IF(AN13=EngineUpgrades!$H$1,EngineUpgrades!$H$17,"")))))</f>
        <v/>
      </c>
      <c r="AQ13" s="17">
        <v>10</v>
      </c>
      <c r="AR13" s="16" t="str">
        <f>IF(P13="Engine",_xlfn.XLOOKUP(_xlfn.CONCAT(N13,O13+AQ13),TechTree!$C$2:$C$500,TechTree!$D$2:$D$500,"Not Valid Combination",0,1),"")</f>
        <v/>
      </c>
    </row>
    <row r="14" spans="1:44" ht="180.5" x14ac:dyDescent="0.35">
      <c r="A14" t="s">
        <v>469</v>
      </c>
      <c r="B14" t="s">
        <v>507</v>
      </c>
      <c r="C14" t="s">
        <v>508</v>
      </c>
      <c r="D14" t="s">
        <v>509</v>
      </c>
      <c r="E14" t="s">
        <v>473</v>
      </c>
      <c r="F14" t="s">
        <v>474</v>
      </c>
      <c r="G14">
        <v>1000</v>
      </c>
      <c r="H14">
        <v>50</v>
      </c>
      <c r="I14">
        <v>3.0000000000000001E-3</v>
      </c>
      <c r="J14" t="s">
        <v>86</v>
      </c>
      <c r="L14" s="12" t="str">
        <f t="shared" si="0"/>
        <v>@PART[DC_Arm_arm3]:AFTER[Missing_robotics] // RvR-toob 45
{
    @TechRequired = advConstruction
}</v>
      </c>
      <c r="M14" s="9" t="str">
        <f>_xlfn.XLOOKUP(_xlfn.CONCAT(N14,O14),TechTree!$C$2:$C$500,TechTree!$D$2:$D$500,"Not Valid Combination",0,1)</f>
        <v>advConstruction</v>
      </c>
      <c r="N14" s="8" t="s">
        <v>199</v>
      </c>
      <c r="O14" s="8">
        <v>4</v>
      </c>
      <c r="P14" s="8" t="s">
        <v>240</v>
      </c>
      <c r="U14" s="10" t="s">
        <v>241</v>
      </c>
      <c r="V14" s="10" t="s">
        <v>257</v>
      </c>
      <c r="W14" s="10" t="s">
        <v>467</v>
      </c>
      <c r="X14" s="10" t="s">
        <v>292</v>
      </c>
      <c r="Y14" s="10" t="s">
        <v>394</v>
      </c>
      <c r="Z14" s="10" t="s">
        <v>330</v>
      </c>
      <c r="AB14" s="12" t="str">
        <f t="shared" si="1"/>
        <v/>
      </c>
      <c r="AC14" s="14"/>
      <c r="AD14" s="18" t="s">
        <v>330</v>
      </c>
      <c r="AE14" s="18">
        <v>15</v>
      </c>
      <c r="AF14" s="18" t="s">
        <v>395</v>
      </c>
      <c r="AG14" s="18" t="s">
        <v>396</v>
      </c>
      <c r="AH14" s="18" t="s">
        <v>397</v>
      </c>
      <c r="AI14" s="18"/>
      <c r="AJ14" s="18"/>
      <c r="AK14" s="19" t="str">
        <f t="shared" si="2"/>
        <v/>
      </c>
      <c r="AL14" s="14"/>
      <c r="AM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",U14),IF(P14="Engine",_xlfn.CONCAT("    engineUpgradeType = ",V14,CHAR(10),Parts!AP14,CHAR(10),"    enginePartUpgradeName = ",W14),IF(P14="Parachute","    parachuteUpgradeType = standard",IF(P14="Solar",_xlfn.CONCAT("    solarPanelUpgradeTier = ",O14),IF(OR(P14="System",P14="System and Space Capability")=TRUE,_xlfn.CONCAT("    spacePlaneSystemUpgradeType = ",W14,IF(P14="System and Space Capability",_xlfn.CONCAT(CHAR(10),"    spaceplaneUpgradeType = spaceCapable",CHAR(10),"    baseSkinTemp = ",CHAR(10),"    upgradeSkinTemp = "),"")),IF(P14="Fuel Tank",IF(X14="NA/Balloon","    KiwiFuelSwitchIgnore = true",IF(X14="standardLiquidFuel",_xlfn.CONCAT("    fuelTankUpgradeType = ",X14,CHAR(10),"    fuelTankSizeUpgrade = ",Y14),_xlfn.CONCAT("    fuelTankUpgradeType = ",X14))),"")))))))</f>
        <v/>
      </c>
      <c r="AN14" s="16" t="str">
        <f>IF(P14="Engine",VLOOKUP(V14,EngineUpgrades!$A$2:$C$15,2,FALSE),"")</f>
        <v/>
      </c>
      <c r="AO14" s="16" t="str">
        <f>IF(P14="Engine",VLOOKUP(V14,EngineUpgrades!$A$2:$C$15,3,FALSE),"")</f>
        <v/>
      </c>
      <c r="AP14" s="15" t="str">
        <f>IF(AN14=EngineUpgrades!$D$1,EngineUpgrades!$D$17,IF(AN14=EngineUpgrades!$E$1,EngineUpgrades!$E$17,IF(AN14=EngineUpgrades!$F$1,EngineUpgrades!$F$17,IF(AN14=EngineUpgrades!$G$1,EngineUpgrades!$G$17,IF(AN14=EngineUpgrades!$H$1,EngineUpgrades!$H$17,"")))))</f>
        <v/>
      </c>
      <c r="AQ14" s="17">
        <v>11</v>
      </c>
      <c r="AR14" s="16" t="str">
        <f>IF(P14="Engine",_xlfn.XLOOKUP(_xlfn.CONCAT(N14,O14+AQ14),TechTree!$C$2:$C$500,TechTree!$D$2:$D$500,"Not Valid Combination",0,1),"")</f>
        <v/>
      </c>
    </row>
    <row r="15" spans="1:44" ht="180.5" x14ac:dyDescent="0.35">
      <c r="A15" t="s">
        <v>469</v>
      </c>
      <c r="B15" t="s">
        <v>510</v>
      </c>
      <c r="C15" t="s">
        <v>511</v>
      </c>
      <c r="D15" t="s">
        <v>512</v>
      </c>
      <c r="E15" t="s">
        <v>473</v>
      </c>
      <c r="F15" t="s">
        <v>474</v>
      </c>
      <c r="G15">
        <v>1000</v>
      </c>
      <c r="H15">
        <v>50</v>
      </c>
      <c r="I15">
        <v>6.0000000000000001E-3</v>
      </c>
      <c r="J15" t="s">
        <v>86</v>
      </c>
      <c r="L15" s="12" t="str">
        <f t="shared" si="0"/>
        <v>@PART[DC_Arm_arm2]:AFTER[Missing_robotics] // RvR-toob 80
{
    @TechRequired = advConstruction
}</v>
      </c>
      <c r="M15" s="9" t="str">
        <f>_xlfn.XLOOKUP(_xlfn.CONCAT(N15,O15),TechTree!$C$2:$C$500,TechTree!$D$2:$D$500,"Not Valid Combination",0,1)</f>
        <v>advConstruction</v>
      </c>
      <c r="N15" s="8" t="s">
        <v>199</v>
      </c>
      <c r="O15" s="8">
        <v>4</v>
      </c>
      <c r="P15" s="8" t="s">
        <v>240</v>
      </c>
      <c r="U15" s="10" t="s">
        <v>241</v>
      </c>
      <c r="V15" s="10" t="s">
        <v>257</v>
      </c>
      <c r="W15" s="10" t="s">
        <v>467</v>
      </c>
      <c r="X15" s="10" t="s">
        <v>292</v>
      </c>
      <c r="Y15" s="10" t="s">
        <v>398</v>
      </c>
      <c r="Z15" s="10" t="s">
        <v>330</v>
      </c>
      <c r="AB15" s="12" t="str">
        <f t="shared" si="1"/>
        <v/>
      </c>
      <c r="AC15" s="14"/>
      <c r="AD15" s="18" t="s">
        <v>330</v>
      </c>
      <c r="AE15" s="18">
        <v>16</v>
      </c>
      <c r="AF15" s="18" t="s">
        <v>399</v>
      </c>
      <c r="AG15" s="18" t="s">
        <v>400</v>
      </c>
      <c r="AH15" s="18" t="s">
        <v>401</v>
      </c>
      <c r="AI15" s="18"/>
      <c r="AJ15" s="18"/>
      <c r="AK15" s="19" t="str">
        <f t="shared" si="2"/>
        <v/>
      </c>
      <c r="AL15" s="14"/>
      <c r="AM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",U15),IF(P15="Engine",_xlfn.CONCAT("    engineUpgradeType = ",V15,CHAR(10),Parts!AP15,CHAR(10),"    enginePartUpgradeName = ",W15),IF(P15="Parachute","    parachuteUpgradeType = standard",IF(P15="Solar",_xlfn.CONCAT("    solarPanelUpgradeTier = ",O15),IF(OR(P15="System",P15="System and Space Capability")=TRUE,_xlfn.CONCAT("    spacePlaneSystemUpgradeType = ",W15,IF(P15="System and Space Capability",_xlfn.CONCAT(CHAR(10),"    spaceplaneUpgradeType = spaceCapable",CHAR(10),"    baseSkinTemp = ",CHAR(10),"    upgradeSkinTemp = "),"")),IF(P15="Fuel Tank",IF(X15="NA/Balloon","    KiwiFuelSwitchIgnore = true",IF(X15="standardLiquidFuel",_xlfn.CONCAT("    fuelTankUpgradeType = ",X15,CHAR(10),"    fuelTankSizeUpgrade = ",Y15),_xlfn.CONCAT("    fuelTankUpgradeType = ",X15))),"")))))))</f>
        <v/>
      </c>
      <c r="AN15" s="16" t="str">
        <f>IF(P15="Engine",VLOOKUP(V15,EngineUpgrades!$A$2:$C$15,2,FALSE),"")</f>
        <v/>
      </c>
      <c r="AO15" s="16" t="str">
        <f>IF(P15="Engine",VLOOKUP(V15,EngineUpgrades!$A$2:$C$15,3,FALSE),"")</f>
        <v/>
      </c>
      <c r="AP15" s="15" t="str">
        <f>IF(AN15=EngineUpgrades!$D$1,EngineUpgrades!$D$17,IF(AN15=EngineUpgrades!$E$1,EngineUpgrades!$E$17,IF(AN15=EngineUpgrades!$F$1,EngineUpgrades!$F$17,IF(AN15=EngineUpgrades!$G$1,EngineUpgrades!$G$17,IF(AN15=EngineUpgrades!$H$1,EngineUpgrades!$H$17,"")))))</f>
        <v/>
      </c>
      <c r="AQ15" s="17">
        <v>12</v>
      </c>
      <c r="AR15" s="16" t="str">
        <f>IF(P15="Engine",_xlfn.XLOOKUP(_xlfn.CONCAT(N15,O15+AQ15),TechTree!$C$2:$C$500,TechTree!$D$2:$D$500,"Not Valid Combination",0,1),"")</f>
        <v/>
      </c>
    </row>
    <row r="16" spans="1:44" ht="180.5" x14ac:dyDescent="0.35">
      <c r="A16" t="s">
        <v>469</v>
      </c>
      <c r="B16" t="s">
        <v>513</v>
      </c>
      <c r="C16" t="s">
        <v>514</v>
      </c>
      <c r="D16" t="s">
        <v>515</v>
      </c>
      <c r="E16" t="s">
        <v>473</v>
      </c>
      <c r="F16" t="s">
        <v>474</v>
      </c>
      <c r="G16">
        <v>1000</v>
      </c>
      <c r="H16">
        <v>50</v>
      </c>
      <c r="I16">
        <v>1.2E-2</v>
      </c>
      <c r="J16" t="s">
        <v>86</v>
      </c>
      <c r="L16" s="12" t="str">
        <f t="shared" si="0"/>
        <v>@PART[DC_Arm_arm]:AFTER[Missing_robotics] // RvR-toob 150
{
    @TechRequired = advConstruction
}</v>
      </c>
      <c r="M16" s="9" t="str">
        <f>_xlfn.XLOOKUP(_xlfn.CONCAT(N16,O16),TechTree!$C$2:$C$500,TechTree!$D$2:$D$500,"Not Valid Combination",0,1)</f>
        <v>advConstruction</v>
      </c>
      <c r="N16" s="8" t="s">
        <v>199</v>
      </c>
      <c r="O16" s="8">
        <v>4</v>
      </c>
      <c r="P16" s="8" t="s">
        <v>240</v>
      </c>
      <c r="U16" s="10" t="s">
        <v>241</v>
      </c>
      <c r="V16" s="10" t="s">
        <v>257</v>
      </c>
      <c r="W16" s="10" t="s">
        <v>467</v>
      </c>
      <c r="X16" s="10" t="s">
        <v>292</v>
      </c>
      <c r="Y16" s="10" t="s">
        <v>402</v>
      </c>
      <c r="Z16" s="10" t="s">
        <v>330</v>
      </c>
      <c r="AB16" s="12" t="str">
        <f t="shared" si="1"/>
        <v/>
      </c>
      <c r="AC16" s="14"/>
      <c r="AD16" s="18" t="s">
        <v>330</v>
      </c>
      <c r="AE16" s="18">
        <v>17</v>
      </c>
      <c r="AF16" s="18" t="s">
        <v>403</v>
      </c>
      <c r="AG16" s="18" t="s">
        <v>404</v>
      </c>
      <c r="AH16" s="18" t="s">
        <v>405</v>
      </c>
      <c r="AI16" s="18"/>
      <c r="AJ16" s="18"/>
      <c r="AK16" s="19" t="str">
        <f t="shared" si="2"/>
        <v/>
      </c>
      <c r="AL16" s="14"/>
      <c r="AM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",U16),IF(P16="Engine",_xlfn.CONCAT("    engineUpgradeType = ",V16,CHAR(10),Parts!AP16,CHAR(10),"    enginePartUpgradeName = ",W16),IF(P16="Parachute","    parachuteUpgradeType = standard",IF(P16="Solar",_xlfn.CONCAT("    solarPanelUpgradeTier = ",O16),IF(OR(P16="System",P16="System and Space Capability")=TRUE,_xlfn.CONCAT("    spacePlaneSystemUpgradeType = ",W16,IF(P16="System and Space Capability",_xlfn.CONCAT(CHAR(10),"    spaceplaneUpgradeType = spaceCapable",CHAR(10),"    baseSkinTemp = ",CHAR(10),"    upgradeSkinTemp = "),"")),IF(P16="Fuel Tank",IF(X16="NA/Balloon","    KiwiFuelSwitchIgnore = true",IF(X16="standardLiquidFuel",_xlfn.CONCAT("    fuelTankUpgradeType = ",X16,CHAR(10),"    fuelTankSizeUpgrade = ",Y16),_xlfn.CONCAT("    fuelTankUpgradeType = ",X16))),"")))))))</f>
        <v/>
      </c>
      <c r="AN16" s="16" t="str">
        <f>IF(P16="Engine",VLOOKUP(V16,EngineUpgrades!$A$2:$C$15,2,FALSE),"")</f>
        <v/>
      </c>
      <c r="AO16" s="16" t="str">
        <f>IF(P16="Engine",VLOOKUP(V16,EngineUpgrades!$A$2:$C$15,3,FALSE),"")</f>
        <v/>
      </c>
      <c r="AP16" s="15" t="str">
        <f>IF(AN16=EngineUpgrades!$D$1,EngineUpgrades!$D$17,IF(AN16=EngineUpgrades!$E$1,EngineUpgrades!$E$17,IF(AN16=EngineUpgrades!$F$1,EngineUpgrades!$F$17,IF(AN16=EngineUpgrades!$G$1,EngineUpgrades!$G$17,IF(AN16=EngineUpgrades!$H$1,EngineUpgrades!$H$17,"")))))</f>
        <v/>
      </c>
      <c r="AQ16" s="17">
        <v>13</v>
      </c>
      <c r="AR16" s="16" t="str">
        <f>IF(P16="Engine",_xlfn.XLOOKUP(_xlfn.CONCAT(N16,O16+AQ16),TechTree!$C$2:$C$500,TechTree!$D$2:$D$500,"Not Valid Combination",0,1),"")</f>
        <v/>
      </c>
    </row>
    <row r="17" spans="12:44" ht="180.5" x14ac:dyDescent="0.35">
      <c r="L17" s="12" t="str">
        <f t="shared" si="0"/>
        <v>@PART[]:AFTER[] // 
{
    @TechRequired = experimentalActuators
    spacePlaneSystemUpgradeType = mark2
}</v>
      </c>
      <c r="M17" s="9" t="str">
        <f>_xlfn.XLOOKUP(_xlfn.CONCAT(N17,O17),TechTree!$C$2:$C$500,TechTree!$D$2:$D$500,"Not Valid Combination",0,1)</f>
        <v>experimentalActuators</v>
      </c>
      <c r="N17" s="8" t="s">
        <v>199</v>
      </c>
      <c r="O17" s="8">
        <v>7</v>
      </c>
      <c r="P17" s="8" t="s">
        <v>287</v>
      </c>
      <c r="U17" s="10" t="s">
        <v>241</v>
      </c>
      <c r="V17" s="10" t="s">
        <v>257</v>
      </c>
      <c r="W17" s="10" t="s">
        <v>467</v>
      </c>
      <c r="X17" s="10" t="s">
        <v>292</v>
      </c>
      <c r="Y17" s="10" t="s">
        <v>406</v>
      </c>
      <c r="Z17" s="10" t="s">
        <v>330</v>
      </c>
      <c r="AB17" s="12" t="str">
        <f t="shared" si="1"/>
        <v>// Choose the one with the part that you want to represent the system
PARTUPGRADE:NEEDS[]
{
    name = mark2Upgrade
    partIcon = 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17" s="14"/>
      <c r="AD17" s="18" t="s">
        <v>330</v>
      </c>
      <c r="AE17" s="18">
        <v>18</v>
      </c>
      <c r="AF17" s="18" t="s">
        <v>407</v>
      </c>
      <c r="AG17" s="18" t="s">
        <v>408</v>
      </c>
      <c r="AH17" s="18" t="s">
        <v>409</v>
      </c>
      <c r="AI17" s="18"/>
      <c r="AJ17" s="18"/>
      <c r="AK17" s="19" t="str">
        <f t="shared" si="2"/>
        <v/>
      </c>
      <c r="AL17" s="14"/>
      <c r="AM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",U17),IF(P17="Engine",_xlfn.CONCAT("    engineUpgradeType = ",V17,CHAR(10),Parts!AP17,CHAR(10),"    enginePartUpgradeName = ",W17),IF(P17="Parachute","    parachuteUpgradeType = standard",IF(P17="Solar",_xlfn.CONCAT("    solarPanelUpgradeTier = ",O17),IF(OR(P17="System",P17="System and Space Capability")=TRUE,_xlfn.CONCAT("    spacePlaneSystemUpgradeType = ",W17,IF(P17="System and Space Capability",_xlfn.CONCAT(CHAR(10),"    spaceplaneUpgradeType = spaceCapable",CHAR(10),"    baseSkinTemp = ",CHAR(10),"    upgradeSkinTemp = "),"")),IF(P17="Fuel Tank",IF(X17="NA/Balloon","    KiwiFuelSwitchIgnore = true",IF(X17="standardLiquidFuel",_xlfn.CONCAT("    fuelTankUpgradeType = ",X17,CHAR(10),"    fuelTankSizeUpgrade = ",Y17),_xlfn.CONCAT("    fuelTankUpgradeType = ",X17))),"")))))))</f>
        <v xml:space="preserve">    spacePlaneSystemUpgradeType = mark2</v>
      </c>
      <c r="AN17" s="16" t="str">
        <f>IF(P17="Engine",VLOOKUP(V17,EngineUpgrades!$A$2:$C$15,2,FALSE),"")</f>
        <v/>
      </c>
      <c r="AO17" s="16" t="str">
        <f>IF(P17="Engine",VLOOKUP(V17,EngineUpgrades!$A$2:$C$15,3,FALSE),"")</f>
        <v/>
      </c>
      <c r="AP17" s="15" t="str">
        <f>IF(AN17=EngineUpgrades!$D$1,EngineUpgrades!$D$17,IF(AN17=EngineUpgrades!$E$1,EngineUpgrades!$E$17,IF(AN17=EngineUpgrades!$F$1,EngineUpgrades!$F$17,IF(AN17=EngineUpgrades!$G$1,EngineUpgrades!$G$17,IF(AN17=EngineUpgrades!$H$1,EngineUpgrades!$H$17,"")))))</f>
        <v/>
      </c>
      <c r="AQ17" s="17">
        <v>14</v>
      </c>
      <c r="AR17" s="16" t="str">
        <f>IF(P17="Engine",_xlfn.XLOOKUP(_xlfn.CONCAT(N17,O17+AQ17),TechTree!$C$2:$C$500,TechTree!$D$2:$D$500,"Not Valid Combination",0,1),"")</f>
        <v/>
      </c>
    </row>
    <row r="18" spans="12:44" ht="180.5" x14ac:dyDescent="0.35">
      <c r="L18" s="12" t="str">
        <f t="shared" si="0"/>
        <v>@PART[]:AFTER[] // 
{
    @TechRequired = experimentalActuators
    spacePlaneSystemUpgradeType = mark2
}</v>
      </c>
      <c r="M18" s="9" t="str">
        <f>_xlfn.XLOOKUP(_xlfn.CONCAT(N18,O18),TechTree!$C$2:$C$500,TechTree!$D$2:$D$500,"Not Valid Combination",0,1)</f>
        <v>experimentalActuators</v>
      </c>
      <c r="N18" s="8" t="s">
        <v>199</v>
      </c>
      <c r="O18" s="8">
        <v>7</v>
      </c>
      <c r="P18" s="8" t="s">
        <v>287</v>
      </c>
      <c r="U18" s="10" t="s">
        <v>241</v>
      </c>
      <c r="V18" s="10" t="s">
        <v>257</v>
      </c>
      <c r="W18" s="10" t="s">
        <v>467</v>
      </c>
      <c r="X18" s="10" t="s">
        <v>292</v>
      </c>
      <c r="Y18" s="10" t="s">
        <v>410</v>
      </c>
      <c r="Z18" s="10" t="s">
        <v>330</v>
      </c>
      <c r="AB18" s="12" t="str">
        <f t="shared" si="1"/>
        <v>// Choose the one with the part that you want to represent the system
PARTUPGRADE:NEEDS[]
{
    name = mark2Upgrade
    partIcon = 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18" s="14"/>
      <c r="AD18" s="18" t="s">
        <v>330</v>
      </c>
      <c r="AE18" s="18">
        <v>19</v>
      </c>
      <c r="AF18" s="18" t="s">
        <v>411</v>
      </c>
      <c r="AG18" s="18" t="s">
        <v>412</v>
      </c>
      <c r="AH18" s="18" t="s">
        <v>413</v>
      </c>
      <c r="AI18" s="18"/>
      <c r="AJ18" s="18"/>
      <c r="AK18" s="19" t="str">
        <f t="shared" si="2"/>
        <v/>
      </c>
      <c r="AL18" s="14"/>
      <c r="AM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",U18),IF(P18="Engine",_xlfn.CONCAT("    engineUpgradeType = ",V18,CHAR(10),Parts!AP18,CHAR(10),"    enginePartUpgradeName = ",W18),IF(P18="Parachute","    parachuteUpgradeType = standard",IF(P18="Solar",_xlfn.CONCAT("    solarPanelUpgradeTier = ",O18),IF(OR(P18="System",P18="System and Space Capability")=TRUE,_xlfn.CONCAT("    spacePlaneSystemUpgradeType = ",W18,IF(P18="System and Space Capability",_xlfn.CONCAT(CHAR(10),"    spaceplaneUpgradeType = spaceCapable",CHAR(10),"    baseSkinTemp = ",CHAR(10),"    upgradeSkinTemp = "),"")),IF(P18="Fuel Tank",IF(X18="NA/Balloon","    KiwiFuelSwitchIgnore = true",IF(X18="standardLiquidFuel",_xlfn.CONCAT("    fuelTankUpgradeType = ",X18,CHAR(10),"    fuelTankSizeUpgrade = ",Y18),_xlfn.CONCAT("    fuelTankUpgradeType = ",X18))),"")))))))</f>
        <v xml:space="preserve">    spacePlaneSystemUpgradeType = mark2</v>
      </c>
      <c r="AN18" s="16" t="str">
        <f>IF(P18="Engine",VLOOKUP(V18,EngineUpgrades!$A$2:$C$15,2,FALSE),"")</f>
        <v/>
      </c>
      <c r="AO18" s="16" t="str">
        <f>IF(P18="Engine",VLOOKUP(V18,EngineUpgrades!$A$2:$C$15,3,FALSE),"")</f>
        <v/>
      </c>
      <c r="AP18" s="15" t="str">
        <f>IF(AN18=EngineUpgrades!$D$1,EngineUpgrades!$D$17,IF(AN18=EngineUpgrades!$E$1,EngineUpgrades!$E$17,IF(AN18=EngineUpgrades!$F$1,EngineUpgrades!$F$17,IF(AN18=EngineUpgrades!$G$1,EngineUpgrades!$G$17,IF(AN18=EngineUpgrades!$H$1,EngineUpgrades!$H$17,"")))))</f>
        <v/>
      </c>
      <c r="AQ18" s="17">
        <v>15</v>
      </c>
      <c r="AR18" s="16" t="str">
        <f>IF(P18="Engine",_xlfn.XLOOKUP(_xlfn.CONCAT(N18,O18+AQ18),TechTree!$C$2:$C$500,TechTree!$D$2:$D$500,"Not Valid Combination",0,1),"")</f>
        <v/>
      </c>
    </row>
    <row r="19" spans="12:44" ht="180.5" x14ac:dyDescent="0.35">
      <c r="L19" s="12" t="str">
        <f t="shared" si="0"/>
        <v>@PART[]:AFTER[] // 
{
    @TechRequired = experimentalActuators
    spacePlaneSystemUpgradeType = mark2
}</v>
      </c>
      <c r="M19" s="9" t="str">
        <f>_xlfn.XLOOKUP(_xlfn.CONCAT(N19,O19),TechTree!$C$2:$C$500,TechTree!$D$2:$D$500,"Not Valid Combination",0,1)</f>
        <v>experimentalActuators</v>
      </c>
      <c r="N19" s="8" t="s">
        <v>199</v>
      </c>
      <c r="O19" s="8">
        <v>7</v>
      </c>
      <c r="P19" s="8" t="s">
        <v>287</v>
      </c>
      <c r="U19" s="10" t="s">
        <v>241</v>
      </c>
      <c r="V19" s="10" t="s">
        <v>257</v>
      </c>
      <c r="W19" s="10" t="s">
        <v>467</v>
      </c>
      <c r="X19" s="10" t="s">
        <v>292</v>
      </c>
      <c r="Y19" s="10" t="s">
        <v>414</v>
      </c>
      <c r="Z19" s="10" t="s">
        <v>330</v>
      </c>
      <c r="AB19" s="12" t="str">
        <f t="shared" si="1"/>
        <v>// Choose the one with the part that you want to represent the system
PARTUPGRADE:NEEDS[]
{
    name = mark2Upgrade
    partIcon = 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19" s="14"/>
      <c r="AD19" s="18" t="s">
        <v>330</v>
      </c>
      <c r="AE19" s="18">
        <v>20</v>
      </c>
      <c r="AF19" s="18" t="s">
        <v>415</v>
      </c>
      <c r="AG19" s="18" t="s">
        <v>416</v>
      </c>
      <c r="AH19" s="18" t="s">
        <v>417</v>
      </c>
      <c r="AI19" s="18"/>
      <c r="AJ19" s="18"/>
      <c r="AK19" s="19" t="str">
        <f t="shared" si="2"/>
        <v/>
      </c>
      <c r="AL19" s="14"/>
      <c r="AM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",U19),IF(P19="Engine",_xlfn.CONCAT("    engineUpgradeType = ",V19,CHAR(10),Parts!AP19,CHAR(10),"    enginePartUpgradeName = ",W19),IF(P19="Parachute","    parachuteUpgradeType = standard",IF(P19="Solar",_xlfn.CONCAT("    solarPanelUpgradeTier = ",O19),IF(OR(P19="System",P19="System and Space Capability")=TRUE,_xlfn.CONCAT("    spacePlaneSystemUpgradeType = ",W19,IF(P19="System and Space Capability",_xlfn.CONCAT(CHAR(10),"    spaceplaneUpgradeType = spaceCapable",CHAR(10),"    baseSkinTemp = ",CHAR(10),"    upgradeSkinTemp = "),"")),IF(P19="Fuel Tank",IF(X19="NA/Balloon","    KiwiFuelSwitchIgnore = true",IF(X19="standardLiquidFuel",_xlfn.CONCAT("    fuelTankUpgradeType = ",X19,CHAR(10),"    fuelTankSizeUpgrade = ",Y19),_xlfn.CONCAT("    fuelTankUpgradeType = ",X19))),"")))))))</f>
        <v xml:space="preserve">    spacePlaneSystemUpgradeType = mark2</v>
      </c>
      <c r="AN19" s="16" t="str">
        <f>IF(P19="Engine",VLOOKUP(V19,EngineUpgrades!$A$2:$C$15,2,FALSE),"")</f>
        <v/>
      </c>
      <c r="AO19" s="16" t="str">
        <f>IF(P19="Engine",VLOOKUP(V19,EngineUpgrades!$A$2:$C$15,3,FALSE),"")</f>
        <v/>
      </c>
      <c r="AP19" s="15" t="str">
        <f>IF(AN19=EngineUpgrades!$D$1,EngineUpgrades!$D$17,IF(AN19=EngineUpgrades!$E$1,EngineUpgrades!$E$17,IF(AN19=EngineUpgrades!$F$1,EngineUpgrades!$F$17,IF(AN19=EngineUpgrades!$G$1,EngineUpgrades!$G$17,IF(AN19=EngineUpgrades!$H$1,EngineUpgrades!$H$17,"")))))</f>
        <v/>
      </c>
      <c r="AQ19" s="17">
        <v>16</v>
      </c>
      <c r="AR19" s="16" t="str">
        <f>IF(P19="Engine",_xlfn.XLOOKUP(_xlfn.CONCAT(N19,O19+AQ19),TechTree!$C$2:$C$500,TechTree!$D$2:$D$500,"Not Valid Combination",0,1),"")</f>
        <v/>
      </c>
    </row>
    <row r="20" spans="12:44" ht="60.5" x14ac:dyDescent="0.35">
      <c r="L20" s="12" t="str">
        <f t="shared" si="0"/>
        <v>@PART[]:AFTER[] // 
{
    @TechRequired = actuators
    structuralUpgradeType = 5_6
}</v>
      </c>
      <c r="M20" s="9" t="str">
        <f>_xlfn.XLOOKUP(_xlfn.CONCAT(N20,O20),TechTree!$C$2:$C$500,TechTree!$D$2:$D$500,"Not Valid Combination",0,1)</f>
        <v>actuators</v>
      </c>
      <c r="N20" s="8" t="s">
        <v>199</v>
      </c>
      <c r="O20" s="8">
        <v>5</v>
      </c>
      <c r="P20" s="8" t="s">
        <v>6</v>
      </c>
      <c r="U20" s="10" t="s">
        <v>241</v>
      </c>
      <c r="V20" s="10" t="s">
        <v>257</v>
      </c>
      <c r="X20" s="10" t="s">
        <v>292</v>
      </c>
      <c r="Y20" s="10" t="s">
        <v>418</v>
      </c>
      <c r="Z20" s="10" t="s">
        <v>330</v>
      </c>
      <c r="AB20" s="12" t="str">
        <f t="shared" si="1"/>
        <v/>
      </c>
      <c r="AC20" s="14"/>
      <c r="AD20" s="18" t="s">
        <v>330</v>
      </c>
      <c r="AE20" s="18">
        <v>21</v>
      </c>
      <c r="AF20" s="18" t="s">
        <v>419</v>
      </c>
      <c r="AG20" s="18" t="s">
        <v>420</v>
      </c>
      <c r="AH20" s="18" t="s">
        <v>421</v>
      </c>
      <c r="AI20" s="18"/>
      <c r="AJ20" s="18"/>
      <c r="AK20" s="19" t="str">
        <f t="shared" si="2"/>
        <v/>
      </c>
      <c r="AL20" s="14"/>
      <c r="AM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",U20),IF(P20="Engine",_xlfn.CONCAT("    engineUpgradeType = ",V20,CHAR(10),Parts!AP20,CHAR(10),"    enginePartUpgradeName = ",W20),IF(P20="Parachute","    parachuteUpgradeType = standard",IF(P20="Solar",_xlfn.CONCAT("    solarPanelUpgradeTier = ",O20),IF(OR(P20="System",P20="System and Space Capability")=TRUE,_xlfn.CONCAT("    spacePlaneSystemUpgradeType = ",W20,IF(P20="System and Space Capability",_xlfn.CONCAT(CHAR(10),"    spaceplaneUpgradeType = spaceCapable",CHAR(10),"    baseSkinTemp = ",CHAR(10),"    upgradeSkinTemp = "),"")),IF(P20="Fuel Tank",IF(X20="NA/Balloon","    KiwiFuelSwitchIgnore = true",IF(X20="standardLiquidFuel",_xlfn.CONCAT("    fuelTankUpgradeType = ",X20,CHAR(10),"    fuelTankSizeUpgrade = ",Y20),_xlfn.CONCAT("    fuelTankUpgradeType = ",X20))),"")))))))</f>
        <v xml:space="preserve">    structuralUpgradeType = 5_6</v>
      </c>
      <c r="AN20" s="16" t="str">
        <f>IF(P20="Engine",VLOOKUP(V20,EngineUpgrades!$A$2:$C$15,2,FALSE),"")</f>
        <v/>
      </c>
      <c r="AO20" s="16" t="str">
        <f>IF(P20="Engine",VLOOKUP(V20,EngineUpgrades!$A$2:$C$15,3,FALSE),"")</f>
        <v/>
      </c>
      <c r="AP20" s="15" t="str">
        <f>IF(AN20=EngineUpgrades!$D$1,EngineUpgrades!$D$17,IF(AN20=EngineUpgrades!$E$1,EngineUpgrades!$E$17,IF(AN20=EngineUpgrades!$F$1,EngineUpgrades!$F$17,IF(AN20=EngineUpgrades!$G$1,EngineUpgrades!$G$17,IF(AN20=EngineUpgrades!$H$1,EngineUpgrades!$H$17,"")))))</f>
        <v/>
      </c>
      <c r="AQ20" s="17">
        <v>17</v>
      </c>
      <c r="AR20" s="16" t="str">
        <f>IF(P20="Engine",_xlfn.XLOOKUP(_xlfn.CONCAT(N20,O20+AQ20),TechTree!$C$2:$C$500,TechTree!$D$2:$D$500,"Not Valid Combination",0,1),"")</f>
        <v/>
      </c>
    </row>
    <row r="21" spans="12:44" ht="180.5" x14ac:dyDescent="0.35">
      <c r="L21" s="12" t="str">
        <f t="shared" si="0"/>
        <v>@PART[]:AFTER[] // 
{
    @TechRequired = actuators
    spacePlaneSystemUpgradeType = mark1
}</v>
      </c>
      <c r="M21" s="9" t="str">
        <f>_xlfn.XLOOKUP(_xlfn.CONCAT(N21,O21),TechTree!$C$2:$C$500,TechTree!$D$2:$D$500,"Not Valid Combination",0,1)</f>
        <v>actuators</v>
      </c>
      <c r="N21" s="8" t="s">
        <v>199</v>
      </c>
      <c r="O21" s="8">
        <v>5</v>
      </c>
      <c r="P21" s="8" t="s">
        <v>287</v>
      </c>
      <c r="U21" s="10" t="s">
        <v>241</v>
      </c>
      <c r="V21" s="10" t="s">
        <v>257</v>
      </c>
      <c r="W21" s="10" t="s">
        <v>468</v>
      </c>
      <c r="X21" s="10" t="s">
        <v>292</v>
      </c>
      <c r="Y21" s="10" t="s">
        <v>422</v>
      </c>
      <c r="Z21" s="10" t="s">
        <v>330</v>
      </c>
      <c r="AB21" s="12" t="str">
        <f t="shared" si="1"/>
        <v>// Choose the one with the part that you want to represent the system
PARTUPGRADE:NEEDS[]
{
    name = mark1Upgrade
    partIcon = 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@PART[*]:HAS[#spacePlaneSystemUpgradeType[mark1]]:FOR[zzzKiwiTechTree]
{
    @description = #$description$ \n\n&lt;color=#ff0000&gt;The INSERT HERE System has upgrades in $@PARTUPGRADE[mark1Upgrade]/techRequired$!&lt;/color&gt; 
}</v>
      </c>
      <c r="AC21" s="14"/>
      <c r="AD21" s="18" t="s">
        <v>330</v>
      </c>
      <c r="AE21" s="18">
        <v>22</v>
      </c>
      <c r="AF21" s="18" t="s">
        <v>423</v>
      </c>
      <c r="AG21" s="18" t="s">
        <v>424</v>
      </c>
      <c r="AH21" s="18" t="s">
        <v>425</v>
      </c>
      <c r="AI21" s="18"/>
      <c r="AJ21" s="18"/>
      <c r="AK21" s="19" t="str">
        <f t="shared" si="2"/>
        <v/>
      </c>
      <c r="AL21" s="14"/>
      <c r="AM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",U21),IF(P21="Engine",_xlfn.CONCAT("    engineUpgradeType = ",V21,CHAR(10),Parts!AP21,CHAR(10),"    enginePartUpgradeName = ",W21),IF(P21="Parachute","    parachuteUpgradeType = standard",IF(P21="Solar",_xlfn.CONCAT("    solarPanelUpgradeTier = ",O21),IF(OR(P21="System",P21="System and Space Capability")=TRUE,_xlfn.CONCAT("    spacePlaneSystemUpgradeType = ",W21,IF(P21="System and Space Capability",_xlfn.CONCAT(CHAR(10),"    spaceplaneUpgradeType = spaceCapable",CHAR(10),"    baseSkinTemp = ",CHAR(10),"    upgradeSkinTemp = "),"")),IF(P21="Fuel Tank",IF(X21="NA/Balloon","    KiwiFuelSwitchIgnore = true",IF(X21="standardLiquidFuel",_xlfn.CONCAT("    fuelTankUpgradeType = ",X21,CHAR(10),"    fuelTankSizeUpgrade = ",Y21),_xlfn.CONCAT("    fuelTankUpgradeType = ",X21))),"")))))))</f>
        <v xml:space="preserve">    spacePlaneSystemUpgradeType = mark1</v>
      </c>
      <c r="AN21" s="16" t="str">
        <f>IF(P21="Engine",VLOOKUP(V21,EngineUpgrades!$A$2:$C$15,2,FALSE),"")</f>
        <v/>
      </c>
      <c r="AO21" s="16" t="str">
        <f>IF(P21="Engine",VLOOKUP(V21,EngineUpgrades!$A$2:$C$15,3,FALSE),"")</f>
        <v/>
      </c>
      <c r="AP21" s="15" t="str">
        <f>IF(AN21=EngineUpgrades!$D$1,EngineUpgrades!$D$17,IF(AN21=EngineUpgrades!$E$1,EngineUpgrades!$E$17,IF(AN21=EngineUpgrades!$F$1,EngineUpgrades!$F$17,IF(AN21=EngineUpgrades!$G$1,EngineUpgrades!$G$17,IF(AN21=EngineUpgrades!$H$1,EngineUpgrades!$H$17,"")))))</f>
        <v/>
      </c>
      <c r="AQ21" s="17">
        <v>18</v>
      </c>
      <c r="AR21" s="16" t="str">
        <f>IF(P21="Engine",_xlfn.XLOOKUP(_xlfn.CONCAT(N21,O21+AQ21),TechTree!$C$2:$C$500,TechTree!$D$2:$D$500,"Not Valid Combination",0,1),"")</f>
        <v/>
      </c>
    </row>
    <row r="22" spans="12:44" ht="180.5" x14ac:dyDescent="0.35">
      <c r="L22" s="12" t="str">
        <f t="shared" si="0"/>
        <v>@PART[]:AFTER[] // 
{
    @TechRequired = advActuators
    spacePlaneSystemUpgradeType = mark2
}</v>
      </c>
      <c r="M22" s="9" t="str">
        <f>_xlfn.XLOOKUP(_xlfn.CONCAT(N22,O22),TechTree!$C$2:$C$500,TechTree!$D$2:$D$500,"Not Valid Combination",0,1)</f>
        <v>advActuators</v>
      </c>
      <c r="N22" s="8" t="s">
        <v>199</v>
      </c>
      <c r="O22" s="8">
        <v>6</v>
      </c>
      <c r="P22" s="8" t="s">
        <v>287</v>
      </c>
      <c r="U22" s="10" t="s">
        <v>241</v>
      </c>
      <c r="V22" s="10" t="s">
        <v>257</v>
      </c>
      <c r="W22" s="10" t="s">
        <v>467</v>
      </c>
      <c r="X22" s="10" t="s">
        <v>292</v>
      </c>
      <c r="Y22" s="10" t="s">
        <v>426</v>
      </c>
      <c r="Z22" s="10" t="s">
        <v>330</v>
      </c>
      <c r="AB22" s="12" t="str">
        <f t="shared" si="1"/>
        <v>// Choose the one with the part that you want to represent the system
PARTUPGRADE:NEEDS[]
{
    name = mark2Upgrade
    partIcon = 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22" s="14"/>
      <c r="AD22" s="18" t="s">
        <v>330</v>
      </c>
      <c r="AE22" s="18">
        <v>23</v>
      </c>
      <c r="AF22" s="18" t="s">
        <v>427</v>
      </c>
      <c r="AG22" s="18" t="s">
        <v>428</v>
      </c>
      <c r="AH22" s="18" t="s">
        <v>429</v>
      </c>
      <c r="AI22" s="18"/>
      <c r="AJ22" s="18"/>
      <c r="AK22" s="19" t="str">
        <f t="shared" si="2"/>
        <v/>
      </c>
      <c r="AL22" s="14"/>
      <c r="AM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",U22),IF(P22="Engine",_xlfn.CONCAT("    engineUpgradeType = ",V22,CHAR(10),Parts!AP22,CHAR(10),"    enginePartUpgradeName = ",W22),IF(P22="Parachute","    parachuteUpgradeType = standard",IF(P22="Solar",_xlfn.CONCAT("    solarPanelUpgradeTier = ",O22),IF(OR(P22="System",P22="System and Space Capability")=TRUE,_xlfn.CONCAT("    spacePlaneSystemUpgradeType = ",W22,IF(P22="System and Space Capability",_xlfn.CONCAT(CHAR(10),"    spaceplaneUpgradeType = spaceCapable",CHAR(10),"    baseSkinTemp = ",CHAR(10),"    upgradeSkinTemp = "),"")),IF(P22="Fuel Tank",IF(X22="NA/Balloon","    KiwiFuelSwitchIgnore = true",IF(X22="standardLiquidFuel",_xlfn.CONCAT("    fuelTankUpgradeType = ",X22,CHAR(10),"    fuelTankSizeUpgrade = ",Y22),_xlfn.CONCAT("    fuelTankUpgradeType = ",X22))),"")))))))</f>
        <v xml:space="preserve">    spacePlaneSystemUpgradeType = mark2</v>
      </c>
      <c r="AN22" s="16" t="str">
        <f>IF(P22="Engine",VLOOKUP(V22,EngineUpgrades!$A$2:$C$15,2,FALSE),"")</f>
        <v/>
      </c>
      <c r="AO22" s="16" t="str">
        <f>IF(P22="Engine",VLOOKUP(V22,EngineUpgrades!$A$2:$C$15,3,FALSE),"")</f>
        <v/>
      </c>
      <c r="AP22" s="15" t="str">
        <f>IF(AN22=EngineUpgrades!$D$1,EngineUpgrades!$D$17,IF(AN22=EngineUpgrades!$E$1,EngineUpgrades!$E$17,IF(AN22=EngineUpgrades!$F$1,EngineUpgrades!$F$17,IF(AN22=EngineUpgrades!$G$1,EngineUpgrades!$G$17,IF(AN22=EngineUpgrades!$H$1,EngineUpgrades!$H$17,"")))))</f>
        <v/>
      </c>
      <c r="AQ22" s="17">
        <v>19</v>
      </c>
      <c r="AR22" s="16" t="str">
        <f>IF(P22="Engine",_xlfn.XLOOKUP(_xlfn.CONCAT(N22,O22+AQ22),TechTree!$C$2:$C$500,TechTree!$D$2:$D$500,"Not Valid Combination",0,1),"")</f>
        <v/>
      </c>
    </row>
    <row r="23" spans="12:44" ht="180.5" x14ac:dyDescent="0.35">
      <c r="L23" s="12" t="str">
        <f t="shared" si="0"/>
        <v>@PART[]:AFTER[] // 
{
    @TechRequired = advActuators
    spacePlaneSystemUpgradeType = mark2
}</v>
      </c>
      <c r="M23" s="9" t="str">
        <f>_xlfn.XLOOKUP(_xlfn.CONCAT(N23,O23),TechTree!$C$2:$C$500,TechTree!$D$2:$D$500,"Not Valid Combination",0,1)</f>
        <v>advActuators</v>
      </c>
      <c r="N23" s="8" t="s">
        <v>199</v>
      </c>
      <c r="O23" s="8">
        <v>6</v>
      </c>
      <c r="P23" s="8" t="s">
        <v>287</v>
      </c>
      <c r="U23" s="10" t="s">
        <v>241</v>
      </c>
      <c r="V23" s="10" t="s">
        <v>257</v>
      </c>
      <c r="W23" s="10" t="s">
        <v>467</v>
      </c>
      <c r="X23" s="10" t="s">
        <v>292</v>
      </c>
      <c r="Y23" s="10" t="s">
        <v>430</v>
      </c>
      <c r="Z23" s="10" t="s">
        <v>330</v>
      </c>
      <c r="AB23" s="12" t="str">
        <f t="shared" si="1"/>
        <v>// Choose the one with the part that you want to represent the system
PARTUPGRADE:NEEDS[]
{
    name = mark2Upgrade
    partIcon = 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23" s="14"/>
      <c r="AD23" s="18" t="s">
        <v>330</v>
      </c>
      <c r="AE23" s="18">
        <v>24</v>
      </c>
      <c r="AF23" s="18" t="s">
        <v>431</v>
      </c>
      <c r="AG23" s="18" t="s">
        <v>432</v>
      </c>
      <c r="AH23" s="18" t="s">
        <v>433</v>
      </c>
      <c r="AI23" s="18"/>
      <c r="AJ23" s="18"/>
      <c r="AK23" s="19" t="str">
        <f t="shared" si="2"/>
        <v/>
      </c>
      <c r="AL23" s="14"/>
      <c r="AM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",U23),IF(P23="Engine",_xlfn.CONCAT("    engineUpgradeType = ",V23,CHAR(10),Parts!AP23,CHAR(10),"    enginePartUpgradeName = ",W23),IF(P23="Parachute","    parachuteUpgradeType = standard",IF(P23="Solar",_xlfn.CONCAT("    solarPanelUpgradeTier = ",O23),IF(OR(P23="System",P23="System and Space Capability")=TRUE,_xlfn.CONCAT("    spacePlaneSystemUpgradeType = ",W23,IF(P23="System and Space Capability",_xlfn.CONCAT(CHAR(10),"    spaceplaneUpgradeType = spaceCapable",CHAR(10),"    baseSkinTemp = ",CHAR(10),"    upgradeSkinTemp = "),"")),IF(P23="Fuel Tank",IF(X23="NA/Balloon","    KiwiFuelSwitchIgnore = true",IF(X23="standardLiquidFuel",_xlfn.CONCAT("    fuelTankUpgradeType = ",X23,CHAR(10),"    fuelTankSizeUpgrade = ",Y23),_xlfn.CONCAT("    fuelTankUpgradeType = ",X23))),"")))))))</f>
        <v xml:space="preserve">    spacePlaneSystemUpgradeType = mark2</v>
      </c>
      <c r="AN23" s="16" t="str">
        <f>IF(P23="Engine",VLOOKUP(V23,EngineUpgrades!$A$2:$C$15,2,FALSE),"")</f>
        <v/>
      </c>
      <c r="AO23" s="16" t="str">
        <f>IF(P23="Engine",VLOOKUP(V23,EngineUpgrades!$A$2:$C$15,3,FALSE),"")</f>
        <v/>
      </c>
      <c r="AP23" s="15" t="str">
        <f>IF(AN23=EngineUpgrades!$D$1,EngineUpgrades!$D$17,IF(AN23=EngineUpgrades!$E$1,EngineUpgrades!$E$17,IF(AN23=EngineUpgrades!$F$1,EngineUpgrades!$F$17,IF(AN23=EngineUpgrades!$G$1,EngineUpgrades!$G$17,IF(AN23=EngineUpgrades!$H$1,EngineUpgrades!$H$17,"")))))</f>
        <v/>
      </c>
      <c r="AQ23" s="17">
        <v>20</v>
      </c>
      <c r="AR23" s="16" t="str">
        <f>IF(P23="Engine",_xlfn.XLOOKUP(_xlfn.CONCAT(N23,O23+AQ23),TechTree!$C$2:$C$500,TechTree!$D$2:$D$500,"Not Valid Combination",0,1),"")</f>
        <v/>
      </c>
    </row>
    <row r="24" spans="12:44" ht="180.5" x14ac:dyDescent="0.35">
      <c r="L24" s="12" t="str">
        <f t="shared" si="0"/>
        <v>@PART[]:AFTER[] // 
{
    @TechRequired = actuators
    spacePlaneSystemUpgradeType = mark1
}</v>
      </c>
      <c r="M24" s="9" t="str">
        <f>_xlfn.XLOOKUP(_xlfn.CONCAT(N24,O24),TechTree!$C$2:$C$500,TechTree!$D$2:$D$500,"Not Valid Combination",0,1)</f>
        <v>actuators</v>
      </c>
      <c r="N24" s="8" t="s">
        <v>199</v>
      </c>
      <c r="O24" s="8">
        <v>5</v>
      </c>
      <c r="P24" s="8" t="s">
        <v>287</v>
      </c>
      <c r="U24" s="10" t="s">
        <v>241</v>
      </c>
      <c r="V24" s="10" t="s">
        <v>257</v>
      </c>
      <c r="W24" s="10" t="s">
        <v>468</v>
      </c>
      <c r="X24" s="10" t="s">
        <v>292</v>
      </c>
      <c r="Y24" s="10" t="s">
        <v>434</v>
      </c>
      <c r="Z24" s="10" t="s">
        <v>330</v>
      </c>
      <c r="AB24" s="12" t="str">
        <f t="shared" si="1"/>
        <v>// Choose the one with the part that you want to represent the system
PARTUPGRADE:NEEDS[]
{
    name = mark1Upgrade
    partIcon = 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@PART[*]:HAS[#spacePlaneSystemUpgradeType[mark1]]:FOR[zzzKiwiTechTree]
{
    @description = #$description$ \n\n&lt;color=#ff0000&gt;The INSERT HERE System has upgrades in $@PARTUPGRADE[mark1Upgrade]/techRequired$!&lt;/color&gt; 
}</v>
      </c>
      <c r="AC24" s="14"/>
      <c r="AD24" s="18" t="s">
        <v>330</v>
      </c>
      <c r="AE24" s="18">
        <v>25</v>
      </c>
      <c r="AF24" s="18" t="s">
        <v>435</v>
      </c>
      <c r="AG24" s="18" t="s">
        <v>436</v>
      </c>
      <c r="AH24" s="18" t="s">
        <v>437</v>
      </c>
      <c r="AI24" s="18"/>
      <c r="AJ24" s="18"/>
      <c r="AK24" s="19" t="str">
        <f t="shared" si="2"/>
        <v/>
      </c>
      <c r="AL24" s="14"/>
      <c r="AM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",U24),IF(P24="Engine",_xlfn.CONCAT("    engineUpgradeType = ",V24,CHAR(10),Parts!AP24,CHAR(10),"    enginePartUpgradeName = ",W24),IF(P24="Parachute","    parachuteUpgradeType = standard",IF(P24="Solar",_xlfn.CONCAT("    solarPanelUpgradeTier = ",O24),IF(OR(P24="System",P24="System and Space Capability")=TRUE,_xlfn.CONCAT("    spacePlaneSystemUpgradeType = ",W24,IF(P24="System and Space Capability",_xlfn.CONCAT(CHAR(10),"    spaceplaneUpgradeType = spaceCapable",CHAR(10),"    baseSkinTemp = ",CHAR(10),"    upgradeSkinTemp = "),"")),IF(P24="Fuel Tank",IF(X24="NA/Balloon","    KiwiFuelSwitchIgnore = true",IF(X24="standardLiquidFuel",_xlfn.CONCAT("    fuelTankUpgradeType = ",X24,CHAR(10),"    fuelTankSizeUpgrade = ",Y24),_xlfn.CONCAT("    fuelTankUpgradeType = ",X24))),"")))))))</f>
        <v xml:space="preserve">    spacePlaneSystemUpgradeType = mark1</v>
      </c>
      <c r="AN24" s="16" t="str">
        <f>IF(P24="Engine",VLOOKUP(V24,EngineUpgrades!$A$2:$C$15,2,FALSE),"")</f>
        <v/>
      </c>
      <c r="AO24" s="16" t="str">
        <f>IF(P24="Engine",VLOOKUP(V24,EngineUpgrades!$A$2:$C$15,3,FALSE),"")</f>
        <v/>
      </c>
      <c r="AP24" s="15" t="str">
        <f>IF(AN24=EngineUpgrades!$D$1,EngineUpgrades!$D$17,IF(AN24=EngineUpgrades!$E$1,EngineUpgrades!$E$17,IF(AN24=EngineUpgrades!$F$1,EngineUpgrades!$F$17,IF(AN24=EngineUpgrades!$G$1,EngineUpgrades!$G$17,IF(AN24=EngineUpgrades!$H$1,EngineUpgrades!$H$17,"")))))</f>
        <v/>
      </c>
      <c r="AQ24" s="17">
        <v>21</v>
      </c>
      <c r="AR24" s="16" t="str">
        <f>IF(P24="Engine",_xlfn.XLOOKUP(_xlfn.CONCAT(N24,O24+AQ24),TechTree!$C$2:$C$500,TechTree!$D$2:$D$500,"Not Valid Combination",0,1),"")</f>
        <v/>
      </c>
    </row>
    <row r="25" spans="12:44" ht="252.5" x14ac:dyDescent="0.35">
      <c r="L25" s="12" t="str">
        <f t="shared" si="0"/>
        <v>@PART[]:AFTER[] // 
{
    @TechRequired = Not Valid Combination
    engineUpgradeType = standardOther
    engineNumber = 
    engineNumberUpgrade = 
    engineName = 
    engineNameUpgrade = 
    enginePartUpgradeName = 
}</v>
      </c>
      <c r="M25" s="9" t="str">
        <f>_xlfn.XLOOKUP(_xlfn.CONCAT(N25,O25),TechTree!$C$2:$C$500,TechTree!$D$2:$D$500,"Not Valid Combination",0,1)</f>
        <v>Not Valid Combination</v>
      </c>
      <c r="N25" s="8" t="s">
        <v>199</v>
      </c>
      <c r="O25" s="8">
        <v>32</v>
      </c>
      <c r="P25" s="8" t="s">
        <v>8</v>
      </c>
      <c r="U25" s="10" t="s">
        <v>241</v>
      </c>
      <c r="V25" s="10" t="s">
        <v>257</v>
      </c>
      <c r="X25" s="10" t="s">
        <v>292</v>
      </c>
      <c r="Y25" s="10" t="s">
        <v>438</v>
      </c>
      <c r="Z25" s="10" t="s">
        <v>330</v>
      </c>
      <c r="AB25" s="12" t="str">
        <f t="shared" si="1"/>
        <v>PARTUPGRADE:NEEDS[]
{
    name = 
    partIcon = 
    techRequired = Not Valid Combination
    title = 
    basicInfo = Increased Thrust, Increased Specific Impulse
    manufacturer = Kiwi Imagineers
    description = 
}
@PARTUPGRADE[]:NEEDS[]:FOR[zKiwiTechTree]
{
    @entryCost = #$@PART[]/entryCost$
    @entryCost *= #$@KIWI_ENGINE_MULTIPLIERS/OTHER/UPGRADE_ENTRYCOST_MULTIPLIER$
    @title = #$@PART[]/title$ Upgrade
    @description = #Our imagineers dreamt about making the $@PART[]/engineName$ thrustier and efficientier and have 'made it so'.
}
@PART[]:NEEDS[]:AFTER[zzKiwiTechTree]
{
    @description = #$description$ \n\n&lt;color=#ff0000&gt;This engine has an upgrade in $@PARTUPGRADE[]/techRequired$!&lt;/color&gt; 
}</v>
      </c>
      <c r="AC25" s="14"/>
      <c r="AD25" s="18" t="s">
        <v>330</v>
      </c>
      <c r="AE25" s="18">
        <v>26</v>
      </c>
      <c r="AF25" s="18" t="s">
        <v>439</v>
      </c>
      <c r="AG25" s="18" t="s">
        <v>440</v>
      </c>
      <c r="AH25" s="18" t="s">
        <v>441</v>
      </c>
      <c r="AI25" s="18"/>
      <c r="AJ25" s="18"/>
      <c r="AK25" s="19" t="str">
        <f t="shared" si="2"/>
        <v/>
      </c>
      <c r="AL25" s="14"/>
      <c r="AM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",U25),IF(P25="Engine",_xlfn.CONCAT("    engineUpgradeType = ",V25,CHAR(10),Parts!AP25,CHAR(10),"    enginePartUpgradeName = ",W25),IF(P25="Parachute","    parachuteUpgradeType = standard",IF(P25="Solar",_xlfn.CONCAT("    solarPanelUpgradeTier = ",O25),IF(OR(P25="System",P25="System and Space Capability")=TRUE,_xlfn.CONCAT("    spacePlaneSystemUpgradeType = ",W25,IF(P25="System and Space Capability",_xlfn.CONCAT(CHAR(10),"    spaceplaneUpgradeType = spaceCapable",CHAR(10),"    baseSkinTemp = ",CHAR(10),"    upgradeSkinTemp = "),"")),IF(P25="Fuel Tank",IF(X25="NA/Balloon","    KiwiFuelSwitchIgnore = true",IF(X25="standardLiquidFuel",_xlfn.CONCAT("    fuelTankUpgradeType = ",X25,CHAR(10),"    fuelTankSizeUpgrade = ",Y25),_xlfn.CONCAT("    fuelTankUpgradeType = ",X25))),"")))))))</f>
        <v xml:space="preserve">    engineUpgradeType = standardOther
    engineNumber = 
    engineNumberUpgrade = 
    engineName = 
    engineNameUpgrade = 
    enginePartUpgradeName = </v>
      </c>
      <c r="AN25" s="16" t="str">
        <f>IF(P25="Engine",VLOOKUP(V25,EngineUpgrades!$A$2:$C$15,2,FALSE),"")</f>
        <v>singleFuel</v>
      </c>
      <c r="AO25" s="16" t="str">
        <f>IF(P25="Engine",VLOOKUP(V25,EngineUpgrades!$A$2:$C$15,3,FALSE),"")</f>
        <v>OTHER</v>
      </c>
      <c r="AP25" s="15" t="str">
        <f>IF(AN25=EngineUpgrades!$D$1,EngineUpgrades!$D$17,IF(AN25=EngineUpgrades!$E$1,EngineUpgrades!$E$17,IF(AN25=EngineUpgrades!$F$1,EngineUpgrades!$F$17,IF(AN25=EngineUpgrades!$G$1,EngineUpgrades!$G$17,IF(AN25=EngineUpgrades!$H$1,EngineUpgrades!$H$17,"")))))</f>
        <v xml:space="preserve">    engineNumber = 
    engineNumberUpgrade = 
    engineName = 
    engineNameUpgrade = 
</v>
      </c>
      <c r="AQ25" s="17">
        <v>22</v>
      </c>
      <c r="AR25" s="16" t="str">
        <f>IF(P25="Engine",_xlfn.XLOOKUP(_xlfn.CONCAT(N25,O25+AQ25),TechTree!$C$2:$C$500,TechTree!$D$2:$D$500,"Not Valid Combination",0,1),"")</f>
        <v>Not Valid Combination</v>
      </c>
    </row>
    <row r="26" spans="12:44" ht="60.5" x14ac:dyDescent="0.35">
      <c r="L26" s="12" t="str">
        <f t="shared" si="0"/>
        <v>@PART[]:AFTER[] // 
{
    @TechRequired = experimentalActuators
    structuralUpgradeType = 7_8
}</v>
      </c>
      <c r="M26" s="9" t="str">
        <f>_xlfn.XLOOKUP(_xlfn.CONCAT(N26,O26),TechTree!$C$2:$C$500,TechTree!$D$2:$D$500,"Not Valid Combination",0,1)</f>
        <v>experimentalActuators</v>
      </c>
      <c r="N26" s="8" t="s">
        <v>199</v>
      </c>
      <c r="O26" s="8">
        <v>7</v>
      </c>
      <c r="P26" s="8" t="s">
        <v>6</v>
      </c>
      <c r="U26" s="10" t="s">
        <v>241</v>
      </c>
      <c r="V26" s="10" t="s">
        <v>257</v>
      </c>
      <c r="X26" s="10" t="s">
        <v>292</v>
      </c>
      <c r="Y26" s="10" t="s">
        <v>442</v>
      </c>
      <c r="Z26" s="10" t="s">
        <v>330</v>
      </c>
      <c r="AB26" s="12" t="str">
        <f t="shared" si="1"/>
        <v/>
      </c>
      <c r="AC26" s="14"/>
      <c r="AD26" s="18" t="s">
        <v>330</v>
      </c>
      <c r="AE26" s="18">
        <v>27</v>
      </c>
      <c r="AF26" s="18" t="s">
        <v>443</v>
      </c>
      <c r="AG26" s="18" t="s">
        <v>444</v>
      </c>
      <c r="AH26" s="18" t="s">
        <v>445</v>
      </c>
      <c r="AI26" s="18"/>
      <c r="AJ26" s="18"/>
      <c r="AK26" s="19" t="str">
        <f t="shared" si="2"/>
        <v/>
      </c>
      <c r="AL26" s="14"/>
      <c r="AM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",U26),IF(P26="Engine",_xlfn.CONCAT("    engineUpgradeType = ",V26,CHAR(10),Parts!AP26,CHAR(10),"    enginePartUpgradeName = ",W26),IF(P26="Parachute","    parachuteUpgradeType = standard",IF(P26="Solar",_xlfn.CONCAT("    solarPanelUpgradeTier = ",O26),IF(OR(P26="System",P26="System and Space Capability")=TRUE,_xlfn.CONCAT("    spacePlaneSystemUpgradeType = ",W26,IF(P26="System and Space Capability",_xlfn.CONCAT(CHAR(10),"    spaceplaneUpgradeType = spaceCapable",CHAR(10),"    baseSkinTemp = ",CHAR(10),"    upgradeSkinTemp = "),"")),IF(P26="Fuel Tank",IF(X26="NA/Balloon","    KiwiFuelSwitchIgnore = true",IF(X26="standardLiquidFuel",_xlfn.CONCAT("    fuelTankUpgradeType = ",X26,CHAR(10),"    fuelTankSizeUpgrade = ",Y26),_xlfn.CONCAT("    fuelTankUpgradeType = ",X26))),"")))))))</f>
        <v xml:space="preserve">    structuralUpgradeType = 7_8</v>
      </c>
      <c r="AN26" s="16" t="str">
        <f>IF(P26="Engine",VLOOKUP(V26,EngineUpgrades!$A$2:$C$15,2,FALSE),"")</f>
        <v/>
      </c>
      <c r="AO26" s="16" t="str">
        <f>IF(P26="Engine",VLOOKUP(V26,EngineUpgrades!$A$2:$C$15,3,FALSE),"")</f>
        <v/>
      </c>
      <c r="AP26" s="15" t="str">
        <f>IF(AN26=EngineUpgrades!$D$1,EngineUpgrades!$D$17,IF(AN26=EngineUpgrades!$E$1,EngineUpgrades!$E$17,IF(AN26=EngineUpgrades!$F$1,EngineUpgrades!$F$17,IF(AN26=EngineUpgrades!$G$1,EngineUpgrades!$G$17,IF(AN26=EngineUpgrades!$H$1,EngineUpgrades!$H$17,"")))))</f>
        <v/>
      </c>
      <c r="AQ26" s="17">
        <v>23</v>
      </c>
      <c r="AR26" s="16" t="str">
        <f>IF(P26="Engine",_xlfn.XLOOKUP(_xlfn.CONCAT(N26,O26+AQ26),TechTree!$C$2:$C$500,TechTree!$D$2:$D$500,"Not Valid Combination",0,1),"")</f>
        <v/>
      </c>
    </row>
    <row r="27" spans="12:44" ht="180.5" x14ac:dyDescent="0.35">
      <c r="L27" s="12" t="str">
        <f t="shared" si="0"/>
        <v>@PART[]:AFTER[] // 
{
    @TechRequired = experimentalActuators
    spacePlaneSystemUpgradeType = mark2
}</v>
      </c>
      <c r="M27" s="9" t="str">
        <f>_xlfn.XLOOKUP(_xlfn.CONCAT(N27,O27),TechTree!$C$2:$C$500,TechTree!$D$2:$D$500,"Not Valid Combination",0,1)</f>
        <v>experimentalActuators</v>
      </c>
      <c r="N27" s="8" t="s">
        <v>199</v>
      </c>
      <c r="O27" s="8">
        <v>7</v>
      </c>
      <c r="P27" s="8" t="s">
        <v>287</v>
      </c>
      <c r="U27" s="10" t="s">
        <v>241</v>
      </c>
      <c r="V27" s="10" t="s">
        <v>257</v>
      </c>
      <c r="W27" s="10" t="s">
        <v>467</v>
      </c>
      <c r="X27" s="10" t="s">
        <v>292</v>
      </c>
      <c r="Y27" s="10" t="s">
        <v>446</v>
      </c>
      <c r="Z27" s="10" t="s">
        <v>330</v>
      </c>
      <c r="AB27" s="12" t="str">
        <f t="shared" si="1"/>
        <v>// Choose the one with the part that you want to represent the system
PARTUPGRADE:NEEDS[]
{
    name = mark2Upgrade
    partIcon = 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27" s="14"/>
      <c r="AD27" s="18" t="s">
        <v>330</v>
      </c>
      <c r="AE27" s="18">
        <v>28</v>
      </c>
      <c r="AF27" s="18" t="s">
        <v>447</v>
      </c>
      <c r="AG27" s="18" t="s">
        <v>448</v>
      </c>
      <c r="AH27" s="18" t="s">
        <v>449</v>
      </c>
      <c r="AI27" s="18"/>
      <c r="AJ27" s="18"/>
      <c r="AK27" s="19" t="str">
        <f t="shared" si="2"/>
        <v/>
      </c>
      <c r="AL27" s="14"/>
      <c r="AM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",U27),IF(P27="Engine",_xlfn.CONCAT("    engineUpgradeType = ",V27,CHAR(10),Parts!AP27,CHAR(10),"    enginePartUpgradeName = ",W27),IF(P27="Parachute","    parachuteUpgradeType = standard",IF(P27="Solar",_xlfn.CONCAT("    solarPanelUpgradeTier = ",O27),IF(OR(P27="System",P27="System and Space Capability")=TRUE,_xlfn.CONCAT("    spacePlaneSystemUpgradeType = ",W27,IF(P27="System and Space Capability",_xlfn.CONCAT(CHAR(10),"    spaceplaneUpgradeType = spaceCapable",CHAR(10),"    baseSkinTemp = ",CHAR(10),"    upgradeSkinTemp = "),"")),IF(P27="Fuel Tank",IF(X27="NA/Balloon","    KiwiFuelSwitchIgnore = true",IF(X27="standardLiquidFuel",_xlfn.CONCAT("    fuelTankUpgradeType = ",X27,CHAR(10),"    fuelTankSizeUpgrade = ",Y27),_xlfn.CONCAT("    fuelTankUpgradeType = ",X27))),"")))))))</f>
        <v xml:space="preserve">    spacePlaneSystemUpgradeType = mark2</v>
      </c>
      <c r="AN27" s="16" t="str">
        <f>IF(P27="Engine",VLOOKUP(V27,EngineUpgrades!$A$2:$C$15,2,FALSE),"")</f>
        <v/>
      </c>
      <c r="AO27" s="16" t="str">
        <f>IF(P27="Engine",VLOOKUP(V27,EngineUpgrades!$A$2:$C$15,3,FALSE),"")</f>
        <v/>
      </c>
      <c r="AP27" s="15" t="str">
        <f>IF(AN27=EngineUpgrades!$D$1,EngineUpgrades!$D$17,IF(AN27=EngineUpgrades!$E$1,EngineUpgrades!$E$17,IF(AN27=EngineUpgrades!$F$1,EngineUpgrades!$F$17,IF(AN27=EngineUpgrades!$G$1,EngineUpgrades!$G$17,IF(AN27=EngineUpgrades!$H$1,EngineUpgrades!$H$17,"")))))</f>
        <v/>
      </c>
      <c r="AQ27" s="17">
        <v>24</v>
      </c>
      <c r="AR27" s="16" t="str">
        <f>IF(P27="Engine",_xlfn.XLOOKUP(_xlfn.CONCAT(N27,O27+AQ27),TechTree!$C$2:$C$500,TechTree!$D$2:$D$500,"Not Valid Combination",0,1),"")</f>
        <v/>
      </c>
    </row>
    <row r="28" spans="12:44" ht="60.5" x14ac:dyDescent="0.35">
      <c r="L28" s="12" t="str">
        <f t="shared" si="0"/>
        <v>@PART[]:AFTER[] // 
{
    @TechRequired = experimentalActuators
    structuralUpgradeType = 7_8
}</v>
      </c>
      <c r="M28" s="9" t="str">
        <f>_xlfn.XLOOKUP(_xlfn.CONCAT(N28,O28),TechTree!$C$2:$C$500,TechTree!$D$2:$D$500,"Not Valid Combination",0,1)</f>
        <v>experimentalActuators</v>
      </c>
      <c r="N28" s="8" t="s">
        <v>199</v>
      </c>
      <c r="O28" s="8">
        <v>7</v>
      </c>
      <c r="P28" s="8" t="s">
        <v>6</v>
      </c>
      <c r="U28" s="10" t="s">
        <v>241</v>
      </c>
      <c r="V28" s="10" t="s">
        <v>257</v>
      </c>
      <c r="X28" s="10" t="s">
        <v>292</v>
      </c>
      <c r="Y28" s="10" t="s">
        <v>450</v>
      </c>
      <c r="Z28" s="10" t="s">
        <v>330</v>
      </c>
      <c r="AB28" s="12" t="str">
        <f t="shared" si="1"/>
        <v/>
      </c>
      <c r="AC28" s="14"/>
      <c r="AD28" s="18" t="s">
        <v>330</v>
      </c>
      <c r="AE28" s="18">
        <v>29</v>
      </c>
      <c r="AF28" s="18" t="s">
        <v>451</v>
      </c>
      <c r="AG28" s="18" t="s">
        <v>452</v>
      </c>
      <c r="AH28" s="18" t="s">
        <v>453</v>
      </c>
      <c r="AI28" s="18"/>
      <c r="AJ28" s="18"/>
      <c r="AK28" s="19" t="str">
        <f t="shared" si="2"/>
        <v/>
      </c>
      <c r="AL28" s="14"/>
      <c r="AM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",U28),IF(P28="Engine",_xlfn.CONCAT("    engineUpgradeType = ",V28,CHAR(10),Parts!AP28,CHAR(10),"    enginePartUpgradeName = ",W28),IF(P28="Parachute","    parachuteUpgradeType = standard",IF(P28="Solar",_xlfn.CONCAT("    solarPanelUpgradeTier = ",O28),IF(OR(P28="System",P28="System and Space Capability")=TRUE,_xlfn.CONCAT("    spacePlaneSystemUpgradeType = ",W28,IF(P28="System and Space Capability",_xlfn.CONCAT(CHAR(10),"    spaceplaneUpgradeType = spaceCapable",CHAR(10),"    baseSkinTemp = ",CHAR(10),"    upgradeSkinTemp = "),"")),IF(P28="Fuel Tank",IF(X28="NA/Balloon","    KiwiFuelSwitchIgnore = true",IF(X28="standardLiquidFuel",_xlfn.CONCAT("    fuelTankUpgradeType = ",X28,CHAR(10),"    fuelTankSizeUpgrade = ",Y28),_xlfn.CONCAT("    fuelTankUpgradeType = ",X28))),"")))))))</f>
        <v xml:space="preserve">    structuralUpgradeType = 7_8</v>
      </c>
      <c r="AN28" s="16" t="str">
        <f>IF(P28="Engine",VLOOKUP(V28,EngineUpgrades!$A$2:$C$15,2,FALSE),"")</f>
        <v/>
      </c>
      <c r="AO28" s="16" t="str">
        <f>IF(P28="Engine",VLOOKUP(V28,EngineUpgrades!$A$2:$C$15,3,FALSE),"")</f>
        <v/>
      </c>
      <c r="AP28" s="15" t="str">
        <f>IF(AN28=EngineUpgrades!$D$1,EngineUpgrades!$D$17,IF(AN28=EngineUpgrades!$E$1,EngineUpgrades!$E$17,IF(AN28=EngineUpgrades!$F$1,EngineUpgrades!$F$17,IF(AN28=EngineUpgrades!$G$1,EngineUpgrades!$G$17,IF(AN28=EngineUpgrades!$H$1,EngineUpgrades!$H$17,"")))))</f>
        <v/>
      </c>
      <c r="AQ28" s="17">
        <v>25</v>
      </c>
      <c r="AR28" s="16" t="str">
        <f>IF(P28="Engine",_xlfn.XLOOKUP(_xlfn.CONCAT(N28,O28+AQ28),TechTree!$C$2:$C$500,TechTree!$D$2:$D$500,"Not Valid Combination",0,1),"")</f>
        <v/>
      </c>
    </row>
    <row r="29" spans="12:44" ht="60.5" x14ac:dyDescent="0.35">
      <c r="L29" s="12" t="str">
        <f t="shared" si="0"/>
        <v>@PART[]:AFTER[] // 
{
    @TechRequired = actuators
    structuralUpgradeType = 5_6
}</v>
      </c>
      <c r="M29" s="9" t="str">
        <f>_xlfn.XLOOKUP(_xlfn.CONCAT(N29,O29),TechTree!$C$2:$C$500,TechTree!$D$2:$D$500,"Not Valid Combination",0,1)</f>
        <v>actuators</v>
      </c>
      <c r="N29" s="8" t="s">
        <v>199</v>
      </c>
      <c r="O29" s="8">
        <v>5</v>
      </c>
      <c r="P29" s="8" t="s">
        <v>6</v>
      </c>
      <c r="U29" s="10" t="s">
        <v>241</v>
      </c>
      <c r="V29" s="10" t="s">
        <v>257</v>
      </c>
      <c r="X29" s="10" t="s">
        <v>292</v>
      </c>
      <c r="Y29" s="10" t="s">
        <v>454</v>
      </c>
      <c r="Z29" s="10" t="s">
        <v>330</v>
      </c>
      <c r="AB29" s="12" t="str">
        <f t="shared" si="1"/>
        <v/>
      </c>
      <c r="AC29" s="14"/>
      <c r="AD29" s="18" t="s">
        <v>330</v>
      </c>
      <c r="AE29" s="18">
        <v>30</v>
      </c>
      <c r="AF29" s="18" t="s">
        <v>455</v>
      </c>
      <c r="AG29" s="18" t="s">
        <v>456</v>
      </c>
      <c r="AH29" s="18" t="s">
        <v>457</v>
      </c>
      <c r="AI29" s="18"/>
      <c r="AJ29" s="18"/>
      <c r="AK29" s="19" t="str">
        <f t="shared" si="2"/>
        <v/>
      </c>
      <c r="AL29" s="14"/>
      <c r="AM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",U29),IF(P29="Engine",_xlfn.CONCAT("    engineUpgradeType = ",V29,CHAR(10),Parts!AP29,CHAR(10),"    enginePartUpgradeName = ",W29),IF(P29="Parachute","    parachuteUpgradeType = standard",IF(P29="Solar",_xlfn.CONCAT("    solarPanelUpgradeTier = ",O29),IF(OR(P29="System",P29="System and Space Capability")=TRUE,_xlfn.CONCAT("    spacePlaneSystemUpgradeType = ",W29,IF(P29="System and Space Capability",_xlfn.CONCAT(CHAR(10),"    spaceplaneUpgradeType = spaceCapable",CHAR(10),"    baseSkinTemp = ",CHAR(10),"    upgradeSkinTemp = "),"")),IF(P29="Fuel Tank",IF(X29="NA/Balloon","    KiwiFuelSwitchIgnore = true",IF(X29="standardLiquidFuel",_xlfn.CONCAT("    fuelTankUpgradeType = ",X29,CHAR(10),"    fuelTankSizeUpgrade = ",Y29),_xlfn.CONCAT("    fuelTankUpgradeType = ",X29))),"")))))))</f>
        <v xml:space="preserve">    structuralUpgradeType = 5_6</v>
      </c>
      <c r="AN29" s="16" t="str">
        <f>IF(P29="Engine",VLOOKUP(V29,EngineUpgrades!$A$2:$C$15,2,FALSE),"")</f>
        <v/>
      </c>
      <c r="AO29" s="16" t="str">
        <f>IF(P29="Engine",VLOOKUP(V29,EngineUpgrades!$A$2:$C$15,3,FALSE),"")</f>
        <v/>
      </c>
      <c r="AP29" s="15" t="str">
        <f>IF(AN29=EngineUpgrades!$D$1,EngineUpgrades!$D$17,IF(AN29=EngineUpgrades!$E$1,EngineUpgrades!$E$17,IF(AN29=EngineUpgrades!$F$1,EngineUpgrades!$F$17,IF(AN29=EngineUpgrades!$G$1,EngineUpgrades!$G$17,IF(AN29=EngineUpgrades!$H$1,EngineUpgrades!$H$17,"")))))</f>
        <v/>
      </c>
      <c r="AQ29" s="17">
        <v>26</v>
      </c>
      <c r="AR29" s="16" t="str">
        <f>IF(P29="Engine",_xlfn.XLOOKUP(_xlfn.CONCAT(N29,O29+AQ29),TechTree!$C$2:$C$500,TechTree!$D$2:$D$500,"Not Valid Combination",0,1),"")</f>
        <v/>
      </c>
    </row>
    <row r="30" spans="12:44" ht="180.5" x14ac:dyDescent="0.35">
      <c r="L30" s="12" t="str">
        <f t="shared" si="0"/>
        <v>@PART[]:AFTER[] // 
{
    @TechRequired = generalConstruction
    spacePlaneSystemUpgradeType = mark1
    spaceplaneUpgradeType = spaceCapable
    baseSkinTemp = 
    upgradeSkinTemp = 
}</v>
      </c>
      <c r="M30" s="9" t="str">
        <f>_xlfn.XLOOKUP(_xlfn.CONCAT(N30,O30),TechTree!$C$2:$C$500,TechTree!$D$2:$D$500,"Not Valid Combination",0,1)</f>
        <v>generalConstruction</v>
      </c>
      <c r="N30" s="8" t="s">
        <v>199</v>
      </c>
      <c r="O30" s="8">
        <v>3</v>
      </c>
      <c r="P30" s="8" t="s">
        <v>311</v>
      </c>
      <c r="U30" s="10" t="s">
        <v>241</v>
      </c>
      <c r="V30" s="10" t="s">
        <v>257</v>
      </c>
      <c r="W30" s="10" t="s">
        <v>468</v>
      </c>
      <c r="X30" s="10" t="s">
        <v>292</v>
      </c>
      <c r="Y30" s="10" t="s">
        <v>458</v>
      </c>
      <c r="Z30" s="10" t="s">
        <v>330</v>
      </c>
      <c r="AB30" s="12" t="str">
        <f t="shared" si="1"/>
        <v>// Choose the one with the part that you want to represent the system
PARTUPGRADE:NEEDS[]
{
    name = mark1Upgrade
    partIcon = 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@PART[*]:HAS[#spacePlaneSystemUpgradeType[mark1]]:FOR[zzzKiwiTechTree]
{
    @description = #$description$ \n\n&lt;color=#ff0000&gt;The INSERT HERE System has upgrades in $@PARTUPGRADE[mark1Upgrade]/techRequired$!&lt;/color&gt; 
}</v>
      </c>
      <c r="AC30" s="14"/>
      <c r="AD30" s="18" t="s">
        <v>330</v>
      </c>
      <c r="AE30" s="18">
        <v>31</v>
      </c>
      <c r="AF30" s="18" t="s">
        <v>459</v>
      </c>
      <c r="AG30" s="18" t="s">
        <v>460</v>
      </c>
      <c r="AH30" s="18" t="s">
        <v>461</v>
      </c>
      <c r="AI30" s="18"/>
      <c r="AJ30" s="18"/>
      <c r="AK30" s="19" t="str">
        <f t="shared" si="2"/>
        <v/>
      </c>
      <c r="AL30" s="14"/>
      <c r="AM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",U30),IF(P30="Engine",_xlfn.CONCAT("    engineUpgradeType = ",V30,CHAR(10),Parts!AP30,CHAR(10),"    enginePartUpgradeName = ",W30),IF(P30="Parachute","    parachuteUpgradeType = standard",IF(P30="Solar",_xlfn.CONCAT("    solarPanelUpgradeTier = ",O30),IF(OR(P30="System",P30="System and Space Capability")=TRUE,_xlfn.CONCAT("    spacePlaneSystemUpgradeType = ",W30,IF(P30="System and Space Capability",_xlfn.CONCAT(CHAR(10),"    spaceplaneUpgradeType = spaceCapable",CHAR(10),"    baseSkinTemp = ",CHAR(10),"    upgradeSkinTemp = "),"")),IF(P30="Fuel Tank",IF(X30="NA/Balloon","    KiwiFuelSwitchIgnore = true",IF(X30="standardLiquidFuel",_xlfn.CONCAT("    fuelTankUpgradeType = ",X30,CHAR(10),"    fuelTankSizeUpgrade = ",Y30),_xlfn.CONCAT("    fuelTankUpgradeType = ",X30))),"")))))))</f>
        <v xml:space="preserve">    spacePlaneSystemUpgradeType = mark1
    spaceplaneUpgradeType = spaceCapable
    baseSkinTemp = 
    upgradeSkinTemp = </v>
      </c>
      <c r="AN30" s="16" t="str">
        <f>IF(P30="Engine",VLOOKUP(V30,EngineUpgrades!$A$2:$C$15,2,FALSE),"")</f>
        <v/>
      </c>
      <c r="AO30" s="16" t="str">
        <f>IF(P30="Engine",VLOOKUP(V30,EngineUpgrades!$A$2:$C$15,3,FALSE),"")</f>
        <v/>
      </c>
      <c r="AP30" s="15" t="str">
        <f>IF(AN30=EngineUpgrades!$D$1,EngineUpgrades!$D$17,IF(AN30=EngineUpgrades!$E$1,EngineUpgrades!$E$17,IF(AN30=EngineUpgrades!$F$1,EngineUpgrades!$F$17,IF(AN30=EngineUpgrades!$G$1,EngineUpgrades!$G$17,IF(AN30=EngineUpgrades!$H$1,EngineUpgrades!$H$17,"")))))</f>
        <v/>
      </c>
      <c r="AQ30" s="17">
        <v>27</v>
      </c>
      <c r="AR30" s="16" t="str">
        <f>IF(P30="Engine",_xlfn.XLOOKUP(_xlfn.CONCAT(N30,O30+AQ30),TechTree!$C$2:$C$500,TechTree!$D$2:$D$500,"Not Valid Combination",0,1),"")</f>
        <v/>
      </c>
    </row>
    <row r="31" spans="12:44" ht="180.5" x14ac:dyDescent="0.35">
      <c r="L31" s="12" t="str">
        <f t="shared" si="0"/>
        <v>@PART[]:AFTER[] // 
{
    @TechRequired = actuators
    spacePlaneSystemUpgradeType = mark2
    spaceplaneUpgradeType = spaceCapable
    baseSkinTemp = 
    upgradeSkinTemp = 
}</v>
      </c>
      <c r="M31" s="9" t="str">
        <f>_xlfn.XLOOKUP(_xlfn.CONCAT(N31,O31),TechTree!$C$2:$C$500,TechTree!$D$2:$D$500,"Not Valid Combination",0,1)</f>
        <v>actuators</v>
      </c>
      <c r="N31" s="8" t="s">
        <v>199</v>
      </c>
      <c r="O31" s="8">
        <v>5</v>
      </c>
      <c r="P31" s="8" t="s">
        <v>311</v>
      </c>
      <c r="U31" s="10" t="s">
        <v>241</v>
      </c>
      <c r="V31" s="10" t="s">
        <v>257</v>
      </c>
      <c r="W31" s="10" t="s">
        <v>467</v>
      </c>
      <c r="X31" s="10" t="s">
        <v>292</v>
      </c>
      <c r="Y31" s="10" t="s">
        <v>462</v>
      </c>
      <c r="Z31" s="10" t="s">
        <v>330</v>
      </c>
      <c r="AB31" s="12" t="str">
        <f t="shared" si="1"/>
        <v>// Choose the one with the part that you want to represent the system
PARTUPGRADE:NEEDS[]
{
    name = mark2Upgrade
    partIcon = 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31" s="14"/>
      <c r="AD31" s="18" t="s">
        <v>330</v>
      </c>
      <c r="AE31" s="18">
        <v>32</v>
      </c>
      <c r="AF31" s="18" t="s">
        <v>463</v>
      </c>
      <c r="AG31" s="18" t="s">
        <v>464</v>
      </c>
      <c r="AH31" s="18" t="s">
        <v>465</v>
      </c>
      <c r="AI31" s="18"/>
      <c r="AJ31" s="18"/>
      <c r="AK31" s="19" t="str">
        <f t="shared" si="2"/>
        <v/>
      </c>
      <c r="AL31" s="14"/>
      <c r="AM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",U31),IF(P31="Engine",_xlfn.CONCAT("    engineUpgradeType = ",V31,CHAR(10),Parts!AP31,CHAR(10),"    enginePartUpgradeName = ",W31),IF(P31="Parachute","    parachuteUpgradeType = standard",IF(P31="Solar",_xlfn.CONCAT("    solarPanelUpgradeTier = ",O31),IF(OR(P31="System",P31="System and Space Capability")=TRUE,_xlfn.CONCAT("    spacePlaneSystemUpgradeType = ",W31,IF(P31="System and Space Capability",_xlfn.CONCAT(CHAR(10),"    spaceplaneUpgradeType = spaceCapable",CHAR(10),"    baseSkinTemp = ",CHAR(10),"    upgradeSkinTemp = "),"")),IF(P31="Fuel Tank",IF(X31="NA/Balloon","    KiwiFuelSwitchIgnore = true",IF(X31="standardLiquidFuel",_xlfn.CONCAT("    fuelTankUpgradeType = ",X31,CHAR(10),"    fuelTankSizeUpgrade = ",Y31),_xlfn.CONCAT("    fuelTankUpgradeType = ",X31))),"")))))))</f>
        <v xml:space="preserve">    spacePlaneSystemUpgradeType = mark2
    spaceplaneUpgradeType = spaceCapable
    baseSkinTemp = 
    upgradeSkinTemp = </v>
      </c>
      <c r="AN31" s="16" t="str">
        <f>IF(P31="Engine",VLOOKUP(V31,EngineUpgrades!$A$2:$C$15,2,FALSE),"")</f>
        <v/>
      </c>
      <c r="AO31" s="16" t="str">
        <f>IF(P31="Engine",VLOOKUP(V31,EngineUpgrades!$A$2:$C$15,3,FALSE),"")</f>
        <v/>
      </c>
      <c r="AP31" s="15" t="str">
        <f>IF(AN31=EngineUpgrades!$D$1,EngineUpgrades!$D$17,IF(AN31=EngineUpgrades!$E$1,EngineUpgrades!$E$17,IF(AN31=EngineUpgrades!$F$1,EngineUpgrades!$F$17,IF(AN31=EngineUpgrades!$G$1,EngineUpgrades!$G$17,IF(AN31=EngineUpgrades!$H$1,EngineUpgrades!$H$17,"")))))</f>
        <v/>
      </c>
      <c r="AQ31" s="17">
        <v>28</v>
      </c>
      <c r="AR31" s="16" t="str">
        <f>IF(P31="Engine",_xlfn.XLOOKUP(_xlfn.CONCAT(N31,O31+AQ31),TechTree!$C$2:$C$500,TechTree!$D$2:$D$500,"Not Valid Combination",0,1),"")</f>
        <v/>
      </c>
    </row>
  </sheetData>
  <phoneticPr fontId="4" type="noConversion"/>
  <dataValidations count="4">
    <dataValidation type="whole" allowBlank="1" showInputMessage="1" showErrorMessage="1" sqref="O2:O31" xr:uid="{96BB0DB9-B2B7-4C58-8F48-970E70A268C9}">
      <formula1>0</formula1>
      <formula2>12</formula2>
    </dataValidation>
    <dataValidation type="list" allowBlank="1" showInputMessage="1" showErrorMessage="1" sqref="U2:U31" xr:uid="{60517796-EFF1-422E-B157-AD1B67F87809}">
      <formula1>"mk1PodUpgrade,mk2PodUpgrade,mk3PodUpgrade,mk4PodUpgrade"</formula1>
    </dataValidation>
    <dataValidation type="list" allowBlank="1" showInputMessage="1" showErrorMessage="1" sqref="AD2:AD31" xr:uid="{C38C90EA-499B-40A2-9B9C-EB4A90FA38B0}">
      <formula1>"No,Yes"</formula1>
    </dataValidation>
    <dataValidation type="list" allowBlank="1" showInputMessage="1" showErrorMessage="1" sqref="Z2:Z31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UpgradeTypes!$A$2:$A$11</xm:f>
          </x14:formula1>
          <xm:sqref>P2:P31</xm:sqref>
        </x14:dataValidation>
        <x14:dataValidation type="list" allowBlank="1" showInputMessage="1" showErrorMessage="1" xr:uid="{52BE2B23-CB07-48E8-83AB-6241900F89C0}">
          <x14:formula1>
            <xm:f>EngineUpgrades!$A$2:$A$15</xm:f>
          </x14:formula1>
          <xm:sqref>V2:V31</xm:sqref>
        </x14:dataValidation>
        <x14:dataValidation type="list" allowBlank="1" showInputMessage="1" showErrorMessage="1" xr:uid="{BD2AF8F5-D239-4203-A63C-1F4B7BBD5CAF}">
          <x14:formula1>
            <xm:f>UpgradeTypes!$A$2:$A$34</xm:f>
          </x14:formula1>
          <xm:sqref>P2:P31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X2:X31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Y2:Y31</xm:sqref>
        </x14:dataValidation>
        <x14:dataValidation type="list" allowBlank="1" showInputMessage="1" showErrorMessage="1" xr:uid="{C2C7DBC4-95A6-40AF-920C-71558FF5152D}">
          <x14:formula1>
            <xm:f>TechTree!$F$2:$F$41</xm:f>
          </x14:formula1>
          <xm:sqref>N2:N31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zoomScaleNormal="100" workbookViewId="0">
      <selection activeCell="F20" sqref="F20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197</v>
      </c>
      <c r="B1" t="s">
        <v>198</v>
      </c>
      <c r="C1" s="1" t="s">
        <v>226</v>
      </c>
      <c r="D1" t="s">
        <v>11</v>
      </c>
      <c r="F1" s="2" t="s">
        <v>225</v>
      </c>
    </row>
    <row r="2" spans="1:6" x14ac:dyDescent="0.35">
      <c r="A2" s="5" t="s">
        <v>199</v>
      </c>
      <c r="B2">
        <v>0</v>
      </c>
      <c r="C2" s="1" t="str">
        <f>_xlfn.CONCAT(A2,B2)</f>
        <v>Actuator0</v>
      </c>
      <c r="D2" t="s">
        <v>75</v>
      </c>
      <c r="F2" s="3" t="s">
        <v>199</v>
      </c>
    </row>
    <row r="3" spans="1:6" x14ac:dyDescent="0.35">
      <c r="A3" s="5" t="s">
        <v>199</v>
      </c>
      <c r="B3">
        <v>1</v>
      </c>
      <c r="C3" s="1" t="str">
        <f t="shared" ref="C3:C66" si="0">_xlfn.CONCAT(A3,B3)</f>
        <v>Actuator1</v>
      </c>
      <c r="D3" t="s">
        <v>19</v>
      </c>
      <c r="F3" s="4" t="s">
        <v>205</v>
      </c>
    </row>
    <row r="4" spans="1:6" x14ac:dyDescent="0.35">
      <c r="A4" s="5" t="s">
        <v>199</v>
      </c>
      <c r="B4">
        <v>2</v>
      </c>
      <c r="C4" s="1" t="str">
        <f t="shared" si="0"/>
        <v>Actuator2</v>
      </c>
      <c r="D4" t="s">
        <v>18</v>
      </c>
      <c r="F4" s="4" t="s">
        <v>216</v>
      </c>
    </row>
    <row r="5" spans="1:6" x14ac:dyDescent="0.35">
      <c r="A5" s="5" t="s">
        <v>199</v>
      </c>
      <c r="B5">
        <v>3</v>
      </c>
      <c r="C5" s="1" t="str">
        <f t="shared" si="0"/>
        <v>Actuator3</v>
      </c>
      <c r="D5" t="s">
        <v>77</v>
      </c>
      <c r="F5" s="4" t="s">
        <v>208</v>
      </c>
    </row>
    <row r="6" spans="1:6" x14ac:dyDescent="0.35">
      <c r="A6" s="5" t="s">
        <v>199</v>
      </c>
      <c r="B6">
        <v>4</v>
      </c>
      <c r="C6" s="1" t="str">
        <f t="shared" si="0"/>
        <v>Actuator4</v>
      </c>
      <c r="D6" t="s">
        <v>86</v>
      </c>
      <c r="F6" s="4" t="s">
        <v>356</v>
      </c>
    </row>
    <row r="7" spans="1:6" x14ac:dyDescent="0.35">
      <c r="A7" s="5" t="s">
        <v>199</v>
      </c>
      <c r="B7">
        <v>5</v>
      </c>
      <c r="C7" s="1" t="str">
        <f t="shared" si="0"/>
        <v>Actuator5</v>
      </c>
      <c r="D7" t="s">
        <v>30</v>
      </c>
      <c r="F7" s="4" t="s">
        <v>201</v>
      </c>
    </row>
    <row r="8" spans="1:6" x14ac:dyDescent="0.35">
      <c r="A8" s="5" t="s">
        <v>199</v>
      </c>
      <c r="B8">
        <v>6</v>
      </c>
      <c r="C8" s="1" t="str">
        <f t="shared" si="0"/>
        <v>Actuator6</v>
      </c>
      <c r="D8" t="s">
        <v>71</v>
      </c>
      <c r="F8" s="4" t="s">
        <v>203</v>
      </c>
    </row>
    <row r="9" spans="1:6" x14ac:dyDescent="0.35">
      <c r="A9" s="5" t="s">
        <v>199</v>
      </c>
      <c r="B9">
        <v>7</v>
      </c>
      <c r="C9" s="1" t="str">
        <f t="shared" si="0"/>
        <v>Actuator7</v>
      </c>
      <c r="D9" t="s">
        <v>79</v>
      </c>
      <c r="F9" s="4" t="s">
        <v>228</v>
      </c>
    </row>
    <row r="10" spans="1:6" x14ac:dyDescent="0.35">
      <c r="A10" s="5" t="s">
        <v>199</v>
      </c>
      <c r="B10">
        <v>8</v>
      </c>
      <c r="C10" s="1" t="str">
        <f t="shared" si="0"/>
        <v>Actuator8</v>
      </c>
      <c r="D10" t="s">
        <v>200</v>
      </c>
      <c r="F10" s="4" t="s">
        <v>212</v>
      </c>
    </row>
    <row r="11" spans="1:6" x14ac:dyDescent="0.35">
      <c r="A11" s="5" t="s">
        <v>205</v>
      </c>
      <c r="B11">
        <v>0</v>
      </c>
      <c r="C11" s="1" t="str">
        <f t="shared" si="0"/>
        <v>Adapters Fairings Nose Cones0</v>
      </c>
      <c r="D11" t="s">
        <v>75</v>
      </c>
      <c r="F11" s="4" t="s">
        <v>210</v>
      </c>
    </row>
    <row r="12" spans="1:6" x14ac:dyDescent="0.35">
      <c r="A12" s="5" t="s">
        <v>205</v>
      </c>
      <c r="B12">
        <v>1</v>
      </c>
      <c r="C12" s="1" t="str">
        <f t="shared" si="0"/>
        <v>Adapters Fairings Nose Cones1</v>
      </c>
      <c r="D12" t="s">
        <v>19</v>
      </c>
      <c r="F12" s="4" t="s">
        <v>343</v>
      </c>
    </row>
    <row r="13" spans="1:6" x14ac:dyDescent="0.35">
      <c r="A13" s="5" t="s">
        <v>205</v>
      </c>
      <c r="B13">
        <v>2</v>
      </c>
      <c r="C13" s="1" t="str">
        <f t="shared" si="0"/>
        <v>Adapters Fairings Nose Cones2</v>
      </c>
      <c r="D13" t="s">
        <v>18</v>
      </c>
      <c r="F13" s="4" t="s">
        <v>229</v>
      </c>
    </row>
    <row r="14" spans="1:6" x14ac:dyDescent="0.35">
      <c r="A14" s="5" t="s">
        <v>205</v>
      </c>
      <c r="B14">
        <v>3</v>
      </c>
      <c r="C14" s="1" t="str">
        <f t="shared" si="0"/>
        <v>Adapters Fairings Nose Cones3</v>
      </c>
      <c r="D14" t="s">
        <v>77</v>
      </c>
      <c r="F14" s="4" t="s">
        <v>227</v>
      </c>
    </row>
    <row r="15" spans="1:6" x14ac:dyDescent="0.35">
      <c r="A15" s="5" t="s">
        <v>205</v>
      </c>
      <c r="B15">
        <v>4</v>
      </c>
      <c r="C15" s="1" t="str">
        <f t="shared" si="0"/>
        <v>Adapters Fairings Nose Cones4</v>
      </c>
      <c r="D15" t="s">
        <v>86</v>
      </c>
      <c r="F15" s="4" t="s">
        <v>202</v>
      </c>
    </row>
    <row r="16" spans="1:6" x14ac:dyDescent="0.35">
      <c r="A16" s="5" t="s">
        <v>205</v>
      </c>
      <c r="B16">
        <v>5</v>
      </c>
      <c r="C16" s="1" t="str">
        <f t="shared" si="0"/>
        <v>Adapters Fairings Nose Cones5</v>
      </c>
      <c r="D16" t="s">
        <v>69</v>
      </c>
      <c r="F16" s="4" t="s">
        <v>221</v>
      </c>
    </row>
    <row r="17" spans="1:6" x14ac:dyDescent="0.35">
      <c r="A17" s="5" t="s">
        <v>205</v>
      </c>
      <c r="B17">
        <v>6</v>
      </c>
      <c r="C17" s="1" t="str">
        <f t="shared" si="0"/>
        <v>Adapters Fairings Nose Cones6</v>
      </c>
      <c r="D17" t="s">
        <v>67</v>
      </c>
      <c r="F17" s="4" t="s">
        <v>218</v>
      </c>
    </row>
    <row r="18" spans="1:6" x14ac:dyDescent="0.35">
      <c r="A18" s="5" t="s">
        <v>205</v>
      </c>
      <c r="B18">
        <v>7</v>
      </c>
      <c r="C18" s="1" t="str">
        <f t="shared" si="0"/>
        <v>Adapters Fairings Nose Cones7</v>
      </c>
      <c r="D18" t="s">
        <v>64</v>
      </c>
      <c r="F18" s="4" t="s">
        <v>211</v>
      </c>
    </row>
    <row r="19" spans="1:6" x14ac:dyDescent="0.35">
      <c r="A19" s="5" t="s">
        <v>205</v>
      </c>
      <c r="B19">
        <v>8</v>
      </c>
      <c r="C19" s="1" t="str">
        <f t="shared" si="0"/>
        <v>Adapters Fairings Nose Cones8</v>
      </c>
      <c r="D19" t="s">
        <v>167</v>
      </c>
      <c r="F19" s="4" t="s">
        <v>337</v>
      </c>
    </row>
    <row r="20" spans="1:6" x14ac:dyDescent="0.35">
      <c r="A20" s="5" t="s">
        <v>205</v>
      </c>
      <c r="B20">
        <v>9</v>
      </c>
      <c r="C20" s="1" t="str">
        <f t="shared" si="0"/>
        <v>Adapters Fairings Nose Cones9</v>
      </c>
      <c r="D20" t="s">
        <v>195</v>
      </c>
      <c r="F20" s="4" t="s">
        <v>339</v>
      </c>
    </row>
    <row r="21" spans="1:6" x14ac:dyDescent="0.35">
      <c r="A21" s="6" t="s">
        <v>216</v>
      </c>
      <c r="B21">
        <v>0</v>
      </c>
      <c r="C21" s="1" t="str">
        <f t="shared" si="0"/>
        <v>Antenna0</v>
      </c>
      <c r="D21" t="s">
        <v>75</v>
      </c>
      <c r="F21" s="4" t="s">
        <v>338</v>
      </c>
    </row>
    <row r="22" spans="1:6" x14ac:dyDescent="0.35">
      <c r="A22" s="6" t="s">
        <v>216</v>
      </c>
      <c r="B22">
        <v>1</v>
      </c>
      <c r="C22" s="1" t="str">
        <f t="shared" si="0"/>
        <v>Antenna1</v>
      </c>
      <c r="D22" t="s">
        <v>115</v>
      </c>
      <c r="F22" s="4" t="s">
        <v>336</v>
      </c>
    </row>
    <row r="23" spans="1:6" x14ac:dyDescent="0.35">
      <c r="A23" s="6" t="s">
        <v>216</v>
      </c>
      <c r="B23">
        <v>2</v>
      </c>
      <c r="C23" s="1" t="str">
        <f t="shared" si="0"/>
        <v>Antenna2</v>
      </c>
      <c r="D23" t="s">
        <v>43</v>
      </c>
      <c r="F23" s="4" t="s">
        <v>217</v>
      </c>
    </row>
    <row r="24" spans="1:6" x14ac:dyDescent="0.35">
      <c r="A24" s="6" t="s">
        <v>216</v>
      </c>
      <c r="B24">
        <v>3</v>
      </c>
      <c r="C24" s="1" t="str">
        <f t="shared" si="0"/>
        <v>Antenna3</v>
      </c>
      <c r="D24" t="s">
        <v>36</v>
      </c>
      <c r="F24" s="4" t="s">
        <v>353</v>
      </c>
    </row>
    <row r="25" spans="1:6" x14ac:dyDescent="0.35">
      <c r="A25" s="6" t="s">
        <v>216</v>
      </c>
      <c r="B25">
        <v>4</v>
      </c>
      <c r="C25" s="1" t="str">
        <f t="shared" si="0"/>
        <v>Antenna4</v>
      </c>
      <c r="D25" t="s">
        <v>51</v>
      </c>
      <c r="F25" s="4" t="s">
        <v>223</v>
      </c>
    </row>
    <row r="26" spans="1:6" x14ac:dyDescent="0.35">
      <c r="A26" s="6" t="s">
        <v>216</v>
      </c>
      <c r="B26">
        <v>5</v>
      </c>
      <c r="C26" s="1" t="str">
        <f t="shared" si="0"/>
        <v>Antenna5</v>
      </c>
      <c r="D26" t="s">
        <v>84</v>
      </c>
      <c r="F26" s="4" t="s">
        <v>334</v>
      </c>
    </row>
    <row r="27" spans="1:6" x14ac:dyDescent="0.35">
      <c r="A27" s="6" t="s">
        <v>216</v>
      </c>
      <c r="B27">
        <v>6</v>
      </c>
      <c r="C27" s="1" t="str">
        <f t="shared" si="0"/>
        <v>Antenna6</v>
      </c>
      <c r="D27" t="s">
        <v>173</v>
      </c>
      <c r="F27" s="4" t="s">
        <v>215</v>
      </c>
    </row>
    <row r="28" spans="1:6" x14ac:dyDescent="0.35">
      <c r="A28" s="6" t="s">
        <v>216</v>
      </c>
      <c r="B28">
        <v>7</v>
      </c>
      <c r="C28" s="1" t="str">
        <f t="shared" si="0"/>
        <v>Antenna7</v>
      </c>
      <c r="D28" t="s">
        <v>105</v>
      </c>
      <c r="F28" s="4" t="s">
        <v>230</v>
      </c>
    </row>
    <row r="29" spans="1:6" x14ac:dyDescent="0.35">
      <c r="A29" s="6" t="s">
        <v>216</v>
      </c>
      <c r="B29">
        <v>8</v>
      </c>
      <c r="C29" s="1" t="str">
        <f t="shared" si="0"/>
        <v>Antenna8</v>
      </c>
      <c r="D29" t="s">
        <v>104</v>
      </c>
      <c r="F29" s="4" t="s">
        <v>219</v>
      </c>
    </row>
    <row r="30" spans="1:6" x14ac:dyDescent="0.35">
      <c r="A30" s="6" t="s">
        <v>216</v>
      </c>
      <c r="B30">
        <v>9</v>
      </c>
      <c r="C30" s="1" t="str">
        <f t="shared" si="0"/>
        <v>Antenna9</v>
      </c>
      <c r="D30" t="s">
        <v>106</v>
      </c>
      <c r="F30" s="4" t="s">
        <v>204</v>
      </c>
    </row>
    <row r="31" spans="1:6" x14ac:dyDescent="0.35">
      <c r="A31" s="6" t="s">
        <v>216</v>
      </c>
      <c r="B31">
        <v>10</v>
      </c>
      <c r="C31" s="1" t="str">
        <f t="shared" si="0"/>
        <v>Antenna10</v>
      </c>
      <c r="D31" t="s">
        <v>174</v>
      </c>
      <c r="F31" s="4" t="s">
        <v>207</v>
      </c>
    </row>
    <row r="32" spans="1:6" x14ac:dyDescent="0.35">
      <c r="A32" s="6" t="s">
        <v>216</v>
      </c>
      <c r="B32">
        <v>11</v>
      </c>
      <c r="C32" s="1" t="str">
        <f t="shared" si="0"/>
        <v>Antenna11</v>
      </c>
      <c r="D32" t="s">
        <v>231</v>
      </c>
      <c r="F32" s="4" t="s">
        <v>7</v>
      </c>
    </row>
    <row r="33" spans="1:6" x14ac:dyDescent="0.35">
      <c r="A33" s="6" t="s">
        <v>208</v>
      </c>
      <c r="B33">
        <v>0</v>
      </c>
      <c r="C33" s="1" t="str">
        <f t="shared" si="0"/>
        <v>Batteries0</v>
      </c>
      <c r="D33" t="s">
        <v>75</v>
      </c>
      <c r="F33" s="4" t="s">
        <v>209</v>
      </c>
    </row>
    <row r="34" spans="1:6" x14ac:dyDescent="0.35">
      <c r="A34" s="6" t="s">
        <v>208</v>
      </c>
      <c r="B34">
        <v>1</v>
      </c>
      <c r="C34" s="1" t="str">
        <f t="shared" si="0"/>
        <v>Batteries1</v>
      </c>
      <c r="D34" t="s">
        <v>115</v>
      </c>
      <c r="F34" s="4" t="s">
        <v>214</v>
      </c>
    </row>
    <row r="35" spans="1:6" x14ac:dyDescent="0.35">
      <c r="A35" s="6" t="s">
        <v>208</v>
      </c>
      <c r="B35">
        <v>2</v>
      </c>
      <c r="C35" s="1" t="str">
        <f t="shared" si="0"/>
        <v>Batteries2</v>
      </c>
      <c r="D35" t="s">
        <v>43</v>
      </c>
      <c r="F35" s="4" t="s">
        <v>213</v>
      </c>
    </row>
    <row r="36" spans="1:6" x14ac:dyDescent="0.35">
      <c r="A36" s="6" t="s">
        <v>208</v>
      </c>
      <c r="B36">
        <v>3</v>
      </c>
      <c r="C36" s="1" t="str">
        <f t="shared" si="0"/>
        <v>Batteries3</v>
      </c>
      <c r="D36" t="s">
        <v>120</v>
      </c>
      <c r="F36" s="4" t="s">
        <v>352</v>
      </c>
    </row>
    <row r="37" spans="1:6" x14ac:dyDescent="0.35">
      <c r="A37" s="6" t="s">
        <v>208</v>
      </c>
      <c r="B37">
        <v>4</v>
      </c>
      <c r="C37" s="1" t="str">
        <f t="shared" si="0"/>
        <v>Batteries4</v>
      </c>
      <c r="D37" t="s">
        <v>45</v>
      </c>
      <c r="F37" s="4" t="s">
        <v>206</v>
      </c>
    </row>
    <row r="38" spans="1:6" x14ac:dyDescent="0.35">
      <c r="A38" s="6" t="s">
        <v>208</v>
      </c>
      <c r="B38">
        <v>5</v>
      </c>
      <c r="C38" s="1" t="str">
        <f t="shared" si="0"/>
        <v>Batteries5</v>
      </c>
      <c r="D38" t="s">
        <v>44</v>
      </c>
      <c r="F38" s="4" t="s">
        <v>224</v>
      </c>
    </row>
    <row r="39" spans="1:6" x14ac:dyDescent="0.35">
      <c r="A39" s="6" t="s">
        <v>208</v>
      </c>
      <c r="B39">
        <v>6</v>
      </c>
      <c r="C39" s="1" t="str">
        <f t="shared" si="0"/>
        <v>Batteries6</v>
      </c>
      <c r="D39" t="s">
        <v>58</v>
      </c>
      <c r="F39" s="4" t="s">
        <v>222</v>
      </c>
    </row>
    <row r="40" spans="1:6" x14ac:dyDescent="0.35">
      <c r="A40" s="6" t="s">
        <v>208</v>
      </c>
      <c r="B40">
        <v>7</v>
      </c>
      <c r="C40" s="1" t="str">
        <f t="shared" si="0"/>
        <v>Batteries7</v>
      </c>
      <c r="D40" t="s">
        <v>140</v>
      </c>
      <c r="F40" s="4" t="s">
        <v>220</v>
      </c>
    </row>
    <row r="41" spans="1:6" x14ac:dyDescent="0.35">
      <c r="A41" s="6" t="s">
        <v>208</v>
      </c>
      <c r="B41">
        <v>8</v>
      </c>
      <c r="C41" s="1" t="str">
        <f t="shared" si="0"/>
        <v>Batteries8</v>
      </c>
      <c r="D41" t="s">
        <v>151</v>
      </c>
      <c r="F41" s="20" t="s">
        <v>110</v>
      </c>
    </row>
    <row r="42" spans="1:6" x14ac:dyDescent="0.35">
      <c r="A42" s="6" t="s">
        <v>208</v>
      </c>
      <c r="B42">
        <v>9</v>
      </c>
      <c r="C42" s="1" t="str">
        <f t="shared" si="0"/>
        <v>Batteries9</v>
      </c>
      <c r="D42" t="s">
        <v>168</v>
      </c>
    </row>
    <row r="43" spans="1:6" x14ac:dyDescent="0.35">
      <c r="A43" s="6" t="s">
        <v>208</v>
      </c>
      <c r="B43">
        <v>10</v>
      </c>
      <c r="C43" s="1" t="str">
        <f t="shared" si="0"/>
        <v>Batteries10</v>
      </c>
      <c r="D43" t="s">
        <v>312</v>
      </c>
    </row>
    <row r="44" spans="1:6" x14ac:dyDescent="0.35">
      <c r="A44" s="6" t="s">
        <v>208</v>
      </c>
      <c r="B44">
        <v>11</v>
      </c>
      <c r="C44" s="1" t="str">
        <f t="shared" si="0"/>
        <v>Batteries11</v>
      </c>
      <c r="D44" t="s">
        <v>313</v>
      </c>
    </row>
    <row r="45" spans="1:6" x14ac:dyDescent="0.35">
      <c r="A45" s="6" t="s">
        <v>208</v>
      </c>
      <c r="B45">
        <v>12</v>
      </c>
      <c r="C45" s="1" t="str">
        <f t="shared" si="0"/>
        <v>Batteries12</v>
      </c>
      <c r="D45" t="s">
        <v>314</v>
      </c>
    </row>
    <row r="46" spans="1:6" x14ac:dyDescent="0.35">
      <c r="A46" s="6" t="s">
        <v>201</v>
      </c>
      <c r="B46">
        <v>0</v>
      </c>
      <c r="C46" s="1" t="str">
        <f t="shared" si="0"/>
        <v>Cockpits0</v>
      </c>
      <c r="D46" t="s">
        <v>75</v>
      </c>
    </row>
    <row r="47" spans="1:6" x14ac:dyDescent="0.35">
      <c r="A47" s="6" t="s">
        <v>201</v>
      </c>
      <c r="B47">
        <v>1</v>
      </c>
      <c r="C47" s="1" t="str">
        <f t="shared" si="0"/>
        <v>Cockpits1</v>
      </c>
      <c r="D47" t="s">
        <v>76</v>
      </c>
    </row>
    <row r="48" spans="1:6" x14ac:dyDescent="0.35">
      <c r="A48" s="6" t="s">
        <v>201</v>
      </c>
      <c r="B48">
        <v>2</v>
      </c>
      <c r="C48" s="1" t="str">
        <f t="shared" si="0"/>
        <v>Cockpits2</v>
      </c>
      <c r="D48" t="s">
        <v>78</v>
      </c>
    </row>
    <row r="49" spans="1:4" x14ac:dyDescent="0.35">
      <c r="A49" s="6" t="s">
        <v>201</v>
      </c>
      <c r="B49">
        <v>3</v>
      </c>
      <c r="C49" s="1" t="str">
        <f t="shared" si="0"/>
        <v>Cockpits3</v>
      </c>
      <c r="D49" t="s">
        <v>82</v>
      </c>
    </row>
    <row r="50" spans="1:4" x14ac:dyDescent="0.35">
      <c r="A50" s="6" t="s">
        <v>201</v>
      </c>
      <c r="B50">
        <v>4</v>
      </c>
      <c r="C50" s="1" t="str">
        <f t="shared" si="0"/>
        <v>Cockpits4</v>
      </c>
      <c r="D50" t="s">
        <v>114</v>
      </c>
    </row>
    <row r="51" spans="1:4" x14ac:dyDescent="0.35">
      <c r="A51" s="6" t="s">
        <v>201</v>
      </c>
      <c r="B51">
        <v>5</v>
      </c>
      <c r="C51" s="1" t="str">
        <f t="shared" si="0"/>
        <v>Cockpits5</v>
      </c>
      <c r="D51" t="s">
        <v>15</v>
      </c>
    </row>
    <row r="52" spans="1:4" x14ac:dyDescent="0.35">
      <c r="A52" s="6" t="s">
        <v>201</v>
      </c>
      <c r="B52">
        <v>6</v>
      </c>
      <c r="C52" s="1" t="str">
        <f t="shared" si="0"/>
        <v>Cockpits6</v>
      </c>
      <c r="D52" t="s">
        <v>142</v>
      </c>
    </row>
    <row r="53" spans="1:4" x14ac:dyDescent="0.35">
      <c r="A53" s="6" t="s">
        <v>201</v>
      </c>
      <c r="B53">
        <v>7</v>
      </c>
      <c r="C53" s="1" t="str">
        <f t="shared" si="0"/>
        <v>Cockpits7</v>
      </c>
      <c r="D53" t="s">
        <v>29</v>
      </c>
    </row>
    <row r="54" spans="1:4" x14ac:dyDescent="0.35">
      <c r="A54" s="6" t="s">
        <v>201</v>
      </c>
      <c r="B54">
        <v>8</v>
      </c>
      <c r="C54" s="1" t="str">
        <f t="shared" si="0"/>
        <v>Cockpits8</v>
      </c>
      <c r="D54" t="s">
        <v>171</v>
      </c>
    </row>
    <row r="55" spans="1:4" x14ac:dyDescent="0.35">
      <c r="A55" s="6" t="s">
        <v>201</v>
      </c>
      <c r="B55">
        <v>9</v>
      </c>
      <c r="C55" s="1" t="str">
        <f t="shared" si="0"/>
        <v>Cockpits9</v>
      </c>
      <c r="D55" t="s">
        <v>315</v>
      </c>
    </row>
    <row r="56" spans="1:4" x14ac:dyDescent="0.35">
      <c r="A56" s="5" t="s">
        <v>203</v>
      </c>
      <c r="B56">
        <v>4</v>
      </c>
      <c r="C56" s="1" t="str">
        <f t="shared" si="0"/>
        <v>Command Modules4</v>
      </c>
      <c r="D56" t="s">
        <v>143</v>
      </c>
    </row>
    <row r="57" spans="1:4" x14ac:dyDescent="0.35">
      <c r="A57" s="5" t="s">
        <v>203</v>
      </c>
      <c r="B57">
        <v>5</v>
      </c>
      <c r="C57" s="1" t="str">
        <f t="shared" si="0"/>
        <v>Command Modules5</v>
      </c>
      <c r="D57" t="s">
        <v>23</v>
      </c>
    </row>
    <row r="58" spans="1:4" x14ac:dyDescent="0.35">
      <c r="A58" s="5" t="s">
        <v>203</v>
      </c>
      <c r="B58">
        <v>6</v>
      </c>
      <c r="C58" s="1" t="str">
        <f t="shared" si="0"/>
        <v>Command Modules6</v>
      </c>
      <c r="D58" t="s">
        <v>144</v>
      </c>
    </row>
    <row r="59" spans="1:4" x14ac:dyDescent="0.35">
      <c r="A59" s="5" t="s">
        <v>203</v>
      </c>
      <c r="B59">
        <v>7</v>
      </c>
      <c r="C59" s="1" t="str">
        <f t="shared" si="0"/>
        <v>Command Modules7</v>
      </c>
      <c r="D59" t="s">
        <v>54</v>
      </c>
    </row>
    <row r="60" spans="1:4" x14ac:dyDescent="0.35">
      <c r="A60" s="5" t="s">
        <v>203</v>
      </c>
      <c r="B60">
        <v>8</v>
      </c>
      <c r="C60" s="1" t="str">
        <f t="shared" si="0"/>
        <v>Command Modules8</v>
      </c>
      <c r="D60" t="s">
        <v>158</v>
      </c>
    </row>
    <row r="61" spans="1:4" x14ac:dyDescent="0.35">
      <c r="A61" s="5" t="s">
        <v>203</v>
      </c>
      <c r="B61">
        <v>9</v>
      </c>
      <c r="C61" s="1" t="str">
        <f t="shared" si="0"/>
        <v>Command Modules9</v>
      </c>
      <c r="D61" t="s">
        <v>160</v>
      </c>
    </row>
    <row r="62" spans="1:4" x14ac:dyDescent="0.35">
      <c r="A62" s="5" t="s">
        <v>228</v>
      </c>
      <c r="B62">
        <v>4</v>
      </c>
      <c r="C62" s="1" t="str">
        <f t="shared" si="0"/>
        <v>Command Module Extensions4</v>
      </c>
      <c r="D62" t="s">
        <v>22</v>
      </c>
    </row>
    <row r="63" spans="1:4" x14ac:dyDescent="0.35">
      <c r="A63" s="5" t="s">
        <v>228</v>
      </c>
      <c r="B63">
        <v>5</v>
      </c>
      <c r="C63" s="1" t="str">
        <f t="shared" si="0"/>
        <v>Command Module Extensions5</v>
      </c>
      <c r="D63" t="s">
        <v>21</v>
      </c>
    </row>
    <row r="64" spans="1:4" x14ac:dyDescent="0.35">
      <c r="A64" s="5" t="s">
        <v>228</v>
      </c>
      <c r="B64">
        <v>6</v>
      </c>
      <c r="C64" s="1" t="str">
        <f t="shared" si="0"/>
        <v>Command Module Extensions6</v>
      </c>
      <c r="D64" t="s">
        <v>16</v>
      </c>
    </row>
    <row r="65" spans="1:4" x14ac:dyDescent="0.35">
      <c r="A65" s="5" t="s">
        <v>228</v>
      </c>
      <c r="B65">
        <v>7</v>
      </c>
      <c r="C65" s="1" t="str">
        <f t="shared" si="0"/>
        <v>Command Module Extensions7</v>
      </c>
      <c r="D65" t="s">
        <v>54</v>
      </c>
    </row>
    <row r="66" spans="1:4" x14ac:dyDescent="0.35">
      <c r="A66" s="5" t="s">
        <v>228</v>
      </c>
      <c r="B66">
        <v>8</v>
      </c>
      <c r="C66" s="1" t="str">
        <f t="shared" si="0"/>
        <v>Command Module Extensions8</v>
      </c>
      <c r="D66" t="s">
        <v>332</v>
      </c>
    </row>
    <row r="67" spans="1:4" x14ac:dyDescent="0.35">
      <c r="A67" s="5" t="s">
        <v>228</v>
      </c>
      <c r="B67">
        <v>9</v>
      </c>
      <c r="C67" s="1" t="str">
        <f t="shared" ref="C67:C130" si="1">_xlfn.CONCAT(A67,B67)</f>
        <v>Command Module Extensions9</v>
      </c>
      <c r="D67" t="s">
        <v>159</v>
      </c>
    </row>
    <row r="68" spans="1:4" x14ac:dyDescent="0.35">
      <c r="A68" s="5" t="s">
        <v>212</v>
      </c>
      <c r="B68">
        <v>0</v>
      </c>
      <c r="C68" s="1" t="str">
        <f t="shared" si="1"/>
        <v>Cryogenic Engines0</v>
      </c>
      <c r="D68" t="s">
        <v>75</v>
      </c>
    </row>
    <row r="69" spans="1:4" x14ac:dyDescent="0.35">
      <c r="A69" s="5" t="s">
        <v>212</v>
      </c>
      <c r="B69">
        <v>1</v>
      </c>
      <c r="C69" s="1" t="str">
        <f t="shared" si="1"/>
        <v>Cryogenic Engines1</v>
      </c>
      <c r="D69" t="s">
        <v>191</v>
      </c>
    </row>
    <row r="70" spans="1:4" x14ac:dyDescent="0.35">
      <c r="A70" s="5" t="s">
        <v>212</v>
      </c>
      <c r="B70">
        <v>2</v>
      </c>
      <c r="C70" s="1" t="str">
        <f t="shared" si="1"/>
        <v>Cryogenic Engines2</v>
      </c>
      <c r="D70" t="s">
        <v>165</v>
      </c>
    </row>
    <row r="71" spans="1:4" x14ac:dyDescent="0.35">
      <c r="A71" s="5" t="s">
        <v>212</v>
      </c>
      <c r="B71">
        <v>3</v>
      </c>
      <c r="C71" s="1" t="str">
        <f t="shared" si="1"/>
        <v>Cryogenic Engines3</v>
      </c>
      <c r="D71" t="s">
        <v>181</v>
      </c>
    </row>
    <row r="72" spans="1:4" x14ac:dyDescent="0.35">
      <c r="A72" s="5" t="s">
        <v>212</v>
      </c>
      <c r="B72">
        <v>4</v>
      </c>
      <c r="C72" s="1" t="str">
        <f t="shared" si="1"/>
        <v>Cryogenic Engines4</v>
      </c>
      <c r="D72" t="s">
        <v>156</v>
      </c>
    </row>
    <row r="73" spans="1:4" x14ac:dyDescent="0.35">
      <c r="A73" s="5" t="s">
        <v>212</v>
      </c>
      <c r="B73">
        <v>5</v>
      </c>
      <c r="C73" s="1" t="str">
        <f t="shared" si="1"/>
        <v>Cryogenic Engines5</v>
      </c>
      <c r="D73" t="s">
        <v>150</v>
      </c>
    </row>
    <row r="74" spans="1:4" x14ac:dyDescent="0.35">
      <c r="A74" s="5" t="s">
        <v>212</v>
      </c>
      <c r="B74">
        <v>6</v>
      </c>
      <c r="C74" s="1" t="str">
        <f t="shared" si="1"/>
        <v>Cryogenic Engines6</v>
      </c>
      <c r="D74" t="s">
        <v>135</v>
      </c>
    </row>
    <row r="75" spans="1:4" x14ac:dyDescent="0.35">
      <c r="A75" s="5" t="s">
        <v>212</v>
      </c>
      <c r="B75">
        <v>7</v>
      </c>
      <c r="C75" s="1" t="str">
        <f t="shared" si="1"/>
        <v>Cryogenic Engines7</v>
      </c>
      <c r="D75" t="s">
        <v>131</v>
      </c>
    </row>
    <row r="76" spans="1:4" x14ac:dyDescent="0.35">
      <c r="A76" s="5" t="s">
        <v>212</v>
      </c>
      <c r="B76">
        <v>8</v>
      </c>
      <c r="C76" s="1" t="str">
        <f t="shared" si="1"/>
        <v>Cryogenic Engines8</v>
      </c>
      <c r="D76" t="s">
        <v>60</v>
      </c>
    </row>
    <row r="77" spans="1:4" x14ac:dyDescent="0.35">
      <c r="A77" s="5" t="s">
        <v>212</v>
      </c>
      <c r="B77">
        <v>9</v>
      </c>
      <c r="C77" s="1" t="str">
        <f t="shared" si="1"/>
        <v>Cryogenic Engines9</v>
      </c>
      <c r="D77" t="s">
        <v>98</v>
      </c>
    </row>
    <row r="78" spans="1:4" x14ac:dyDescent="0.35">
      <c r="A78" s="5" t="s">
        <v>212</v>
      </c>
      <c r="B78">
        <v>10</v>
      </c>
      <c r="C78" s="1" t="str">
        <f t="shared" si="1"/>
        <v>Cryogenic Engines10</v>
      </c>
      <c r="D78" t="s">
        <v>26</v>
      </c>
    </row>
    <row r="79" spans="1:4" x14ac:dyDescent="0.35">
      <c r="A79" s="5" t="s">
        <v>210</v>
      </c>
      <c r="B79">
        <v>0</v>
      </c>
      <c r="C79" s="1" t="str">
        <f t="shared" si="1"/>
        <v>Decouplers Docking Engine Plates0</v>
      </c>
      <c r="D79" t="s">
        <v>75</v>
      </c>
    </row>
    <row r="80" spans="1:4" x14ac:dyDescent="0.35">
      <c r="A80" s="5" t="s">
        <v>210</v>
      </c>
      <c r="B80">
        <v>1</v>
      </c>
      <c r="C80" s="1" t="str">
        <f t="shared" si="1"/>
        <v>Decouplers Docking Engine Plates1</v>
      </c>
      <c r="D80" t="s">
        <v>19</v>
      </c>
    </row>
    <row r="81" spans="1:4" x14ac:dyDescent="0.35">
      <c r="A81" s="5" t="s">
        <v>210</v>
      </c>
      <c r="B81">
        <v>2</v>
      </c>
      <c r="C81" s="1" t="str">
        <f t="shared" si="1"/>
        <v>Decouplers Docking Engine Plates2</v>
      </c>
      <c r="D81" t="s">
        <v>18</v>
      </c>
    </row>
    <row r="82" spans="1:4" x14ac:dyDescent="0.35">
      <c r="A82" s="5" t="s">
        <v>210</v>
      </c>
      <c r="B82">
        <v>3</v>
      </c>
      <c r="C82" s="1" t="str">
        <f t="shared" si="1"/>
        <v>Decouplers Docking Engine Plates3</v>
      </c>
      <c r="D82" t="s">
        <v>46</v>
      </c>
    </row>
    <row r="83" spans="1:4" x14ac:dyDescent="0.35">
      <c r="A83" s="5" t="s">
        <v>210</v>
      </c>
      <c r="B83">
        <v>4</v>
      </c>
      <c r="C83" s="1" t="str">
        <f t="shared" si="1"/>
        <v>Decouplers Docking Engine Plates4</v>
      </c>
      <c r="D83" t="s">
        <v>47</v>
      </c>
    </row>
    <row r="84" spans="1:4" x14ac:dyDescent="0.35">
      <c r="A84" s="5" t="s">
        <v>210</v>
      </c>
      <c r="B84">
        <v>5</v>
      </c>
      <c r="C84" s="1" t="str">
        <f t="shared" si="1"/>
        <v>Decouplers Docking Engine Plates5</v>
      </c>
      <c r="D84" t="s">
        <v>48</v>
      </c>
    </row>
    <row r="85" spans="1:4" x14ac:dyDescent="0.35">
      <c r="A85" s="5" t="s">
        <v>210</v>
      </c>
      <c r="B85">
        <v>6</v>
      </c>
      <c r="C85" s="1" t="str">
        <f t="shared" si="1"/>
        <v>Decouplers Docking Engine Plates6</v>
      </c>
      <c r="D85" t="s">
        <v>49</v>
      </c>
    </row>
    <row r="86" spans="1:4" x14ac:dyDescent="0.35">
      <c r="A86" s="5" t="s">
        <v>210</v>
      </c>
      <c r="B86">
        <v>7</v>
      </c>
      <c r="C86" s="1" t="str">
        <f t="shared" si="1"/>
        <v>Decouplers Docking Engine Plates7</v>
      </c>
      <c r="D86" t="s">
        <v>188</v>
      </c>
    </row>
    <row r="87" spans="1:4" x14ac:dyDescent="0.35">
      <c r="A87" s="5" t="s">
        <v>210</v>
      </c>
      <c r="B87">
        <v>8</v>
      </c>
      <c r="C87" s="1" t="str">
        <f t="shared" si="1"/>
        <v>Decouplers Docking Engine Plates8</v>
      </c>
      <c r="D87" t="s">
        <v>187</v>
      </c>
    </row>
    <row r="88" spans="1:4" x14ac:dyDescent="0.35">
      <c r="A88" s="5" t="s">
        <v>210</v>
      </c>
      <c r="B88">
        <v>9</v>
      </c>
      <c r="C88" s="1" t="str">
        <f t="shared" si="1"/>
        <v>Decouplers Docking Engine Plates9</v>
      </c>
      <c r="D88" t="s">
        <v>196</v>
      </c>
    </row>
    <row r="89" spans="1:4" x14ac:dyDescent="0.35">
      <c r="A89" s="5" t="s">
        <v>210</v>
      </c>
      <c r="B89">
        <v>10</v>
      </c>
      <c r="C89" s="1" t="str">
        <f t="shared" si="1"/>
        <v>Decouplers Docking Engine Plates10</v>
      </c>
      <c r="D89" t="s">
        <v>155</v>
      </c>
    </row>
    <row r="90" spans="1:4" x14ac:dyDescent="0.35">
      <c r="A90" s="5" t="s">
        <v>229</v>
      </c>
      <c r="B90">
        <v>2</v>
      </c>
      <c r="C90" s="1" t="str">
        <f t="shared" si="1"/>
        <v>Ion Propulsion2</v>
      </c>
      <c r="D90" t="s">
        <v>145</v>
      </c>
    </row>
    <row r="91" spans="1:4" x14ac:dyDescent="0.35">
      <c r="A91" s="5" t="s">
        <v>229</v>
      </c>
      <c r="B91">
        <v>3</v>
      </c>
      <c r="C91" s="1" t="str">
        <f t="shared" si="1"/>
        <v>Ion Propulsion3</v>
      </c>
      <c r="D91" t="s">
        <v>42</v>
      </c>
    </row>
    <row r="92" spans="1:4" x14ac:dyDescent="0.35">
      <c r="A92" s="5" t="s">
        <v>229</v>
      </c>
      <c r="B92">
        <v>4</v>
      </c>
      <c r="C92" s="1" t="str">
        <f t="shared" si="1"/>
        <v>Ion Propulsion4</v>
      </c>
      <c r="D92" t="s">
        <v>185</v>
      </c>
    </row>
    <row r="93" spans="1:4" x14ac:dyDescent="0.35">
      <c r="A93" s="5" t="s">
        <v>229</v>
      </c>
      <c r="B93">
        <v>5</v>
      </c>
      <c r="C93" s="1" t="str">
        <f t="shared" si="1"/>
        <v>Ion Propulsion5</v>
      </c>
      <c r="D93" t="s">
        <v>183</v>
      </c>
    </row>
    <row r="94" spans="1:4" x14ac:dyDescent="0.35">
      <c r="A94" s="5" t="s">
        <v>229</v>
      </c>
      <c r="B94">
        <v>6</v>
      </c>
      <c r="C94" s="1" t="str">
        <f t="shared" si="1"/>
        <v>Ion Propulsion6</v>
      </c>
      <c r="D94" t="s">
        <v>157</v>
      </c>
    </row>
    <row r="95" spans="1:4" x14ac:dyDescent="0.35">
      <c r="A95" s="5" t="s">
        <v>229</v>
      </c>
      <c r="B95">
        <v>7</v>
      </c>
      <c r="C95" s="1" t="str">
        <f t="shared" si="1"/>
        <v>Ion Propulsion7</v>
      </c>
      <c r="D95" t="s">
        <v>122</v>
      </c>
    </row>
    <row r="96" spans="1:4" x14ac:dyDescent="0.35">
      <c r="A96" s="5" t="s">
        <v>229</v>
      </c>
      <c r="B96">
        <v>8</v>
      </c>
      <c r="C96" s="1" t="str">
        <f t="shared" si="1"/>
        <v>Ion Propulsion8</v>
      </c>
      <c r="D96" t="s">
        <v>189</v>
      </c>
    </row>
    <row r="97" spans="1:4" x14ac:dyDescent="0.35">
      <c r="A97" s="5" t="s">
        <v>229</v>
      </c>
      <c r="B97">
        <v>9</v>
      </c>
      <c r="C97" s="1" t="str">
        <f t="shared" si="1"/>
        <v>Ion Propulsion9</v>
      </c>
      <c r="D97" t="s">
        <v>184</v>
      </c>
    </row>
    <row r="98" spans="1:4" x14ac:dyDescent="0.35">
      <c r="A98" s="5" t="s">
        <v>229</v>
      </c>
      <c r="B98">
        <v>10</v>
      </c>
      <c r="C98" s="1" t="str">
        <f t="shared" si="1"/>
        <v>Ion Propulsion10</v>
      </c>
      <c r="D98" t="s">
        <v>194</v>
      </c>
    </row>
    <row r="99" spans="1:4" x14ac:dyDescent="0.35">
      <c r="A99" s="5" t="s">
        <v>229</v>
      </c>
      <c r="B99">
        <v>11</v>
      </c>
      <c r="C99" s="1" t="str">
        <f t="shared" si="1"/>
        <v>Ion Propulsion11</v>
      </c>
      <c r="D99" t="s">
        <v>333</v>
      </c>
    </row>
    <row r="100" spans="1:4" x14ac:dyDescent="0.35">
      <c r="A100" s="5" t="s">
        <v>227</v>
      </c>
      <c r="B100">
        <v>0</v>
      </c>
      <c r="C100" s="1" t="str">
        <f t="shared" si="1"/>
        <v>Jet Engines Air Intakes0</v>
      </c>
      <c r="D100" t="s">
        <v>75</v>
      </c>
    </row>
    <row r="101" spans="1:4" x14ac:dyDescent="0.35">
      <c r="A101" s="5" t="s">
        <v>227</v>
      </c>
      <c r="B101">
        <v>1</v>
      </c>
      <c r="C101" s="1" t="str">
        <f t="shared" si="1"/>
        <v>Jet Engines Air Intakes1</v>
      </c>
      <c r="D101" t="s">
        <v>76</v>
      </c>
    </row>
    <row r="102" spans="1:4" x14ac:dyDescent="0.35">
      <c r="A102" s="5" t="s">
        <v>227</v>
      </c>
      <c r="B102">
        <v>2</v>
      </c>
      <c r="C102" s="1" t="str">
        <f t="shared" si="1"/>
        <v>Jet Engines Air Intakes2</v>
      </c>
      <c r="D102" t="s">
        <v>78</v>
      </c>
    </row>
    <row r="103" spans="1:4" x14ac:dyDescent="0.35">
      <c r="A103" s="5" t="s">
        <v>227</v>
      </c>
      <c r="B103">
        <v>3</v>
      </c>
      <c r="C103" s="1" t="str">
        <f t="shared" si="1"/>
        <v>Jet Engines Air Intakes3</v>
      </c>
      <c r="D103" t="s">
        <v>82</v>
      </c>
    </row>
    <row r="104" spans="1:4" x14ac:dyDescent="0.35">
      <c r="A104" s="5" t="s">
        <v>227</v>
      </c>
      <c r="B104">
        <v>4</v>
      </c>
      <c r="C104" s="1" t="str">
        <f t="shared" si="1"/>
        <v>Jet Engines Air Intakes4</v>
      </c>
      <c r="D104" t="s">
        <v>114</v>
      </c>
    </row>
    <row r="105" spans="1:4" x14ac:dyDescent="0.35">
      <c r="A105" s="5" t="s">
        <v>227</v>
      </c>
      <c r="B105">
        <v>5</v>
      </c>
      <c r="C105" s="1" t="str">
        <f t="shared" si="1"/>
        <v>Jet Engines Air Intakes5</v>
      </c>
      <c r="D105" t="s">
        <v>15</v>
      </c>
    </row>
    <row r="106" spans="1:4" x14ac:dyDescent="0.35">
      <c r="A106" s="5" t="s">
        <v>227</v>
      </c>
      <c r="B106">
        <v>6</v>
      </c>
      <c r="C106" s="1" t="str">
        <f t="shared" si="1"/>
        <v>Jet Engines Air Intakes6</v>
      </c>
      <c r="D106" t="s">
        <v>142</v>
      </c>
    </row>
    <row r="107" spans="1:4" x14ac:dyDescent="0.35">
      <c r="A107" s="5" t="s">
        <v>227</v>
      </c>
      <c r="B107">
        <v>7</v>
      </c>
      <c r="C107" s="1" t="str">
        <f t="shared" si="1"/>
        <v>Jet Engines Air Intakes7</v>
      </c>
      <c r="D107" t="s">
        <v>29</v>
      </c>
    </row>
    <row r="108" spans="1:4" x14ac:dyDescent="0.35">
      <c r="A108" s="5" t="s">
        <v>227</v>
      </c>
      <c r="B108">
        <v>8</v>
      </c>
      <c r="C108" s="1" t="str">
        <f t="shared" si="1"/>
        <v>Jet Engines Air Intakes8</v>
      </c>
      <c r="D108" t="s">
        <v>171</v>
      </c>
    </row>
    <row r="109" spans="1:4" x14ac:dyDescent="0.35">
      <c r="A109" s="5" t="s">
        <v>227</v>
      </c>
      <c r="B109">
        <v>9</v>
      </c>
      <c r="C109" s="1" t="str">
        <f t="shared" si="1"/>
        <v>Jet Engines Air Intakes9</v>
      </c>
      <c r="D109" t="s">
        <v>315</v>
      </c>
    </row>
    <row r="110" spans="1:4" x14ac:dyDescent="0.35">
      <c r="A110" s="5" t="s">
        <v>202</v>
      </c>
      <c r="B110">
        <v>0</v>
      </c>
      <c r="C110" s="1" t="str">
        <f t="shared" si="1"/>
        <v>Jet Parts Wings Fuel Tanks0</v>
      </c>
      <c r="D110" t="s">
        <v>75</v>
      </c>
    </row>
    <row r="111" spans="1:4" x14ac:dyDescent="0.35">
      <c r="A111" s="5" t="s">
        <v>202</v>
      </c>
      <c r="B111">
        <v>1</v>
      </c>
      <c r="C111" s="1" t="str">
        <f t="shared" si="1"/>
        <v>Jet Parts Wings Fuel Tanks1</v>
      </c>
      <c r="D111" t="s">
        <v>76</v>
      </c>
    </row>
    <row r="112" spans="1:4" x14ac:dyDescent="0.35">
      <c r="A112" s="5" t="s">
        <v>202</v>
      </c>
      <c r="B112">
        <v>2</v>
      </c>
      <c r="C112" s="1" t="str">
        <f t="shared" si="1"/>
        <v>Jet Parts Wings Fuel Tanks2</v>
      </c>
      <c r="D112" t="s">
        <v>78</v>
      </c>
    </row>
    <row r="113" spans="1:4" x14ac:dyDescent="0.35">
      <c r="A113" s="5" t="s">
        <v>202</v>
      </c>
      <c r="B113">
        <v>3</v>
      </c>
      <c r="C113" s="1" t="str">
        <f t="shared" si="1"/>
        <v>Jet Parts Wings Fuel Tanks3</v>
      </c>
      <c r="D113" t="s">
        <v>82</v>
      </c>
    </row>
    <row r="114" spans="1:4" x14ac:dyDescent="0.35">
      <c r="A114" s="5" t="s">
        <v>202</v>
      </c>
      <c r="B114">
        <v>4</v>
      </c>
      <c r="C114" s="1" t="str">
        <f t="shared" si="1"/>
        <v>Jet Parts Wings Fuel Tanks4</v>
      </c>
      <c r="D114" t="s">
        <v>109</v>
      </c>
    </row>
    <row r="115" spans="1:4" x14ac:dyDescent="0.35">
      <c r="A115" s="5" t="s">
        <v>202</v>
      </c>
      <c r="B115">
        <v>5</v>
      </c>
      <c r="C115" s="1" t="str">
        <f t="shared" si="1"/>
        <v>Jet Parts Wings Fuel Tanks5</v>
      </c>
      <c r="D115" t="s">
        <v>12</v>
      </c>
    </row>
    <row r="116" spans="1:4" x14ac:dyDescent="0.35">
      <c r="A116" s="5" t="s">
        <v>202</v>
      </c>
      <c r="B116">
        <v>6</v>
      </c>
      <c r="C116" s="1" t="str">
        <f t="shared" si="1"/>
        <v>Jet Parts Wings Fuel Tanks6</v>
      </c>
      <c r="D116" t="s">
        <v>108</v>
      </c>
    </row>
    <row r="117" spans="1:4" x14ac:dyDescent="0.35">
      <c r="A117" s="5" t="s">
        <v>202</v>
      </c>
      <c r="B117">
        <v>7</v>
      </c>
      <c r="C117" s="1" t="str">
        <f t="shared" si="1"/>
        <v>Jet Parts Wings Fuel Tanks7</v>
      </c>
      <c r="D117" t="s">
        <v>24</v>
      </c>
    </row>
    <row r="118" spans="1:4" x14ac:dyDescent="0.35">
      <c r="A118" s="5" t="s">
        <v>202</v>
      </c>
      <c r="B118">
        <v>8</v>
      </c>
      <c r="C118" s="1" t="str">
        <f t="shared" si="1"/>
        <v>Jet Parts Wings Fuel Tanks8</v>
      </c>
      <c r="D118" t="s">
        <v>170</v>
      </c>
    </row>
    <row r="119" spans="1:4" x14ac:dyDescent="0.35">
      <c r="A119" s="5" t="s">
        <v>202</v>
      </c>
      <c r="B119">
        <v>9</v>
      </c>
      <c r="C119" s="1" t="str">
        <f t="shared" si="1"/>
        <v>Jet Parts Wings Fuel Tanks9</v>
      </c>
      <c r="D119" t="s">
        <v>182</v>
      </c>
    </row>
    <row r="120" spans="1:4" x14ac:dyDescent="0.35">
      <c r="A120" s="5" t="s">
        <v>221</v>
      </c>
      <c r="B120">
        <v>4</v>
      </c>
      <c r="C120" s="1" t="str">
        <f t="shared" si="1"/>
        <v>Ladders Lights4</v>
      </c>
      <c r="D120" t="s">
        <v>85</v>
      </c>
    </row>
    <row r="121" spans="1:4" x14ac:dyDescent="0.35">
      <c r="A121" s="5" t="s">
        <v>221</v>
      </c>
      <c r="B121">
        <v>5</v>
      </c>
      <c r="C121" s="1" t="str">
        <f t="shared" si="1"/>
        <v>Ladders Lights5</v>
      </c>
      <c r="D121" t="s">
        <v>33</v>
      </c>
    </row>
    <row r="122" spans="1:4" x14ac:dyDescent="0.35">
      <c r="A122" s="5" t="s">
        <v>218</v>
      </c>
      <c r="B122">
        <v>0</v>
      </c>
      <c r="C122" s="1" t="str">
        <f t="shared" si="1"/>
        <v>Landing Gear Wheels0</v>
      </c>
      <c r="D122" t="s">
        <v>75</v>
      </c>
    </row>
    <row r="123" spans="1:4" x14ac:dyDescent="0.35">
      <c r="A123" s="5" t="s">
        <v>218</v>
      </c>
      <c r="B123">
        <v>1</v>
      </c>
      <c r="C123" s="1" t="str">
        <f t="shared" si="1"/>
        <v>Landing Gear Wheels1</v>
      </c>
      <c r="D123" t="s">
        <v>76</v>
      </c>
    </row>
    <row r="124" spans="1:4" x14ac:dyDescent="0.35">
      <c r="A124" s="5" t="s">
        <v>218</v>
      </c>
      <c r="B124">
        <v>2</v>
      </c>
      <c r="C124" s="1" t="str">
        <f t="shared" si="1"/>
        <v>Landing Gear Wheels2</v>
      </c>
      <c r="D124" t="s">
        <v>78</v>
      </c>
    </row>
    <row r="125" spans="1:4" x14ac:dyDescent="0.35">
      <c r="A125" s="5" t="s">
        <v>218</v>
      </c>
      <c r="B125">
        <v>3</v>
      </c>
      <c r="C125" s="1" t="str">
        <f t="shared" si="1"/>
        <v>Landing Gear Wheels3</v>
      </c>
      <c r="D125" t="s">
        <v>82</v>
      </c>
    </row>
    <row r="126" spans="1:4" x14ac:dyDescent="0.35">
      <c r="A126" s="5" t="s">
        <v>218</v>
      </c>
      <c r="B126">
        <v>4</v>
      </c>
      <c r="C126" s="1" t="str">
        <f t="shared" si="1"/>
        <v>Landing Gear Wheels4</v>
      </c>
      <c r="D126" t="s">
        <v>13</v>
      </c>
    </row>
    <row r="127" spans="1:4" x14ac:dyDescent="0.35">
      <c r="A127" s="5" t="s">
        <v>218</v>
      </c>
      <c r="B127">
        <v>5</v>
      </c>
      <c r="C127" s="1" t="str">
        <f t="shared" si="1"/>
        <v>Landing Gear Wheels5</v>
      </c>
      <c r="D127" t="s">
        <v>72</v>
      </c>
    </row>
    <row r="128" spans="1:4" x14ac:dyDescent="0.35">
      <c r="A128" s="5" t="s">
        <v>218</v>
      </c>
      <c r="B128">
        <v>6</v>
      </c>
      <c r="C128" s="1" t="str">
        <f t="shared" si="1"/>
        <v>Landing Gear Wheels6</v>
      </c>
      <c r="D128" t="s">
        <v>55</v>
      </c>
    </row>
    <row r="129" spans="1:4" x14ac:dyDescent="0.35">
      <c r="A129" s="5" t="s">
        <v>218</v>
      </c>
      <c r="B129">
        <v>7</v>
      </c>
      <c r="C129" s="1" t="str">
        <f t="shared" si="1"/>
        <v>Landing Gear Wheels7</v>
      </c>
      <c r="D129" t="s">
        <v>25</v>
      </c>
    </row>
    <row r="130" spans="1:4" x14ac:dyDescent="0.35">
      <c r="A130" s="5" t="s">
        <v>218</v>
      </c>
      <c r="B130">
        <v>8</v>
      </c>
      <c r="C130" s="1" t="str">
        <f t="shared" si="1"/>
        <v>Landing Gear Wheels8</v>
      </c>
      <c r="D130" t="s">
        <v>153</v>
      </c>
    </row>
    <row r="131" spans="1:4" x14ac:dyDescent="0.35">
      <c r="A131" s="5" t="s">
        <v>211</v>
      </c>
      <c r="B131">
        <v>0</v>
      </c>
      <c r="C131" s="1" t="str">
        <f t="shared" ref="C131:C194" si="2">_xlfn.CONCAT(A131,B131)</f>
        <v>Liquid Fuel Engines0</v>
      </c>
      <c r="D131" t="s">
        <v>75</v>
      </c>
    </row>
    <row r="132" spans="1:4" x14ac:dyDescent="0.35">
      <c r="A132" s="5" t="s">
        <v>211</v>
      </c>
      <c r="B132">
        <v>1</v>
      </c>
      <c r="C132" s="1" t="str">
        <f t="shared" si="2"/>
        <v>Liquid Fuel Engines1</v>
      </c>
      <c r="D132" t="s">
        <v>19</v>
      </c>
    </row>
    <row r="133" spans="1:4" x14ac:dyDescent="0.35">
      <c r="A133" s="5" t="s">
        <v>211</v>
      </c>
      <c r="B133">
        <v>2</v>
      </c>
      <c r="C133" s="1" t="str">
        <f t="shared" si="2"/>
        <v>Liquid Fuel Engines2</v>
      </c>
      <c r="D133" t="s">
        <v>177</v>
      </c>
    </row>
    <row r="134" spans="1:4" x14ac:dyDescent="0.35">
      <c r="A134" s="5" t="s">
        <v>211</v>
      </c>
      <c r="B134">
        <v>3</v>
      </c>
      <c r="C134" s="1" t="str">
        <f t="shared" si="2"/>
        <v>Liquid Fuel Engines3</v>
      </c>
      <c r="D134" t="s">
        <v>148</v>
      </c>
    </row>
    <row r="135" spans="1:4" x14ac:dyDescent="0.35">
      <c r="A135" s="5" t="s">
        <v>211</v>
      </c>
      <c r="B135">
        <v>4</v>
      </c>
      <c r="C135" s="1" t="str">
        <f t="shared" si="2"/>
        <v>Liquid Fuel Engines4</v>
      </c>
      <c r="D135" t="s">
        <v>138</v>
      </c>
    </row>
    <row r="136" spans="1:4" x14ac:dyDescent="0.35">
      <c r="A136" s="5" t="s">
        <v>211</v>
      </c>
      <c r="B136">
        <v>5</v>
      </c>
      <c r="C136" s="1" t="str">
        <f t="shared" si="2"/>
        <v>Liquid Fuel Engines5</v>
      </c>
      <c r="D136" t="s">
        <v>103</v>
      </c>
    </row>
    <row r="137" spans="1:4" x14ac:dyDescent="0.35">
      <c r="A137" s="5" t="s">
        <v>211</v>
      </c>
      <c r="B137">
        <v>6</v>
      </c>
      <c r="C137" s="1" t="str">
        <f t="shared" si="2"/>
        <v>Liquid Fuel Engines6</v>
      </c>
      <c r="D137" t="s">
        <v>132</v>
      </c>
    </row>
    <row r="138" spans="1:4" x14ac:dyDescent="0.35">
      <c r="A138" s="5" t="s">
        <v>211</v>
      </c>
      <c r="B138">
        <v>7</v>
      </c>
      <c r="C138" s="1" t="str">
        <f t="shared" si="2"/>
        <v>Liquid Fuel Engines7</v>
      </c>
      <c r="D138" t="s">
        <v>127</v>
      </c>
    </row>
    <row r="139" spans="1:4" x14ac:dyDescent="0.35">
      <c r="A139" s="5" t="s">
        <v>211</v>
      </c>
      <c r="B139">
        <v>8</v>
      </c>
      <c r="C139" s="1" t="str">
        <f t="shared" si="2"/>
        <v>Liquid Fuel Engines8</v>
      </c>
      <c r="D139" t="s">
        <v>56</v>
      </c>
    </row>
    <row r="140" spans="1:4" x14ac:dyDescent="0.35">
      <c r="A140" s="5" t="s">
        <v>211</v>
      </c>
      <c r="B140">
        <v>9</v>
      </c>
      <c r="C140" s="1" t="str">
        <f t="shared" si="2"/>
        <v>Liquid Fuel Engines9</v>
      </c>
      <c r="D140" t="s">
        <v>102</v>
      </c>
    </row>
    <row r="141" spans="1:4" x14ac:dyDescent="0.35">
      <c r="A141" s="5" t="s">
        <v>211</v>
      </c>
      <c r="B141">
        <v>10</v>
      </c>
      <c r="C141" s="1" t="str">
        <f t="shared" si="2"/>
        <v>Liquid Fuel Engines10</v>
      </c>
      <c r="D141" t="s">
        <v>335</v>
      </c>
    </row>
    <row r="142" spans="1:4" x14ac:dyDescent="0.35">
      <c r="A142" s="5" t="s">
        <v>337</v>
      </c>
      <c r="B142">
        <v>0</v>
      </c>
      <c r="C142" s="1" t="str">
        <f t="shared" si="2"/>
        <v>Liquid Fuel Systems0</v>
      </c>
      <c r="D142" t="s">
        <v>75</v>
      </c>
    </row>
    <row r="143" spans="1:4" x14ac:dyDescent="0.35">
      <c r="A143" s="5" t="s">
        <v>337</v>
      </c>
      <c r="B143">
        <v>1</v>
      </c>
      <c r="C143" s="1" t="str">
        <f t="shared" si="2"/>
        <v>Liquid Fuel Systems1</v>
      </c>
      <c r="D143" t="s">
        <v>19</v>
      </c>
    </row>
    <row r="144" spans="1:4" x14ac:dyDescent="0.35">
      <c r="A144" s="5" t="s">
        <v>337</v>
      </c>
      <c r="B144">
        <v>2</v>
      </c>
      <c r="C144" s="1" t="str">
        <f t="shared" si="2"/>
        <v>Liquid Fuel Systems2</v>
      </c>
      <c r="D144" t="s">
        <v>124</v>
      </c>
    </row>
    <row r="145" spans="1:4" x14ac:dyDescent="0.35">
      <c r="A145" s="5" t="s">
        <v>337</v>
      </c>
      <c r="B145">
        <v>3</v>
      </c>
      <c r="C145" s="1" t="str">
        <f t="shared" si="2"/>
        <v>Liquid Fuel Systems3</v>
      </c>
      <c r="D145" t="s">
        <v>96</v>
      </c>
    </row>
    <row r="146" spans="1:4" x14ac:dyDescent="0.35">
      <c r="A146" s="5" t="s">
        <v>337</v>
      </c>
      <c r="B146">
        <v>4</v>
      </c>
      <c r="C146" s="1" t="str">
        <f t="shared" si="2"/>
        <v>Liquid Fuel Systems4</v>
      </c>
      <c r="D146" t="s">
        <v>95</v>
      </c>
    </row>
    <row r="147" spans="1:4" x14ac:dyDescent="0.35">
      <c r="A147" s="5" t="s">
        <v>337</v>
      </c>
      <c r="B147">
        <v>5</v>
      </c>
      <c r="C147" s="1" t="str">
        <f t="shared" si="2"/>
        <v>Liquid Fuel Systems5</v>
      </c>
      <c r="D147" t="s">
        <v>94</v>
      </c>
    </row>
    <row r="148" spans="1:4" x14ac:dyDescent="0.35">
      <c r="A148" s="5" t="s">
        <v>337</v>
      </c>
      <c r="B148">
        <v>6</v>
      </c>
      <c r="C148" s="1" t="str">
        <f t="shared" si="2"/>
        <v>Liquid Fuel Systems6</v>
      </c>
      <c r="D148" t="s">
        <v>93</v>
      </c>
    </row>
    <row r="149" spans="1:4" x14ac:dyDescent="0.35">
      <c r="A149" s="5" t="s">
        <v>337</v>
      </c>
      <c r="B149">
        <v>7</v>
      </c>
      <c r="C149" s="1" t="str">
        <f t="shared" si="2"/>
        <v>Liquid Fuel Systems7</v>
      </c>
      <c r="D149" t="s">
        <v>92</v>
      </c>
    </row>
    <row r="150" spans="1:4" x14ac:dyDescent="0.35">
      <c r="A150" s="5" t="s">
        <v>337</v>
      </c>
      <c r="B150">
        <v>8</v>
      </c>
      <c r="C150" s="1" t="str">
        <f t="shared" si="2"/>
        <v>Liquid Fuel Systems8</v>
      </c>
      <c r="D150" t="s">
        <v>91</v>
      </c>
    </row>
    <row r="151" spans="1:4" x14ac:dyDescent="0.35">
      <c r="A151" s="5" t="s">
        <v>337</v>
      </c>
      <c r="B151">
        <v>9</v>
      </c>
      <c r="C151" s="1" t="str">
        <f t="shared" si="2"/>
        <v>Liquid Fuel Systems9</v>
      </c>
      <c r="D151" t="s">
        <v>90</v>
      </c>
    </row>
    <row r="152" spans="1:4" x14ac:dyDescent="0.35">
      <c r="A152" s="5" t="s">
        <v>337</v>
      </c>
      <c r="B152">
        <v>10</v>
      </c>
      <c r="C152" s="1" t="str">
        <f t="shared" si="2"/>
        <v>Liquid Fuel Systems10</v>
      </c>
      <c r="D152" t="s">
        <v>155</v>
      </c>
    </row>
    <row r="153" spans="1:4" x14ac:dyDescent="0.35">
      <c r="A153" s="5" t="s">
        <v>339</v>
      </c>
      <c r="B153">
        <v>0</v>
      </c>
      <c r="C153" s="1" t="str">
        <f t="shared" si="2"/>
        <v>Monopropellant Fuel Systems0</v>
      </c>
      <c r="D153" t="s">
        <v>75</v>
      </c>
    </row>
    <row r="154" spans="1:4" x14ac:dyDescent="0.35">
      <c r="A154" s="5" t="s">
        <v>339</v>
      </c>
      <c r="B154">
        <v>1</v>
      </c>
      <c r="C154" s="1" t="str">
        <f t="shared" si="2"/>
        <v>Monopropellant Fuel Systems1</v>
      </c>
      <c r="D154" t="s">
        <v>19</v>
      </c>
    </row>
    <row r="155" spans="1:4" x14ac:dyDescent="0.35">
      <c r="A155" s="5" t="s">
        <v>339</v>
      </c>
      <c r="B155">
        <v>2</v>
      </c>
      <c r="C155" s="1" t="str">
        <f t="shared" si="2"/>
        <v>Monopropellant Fuel Systems2</v>
      </c>
      <c r="D155" t="s">
        <v>145</v>
      </c>
    </row>
    <row r="156" spans="1:4" x14ac:dyDescent="0.35">
      <c r="A156" s="5" t="s">
        <v>339</v>
      </c>
      <c r="B156">
        <v>3</v>
      </c>
      <c r="C156" s="1" t="str">
        <f t="shared" si="2"/>
        <v>Monopropellant Fuel Systems3</v>
      </c>
      <c r="D156" t="s">
        <v>42</v>
      </c>
    </row>
    <row r="157" spans="1:4" x14ac:dyDescent="0.35">
      <c r="A157" s="5" t="s">
        <v>339</v>
      </c>
      <c r="B157">
        <v>4</v>
      </c>
      <c r="C157" s="1" t="str">
        <f t="shared" si="2"/>
        <v>Monopropellant Fuel Systems4</v>
      </c>
      <c r="D157" t="s">
        <v>20</v>
      </c>
    </row>
    <row r="158" spans="1:4" x14ac:dyDescent="0.35">
      <c r="A158" s="5" t="s">
        <v>339</v>
      </c>
      <c r="B158">
        <v>5</v>
      </c>
      <c r="C158" s="1" t="str">
        <f t="shared" si="2"/>
        <v>Monopropellant Fuel Systems5</v>
      </c>
      <c r="D158" t="s">
        <v>97</v>
      </c>
    </row>
    <row r="159" spans="1:4" x14ac:dyDescent="0.35">
      <c r="A159" s="5" t="s">
        <v>339</v>
      </c>
      <c r="B159">
        <v>6</v>
      </c>
      <c r="C159" s="1" t="str">
        <f t="shared" si="2"/>
        <v>Monopropellant Fuel Systems6</v>
      </c>
      <c r="D159" t="s">
        <v>152</v>
      </c>
    </row>
    <row r="160" spans="1:4" x14ac:dyDescent="0.35">
      <c r="A160" s="5" t="s">
        <v>339</v>
      </c>
      <c r="B160">
        <v>7</v>
      </c>
      <c r="C160" s="1" t="str">
        <f t="shared" si="2"/>
        <v>Monopropellant Fuel Systems7</v>
      </c>
      <c r="D160" t="s">
        <v>27</v>
      </c>
    </row>
    <row r="161" spans="1:4" x14ac:dyDescent="0.35">
      <c r="A161" s="5" t="s">
        <v>338</v>
      </c>
      <c r="B161">
        <v>7</v>
      </c>
      <c r="C161" s="1" t="str">
        <f t="shared" si="2"/>
        <v>Noble Gas Lithium Fuel Systems7</v>
      </c>
      <c r="D161" t="s">
        <v>123</v>
      </c>
    </row>
    <row r="162" spans="1:4" x14ac:dyDescent="0.35">
      <c r="A162" s="5" t="s">
        <v>338</v>
      </c>
      <c r="B162">
        <v>9</v>
      </c>
      <c r="C162" s="1" t="str">
        <f t="shared" si="2"/>
        <v>Noble Gas Lithium Fuel Systems9</v>
      </c>
      <c r="D162" t="s">
        <v>163</v>
      </c>
    </row>
    <row r="163" spans="1:4" x14ac:dyDescent="0.35">
      <c r="A163" s="5" t="s">
        <v>336</v>
      </c>
      <c r="B163">
        <v>7</v>
      </c>
      <c r="C163" s="1" t="str">
        <f t="shared" si="2"/>
        <v>Nuclear Fuel Systems7</v>
      </c>
      <c r="D163" t="s">
        <v>340</v>
      </c>
    </row>
    <row r="164" spans="1:4" x14ac:dyDescent="0.35">
      <c r="A164" s="5" t="s">
        <v>217</v>
      </c>
      <c r="B164">
        <v>6</v>
      </c>
      <c r="C164" s="1" t="str">
        <f t="shared" si="2"/>
        <v>Nuclear Propulsion6</v>
      </c>
      <c r="D164" t="s">
        <v>179</v>
      </c>
    </row>
    <row r="165" spans="1:4" x14ac:dyDescent="0.35">
      <c r="A165" s="5" t="s">
        <v>217</v>
      </c>
      <c r="B165">
        <v>7</v>
      </c>
      <c r="C165" s="1" t="str">
        <f t="shared" si="2"/>
        <v>Nuclear Propulsion7</v>
      </c>
      <c r="D165" t="s">
        <v>154</v>
      </c>
    </row>
    <row r="166" spans="1:4" x14ac:dyDescent="0.35">
      <c r="A166" s="5" t="s">
        <v>217</v>
      </c>
      <c r="B166">
        <v>8</v>
      </c>
      <c r="C166" s="1" t="str">
        <f t="shared" si="2"/>
        <v>Nuclear Propulsion8</v>
      </c>
      <c r="D166" t="s">
        <v>133</v>
      </c>
    </row>
    <row r="167" spans="1:4" x14ac:dyDescent="0.35">
      <c r="A167" s="5" t="s">
        <v>217</v>
      </c>
      <c r="B167">
        <v>9</v>
      </c>
      <c r="C167" s="1" t="str">
        <f t="shared" si="2"/>
        <v>Nuclear Propulsion9</v>
      </c>
      <c r="D167" t="s">
        <v>130</v>
      </c>
    </row>
    <row r="168" spans="1:4" x14ac:dyDescent="0.35">
      <c r="A168" s="5" t="s">
        <v>217</v>
      </c>
      <c r="B168">
        <v>10</v>
      </c>
      <c r="C168" s="1" t="str">
        <f t="shared" si="2"/>
        <v>Nuclear Propulsion10</v>
      </c>
      <c r="D168" t="s">
        <v>52</v>
      </c>
    </row>
    <row r="169" spans="1:4" x14ac:dyDescent="0.35">
      <c r="A169" s="5" t="s">
        <v>217</v>
      </c>
      <c r="B169">
        <v>11</v>
      </c>
      <c r="C169" s="1" t="str">
        <f t="shared" si="2"/>
        <v>Nuclear Propulsion11</v>
      </c>
      <c r="D169" t="s">
        <v>341</v>
      </c>
    </row>
    <row r="170" spans="1:4" x14ac:dyDescent="0.35">
      <c r="A170" s="5" t="s">
        <v>223</v>
      </c>
      <c r="B170">
        <v>2</v>
      </c>
      <c r="C170" s="1" t="str">
        <f t="shared" si="2"/>
        <v>Parachutes2</v>
      </c>
      <c r="D170" t="s">
        <v>111</v>
      </c>
    </row>
    <row r="171" spans="1:4" x14ac:dyDescent="0.35">
      <c r="A171" s="5" t="s">
        <v>223</v>
      </c>
      <c r="B171">
        <v>3</v>
      </c>
      <c r="C171" s="1" t="str">
        <f t="shared" si="2"/>
        <v>Parachutes3</v>
      </c>
      <c r="D171" t="s">
        <v>107</v>
      </c>
    </row>
    <row r="172" spans="1:4" x14ac:dyDescent="0.35">
      <c r="A172" s="5" t="s">
        <v>223</v>
      </c>
      <c r="B172">
        <v>4</v>
      </c>
      <c r="C172" s="1" t="str">
        <f t="shared" si="2"/>
        <v>Parachutes4</v>
      </c>
      <c r="D172" t="s">
        <v>85</v>
      </c>
    </row>
    <row r="173" spans="1:4" x14ac:dyDescent="0.35">
      <c r="A173" s="5" t="s">
        <v>223</v>
      </c>
      <c r="B173">
        <v>5</v>
      </c>
      <c r="C173" s="1" t="str">
        <f t="shared" si="2"/>
        <v>Parachutes5</v>
      </c>
      <c r="D173" t="s">
        <v>33</v>
      </c>
    </row>
    <row r="174" spans="1:4" x14ac:dyDescent="0.35">
      <c r="A174" s="5" t="s">
        <v>334</v>
      </c>
      <c r="B174">
        <v>9</v>
      </c>
      <c r="C174" s="1" t="str">
        <f t="shared" si="2"/>
        <v>Plasma Propulsion9</v>
      </c>
      <c r="D174" t="s">
        <v>178</v>
      </c>
    </row>
    <row r="175" spans="1:4" x14ac:dyDescent="0.35">
      <c r="A175" s="5" t="s">
        <v>334</v>
      </c>
      <c r="B175">
        <v>10</v>
      </c>
      <c r="C175" s="1" t="str">
        <f t="shared" si="2"/>
        <v>Plasma Propulsion10</v>
      </c>
      <c r="D175" t="s">
        <v>164</v>
      </c>
    </row>
    <row r="176" spans="1:4" x14ac:dyDescent="0.35">
      <c r="A176" s="5" t="s">
        <v>334</v>
      </c>
      <c r="B176">
        <v>11</v>
      </c>
      <c r="C176" s="1" t="str">
        <f t="shared" si="2"/>
        <v>Plasma Propulsion11</v>
      </c>
      <c r="D176" t="s">
        <v>176</v>
      </c>
    </row>
    <row r="177" spans="1:4" x14ac:dyDescent="0.35">
      <c r="A177" s="5" t="s">
        <v>334</v>
      </c>
      <c r="B177">
        <v>12</v>
      </c>
      <c r="C177" s="1" t="str">
        <f t="shared" si="2"/>
        <v>Plasma Propulsion12</v>
      </c>
      <c r="D177" t="s">
        <v>342</v>
      </c>
    </row>
    <row r="178" spans="1:4" x14ac:dyDescent="0.35">
      <c r="A178" s="5" t="s">
        <v>215</v>
      </c>
      <c r="B178">
        <v>0</v>
      </c>
      <c r="C178" s="1" t="str">
        <f t="shared" si="2"/>
        <v>Probes0</v>
      </c>
      <c r="D178" t="s">
        <v>75</v>
      </c>
    </row>
    <row r="179" spans="1:4" x14ac:dyDescent="0.35">
      <c r="A179" s="5" t="s">
        <v>215</v>
      </c>
      <c r="B179">
        <v>1</v>
      </c>
      <c r="C179" s="1" t="str">
        <f t="shared" si="2"/>
        <v>Probes1</v>
      </c>
      <c r="D179" t="s">
        <v>115</v>
      </c>
    </row>
    <row r="180" spans="1:4" x14ac:dyDescent="0.35">
      <c r="A180" s="5" t="s">
        <v>215</v>
      </c>
      <c r="B180">
        <v>2</v>
      </c>
      <c r="C180" s="1" t="str">
        <f t="shared" si="2"/>
        <v>Probes2</v>
      </c>
      <c r="D180" t="s">
        <v>43</v>
      </c>
    </row>
    <row r="181" spans="1:4" x14ac:dyDescent="0.35">
      <c r="A181" s="5" t="s">
        <v>215</v>
      </c>
      <c r="B181">
        <v>3</v>
      </c>
      <c r="C181" s="1" t="str">
        <f t="shared" si="2"/>
        <v>Probes3</v>
      </c>
      <c r="D181" t="s">
        <v>36</v>
      </c>
    </row>
    <row r="182" spans="1:4" x14ac:dyDescent="0.35">
      <c r="A182" s="5" t="s">
        <v>215</v>
      </c>
      <c r="B182">
        <v>4</v>
      </c>
      <c r="C182" s="1" t="str">
        <f t="shared" si="2"/>
        <v>Probes4</v>
      </c>
      <c r="D182" t="s">
        <v>51</v>
      </c>
    </row>
    <row r="183" spans="1:4" x14ac:dyDescent="0.35">
      <c r="A183" s="5" t="s">
        <v>215</v>
      </c>
      <c r="B183">
        <v>5</v>
      </c>
      <c r="C183" s="1" t="str">
        <f t="shared" si="2"/>
        <v>Probes5</v>
      </c>
      <c r="D183" t="s">
        <v>84</v>
      </c>
    </row>
    <row r="184" spans="1:4" x14ac:dyDescent="0.35">
      <c r="A184" s="5" t="s">
        <v>215</v>
      </c>
      <c r="B184">
        <v>6</v>
      </c>
      <c r="C184" s="1" t="str">
        <f t="shared" si="2"/>
        <v>Probes6</v>
      </c>
      <c r="D184" t="s">
        <v>50</v>
      </c>
    </row>
    <row r="185" spans="1:4" x14ac:dyDescent="0.35">
      <c r="A185" s="5" t="s">
        <v>215</v>
      </c>
      <c r="B185">
        <v>7</v>
      </c>
      <c r="C185" s="1" t="str">
        <f t="shared" si="2"/>
        <v>Probes7</v>
      </c>
      <c r="D185" t="s">
        <v>121</v>
      </c>
    </row>
    <row r="186" spans="1:4" x14ac:dyDescent="0.35">
      <c r="A186" s="5" t="s">
        <v>215</v>
      </c>
      <c r="B186">
        <v>8</v>
      </c>
      <c r="C186" s="1" t="str">
        <f t="shared" si="2"/>
        <v>Probes8</v>
      </c>
      <c r="D186" t="s">
        <v>141</v>
      </c>
    </row>
    <row r="187" spans="1:4" x14ac:dyDescent="0.35">
      <c r="A187" s="5" t="s">
        <v>215</v>
      </c>
      <c r="B187">
        <v>9</v>
      </c>
      <c r="C187" s="1" t="str">
        <f t="shared" si="2"/>
        <v>Probes9</v>
      </c>
      <c r="D187" t="s">
        <v>169</v>
      </c>
    </row>
    <row r="188" spans="1:4" x14ac:dyDescent="0.35">
      <c r="A188" s="5" t="s">
        <v>343</v>
      </c>
      <c r="B188">
        <v>7</v>
      </c>
      <c r="C188" s="1" t="str">
        <f t="shared" si="2"/>
        <v>Drone Core7</v>
      </c>
      <c r="D188" t="s">
        <v>28</v>
      </c>
    </row>
    <row r="189" spans="1:4" x14ac:dyDescent="0.35">
      <c r="A189" s="5" t="s">
        <v>343</v>
      </c>
      <c r="B189">
        <v>8</v>
      </c>
      <c r="C189" s="1" t="str">
        <f t="shared" si="2"/>
        <v>Drone Core8</v>
      </c>
      <c r="D189" t="s">
        <v>172</v>
      </c>
    </row>
    <row r="190" spans="1:4" x14ac:dyDescent="0.35">
      <c r="A190" s="5" t="s">
        <v>230</v>
      </c>
      <c r="B190">
        <v>0</v>
      </c>
      <c r="C190" s="1" t="str">
        <f t="shared" si="2"/>
        <v>Resource Detection0</v>
      </c>
      <c r="D190" t="s">
        <v>75</v>
      </c>
    </row>
    <row r="191" spans="1:4" x14ac:dyDescent="0.35">
      <c r="A191" s="5" t="s">
        <v>230</v>
      </c>
      <c r="B191">
        <v>1</v>
      </c>
      <c r="C191" s="1" t="str">
        <f t="shared" si="2"/>
        <v>Resource Detection1</v>
      </c>
      <c r="D191" t="s">
        <v>115</v>
      </c>
    </row>
    <row r="192" spans="1:4" x14ac:dyDescent="0.35">
      <c r="A192" s="5" t="s">
        <v>230</v>
      </c>
      <c r="B192">
        <v>2</v>
      </c>
      <c r="C192" s="1" t="str">
        <f t="shared" si="2"/>
        <v>Resource Detection2</v>
      </c>
      <c r="D192" t="s">
        <v>43</v>
      </c>
    </row>
    <row r="193" spans="1:4" x14ac:dyDescent="0.35">
      <c r="A193" s="5" t="s">
        <v>230</v>
      </c>
      <c r="B193">
        <v>3</v>
      </c>
      <c r="C193" s="1" t="str">
        <f t="shared" si="2"/>
        <v>Resource Detection3</v>
      </c>
      <c r="D193" t="s">
        <v>36</v>
      </c>
    </row>
    <row r="194" spans="1:4" x14ac:dyDescent="0.35">
      <c r="A194" s="5" t="s">
        <v>230</v>
      </c>
      <c r="B194">
        <v>4</v>
      </c>
      <c r="C194" s="1" t="str">
        <f t="shared" si="2"/>
        <v>Resource Detection4</v>
      </c>
      <c r="D194" t="s">
        <v>37</v>
      </c>
    </row>
    <row r="195" spans="1:4" x14ac:dyDescent="0.35">
      <c r="A195" s="5" t="s">
        <v>230</v>
      </c>
      <c r="B195">
        <v>5</v>
      </c>
      <c r="C195" s="1" t="str">
        <f t="shared" ref="C195:C257" si="3">_xlfn.CONCAT(A195,B195)</f>
        <v>Resource Detection5</v>
      </c>
      <c r="D195" t="s">
        <v>39</v>
      </c>
    </row>
    <row r="196" spans="1:4" x14ac:dyDescent="0.35">
      <c r="A196" s="5" t="s">
        <v>230</v>
      </c>
      <c r="B196">
        <v>6</v>
      </c>
      <c r="C196" s="1" t="str">
        <f t="shared" si="3"/>
        <v>Resource Detection6</v>
      </c>
      <c r="D196" t="s">
        <v>38</v>
      </c>
    </row>
    <row r="197" spans="1:4" x14ac:dyDescent="0.35">
      <c r="A197" s="5" t="s">
        <v>230</v>
      </c>
      <c r="B197">
        <v>7</v>
      </c>
      <c r="C197" s="1" t="str">
        <f t="shared" si="3"/>
        <v>Resource Detection7</v>
      </c>
      <c r="D197" t="s">
        <v>116</v>
      </c>
    </row>
    <row r="198" spans="1:4" x14ac:dyDescent="0.35">
      <c r="A198" s="5" t="s">
        <v>230</v>
      </c>
      <c r="B198">
        <v>8</v>
      </c>
      <c r="C198" s="1" t="str">
        <f t="shared" si="3"/>
        <v>Resource Detection8</v>
      </c>
      <c r="D198" t="s">
        <v>68</v>
      </c>
    </row>
    <row r="199" spans="1:4" x14ac:dyDescent="0.35">
      <c r="A199" s="5" t="s">
        <v>230</v>
      </c>
      <c r="B199">
        <v>9</v>
      </c>
      <c r="C199" s="1" t="str">
        <f t="shared" si="3"/>
        <v>Resource Detection9</v>
      </c>
      <c r="D199" t="s">
        <v>147</v>
      </c>
    </row>
    <row r="200" spans="1:4" x14ac:dyDescent="0.35">
      <c r="A200" s="5" t="s">
        <v>219</v>
      </c>
      <c r="B200">
        <v>0</v>
      </c>
      <c r="C200" s="1" t="str">
        <f t="shared" si="3"/>
        <v>RCS Thrusters SAS Modules Launch Escape0</v>
      </c>
      <c r="D200" t="s">
        <v>75</v>
      </c>
    </row>
    <row r="201" spans="1:4" x14ac:dyDescent="0.35">
      <c r="A201" s="5" t="s">
        <v>219</v>
      </c>
      <c r="B201">
        <v>1</v>
      </c>
      <c r="C201" s="1" t="str">
        <f t="shared" si="3"/>
        <v>RCS Thrusters SAS Modules Launch Escape1</v>
      </c>
      <c r="D201" t="s">
        <v>19</v>
      </c>
    </row>
    <row r="202" spans="1:4" x14ac:dyDescent="0.35">
      <c r="A202" s="5" t="s">
        <v>219</v>
      </c>
      <c r="B202">
        <v>2</v>
      </c>
      <c r="C202" s="1" t="str">
        <f t="shared" si="3"/>
        <v>RCS Thrusters SAS Modules Launch Escape2</v>
      </c>
      <c r="D202" t="s">
        <v>145</v>
      </c>
    </row>
    <row r="203" spans="1:4" x14ac:dyDescent="0.35">
      <c r="A203" s="5" t="s">
        <v>219</v>
      </c>
      <c r="B203">
        <v>3</v>
      </c>
      <c r="C203" s="1" t="str">
        <f t="shared" si="3"/>
        <v>RCS Thrusters SAS Modules Launch Escape3</v>
      </c>
      <c r="D203" t="s">
        <v>42</v>
      </c>
    </row>
    <row r="204" spans="1:4" x14ac:dyDescent="0.35">
      <c r="A204" s="5" t="s">
        <v>219</v>
      </c>
      <c r="B204">
        <v>4</v>
      </c>
      <c r="C204" s="1" t="str">
        <f t="shared" si="3"/>
        <v>RCS Thrusters SAS Modules Launch Escape4</v>
      </c>
      <c r="D204" t="s">
        <v>20</v>
      </c>
    </row>
    <row r="205" spans="1:4" x14ac:dyDescent="0.35">
      <c r="A205" s="5" t="s">
        <v>219</v>
      </c>
      <c r="B205">
        <v>5</v>
      </c>
      <c r="C205" s="1" t="str">
        <f t="shared" si="3"/>
        <v>RCS Thrusters SAS Modules Launch Escape5</v>
      </c>
      <c r="D205" t="s">
        <v>97</v>
      </c>
    </row>
    <row r="206" spans="1:4" x14ac:dyDescent="0.35">
      <c r="A206" s="5" t="s">
        <v>219</v>
      </c>
      <c r="B206">
        <v>6</v>
      </c>
      <c r="C206" s="1" t="str">
        <f t="shared" si="3"/>
        <v>RCS Thrusters SAS Modules Launch Escape6</v>
      </c>
      <c r="D206" t="s">
        <v>152</v>
      </c>
    </row>
    <row r="207" spans="1:4" x14ac:dyDescent="0.35">
      <c r="A207" s="5" t="s">
        <v>219</v>
      </c>
      <c r="B207">
        <v>7</v>
      </c>
      <c r="C207" s="1" t="str">
        <f t="shared" si="3"/>
        <v>RCS Thrusters SAS Modules Launch Escape7</v>
      </c>
      <c r="D207" t="s">
        <v>27</v>
      </c>
    </row>
    <row r="208" spans="1:4" x14ac:dyDescent="0.35">
      <c r="A208" s="5" t="s">
        <v>204</v>
      </c>
      <c r="B208">
        <v>3</v>
      </c>
      <c r="C208" s="1" t="str">
        <f t="shared" si="3"/>
        <v>Re-Entry Pods3</v>
      </c>
      <c r="D208" t="s">
        <v>89</v>
      </c>
    </row>
    <row r="209" spans="1:4" x14ac:dyDescent="0.35">
      <c r="A209" s="5" t="s">
        <v>204</v>
      </c>
      <c r="B209">
        <v>4</v>
      </c>
      <c r="C209" s="1" t="str">
        <f t="shared" si="3"/>
        <v>Re-Entry Pods4</v>
      </c>
      <c r="D209" t="s">
        <v>88</v>
      </c>
    </row>
    <row r="210" spans="1:4" x14ac:dyDescent="0.35">
      <c r="A210" s="5" t="s">
        <v>204</v>
      </c>
      <c r="B210">
        <v>5</v>
      </c>
      <c r="C210" s="1" t="str">
        <f t="shared" si="3"/>
        <v>Re-Entry Pods5</v>
      </c>
      <c r="D210" t="s">
        <v>87</v>
      </c>
    </row>
    <row r="211" spans="1:4" x14ac:dyDescent="0.35">
      <c r="A211" s="5" t="s">
        <v>207</v>
      </c>
      <c r="B211">
        <v>0</v>
      </c>
      <c r="C211" s="1" t="str">
        <f t="shared" si="3"/>
        <v>Rotors VTOLS0</v>
      </c>
      <c r="D211" t="s">
        <v>75</v>
      </c>
    </row>
    <row r="212" spans="1:4" x14ac:dyDescent="0.35">
      <c r="A212" s="5" t="s">
        <v>207</v>
      </c>
      <c r="B212">
        <v>1</v>
      </c>
      <c r="C212" s="1" t="str">
        <f t="shared" si="3"/>
        <v>Rotors VTOLS1</v>
      </c>
      <c r="D212" t="s">
        <v>76</v>
      </c>
    </row>
    <row r="213" spans="1:4" x14ac:dyDescent="0.35">
      <c r="A213" s="5" t="s">
        <v>207</v>
      </c>
      <c r="B213">
        <v>2</v>
      </c>
      <c r="C213" s="1" t="str">
        <f t="shared" si="3"/>
        <v>Rotors VTOLS2</v>
      </c>
      <c r="D213" t="s">
        <v>78</v>
      </c>
    </row>
    <row r="214" spans="1:4" x14ac:dyDescent="0.35">
      <c r="A214" s="5" t="s">
        <v>207</v>
      </c>
      <c r="B214">
        <v>3</v>
      </c>
      <c r="C214" s="1" t="str">
        <f t="shared" si="3"/>
        <v>Rotors VTOLS3</v>
      </c>
      <c r="D214" t="s">
        <v>82</v>
      </c>
    </row>
    <row r="215" spans="1:4" x14ac:dyDescent="0.35">
      <c r="A215" s="5" t="s">
        <v>207</v>
      </c>
      <c r="B215">
        <v>4</v>
      </c>
      <c r="C215" s="1" t="str">
        <f t="shared" si="3"/>
        <v>Rotors VTOLS4</v>
      </c>
      <c r="D215" t="s">
        <v>83</v>
      </c>
    </row>
    <row r="216" spans="1:4" x14ac:dyDescent="0.35">
      <c r="A216" s="5" t="s">
        <v>207</v>
      </c>
      <c r="B216">
        <v>5</v>
      </c>
      <c r="C216" s="1" t="str">
        <f t="shared" si="3"/>
        <v>Rotors VTOLS5</v>
      </c>
      <c r="D216" t="s">
        <v>81</v>
      </c>
    </row>
    <row r="217" spans="1:4" x14ac:dyDescent="0.35">
      <c r="A217" s="5" t="s">
        <v>207</v>
      </c>
      <c r="B217">
        <v>6</v>
      </c>
      <c r="C217" s="1" t="str">
        <f t="shared" si="3"/>
        <v>Rotors VTOLS6</v>
      </c>
      <c r="D217" t="s">
        <v>139</v>
      </c>
    </row>
    <row r="218" spans="1:4" x14ac:dyDescent="0.35">
      <c r="A218" s="5" t="s">
        <v>207</v>
      </c>
      <c r="B218">
        <v>7</v>
      </c>
      <c r="C218" s="1" t="str">
        <f t="shared" si="3"/>
        <v>Rotors VTOLS7</v>
      </c>
      <c r="D218" t="s">
        <v>136</v>
      </c>
    </row>
    <row r="219" spans="1:4" x14ac:dyDescent="0.35">
      <c r="A219" s="5" t="s">
        <v>207</v>
      </c>
      <c r="B219">
        <v>8</v>
      </c>
      <c r="C219" s="1" t="str">
        <f t="shared" si="3"/>
        <v>Rotors VTOLS8</v>
      </c>
      <c r="D219" t="s">
        <v>344</v>
      </c>
    </row>
    <row r="220" spans="1:4" x14ac:dyDescent="0.35">
      <c r="A220" s="6" t="s">
        <v>7</v>
      </c>
      <c r="B220">
        <v>0</v>
      </c>
      <c r="C220" s="1" t="str">
        <f t="shared" si="3"/>
        <v>Science0</v>
      </c>
      <c r="D220" t="s">
        <v>75</v>
      </c>
    </row>
    <row r="221" spans="1:4" x14ac:dyDescent="0.35">
      <c r="A221" s="6" t="s">
        <v>7</v>
      </c>
      <c r="B221">
        <v>1</v>
      </c>
      <c r="C221" s="1" t="str">
        <f t="shared" si="3"/>
        <v>Science1</v>
      </c>
      <c r="D221" t="s">
        <v>115</v>
      </c>
    </row>
    <row r="222" spans="1:4" x14ac:dyDescent="0.35">
      <c r="A222" s="6" t="s">
        <v>7</v>
      </c>
      <c r="B222">
        <v>2</v>
      </c>
      <c r="C222" s="1" t="str">
        <f t="shared" si="3"/>
        <v>Science2</v>
      </c>
      <c r="D222" t="s">
        <v>43</v>
      </c>
    </row>
    <row r="223" spans="1:4" x14ac:dyDescent="0.35">
      <c r="A223" s="6" t="s">
        <v>7</v>
      </c>
      <c r="B223">
        <v>3</v>
      </c>
      <c r="C223" s="1" t="str">
        <f t="shared" si="3"/>
        <v>Science3</v>
      </c>
      <c r="D223" t="s">
        <v>36</v>
      </c>
    </row>
    <row r="224" spans="1:4" x14ac:dyDescent="0.35">
      <c r="A224" s="6" t="s">
        <v>7</v>
      </c>
      <c r="B224">
        <v>4</v>
      </c>
      <c r="C224" s="1" t="str">
        <f t="shared" si="3"/>
        <v>Science4</v>
      </c>
      <c r="D224" t="s">
        <v>37</v>
      </c>
    </row>
    <row r="225" spans="1:4" x14ac:dyDescent="0.35">
      <c r="A225" s="6" t="s">
        <v>7</v>
      </c>
      <c r="B225">
        <v>5</v>
      </c>
      <c r="C225" s="1" t="str">
        <f t="shared" si="3"/>
        <v>Science5</v>
      </c>
      <c r="D225" t="s">
        <v>39</v>
      </c>
    </row>
    <row r="226" spans="1:4" x14ac:dyDescent="0.35">
      <c r="A226" s="6" t="s">
        <v>7</v>
      </c>
      <c r="B226">
        <v>6</v>
      </c>
      <c r="C226" s="1" t="str">
        <f t="shared" si="3"/>
        <v>Science6</v>
      </c>
      <c r="D226" t="s">
        <v>38</v>
      </c>
    </row>
    <row r="227" spans="1:4" x14ac:dyDescent="0.35">
      <c r="A227" s="6" t="s">
        <v>7</v>
      </c>
      <c r="B227">
        <v>7</v>
      </c>
      <c r="C227" s="1" t="str">
        <f t="shared" si="3"/>
        <v>Science7</v>
      </c>
      <c r="D227" t="s">
        <v>80</v>
      </c>
    </row>
    <row r="228" spans="1:4" x14ac:dyDescent="0.35">
      <c r="A228" s="6" t="s">
        <v>7</v>
      </c>
      <c r="B228">
        <v>8</v>
      </c>
      <c r="C228" s="1" t="str">
        <f t="shared" si="3"/>
        <v>Science8</v>
      </c>
      <c r="D228" t="s">
        <v>192</v>
      </c>
    </row>
    <row r="229" spans="1:4" x14ac:dyDescent="0.35">
      <c r="A229" s="6" t="s">
        <v>7</v>
      </c>
      <c r="B229">
        <v>9</v>
      </c>
      <c r="C229" s="1" t="str">
        <f t="shared" si="3"/>
        <v>Science9</v>
      </c>
      <c r="D229" t="s">
        <v>193</v>
      </c>
    </row>
    <row r="230" spans="1:4" x14ac:dyDescent="0.35">
      <c r="A230" s="6" t="s">
        <v>7</v>
      </c>
      <c r="B230">
        <v>10</v>
      </c>
      <c r="C230" s="1" t="str">
        <f t="shared" si="3"/>
        <v>Science10</v>
      </c>
      <c r="D230" t="s">
        <v>345</v>
      </c>
    </row>
    <row r="231" spans="1:4" x14ac:dyDescent="0.35">
      <c r="A231" s="6" t="s">
        <v>7</v>
      </c>
      <c r="B231">
        <v>11</v>
      </c>
      <c r="C231" s="1" t="str">
        <f t="shared" si="3"/>
        <v>Science11</v>
      </c>
      <c r="D231" t="s">
        <v>346</v>
      </c>
    </row>
    <row r="232" spans="1:4" x14ac:dyDescent="0.35">
      <c r="A232" s="6" t="s">
        <v>7</v>
      </c>
      <c r="B232">
        <v>12</v>
      </c>
      <c r="C232" s="1" t="str">
        <f t="shared" si="3"/>
        <v>Science12</v>
      </c>
      <c r="D232" t="s">
        <v>347</v>
      </c>
    </row>
    <row r="233" spans="1:4" x14ac:dyDescent="0.35">
      <c r="A233" s="5" t="s">
        <v>209</v>
      </c>
      <c r="B233">
        <v>0</v>
      </c>
      <c r="C233" s="1" t="str">
        <f t="shared" si="3"/>
        <v>Solar Panels Fuel Cells0</v>
      </c>
      <c r="D233" t="s">
        <v>75</v>
      </c>
    </row>
    <row r="234" spans="1:4" x14ac:dyDescent="0.35">
      <c r="A234" s="5" t="s">
        <v>209</v>
      </c>
      <c r="B234">
        <v>1</v>
      </c>
      <c r="C234" s="1" t="str">
        <f t="shared" si="3"/>
        <v>Solar Panels Fuel Cells1</v>
      </c>
      <c r="D234" t="s">
        <v>115</v>
      </c>
    </row>
    <row r="235" spans="1:4" x14ac:dyDescent="0.35">
      <c r="A235" s="5" t="s">
        <v>209</v>
      </c>
      <c r="B235">
        <v>2</v>
      </c>
      <c r="C235" s="1" t="str">
        <f t="shared" si="3"/>
        <v>Solar Panels Fuel Cells2</v>
      </c>
      <c r="D235" t="s">
        <v>43</v>
      </c>
    </row>
    <row r="236" spans="1:4" x14ac:dyDescent="0.35">
      <c r="A236" s="5" t="s">
        <v>209</v>
      </c>
      <c r="B236">
        <v>3</v>
      </c>
      <c r="C236" s="1" t="str">
        <f t="shared" si="3"/>
        <v>Solar Panels Fuel Cells3</v>
      </c>
      <c r="D236" t="s">
        <v>120</v>
      </c>
    </row>
    <row r="237" spans="1:4" x14ac:dyDescent="0.35">
      <c r="A237" s="5" t="s">
        <v>209</v>
      </c>
      <c r="B237">
        <v>4</v>
      </c>
      <c r="C237" s="1" t="str">
        <f t="shared" si="3"/>
        <v>Solar Panels Fuel Cells4</v>
      </c>
      <c r="D237" t="s">
        <v>45</v>
      </c>
    </row>
    <row r="238" spans="1:4" x14ac:dyDescent="0.35">
      <c r="A238" s="5" t="s">
        <v>209</v>
      </c>
      <c r="B238">
        <v>5</v>
      </c>
      <c r="C238" s="1" t="str">
        <f t="shared" si="3"/>
        <v>Solar Panels Fuel Cells5</v>
      </c>
      <c r="D238" t="s">
        <v>44</v>
      </c>
    </row>
    <row r="239" spans="1:4" x14ac:dyDescent="0.35">
      <c r="A239" s="5" t="s">
        <v>209</v>
      </c>
      <c r="B239">
        <v>6</v>
      </c>
      <c r="C239" s="1" t="str">
        <f t="shared" si="3"/>
        <v>Solar Panels Fuel Cells6</v>
      </c>
      <c r="D239" t="s">
        <v>58</v>
      </c>
    </row>
    <row r="240" spans="1:4" x14ac:dyDescent="0.35">
      <c r="A240" s="5" t="s">
        <v>209</v>
      </c>
      <c r="B240">
        <v>7</v>
      </c>
      <c r="C240" s="1" t="str">
        <f t="shared" si="3"/>
        <v>Solar Panels Fuel Cells7</v>
      </c>
      <c r="D240" t="s">
        <v>161</v>
      </c>
    </row>
    <row r="241" spans="1:4" x14ac:dyDescent="0.35">
      <c r="A241" s="5" t="s">
        <v>209</v>
      </c>
      <c r="B241">
        <v>8</v>
      </c>
      <c r="C241" s="1" t="str">
        <f t="shared" si="3"/>
        <v>Solar Panels Fuel Cells8</v>
      </c>
      <c r="D241" t="s">
        <v>162</v>
      </c>
    </row>
    <row r="242" spans="1:4" x14ac:dyDescent="0.35">
      <c r="A242" s="5" t="s">
        <v>209</v>
      </c>
      <c r="B242">
        <v>9</v>
      </c>
      <c r="C242" s="1" t="str">
        <f t="shared" si="3"/>
        <v>Solar Panels Fuel Cells9</v>
      </c>
      <c r="D242" t="s">
        <v>348</v>
      </c>
    </row>
    <row r="243" spans="1:4" x14ac:dyDescent="0.35">
      <c r="A243" s="5" t="s">
        <v>209</v>
      </c>
      <c r="B243">
        <v>10</v>
      </c>
      <c r="C243" s="1" t="str">
        <f t="shared" si="3"/>
        <v>Solar Panels Fuel Cells10</v>
      </c>
      <c r="D243" t="s">
        <v>349</v>
      </c>
    </row>
    <row r="244" spans="1:4" x14ac:dyDescent="0.35">
      <c r="A244" s="5" t="s">
        <v>214</v>
      </c>
      <c r="B244">
        <v>0</v>
      </c>
      <c r="C244" s="1" t="str">
        <f>_xlfn.CONCAT(A244,B244)</f>
        <v>Solid Rocket Boosters0</v>
      </c>
      <c r="D244" t="s">
        <v>75</v>
      </c>
    </row>
    <row r="245" spans="1:4" x14ac:dyDescent="0.35">
      <c r="A245" s="5" t="s">
        <v>214</v>
      </c>
      <c r="B245">
        <v>1</v>
      </c>
      <c r="C245" s="1" t="str">
        <f t="shared" si="3"/>
        <v>Solid Rocket Boosters1</v>
      </c>
      <c r="D245" t="s">
        <v>180</v>
      </c>
    </row>
    <row r="246" spans="1:4" x14ac:dyDescent="0.35">
      <c r="A246" s="5" t="s">
        <v>214</v>
      </c>
      <c r="B246">
        <v>2</v>
      </c>
      <c r="C246" s="1" t="str">
        <f t="shared" si="3"/>
        <v>Solid Rocket Boosters2</v>
      </c>
      <c r="D246" t="s">
        <v>128</v>
      </c>
    </row>
    <row r="247" spans="1:4" x14ac:dyDescent="0.35">
      <c r="A247" s="5" t="s">
        <v>214</v>
      </c>
      <c r="B247">
        <v>3</v>
      </c>
      <c r="C247" s="1" t="str">
        <f t="shared" si="3"/>
        <v>Solid Rocket Boosters3</v>
      </c>
      <c r="D247" t="s">
        <v>129</v>
      </c>
    </row>
    <row r="248" spans="1:4" x14ac:dyDescent="0.35">
      <c r="A248" s="5" t="s">
        <v>214</v>
      </c>
      <c r="B248">
        <v>4</v>
      </c>
      <c r="C248" s="1" t="str">
        <f t="shared" si="3"/>
        <v>Solid Rocket Boosters4</v>
      </c>
      <c r="D248" t="s">
        <v>134</v>
      </c>
    </row>
    <row r="249" spans="1:4" x14ac:dyDescent="0.35">
      <c r="A249" s="5" t="s">
        <v>214</v>
      </c>
      <c r="B249">
        <v>5</v>
      </c>
      <c r="C249" s="1" t="str">
        <f t="shared" si="3"/>
        <v>Solid Rocket Boosters5</v>
      </c>
      <c r="D249" t="s">
        <v>101</v>
      </c>
    </row>
    <row r="250" spans="1:4" x14ac:dyDescent="0.35">
      <c r="A250" s="5" t="s">
        <v>214</v>
      </c>
      <c r="B250">
        <v>6</v>
      </c>
      <c r="C250" s="1" t="str">
        <f t="shared" si="3"/>
        <v>Solid Rocket Boosters6</v>
      </c>
      <c r="D250" t="s">
        <v>126</v>
      </c>
    </row>
    <row r="251" spans="1:4" x14ac:dyDescent="0.35">
      <c r="A251" s="5" t="s">
        <v>214</v>
      </c>
      <c r="B251">
        <v>7</v>
      </c>
      <c r="C251" s="1" t="str">
        <f t="shared" si="3"/>
        <v>Solid Rocket Boosters7</v>
      </c>
      <c r="D251" t="s">
        <v>99</v>
      </c>
    </row>
    <row r="252" spans="1:4" x14ac:dyDescent="0.35">
      <c r="A252" s="5" t="s">
        <v>214</v>
      </c>
      <c r="B252">
        <v>8</v>
      </c>
      <c r="C252" s="1" t="str">
        <f t="shared" si="3"/>
        <v>Solid Rocket Boosters8</v>
      </c>
      <c r="D252" t="s">
        <v>59</v>
      </c>
    </row>
    <row r="253" spans="1:4" x14ac:dyDescent="0.35">
      <c r="A253" s="5" t="s">
        <v>213</v>
      </c>
      <c r="B253">
        <v>2</v>
      </c>
      <c r="C253" s="1" t="str">
        <f t="shared" si="3"/>
        <v>Specialty Engines2</v>
      </c>
      <c r="D253" t="s">
        <v>145</v>
      </c>
    </row>
    <row r="254" spans="1:4" x14ac:dyDescent="0.35">
      <c r="A254" s="5" t="s">
        <v>213</v>
      </c>
      <c r="B254">
        <v>3</v>
      </c>
      <c r="C254" s="1" t="str">
        <f t="shared" si="3"/>
        <v>Specialty Engines3</v>
      </c>
      <c r="D254" t="s">
        <v>42</v>
      </c>
    </row>
    <row r="255" spans="1:4" x14ac:dyDescent="0.35">
      <c r="A255" s="5" t="s">
        <v>213</v>
      </c>
      <c r="B255">
        <v>4</v>
      </c>
      <c r="C255" s="1" t="str">
        <f t="shared" si="3"/>
        <v>Specialty Engines4</v>
      </c>
      <c r="D255" t="s">
        <v>185</v>
      </c>
    </row>
    <row r="256" spans="1:4" x14ac:dyDescent="0.35">
      <c r="A256" s="5" t="s">
        <v>213</v>
      </c>
      <c r="B256">
        <v>5</v>
      </c>
      <c r="C256" s="1" t="str">
        <f t="shared" si="3"/>
        <v>Specialty Engines5</v>
      </c>
      <c r="D256" t="s">
        <v>183</v>
      </c>
    </row>
    <row r="257" spans="1:4" x14ac:dyDescent="0.35">
      <c r="A257" s="5" t="s">
        <v>213</v>
      </c>
      <c r="B257">
        <v>6</v>
      </c>
      <c r="C257" s="1" t="str">
        <f t="shared" si="3"/>
        <v>Specialty Engines6</v>
      </c>
      <c r="D257" t="s">
        <v>157</v>
      </c>
    </row>
    <row r="258" spans="1:4" x14ac:dyDescent="0.35">
      <c r="A258" s="5" t="s">
        <v>213</v>
      </c>
      <c r="B258">
        <v>7</v>
      </c>
      <c r="C258" s="1" t="str">
        <f t="shared" ref="C258:C321" si="4">_xlfn.CONCAT(A258,B258)</f>
        <v>Specialty Engines7</v>
      </c>
      <c r="D258" t="s">
        <v>100</v>
      </c>
    </row>
    <row r="259" spans="1:4" x14ac:dyDescent="0.35">
      <c r="A259" s="5" t="s">
        <v>213</v>
      </c>
      <c r="B259">
        <v>8</v>
      </c>
      <c r="C259" s="1" t="str">
        <f t="shared" si="4"/>
        <v>Specialty Engines8</v>
      </c>
      <c r="D259" t="s">
        <v>166</v>
      </c>
    </row>
    <row r="260" spans="1:4" x14ac:dyDescent="0.35">
      <c r="A260" s="5" t="s">
        <v>213</v>
      </c>
      <c r="B260">
        <v>9</v>
      </c>
      <c r="C260" s="1" t="str">
        <f t="shared" si="4"/>
        <v>Specialty Engines9</v>
      </c>
      <c r="D260" t="s">
        <v>137</v>
      </c>
    </row>
    <row r="261" spans="1:4" x14ac:dyDescent="0.35">
      <c r="A261" s="5" t="s">
        <v>213</v>
      </c>
      <c r="B261">
        <v>10</v>
      </c>
      <c r="C261" s="1" t="str">
        <f t="shared" si="4"/>
        <v>Specialty Engines10</v>
      </c>
      <c r="D261" t="s">
        <v>351</v>
      </c>
    </row>
    <row r="262" spans="1:4" x14ac:dyDescent="0.35">
      <c r="A262" s="5" t="s">
        <v>352</v>
      </c>
      <c r="B262">
        <v>3</v>
      </c>
      <c r="C262" s="1" t="str">
        <f t="shared" si="4"/>
        <v>Specialty Fuel Systems3</v>
      </c>
      <c r="D262" t="s">
        <v>125</v>
      </c>
    </row>
    <row r="263" spans="1:4" x14ac:dyDescent="0.35">
      <c r="A263" s="5" t="s">
        <v>352</v>
      </c>
      <c r="B263">
        <v>4</v>
      </c>
      <c r="C263" s="1" t="str">
        <f t="shared" si="4"/>
        <v>Specialty Fuel Systems4</v>
      </c>
      <c r="D263" t="s">
        <v>41</v>
      </c>
    </row>
    <row r="264" spans="1:4" x14ac:dyDescent="0.35">
      <c r="A264" s="5" t="s">
        <v>352</v>
      </c>
      <c r="B264">
        <v>5</v>
      </c>
      <c r="C264" s="1" t="str">
        <f t="shared" si="4"/>
        <v>Specialty Fuel Systems5</v>
      </c>
      <c r="D264" t="s">
        <v>149</v>
      </c>
    </row>
    <row r="265" spans="1:4" x14ac:dyDescent="0.35">
      <c r="A265" s="5" t="s">
        <v>206</v>
      </c>
      <c r="B265">
        <v>0</v>
      </c>
      <c r="C265" s="1" t="str">
        <f t="shared" si="4"/>
        <v>Station Structural Parts0</v>
      </c>
      <c r="D265" t="s">
        <v>75</v>
      </c>
    </row>
    <row r="266" spans="1:4" x14ac:dyDescent="0.35">
      <c r="A266" s="5" t="s">
        <v>206</v>
      </c>
      <c r="B266">
        <v>1</v>
      </c>
      <c r="C266" s="1" t="str">
        <f t="shared" si="4"/>
        <v>Station Structural Parts1</v>
      </c>
      <c r="D266" t="s">
        <v>19</v>
      </c>
    </row>
    <row r="267" spans="1:4" x14ac:dyDescent="0.35">
      <c r="A267" s="5" t="s">
        <v>206</v>
      </c>
      <c r="B267">
        <v>2</v>
      </c>
      <c r="C267" s="1" t="str">
        <f t="shared" si="4"/>
        <v>Station Structural Parts2</v>
      </c>
      <c r="D267" t="s">
        <v>18</v>
      </c>
    </row>
    <row r="268" spans="1:4" x14ac:dyDescent="0.35">
      <c r="A268" s="5" t="s">
        <v>206</v>
      </c>
      <c r="B268">
        <v>3</v>
      </c>
      <c r="C268" s="1" t="str">
        <f t="shared" si="4"/>
        <v>Station Structural Parts3</v>
      </c>
      <c r="D268" t="s">
        <v>77</v>
      </c>
    </row>
    <row r="269" spans="1:4" x14ac:dyDescent="0.35">
      <c r="A269" s="5" t="s">
        <v>206</v>
      </c>
      <c r="B269">
        <v>4</v>
      </c>
      <c r="C269" s="1" t="str">
        <f t="shared" si="4"/>
        <v>Station Structural Parts4</v>
      </c>
      <c r="D269" t="s">
        <v>86</v>
      </c>
    </row>
    <row r="270" spans="1:4" x14ac:dyDescent="0.35">
      <c r="A270" s="5" t="s">
        <v>206</v>
      </c>
      <c r="B270">
        <v>5</v>
      </c>
      <c r="C270" s="1" t="str">
        <f t="shared" si="4"/>
        <v>Station Structural Parts5</v>
      </c>
      <c r="D270" t="s">
        <v>69</v>
      </c>
    </row>
    <row r="271" spans="1:4" x14ac:dyDescent="0.35">
      <c r="A271" s="5" t="s">
        <v>206</v>
      </c>
      <c r="B271">
        <v>6</v>
      </c>
      <c r="C271" s="1" t="str">
        <f t="shared" si="4"/>
        <v>Station Structural Parts6</v>
      </c>
      <c r="D271" t="s">
        <v>57</v>
      </c>
    </row>
    <row r="272" spans="1:4" x14ac:dyDescent="0.35">
      <c r="A272" s="5" t="s">
        <v>206</v>
      </c>
      <c r="B272">
        <v>7</v>
      </c>
      <c r="C272" s="1" t="str">
        <f t="shared" si="4"/>
        <v>Station Structural Parts7</v>
      </c>
      <c r="D272" t="s">
        <v>65</v>
      </c>
    </row>
    <row r="273" spans="1:4" x14ac:dyDescent="0.35">
      <c r="A273" s="5" t="s">
        <v>206</v>
      </c>
      <c r="B273">
        <v>8</v>
      </c>
      <c r="C273" s="1" t="str">
        <f t="shared" si="4"/>
        <v>Station Structural Parts8</v>
      </c>
      <c r="D273" t="s">
        <v>61</v>
      </c>
    </row>
    <row r="274" spans="1:4" x14ac:dyDescent="0.35">
      <c r="A274" s="5" t="s">
        <v>206</v>
      </c>
      <c r="B274">
        <v>9</v>
      </c>
      <c r="C274" s="1" t="str">
        <f t="shared" si="4"/>
        <v>Station Structural Parts9</v>
      </c>
      <c r="D274" t="s">
        <v>175</v>
      </c>
    </row>
    <row r="275" spans="1:4" x14ac:dyDescent="0.35">
      <c r="A275" s="5" t="s">
        <v>224</v>
      </c>
      <c r="B275">
        <v>0</v>
      </c>
      <c r="C275" s="1" t="str">
        <f t="shared" si="4"/>
        <v>Stations Colony0</v>
      </c>
      <c r="D275" t="s">
        <v>75</v>
      </c>
    </row>
    <row r="276" spans="1:4" x14ac:dyDescent="0.35">
      <c r="A276" s="5" t="s">
        <v>224</v>
      </c>
      <c r="B276">
        <v>1</v>
      </c>
      <c r="C276" s="1" t="str">
        <f t="shared" si="4"/>
        <v>Stations Colony1</v>
      </c>
      <c r="D276" t="s">
        <v>115</v>
      </c>
    </row>
    <row r="277" spans="1:4" x14ac:dyDescent="0.35">
      <c r="A277" s="5" t="s">
        <v>224</v>
      </c>
      <c r="B277">
        <v>2</v>
      </c>
      <c r="C277" s="1" t="str">
        <f t="shared" si="4"/>
        <v>Stations Colony2</v>
      </c>
      <c r="D277" t="s">
        <v>17</v>
      </c>
    </row>
    <row r="278" spans="1:4" x14ac:dyDescent="0.35">
      <c r="A278" s="5" t="s">
        <v>224</v>
      </c>
      <c r="B278">
        <v>4</v>
      </c>
      <c r="C278" s="1" t="str">
        <f t="shared" si="4"/>
        <v>Stations Colony4</v>
      </c>
      <c r="D278" t="s">
        <v>31</v>
      </c>
    </row>
    <row r="279" spans="1:4" x14ac:dyDescent="0.35">
      <c r="A279" s="5" t="s">
        <v>224</v>
      </c>
      <c r="B279">
        <v>5</v>
      </c>
      <c r="C279" s="1" t="str">
        <f t="shared" si="4"/>
        <v>Stations Colony5</v>
      </c>
      <c r="D279" t="s">
        <v>70</v>
      </c>
    </row>
    <row r="280" spans="1:4" x14ac:dyDescent="0.35">
      <c r="A280" s="5" t="s">
        <v>224</v>
      </c>
      <c r="B280">
        <v>6</v>
      </c>
      <c r="C280" s="1" t="str">
        <f t="shared" si="4"/>
        <v>Stations Colony6</v>
      </c>
      <c r="D280" t="s">
        <v>74</v>
      </c>
    </row>
    <row r="281" spans="1:4" x14ac:dyDescent="0.35">
      <c r="A281" s="5" t="s">
        <v>224</v>
      </c>
      <c r="B281">
        <v>7</v>
      </c>
      <c r="C281" s="1" t="str">
        <f t="shared" si="4"/>
        <v>Stations Colony7</v>
      </c>
      <c r="D281" t="s">
        <v>66</v>
      </c>
    </row>
    <row r="282" spans="1:4" x14ac:dyDescent="0.35">
      <c r="A282" s="5" t="s">
        <v>224</v>
      </c>
      <c r="B282">
        <v>8</v>
      </c>
      <c r="C282" s="1" t="str">
        <f t="shared" si="4"/>
        <v>Stations Colony8</v>
      </c>
      <c r="D282" t="s">
        <v>63</v>
      </c>
    </row>
    <row r="283" spans="1:4" x14ac:dyDescent="0.35">
      <c r="A283" s="5" t="s">
        <v>224</v>
      </c>
      <c r="B283">
        <v>9</v>
      </c>
      <c r="C283" s="1" t="str">
        <f t="shared" si="4"/>
        <v>Stations Colony9</v>
      </c>
      <c r="D283" t="s">
        <v>62</v>
      </c>
    </row>
    <row r="284" spans="1:4" x14ac:dyDescent="0.35">
      <c r="A284" s="5" t="s">
        <v>224</v>
      </c>
      <c r="B284">
        <v>10</v>
      </c>
      <c r="C284" s="1" t="str">
        <f t="shared" si="4"/>
        <v>Stations Colony10</v>
      </c>
      <c r="D284" t="s">
        <v>73</v>
      </c>
    </row>
    <row r="285" spans="1:4" x14ac:dyDescent="0.35">
      <c r="A285" s="5" t="s">
        <v>224</v>
      </c>
      <c r="B285">
        <v>11</v>
      </c>
      <c r="C285" s="1" t="str">
        <f t="shared" si="4"/>
        <v>Stations Colony11</v>
      </c>
      <c r="D285" t="s">
        <v>190</v>
      </c>
    </row>
    <row r="286" spans="1:4" x14ac:dyDescent="0.35">
      <c r="A286" s="5" t="s">
        <v>222</v>
      </c>
      <c r="B286">
        <v>0</v>
      </c>
      <c r="C286" s="1" t="str">
        <f t="shared" si="4"/>
        <v>Storage Resources0</v>
      </c>
      <c r="D286" t="s">
        <v>75</v>
      </c>
    </row>
    <row r="287" spans="1:4" x14ac:dyDescent="0.35">
      <c r="A287" s="5" t="s">
        <v>222</v>
      </c>
      <c r="B287">
        <v>1</v>
      </c>
      <c r="C287" s="1" t="str">
        <f t="shared" si="4"/>
        <v>Storage Resources1</v>
      </c>
      <c r="D287" t="s">
        <v>115</v>
      </c>
    </row>
    <row r="288" spans="1:4" x14ac:dyDescent="0.35">
      <c r="A288" s="5" t="s">
        <v>222</v>
      </c>
      <c r="B288">
        <v>2</v>
      </c>
      <c r="C288" s="1" t="str">
        <f t="shared" si="4"/>
        <v>Storage Resources2</v>
      </c>
      <c r="D288" t="s">
        <v>17</v>
      </c>
    </row>
    <row r="289" spans="1:4" x14ac:dyDescent="0.35">
      <c r="A289" s="5" t="s">
        <v>222</v>
      </c>
      <c r="B289">
        <v>4</v>
      </c>
      <c r="C289" s="1" t="str">
        <f t="shared" si="4"/>
        <v>Storage Resources4</v>
      </c>
      <c r="D289" t="s">
        <v>32</v>
      </c>
    </row>
    <row r="290" spans="1:4" x14ac:dyDescent="0.35">
      <c r="A290" s="5" t="s">
        <v>222</v>
      </c>
      <c r="B290">
        <v>5</v>
      </c>
      <c r="C290" s="1" t="str">
        <f t="shared" si="4"/>
        <v>Storage Resources5</v>
      </c>
      <c r="D290" t="s">
        <v>34</v>
      </c>
    </row>
    <row r="291" spans="1:4" x14ac:dyDescent="0.35">
      <c r="A291" s="5" t="s">
        <v>222</v>
      </c>
      <c r="B291">
        <v>6</v>
      </c>
      <c r="C291" s="1" t="str">
        <f t="shared" si="4"/>
        <v>Storage Resources6</v>
      </c>
      <c r="D291" t="s">
        <v>35</v>
      </c>
    </row>
    <row r="292" spans="1:4" x14ac:dyDescent="0.35">
      <c r="A292" s="5" t="s">
        <v>222</v>
      </c>
      <c r="B292">
        <v>7</v>
      </c>
      <c r="C292" s="1" t="str">
        <f t="shared" si="4"/>
        <v>Storage Resources7</v>
      </c>
      <c r="D292" t="s">
        <v>117</v>
      </c>
    </row>
    <row r="293" spans="1:4" x14ac:dyDescent="0.35">
      <c r="A293" s="5" t="s">
        <v>222</v>
      </c>
      <c r="B293">
        <v>8</v>
      </c>
      <c r="C293" s="1" t="str">
        <f t="shared" si="4"/>
        <v>Storage Resources8</v>
      </c>
      <c r="D293" t="s">
        <v>118</v>
      </c>
    </row>
    <row r="294" spans="1:4" x14ac:dyDescent="0.35">
      <c r="A294" s="5" t="s">
        <v>222</v>
      </c>
      <c r="B294">
        <v>9</v>
      </c>
      <c r="C294" s="1" t="str">
        <f t="shared" si="4"/>
        <v>Storage Resources9</v>
      </c>
      <c r="D294" t="s">
        <v>119</v>
      </c>
    </row>
    <row r="295" spans="1:4" x14ac:dyDescent="0.35">
      <c r="A295" s="5" t="s">
        <v>222</v>
      </c>
      <c r="B295">
        <v>10</v>
      </c>
      <c r="C295" s="1" t="str">
        <f t="shared" si="4"/>
        <v>Storage Resources10</v>
      </c>
      <c r="D295" t="s">
        <v>40</v>
      </c>
    </row>
    <row r="296" spans="1:4" x14ac:dyDescent="0.35">
      <c r="A296" s="5" t="s">
        <v>220</v>
      </c>
      <c r="B296">
        <v>0</v>
      </c>
      <c r="C296" s="1" t="str">
        <f t="shared" si="4"/>
        <v>Thermal Heat Shields0</v>
      </c>
      <c r="D296" t="s">
        <v>75</v>
      </c>
    </row>
    <row r="297" spans="1:4" x14ac:dyDescent="0.35">
      <c r="A297" s="5" t="s">
        <v>220</v>
      </c>
      <c r="B297">
        <v>1</v>
      </c>
      <c r="C297" s="1" t="str">
        <f t="shared" si="4"/>
        <v>Thermal Heat Shields1</v>
      </c>
      <c r="D297" t="s">
        <v>115</v>
      </c>
    </row>
    <row r="298" spans="1:4" x14ac:dyDescent="0.35">
      <c r="A298" s="5" t="s">
        <v>220</v>
      </c>
      <c r="B298">
        <v>2</v>
      </c>
      <c r="C298" s="1" t="str">
        <f t="shared" si="4"/>
        <v>Thermal Heat Shields2</v>
      </c>
      <c r="D298" t="s">
        <v>43</v>
      </c>
    </row>
    <row r="299" spans="1:4" x14ac:dyDescent="0.35">
      <c r="A299" s="5" t="s">
        <v>220</v>
      </c>
      <c r="B299">
        <v>3</v>
      </c>
      <c r="C299" s="1" t="str">
        <f t="shared" si="4"/>
        <v>Thermal Heat Shields3</v>
      </c>
      <c r="D299" t="s">
        <v>120</v>
      </c>
    </row>
    <row r="300" spans="1:4" x14ac:dyDescent="0.35">
      <c r="A300" s="5" t="s">
        <v>220</v>
      </c>
      <c r="B300">
        <v>4</v>
      </c>
      <c r="C300" s="1" t="str">
        <f t="shared" si="4"/>
        <v>Thermal Heat Shields4</v>
      </c>
      <c r="D300" t="s">
        <v>45</v>
      </c>
    </row>
    <row r="301" spans="1:4" x14ac:dyDescent="0.35">
      <c r="A301" s="5" t="s">
        <v>220</v>
      </c>
      <c r="B301">
        <v>5</v>
      </c>
      <c r="C301" s="1" t="str">
        <f t="shared" si="4"/>
        <v>Thermal Heat Shields5</v>
      </c>
      <c r="D301" t="s">
        <v>14</v>
      </c>
    </row>
    <row r="302" spans="1:4" x14ac:dyDescent="0.35">
      <c r="A302" s="5" t="s">
        <v>220</v>
      </c>
      <c r="B302">
        <v>6</v>
      </c>
      <c r="C302" s="1" t="str">
        <f t="shared" si="4"/>
        <v>Thermal Heat Shields6</v>
      </c>
      <c r="D302" t="s">
        <v>112</v>
      </c>
    </row>
    <row r="303" spans="1:4" x14ac:dyDescent="0.35">
      <c r="A303" s="5" t="s">
        <v>220</v>
      </c>
      <c r="B303">
        <v>7</v>
      </c>
      <c r="C303" s="1" t="str">
        <f t="shared" si="4"/>
        <v>Thermal Heat Shields7</v>
      </c>
      <c r="D303" t="s">
        <v>146</v>
      </c>
    </row>
    <row r="304" spans="1:4" x14ac:dyDescent="0.35">
      <c r="A304" s="5" t="s">
        <v>220</v>
      </c>
      <c r="B304">
        <v>8</v>
      </c>
      <c r="C304" s="1" t="str">
        <f t="shared" si="4"/>
        <v>Thermal Heat Shields8</v>
      </c>
      <c r="D304" t="s">
        <v>113</v>
      </c>
    </row>
    <row r="305" spans="1:4" x14ac:dyDescent="0.35">
      <c r="A305" s="5" t="s">
        <v>220</v>
      </c>
      <c r="B305">
        <v>9</v>
      </c>
      <c r="C305" s="1" t="str">
        <f t="shared" si="4"/>
        <v>Thermal Heat Shields9</v>
      </c>
      <c r="D305" t="s">
        <v>53</v>
      </c>
    </row>
    <row r="306" spans="1:4" x14ac:dyDescent="0.35">
      <c r="A306" s="5" t="s">
        <v>110</v>
      </c>
      <c r="B306">
        <v>0</v>
      </c>
      <c r="C306" s="1" t="str">
        <f t="shared" si="4"/>
        <v>Unresearchable0</v>
      </c>
      <c r="D306" t="s">
        <v>110</v>
      </c>
    </row>
    <row r="307" spans="1:4" x14ac:dyDescent="0.35">
      <c r="A307" s="5" t="s">
        <v>110</v>
      </c>
      <c r="B307">
        <v>1</v>
      </c>
      <c r="C307" s="1" t="str">
        <f t="shared" si="4"/>
        <v>Unresearchable1</v>
      </c>
      <c r="D307" t="s">
        <v>110</v>
      </c>
    </row>
    <row r="308" spans="1:4" x14ac:dyDescent="0.35">
      <c r="A308" s="5" t="s">
        <v>110</v>
      </c>
      <c r="B308">
        <v>2</v>
      </c>
      <c r="C308" s="1" t="str">
        <f t="shared" si="4"/>
        <v>Unresearchable2</v>
      </c>
      <c r="D308" t="s">
        <v>110</v>
      </c>
    </row>
    <row r="309" spans="1:4" x14ac:dyDescent="0.35">
      <c r="A309" s="5" t="s">
        <v>110</v>
      </c>
      <c r="B309">
        <v>3</v>
      </c>
      <c r="C309" s="1" t="str">
        <f t="shared" si="4"/>
        <v>Unresearchable3</v>
      </c>
      <c r="D309" t="s">
        <v>110</v>
      </c>
    </row>
    <row r="310" spans="1:4" x14ac:dyDescent="0.35">
      <c r="A310" s="5" t="s">
        <v>110</v>
      </c>
      <c r="B310">
        <v>4</v>
      </c>
      <c r="C310" s="1" t="str">
        <f t="shared" si="4"/>
        <v>Unresearchable4</v>
      </c>
      <c r="D310" t="s">
        <v>110</v>
      </c>
    </row>
    <row r="311" spans="1:4" x14ac:dyDescent="0.35">
      <c r="A311" s="5" t="s">
        <v>110</v>
      </c>
      <c r="B311">
        <v>5</v>
      </c>
      <c r="C311" s="1" t="str">
        <f t="shared" si="4"/>
        <v>Unresearchable5</v>
      </c>
      <c r="D311" t="s">
        <v>110</v>
      </c>
    </row>
    <row r="312" spans="1:4" x14ac:dyDescent="0.35">
      <c r="A312" s="5" t="s">
        <v>110</v>
      </c>
      <c r="B312">
        <v>6</v>
      </c>
      <c r="C312" s="1" t="str">
        <f t="shared" si="4"/>
        <v>Unresearchable6</v>
      </c>
      <c r="D312" t="s">
        <v>110</v>
      </c>
    </row>
    <row r="313" spans="1:4" x14ac:dyDescent="0.35">
      <c r="A313" s="5" t="s">
        <v>110</v>
      </c>
      <c r="B313">
        <v>7</v>
      </c>
      <c r="C313" s="1" t="str">
        <f t="shared" si="4"/>
        <v>Unresearchable7</v>
      </c>
      <c r="D313" t="s">
        <v>110</v>
      </c>
    </row>
    <row r="314" spans="1:4" x14ac:dyDescent="0.35">
      <c r="A314" s="5" t="s">
        <v>110</v>
      </c>
      <c r="B314">
        <v>8</v>
      </c>
      <c r="C314" s="1" t="str">
        <f t="shared" si="4"/>
        <v>Unresearchable8</v>
      </c>
      <c r="D314" t="s">
        <v>110</v>
      </c>
    </row>
    <row r="315" spans="1:4" x14ac:dyDescent="0.35">
      <c r="A315" s="5" t="s">
        <v>110</v>
      </c>
      <c r="B315">
        <v>9</v>
      </c>
      <c r="C315" s="1" t="str">
        <f t="shared" si="4"/>
        <v>Unresearchable9</v>
      </c>
      <c r="D315" t="s">
        <v>110</v>
      </c>
    </row>
    <row r="316" spans="1:4" x14ac:dyDescent="0.35">
      <c r="A316" s="5" t="s">
        <v>110</v>
      </c>
      <c r="B316">
        <v>10</v>
      </c>
      <c r="C316" s="1" t="str">
        <f t="shared" si="4"/>
        <v>Unresearchable10</v>
      </c>
      <c r="D316" t="s">
        <v>110</v>
      </c>
    </row>
    <row r="317" spans="1:4" x14ac:dyDescent="0.35">
      <c r="A317" s="5" t="s">
        <v>110</v>
      </c>
      <c r="B317">
        <v>11</v>
      </c>
      <c r="C317" s="1" t="str">
        <f t="shared" si="4"/>
        <v>Unresearchable11</v>
      </c>
      <c r="D317" t="s">
        <v>110</v>
      </c>
    </row>
    <row r="318" spans="1:4" x14ac:dyDescent="0.35">
      <c r="A318" s="5" t="s">
        <v>110</v>
      </c>
      <c r="B318">
        <v>12</v>
      </c>
      <c r="C318" s="1" t="str">
        <f t="shared" si="4"/>
        <v>Unresearchable12</v>
      </c>
      <c r="D318" t="s">
        <v>110</v>
      </c>
    </row>
    <row r="319" spans="1:4" x14ac:dyDescent="0.35">
      <c r="A319" s="6" t="s">
        <v>353</v>
      </c>
      <c r="B319">
        <v>0</v>
      </c>
      <c r="C319" s="1" t="str">
        <f t="shared" si="4"/>
        <v>Other0</v>
      </c>
      <c r="D319" t="s">
        <v>186</v>
      </c>
    </row>
    <row r="320" spans="1:4" x14ac:dyDescent="0.35">
      <c r="A320" s="6" t="s">
        <v>353</v>
      </c>
      <c r="B320">
        <v>1</v>
      </c>
      <c r="C320" s="1" t="str">
        <f t="shared" si="4"/>
        <v>Other1</v>
      </c>
      <c r="D320" t="s">
        <v>186</v>
      </c>
    </row>
    <row r="321" spans="1:4" x14ac:dyDescent="0.35">
      <c r="A321" s="6" t="s">
        <v>353</v>
      </c>
      <c r="B321">
        <v>2</v>
      </c>
      <c r="C321" s="1" t="str">
        <f t="shared" si="4"/>
        <v>Other2</v>
      </c>
      <c r="D321" t="s">
        <v>186</v>
      </c>
    </row>
    <row r="322" spans="1:4" x14ac:dyDescent="0.35">
      <c r="A322" s="6" t="s">
        <v>353</v>
      </c>
      <c r="B322">
        <v>3</v>
      </c>
      <c r="C322" s="1" t="str">
        <f t="shared" ref="C322:C385" si="5">_xlfn.CONCAT(A322,B322)</f>
        <v>Other3</v>
      </c>
      <c r="D322" t="s">
        <v>186</v>
      </c>
    </row>
    <row r="323" spans="1:4" x14ac:dyDescent="0.35">
      <c r="A323" s="6" t="s">
        <v>353</v>
      </c>
      <c r="B323">
        <v>4</v>
      </c>
      <c r="C323" s="1" t="str">
        <f t="shared" si="5"/>
        <v>Other4</v>
      </c>
      <c r="D323" t="s">
        <v>186</v>
      </c>
    </row>
    <row r="324" spans="1:4" x14ac:dyDescent="0.35">
      <c r="A324" s="6" t="s">
        <v>353</v>
      </c>
      <c r="B324">
        <v>5</v>
      </c>
      <c r="C324" s="1" t="str">
        <f t="shared" si="5"/>
        <v>Other5</v>
      </c>
      <c r="D324" t="s">
        <v>186</v>
      </c>
    </row>
    <row r="325" spans="1:4" x14ac:dyDescent="0.35">
      <c r="A325" s="6" t="s">
        <v>353</v>
      </c>
      <c r="B325">
        <v>6</v>
      </c>
      <c r="C325" s="1" t="str">
        <f t="shared" si="5"/>
        <v>Other6</v>
      </c>
      <c r="D325" t="s">
        <v>186</v>
      </c>
    </row>
    <row r="326" spans="1:4" x14ac:dyDescent="0.35">
      <c r="A326" s="6" t="s">
        <v>353</v>
      </c>
      <c r="B326">
        <v>7</v>
      </c>
      <c r="C326" s="1" t="str">
        <f t="shared" si="5"/>
        <v>Other7</v>
      </c>
      <c r="D326" t="s">
        <v>186</v>
      </c>
    </row>
    <row r="327" spans="1:4" x14ac:dyDescent="0.35">
      <c r="A327" s="6" t="s">
        <v>353</v>
      </c>
      <c r="B327">
        <v>8</v>
      </c>
      <c r="C327" s="1" t="str">
        <f t="shared" si="5"/>
        <v>Other8</v>
      </c>
      <c r="D327" t="s">
        <v>186</v>
      </c>
    </row>
    <row r="328" spans="1:4" x14ac:dyDescent="0.35">
      <c r="A328" s="6" t="s">
        <v>353</v>
      </c>
      <c r="B328">
        <v>9</v>
      </c>
      <c r="C328" s="1" t="str">
        <f t="shared" si="5"/>
        <v>Other9</v>
      </c>
      <c r="D328" t="s">
        <v>186</v>
      </c>
    </row>
    <row r="329" spans="1:4" x14ac:dyDescent="0.35">
      <c r="A329" s="6" t="s">
        <v>353</v>
      </c>
      <c r="B329">
        <v>10</v>
      </c>
      <c r="C329" s="1" t="str">
        <f t="shared" si="5"/>
        <v>Other10</v>
      </c>
      <c r="D329" t="s">
        <v>186</v>
      </c>
    </row>
    <row r="330" spans="1:4" x14ac:dyDescent="0.35">
      <c r="A330" s="6" t="s">
        <v>353</v>
      </c>
      <c r="B330">
        <v>11</v>
      </c>
      <c r="C330" s="1" t="str">
        <f t="shared" si="5"/>
        <v>Other11</v>
      </c>
      <c r="D330" t="s">
        <v>186</v>
      </c>
    </row>
    <row r="331" spans="1:4" x14ac:dyDescent="0.35">
      <c r="A331" s="6" t="s">
        <v>353</v>
      </c>
      <c r="B331">
        <v>12</v>
      </c>
      <c r="C331" s="1" t="str">
        <f t="shared" si="5"/>
        <v>Other12</v>
      </c>
      <c r="D331" t="s">
        <v>186</v>
      </c>
    </row>
    <row r="332" spans="1:4" x14ac:dyDescent="0.35">
      <c r="A332" s="6" t="s">
        <v>356</v>
      </c>
      <c r="B332">
        <v>8</v>
      </c>
      <c r="C332" s="1" t="str">
        <f t="shared" si="5"/>
        <v>Beamed Power8</v>
      </c>
      <c r="D332" t="s">
        <v>104</v>
      </c>
    </row>
    <row r="333" spans="1:4" x14ac:dyDescent="0.35">
      <c r="A333" s="6" t="s">
        <v>356</v>
      </c>
      <c r="B333">
        <v>9</v>
      </c>
      <c r="C333" s="1" t="str">
        <f t="shared" si="5"/>
        <v>Beamed Power9</v>
      </c>
      <c r="D333" t="s">
        <v>350</v>
      </c>
    </row>
    <row r="334" spans="1:4" x14ac:dyDescent="0.35">
      <c r="A334" s="6" t="s">
        <v>356</v>
      </c>
      <c r="B334">
        <v>10</v>
      </c>
      <c r="C334" s="1" t="str">
        <f t="shared" si="5"/>
        <v>Beamed Power10</v>
      </c>
      <c r="D334" t="s">
        <v>357</v>
      </c>
    </row>
    <row r="335" spans="1:4" x14ac:dyDescent="0.35">
      <c r="A335" s="6" t="s">
        <v>356</v>
      </c>
      <c r="B335">
        <v>11</v>
      </c>
      <c r="C335" s="1" t="str">
        <f t="shared" si="5"/>
        <v>Beamed Power11</v>
      </c>
      <c r="D335" t="s">
        <v>358</v>
      </c>
    </row>
    <row r="336" spans="1:4" x14ac:dyDescent="0.35">
      <c r="A336" s="6" t="s">
        <v>356</v>
      </c>
      <c r="B336">
        <v>12</v>
      </c>
      <c r="C336" s="1" t="str">
        <f t="shared" si="5"/>
        <v>Beamed Power12</v>
      </c>
      <c r="D336" t="s">
        <v>359</v>
      </c>
    </row>
    <row r="337" spans="3:3" x14ac:dyDescent="0.35">
      <c r="C337" s="1" t="str">
        <f t="shared" si="5"/>
        <v/>
      </c>
    </row>
    <row r="338" spans="3:3" x14ac:dyDescent="0.35">
      <c r="C338" s="1" t="str">
        <f t="shared" si="5"/>
        <v/>
      </c>
    </row>
    <row r="339" spans="3:3" x14ac:dyDescent="0.35">
      <c r="C339" s="1" t="str">
        <f t="shared" si="5"/>
        <v/>
      </c>
    </row>
    <row r="340" spans="3:3" x14ac:dyDescent="0.35">
      <c r="C340" s="1" t="str">
        <f t="shared" si="5"/>
        <v/>
      </c>
    </row>
    <row r="341" spans="3:3" x14ac:dyDescent="0.35">
      <c r="C341" s="1" t="str">
        <f t="shared" si="5"/>
        <v/>
      </c>
    </row>
    <row r="342" spans="3:3" x14ac:dyDescent="0.35">
      <c r="C342" s="1" t="str">
        <f t="shared" si="5"/>
        <v/>
      </c>
    </row>
    <row r="343" spans="3:3" x14ac:dyDescent="0.35">
      <c r="C343" s="1" t="str">
        <f t="shared" si="5"/>
        <v/>
      </c>
    </row>
    <row r="344" spans="3:3" x14ac:dyDescent="0.35">
      <c r="C344" s="1" t="str">
        <f t="shared" si="5"/>
        <v/>
      </c>
    </row>
    <row r="345" spans="3:3" x14ac:dyDescent="0.35">
      <c r="C345" s="1" t="str">
        <f t="shared" si="5"/>
        <v/>
      </c>
    </row>
    <row r="346" spans="3:3" x14ac:dyDescent="0.35">
      <c r="C346" s="1" t="str">
        <f t="shared" si="5"/>
        <v/>
      </c>
    </row>
    <row r="347" spans="3:3" x14ac:dyDescent="0.35">
      <c r="C347" s="1" t="str">
        <f t="shared" si="5"/>
        <v/>
      </c>
    </row>
    <row r="348" spans="3:3" x14ac:dyDescent="0.35">
      <c r="C348" s="1" t="str">
        <f t="shared" si="5"/>
        <v/>
      </c>
    </row>
    <row r="349" spans="3:3" x14ac:dyDescent="0.35">
      <c r="C349" s="1" t="str">
        <f t="shared" si="5"/>
        <v/>
      </c>
    </row>
    <row r="350" spans="3:3" x14ac:dyDescent="0.35">
      <c r="C350" s="1" t="str">
        <f t="shared" si="5"/>
        <v/>
      </c>
    </row>
    <row r="351" spans="3:3" x14ac:dyDescent="0.35">
      <c r="C351" s="1" t="str">
        <f t="shared" si="5"/>
        <v/>
      </c>
    </row>
    <row r="352" spans="3:3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1">
    <sortCondition ref="F2:F4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0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243</v>
      </c>
    </row>
    <row r="2" spans="1:1" x14ac:dyDescent="0.35">
      <c r="A2" t="s">
        <v>238</v>
      </c>
    </row>
    <row r="3" spans="1:1" x14ac:dyDescent="0.35">
      <c r="A3" t="s">
        <v>8</v>
      </c>
    </row>
    <row r="4" spans="1:1" x14ac:dyDescent="0.35">
      <c r="A4" t="s">
        <v>239</v>
      </c>
    </row>
    <row r="5" spans="1:1" x14ac:dyDescent="0.35">
      <c r="A5" t="s">
        <v>288</v>
      </c>
    </row>
    <row r="6" spans="1:1" x14ac:dyDescent="0.35">
      <c r="A6" t="s">
        <v>289</v>
      </c>
    </row>
    <row r="7" spans="1:1" x14ac:dyDescent="0.35">
      <c r="A7" t="s">
        <v>6</v>
      </c>
    </row>
    <row r="8" spans="1:1" x14ac:dyDescent="0.35">
      <c r="A8" t="s">
        <v>311</v>
      </c>
    </row>
    <row r="9" spans="1:1" x14ac:dyDescent="0.35">
      <c r="A9" t="s">
        <v>287</v>
      </c>
    </row>
    <row r="10" spans="1:1" x14ac:dyDescent="0.35">
      <c r="A10" t="s">
        <v>240</v>
      </c>
    </row>
  </sheetData>
  <sortState xmlns:xlrd2="http://schemas.microsoft.com/office/spreadsheetml/2017/richdata2" ref="A2:A9">
    <sortCondition ref="A2:A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H20"/>
  <sheetViews>
    <sheetView workbookViewId="0">
      <selection activeCell="D9" sqref="D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8" width="31.81640625" customWidth="1"/>
  </cols>
  <sheetData>
    <row r="1" spans="1:8" x14ac:dyDescent="0.35">
      <c r="A1" t="s">
        <v>243</v>
      </c>
      <c r="B1" t="s">
        <v>277</v>
      </c>
      <c r="C1" t="s">
        <v>284</v>
      </c>
      <c r="D1" t="s">
        <v>262</v>
      </c>
      <c r="E1" t="s">
        <v>263</v>
      </c>
      <c r="F1" t="s">
        <v>264</v>
      </c>
      <c r="G1" t="s">
        <v>268</v>
      </c>
      <c r="H1" t="s">
        <v>273</v>
      </c>
    </row>
    <row r="2" spans="1:8" x14ac:dyDescent="0.35">
      <c r="A2" t="s">
        <v>244</v>
      </c>
      <c r="B2" t="s">
        <v>262</v>
      </c>
      <c r="C2" t="s">
        <v>278</v>
      </c>
    </row>
    <row r="3" spans="1:8" x14ac:dyDescent="0.35">
      <c r="A3" t="s">
        <v>245</v>
      </c>
      <c r="B3" t="s">
        <v>262</v>
      </c>
      <c r="C3" t="s">
        <v>279</v>
      </c>
      <c r="D3" t="s">
        <v>258</v>
      </c>
      <c r="E3" t="s">
        <v>258</v>
      </c>
      <c r="F3" t="s">
        <v>258</v>
      </c>
      <c r="G3" t="s">
        <v>258</v>
      </c>
      <c r="H3" t="s">
        <v>258</v>
      </c>
    </row>
    <row r="4" spans="1:8" x14ac:dyDescent="0.35">
      <c r="A4" t="s">
        <v>246</v>
      </c>
      <c r="B4" t="s">
        <v>263</v>
      </c>
      <c r="C4" t="s">
        <v>278</v>
      </c>
      <c r="D4" t="s">
        <v>259</v>
      </c>
      <c r="E4" t="s">
        <v>259</v>
      </c>
      <c r="F4" t="s">
        <v>259</v>
      </c>
      <c r="G4" t="s">
        <v>269</v>
      </c>
      <c r="H4" t="s">
        <v>269</v>
      </c>
    </row>
    <row r="5" spans="1:8" x14ac:dyDescent="0.35">
      <c r="A5" t="s">
        <v>247</v>
      </c>
      <c r="B5" t="s">
        <v>263</v>
      </c>
      <c r="C5" t="s">
        <v>278</v>
      </c>
      <c r="D5" t="s">
        <v>260</v>
      </c>
      <c r="E5" t="s">
        <v>260</v>
      </c>
      <c r="F5" t="s">
        <v>265</v>
      </c>
      <c r="G5" t="s">
        <v>259</v>
      </c>
      <c r="H5" t="s">
        <v>259</v>
      </c>
    </row>
    <row r="6" spans="1:8" x14ac:dyDescent="0.35">
      <c r="A6" t="s">
        <v>248</v>
      </c>
      <c r="B6" t="s">
        <v>262</v>
      </c>
      <c r="C6" t="s">
        <v>279</v>
      </c>
      <c r="D6" t="s">
        <v>261</v>
      </c>
      <c r="E6" t="s">
        <v>261</v>
      </c>
      <c r="F6" t="s">
        <v>260</v>
      </c>
      <c r="G6" t="s">
        <v>270</v>
      </c>
      <c r="H6" t="s">
        <v>270</v>
      </c>
    </row>
    <row r="7" spans="1:8" x14ac:dyDescent="0.35">
      <c r="A7" t="s">
        <v>249</v>
      </c>
      <c r="B7" t="s">
        <v>262</v>
      </c>
      <c r="C7" t="s">
        <v>279</v>
      </c>
      <c r="F7" t="s">
        <v>261</v>
      </c>
      <c r="G7" t="s">
        <v>260</v>
      </c>
      <c r="H7" t="s">
        <v>260</v>
      </c>
    </row>
    <row r="8" spans="1:8" x14ac:dyDescent="0.35">
      <c r="A8" t="s">
        <v>250</v>
      </c>
      <c r="B8" t="s">
        <v>264</v>
      </c>
      <c r="C8" t="s">
        <v>280</v>
      </c>
      <c r="E8" t="s">
        <v>275</v>
      </c>
      <c r="F8" t="s">
        <v>266</v>
      </c>
      <c r="G8" t="s">
        <v>271</v>
      </c>
      <c r="H8" t="s">
        <v>271</v>
      </c>
    </row>
    <row r="9" spans="1:8" x14ac:dyDescent="0.35">
      <c r="A9" t="s">
        <v>251</v>
      </c>
      <c r="B9" t="s">
        <v>262</v>
      </c>
      <c r="C9" t="s">
        <v>278</v>
      </c>
      <c r="E9" t="s">
        <v>276</v>
      </c>
      <c r="G9" t="s">
        <v>261</v>
      </c>
      <c r="H9" t="s">
        <v>261</v>
      </c>
    </row>
    <row r="10" spans="1:8" x14ac:dyDescent="0.35">
      <c r="A10" t="s">
        <v>252</v>
      </c>
      <c r="B10" t="s">
        <v>262</v>
      </c>
      <c r="C10" t="s">
        <v>278</v>
      </c>
      <c r="F10" t="s">
        <v>267</v>
      </c>
      <c r="G10" t="s">
        <v>272</v>
      </c>
      <c r="H10" t="s">
        <v>272</v>
      </c>
    </row>
    <row r="11" spans="1:8" x14ac:dyDescent="0.35">
      <c r="A11" t="s">
        <v>253</v>
      </c>
      <c r="B11" t="s">
        <v>268</v>
      </c>
      <c r="C11" t="s">
        <v>282</v>
      </c>
    </row>
    <row r="12" spans="1:8" x14ac:dyDescent="0.35">
      <c r="A12" t="s">
        <v>254</v>
      </c>
      <c r="B12" t="s">
        <v>273</v>
      </c>
      <c r="C12" t="s">
        <v>282</v>
      </c>
      <c r="H12" t="s">
        <v>274</v>
      </c>
    </row>
    <row r="13" spans="1:8" x14ac:dyDescent="0.35">
      <c r="A13" t="s">
        <v>255</v>
      </c>
      <c r="B13" t="s">
        <v>262</v>
      </c>
      <c r="C13" t="s">
        <v>283</v>
      </c>
    </row>
    <row r="14" spans="1:8" x14ac:dyDescent="0.35">
      <c r="A14" t="s">
        <v>256</v>
      </c>
      <c r="B14" t="s">
        <v>263</v>
      </c>
      <c r="C14" t="s">
        <v>279</v>
      </c>
    </row>
    <row r="15" spans="1:8" x14ac:dyDescent="0.35">
      <c r="A15" t="s">
        <v>257</v>
      </c>
      <c r="B15" t="s">
        <v>262</v>
      </c>
      <c r="C15" t="s">
        <v>281</v>
      </c>
    </row>
    <row r="17" spans="4:8" ht="201" customHeight="1" x14ac:dyDescent="0.35"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H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engineNumberUpgrade = 
    engineName = 
    engineNameUpgrade = 
    engineModeID0 = 
    engineModeID1 = 
</v>
      </c>
      <c r="F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G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</row>
    <row r="20" spans="4:8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290</v>
      </c>
      <c r="C1" t="s">
        <v>298</v>
      </c>
    </row>
    <row r="2" spans="1:3" x14ac:dyDescent="0.35">
      <c r="A2" t="s">
        <v>308</v>
      </c>
      <c r="C2" t="s">
        <v>299</v>
      </c>
    </row>
    <row r="3" spans="1:3" x14ac:dyDescent="0.35">
      <c r="A3" t="s">
        <v>291</v>
      </c>
      <c r="C3" t="s">
        <v>300</v>
      </c>
    </row>
    <row r="4" spans="1:3" x14ac:dyDescent="0.35">
      <c r="A4" t="s">
        <v>292</v>
      </c>
      <c r="C4" t="s">
        <v>304</v>
      </c>
    </row>
    <row r="5" spans="1:3" x14ac:dyDescent="0.35">
      <c r="A5" t="s">
        <v>293</v>
      </c>
      <c r="C5" t="s">
        <v>301</v>
      </c>
    </row>
    <row r="6" spans="1:3" x14ac:dyDescent="0.35">
      <c r="A6" t="s">
        <v>294</v>
      </c>
      <c r="C6" t="s">
        <v>302</v>
      </c>
    </row>
    <row r="7" spans="1:3" x14ac:dyDescent="0.35">
      <c r="A7" t="s">
        <v>295</v>
      </c>
      <c r="C7" t="s">
        <v>303</v>
      </c>
    </row>
    <row r="8" spans="1:3" x14ac:dyDescent="0.35">
      <c r="A8" t="s">
        <v>296</v>
      </c>
      <c r="C8" t="s">
        <v>305</v>
      </c>
    </row>
    <row r="9" spans="1:3" x14ac:dyDescent="0.35">
      <c r="A9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TechTree</vt:lpstr>
      <vt:lpstr>UpgradeTypes</vt:lpstr>
      <vt:lpstr>EngineUpgrades</vt:lpstr>
      <vt:lpstr>FuelTankUpgrades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2020-11-14T21:20:05Z</dcterms:modified>
</cp:coreProperties>
</file>