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6B4BF0F4-439F-4C33-A396-30D3EEF12B33}" xr6:coauthVersionLast="45" xr6:coauthVersionMax="45" xr10:uidLastSave="{00000000-0000-0000-0000-000000000000}"/>
  <bookViews>
    <workbookView xWindow="360" yWindow="520" windowWidth="18590" windowHeight="14790" activeTab="1" xr2:uid="{52CE2ACD-30D9-410D-8EF9-E93C183B85F6}"/>
  </bookViews>
  <sheets>
    <sheet name="TechTree" sheetId="1" r:id="rId1"/>
    <sheet name="ApproxSci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4" i="2"/>
  <c r="AN16" i="2" l="1"/>
  <c r="AL16" i="2"/>
  <c r="AH16" i="2"/>
  <c r="AF16" i="2"/>
  <c r="AB16" i="2"/>
  <c r="Z16" i="2"/>
  <c r="AD16" i="2" s="1"/>
  <c r="V16" i="2"/>
  <c r="T16" i="2"/>
  <c r="X16" i="2" s="1"/>
  <c r="P16" i="2"/>
  <c r="N16" i="2"/>
  <c r="R16" i="2" s="1"/>
  <c r="J16" i="2"/>
  <c r="H16" i="2"/>
  <c r="L16" i="2" s="1"/>
  <c r="AN15" i="2"/>
  <c r="AL15" i="2"/>
  <c r="AH15" i="2"/>
  <c r="AF15" i="2"/>
  <c r="AB15" i="2"/>
  <c r="Z15" i="2"/>
  <c r="AD15" i="2" s="1"/>
  <c r="V15" i="2"/>
  <c r="T15" i="2"/>
  <c r="X15" i="2" s="1"/>
  <c r="R15" i="2"/>
  <c r="P15" i="2"/>
  <c r="N15" i="2"/>
  <c r="J15" i="2"/>
  <c r="H15" i="2"/>
  <c r="AN14" i="2"/>
  <c r="AL14" i="2"/>
  <c r="AP14" i="2" s="1"/>
  <c r="AH14" i="2"/>
  <c r="AF14" i="2"/>
  <c r="AJ14" i="2" s="1"/>
  <c r="AD14" i="2"/>
  <c r="AB14" i="2"/>
  <c r="Z14" i="2"/>
  <c r="X14" i="2"/>
  <c r="V14" i="2"/>
  <c r="T14" i="2"/>
  <c r="P14" i="2"/>
  <c r="N14" i="2"/>
  <c r="J14" i="2"/>
  <c r="H14" i="2"/>
  <c r="L14" i="2" s="1"/>
  <c r="AN13" i="2"/>
  <c r="AL13" i="2"/>
  <c r="AP13" i="2" s="1"/>
  <c r="AH13" i="2"/>
  <c r="AF13" i="2"/>
  <c r="AJ13" i="2" s="1"/>
  <c r="AD13" i="2"/>
  <c r="AB13" i="2"/>
  <c r="Z13" i="2"/>
  <c r="X13" i="2"/>
  <c r="V13" i="2"/>
  <c r="T13" i="2"/>
  <c r="R13" i="2"/>
  <c r="P13" i="2"/>
  <c r="N13" i="2"/>
  <c r="J13" i="2"/>
  <c r="H13" i="2"/>
  <c r="AN12" i="2"/>
  <c r="AL12" i="2"/>
  <c r="AH12" i="2"/>
  <c r="AF12" i="2"/>
  <c r="AJ12" i="2" s="1"/>
  <c r="AB12" i="2"/>
  <c r="Z12" i="2"/>
  <c r="AD12" i="2" s="1"/>
  <c r="V12" i="2"/>
  <c r="T12" i="2"/>
  <c r="X12" i="2" s="1"/>
  <c r="P12" i="2"/>
  <c r="N12" i="2"/>
  <c r="J12" i="2"/>
  <c r="H12" i="2"/>
  <c r="L12" i="2" s="1"/>
  <c r="AN10" i="2"/>
  <c r="AL10" i="2"/>
  <c r="AP10" i="2" s="1"/>
  <c r="AH10" i="2"/>
  <c r="AF10" i="2"/>
  <c r="AJ10" i="2" s="1"/>
  <c r="AB10" i="2"/>
  <c r="Z10" i="2"/>
  <c r="AD10" i="2" s="1"/>
  <c r="V10" i="2"/>
  <c r="T10" i="2"/>
  <c r="X10" i="2" s="1"/>
  <c r="R10" i="2"/>
  <c r="P10" i="2"/>
  <c r="N10" i="2"/>
  <c r="J10" i="2"/>
  <c r="H10" i="2"/>
  <c r="AN11" i="2"/>
  <c r="AL11" i="2"/>
  <c r="AH11" i="2"/>
  <c r="AF11" i="2"/>
  <c r="AJ11" i="2" s="1"/>
  <c r="AB11" i="2"/>
  <c r="Z11" i="2"/>
  <c r="AD11" i="2" s="1"/>
  <c r="V11" i="2"/>
  <c r="T11" i="2"/>
  <c r="R11" i="2"/>
  <c r="P11" i="2"/>
  <c r="N11" i="2"/>
  <c r="J11" i="2"/>
  <c r="H11" i="2"/>
  <c r="AN9" i="2"/>
  <c r="AL9" i="2"/>
  <c r="AH9" i="2"/>
  <c r="AF9" i="2"/>
  <c r="AB9" i="2"/>
  <c r="Z9" i="2"/>
  <c r="AD9" i="2" s="1"/>
  <c r="V9" i="2"/>
  <c r="T9" i="2"/>
  <c r="R9" i="2"/>
  <c r="P9" i="2"/>
  <c r="N9" i="2"/>
  <c r="J9" i="2"/>
  <c r="H9" i="2"/>
  <c r="AN8" i="2"/>
  <c r="AL8" i="2"/>
  <c r="AP8" i="2" s="1"/>
  <c r="AH8" i="2"/>
  <c r="AF8" i="2"/>
  <c r="AJ8" i="2" s="1"/>
  <c r="AB8" i="2"/>
  <c r="Z8" i="2"/>
  <c r="AD8" i="2" s="1"/>
  <c r="V8" i="2"/>
  <c r="T8" i="2"/>
  <c r="R8" i="2"/>
  <c r="P8" i="2"/>
  <c r="N8" i="2"/>
  <c r="J8" i="2"/>
  <c r="H8" i="2"/>
  <c r="AN7" i="2"/>
  <c r="AL7" i="2"/>
  <c r="AP7" i="2" s="1"/>
  <c r="AH7" i="2"/>
  <c r="AF7" i="2"/>
  <c r="AJ7" i="2" s="1"/>
  <c r="AB7" i="2"/>
  <c r="Y7" i="2"/>
  <c r="Z7" i="2" s="1"/>
  <c r="AD7" i="2" s="1"/>
  <c r="V7" i="2"/>
  <c r="S7" i="2"/>
  <c r="T7" i="2" s="1"/>
  <c r="X7" i="2" s="1"/>
  <c r="R7" i="2"/>
  <c r="P7" i="2"/>
  <c r="N7" i="2"/>
  <c r="J7" i="2"/>
  <c r="G7" i="2"/>
  <c r="H7" i="2" s="1"/>
  <c r="L7" i="2" s="1"/>
  <c r="AP6" i="2"/>
  <c r="AN6" i="2"/>
  <c r="AL6" i="2"/>
  <c r="AH6" i="2"/>
  <c r="AF6" i="2"/>
  <c r="AJ6" i="2" s="1"/>
  <c r="AB6" i="2"/>
  <c r="Z6" i="2"/>
  <c r="AD6" i="2" s="1"/>
  <c r="V6" i="2"/>
  <c r="T6" i="2"/>
  <c r="X6" i="2" s="1"/>
  <c r="R6" i="2"/>
  <c r="P6" i="2"/>
  <c r="N6" i="2"/>
  <c r="J6" i="2"/>
  <c r="H6" i="2"/>
  <c r="AN5" i="2"/>
  <c r="AL5" i="2"/>
  <c r="AP5" i="2" s="1"/>
  <c r="AH5" i="2"/>
  <c r="AJ5" i="2" s="1"/>
  <c r="AF5" i="2"/>
  <c r="AD5" i="2"/>
  <c r="AB5" i="2"/>
  <c r="Z5" i="2"/>
  <c r="Y5" i="2"/>
  <c r="V5" i="2"/>
  <c r="S5" i="2"/>
  <c r="T5" i="2" s="1"/>
  <c r="X5" i="2" s="1"/>
  <c r="R5" i="2"/>
  <c r="P5" i="2"/>
  <c r="N5" i="2"/>
  <c r="J5" i="2"/>
  <c r="G5" i="2"/>
  <c r="H5" i="2" s="1"/>
  <c r="AP4" i="2"/>
  <c r="AN4" i="2"/>
  <c r="AL4" i="2"/>
  <c r="AJ4" i="2"/>
  <c r="AH4" i="2"/>
  <c r="AF4" i="2"/>
  <c r="AB4" i="2"/>
  <c r="Y4" i="2"/>
  <c r="Z4" i="2" s="1"/>
  <c r="AD4" i="2" s="1"/>
  <c r="V4" i="2"/>
  <c r="S4" i="2"/>
  <c r="T4" i="2" s="1"/>
  <c r="X4" i="2" s="1"/>
  <c r="P4" i="2"/>
  <c r="N4" i="2"/>
  <c r="R4" i="2" s="1"/>
  <c r="J4" i="2"/>
  <c r="H4" i="2"/>
  <c r="L4" i="2" s="1"/>
  <c r="D4" i="2" s="1"/>
  <c r="B4" i="2" s="1"/>
  <c r="G4" i="2"/>
  <c r="L13" i="2" l="1"/>
  <c r="L10" i="2"/>
  <c r="L5" i="2"/>
  <c r="D5" i="2" s="1"/>
  <c r="B5" i="2" s="1"/>
  <c r="L15" i="2"/>
  <c r="L8" i="2"/>
  <c r="L9" i="2"/>
  <c r="L11" i="2"/>
  <c r="L6" i="2"/>
  <c r="D6" i="2" s="1"/>
  <c r="AP16" i="2"/>
  <c r="AJ16" i="2"/>
  <c r="D16" i="2"/>
  <c r="AP15" i="2"/>
  <c r="AJ15" i="2"/>
  <c r="R14" i="2"/>
  <c r="D14" i="2" s="1"/>
  <c r="D13" i="2"/>
  <c r="AP12" i="2"/>
  <c r="R12" i="2"/>
  <c r="D12" i="2" s="1"/>
  <c r="AP11" i="2"/>
  <c r="X11" i="2"/>
  <c r="D10" i="2"/>
  <c r="AP9" i="2"/>
  <c r="AJ9" i="2"/>
  <c r="X9" i="2"/>
  <c r="X8" i="2"/>
  <c r="D8" i="2" s="1"/>
  <c r="D7" i="2"/>
  <c r="K3" i="1"/>
  <c r="K4" i="1" s="1"/>
  <c r="K5" i="1" s="1"/>
  <c r="K6" i="1" s="1"/>
  <c r="K7" i="1" s="1"/>
  <c r="K8" i="1" s="1"/>
  <c r="K9" i="1" s="1"/>
  <c r="K10" i="1" s="1"/>
  <c r="F3" i="1"/>
  <c r="H1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B19" i="1"/>
  <c r="B20" i="1" s="1"/>
  <c r="E4" i="1"/>
  <c r="F4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15" i="2" l="1"/>
  <c r="B6" i="2"/>
  <c r="B7" i="2" s="1"/>
  <c r="B8" i="2" s="1"/>
  <c r="D11" i="2"/>
  <c r="D9" i="2"/>
  <c r="B9" i="2" s="1"/>
  <c r="B10" i="2" s="1"/>
  <c r="B11" i="2" s="1"/>
  <c r="B12" i="2" s="1"/>
  <c r="B13" i="2" s="1"/>
  <c r="B14" i="2" s="1"/>
  <c r="B15" i="2" s="1"/>
  <c r="B16" i="2" s="1"/>
  <c r="F5" i="1"/>
  <c r="E19" i="1"/>
  <c r="D19" i="1" s="1"/>
  <c r="C19" i="1" s="1"/>
  <c r="K11" i="1"/>
  <c r="K12" i="1" s="1"/>
  <c r="K13" i="1" s="1"/>
  <c r="K14" i="1" s="1"/>
  <c r="K15" i="1" s="1"/>
  <c r="K16" i="1" s="1"/>
  <c r="K17" i="1" s="1"/>
  <c r="K18" i="1" s="1"/>
  <c r="J19" i="1"/>
  <c r="I19" i="1" s="1"/>
  <c r="F6" i="1" l="1"/>
  <c r="G5" i="1"/>
  <c r="F7" i="1" l="1"/>
  <c r="G6" i="1"/>
  <c r="F8" i="1" l="1"/>
  <c r="G7" i="1"/>
  <c r="F9" i="1" l="1"/>
  <c r="G8" i="1"/>
  <c r="F10" i="1" l="1"/>
  <c r="G9" i="1"/>
  <c r="F11" i="1" l="1"/>
  <c r="G10" i="1"/>
  <c r="F12" i="1" l="1"/>
  <c r="G11" i="1"/>
  <c r="F13" i="1" l="1"/>
  <c r="G12" i="1"/>
  <c r="F14" i="1" l="1"/>
  <c r="G13" i="1"/>
  <c r="F15" i="1" l="1"/>
  <c r="G14" i="1"/>
  <c r="F16" i="1" l="1"/>
  <c r="G15" i="1"/>
  <c r="F17" i="1" l="1"/>
  <c r="G16" i="1"/>
  <c r="F18" i="1" l="1"/>
  <c r="G18" i="1" s="1"/>
  <c r="G17" i="1"/>
</calcChain>
</file>

<file path=xl/sharedStrings.xml><?xml version="1.0" encoding="utf-8"?>
<sst xmlns="http://schemas.openxmlformats.org/spreadsheetml/2006/main" count="134" uniqueCount="58">
  <si>
    <t>Tier 0</t>
  </si>
  <si>
    <t>Tier 1</t>
  </si>
  <si>
    <t>Count</t>
  </si>
  <si>
    <t>Cost</t>
  </si>
  <si>
    <t>Tier 2</t>
  </si>
  <si>
    <t>Tier 3</t>
  </si>
  <si>
    <t>Tier 4</t>
  </si>
  <si>
    <t>Tier 5</t>
  </si>
  <si>
    <t>Tier 6</t>
  </si>
  <si>
    <t>Tier 7</t>
  </si>
  <si>
    <t>Tier 8</t>
  </si>
  <si>
    <t>Tier 9</t>
  </si>
  <si>
    <t>Tier 10</t>
  </si>
  <si>
    <t>Tier 11</t>
  </si>
  <si>
    <t>Tier 12</t>
  </si>
  <si>
    <t>Tier 2.5</t>
  </si>
  <si>
    <t>Tier 0.5</t>
  </si>
  <si>
    <t>Tier 3.5</t>
  </si>
  <si>
    <t>Total</t>
  </si>
  <si>
    <t>Kiwi</t>
  </si>
  <si>
    <t>CTT</t>
  </si>
  <si>
    <t>Running</t>
  </si>
  <si>
    <t>KiwiPrem</t>
  </si>
  <si>
    <t>Original</t>
  </si>
  <si>
    <t>Note: Biomes exclusdes getting Science from around KSC</t>
  </si>
  <si>
    <t>Situation: Landed</t>
  </si>
  <si>
    <t>Situation: Splashed</t>
  </si>
  <si>
    <t>Situation: Flying Low</t>
  </si>
  <si>
    <t>Situation: Flying High</t>
  </si>
  <si>
    <t>Situation: In Space Low</t>
  </si>
  <si>
    <t>Situation: In Space High</t>
  </si>
  <si>
    <t>Biome Specific</t>
  </si>
  <si>
    <t>Not Biome Specific</t>
  </si>
  <si>
    <t>Multiplier</t>
  </si>
  <si>
    <t>RunTotal</t>
  </si>
  <si>
    <t>All Science</t>
  </si>
  <si>
    <t>Experiments Probes</t>
  </si>
  <si>
    <t>PlausibleBiomes</t>
  </si>
  <si>
    <t>scienceCap</t>
  </si>
  <si>
    <t>Science</t>
  </si>
  <si>
    <t>Biomes</t>
  </si>
  <si>
    <t>Total Sci</t>
  </si>
  <si>
    <t>temperatureScan;barometerScan;telemetryReport;crewReport;evaReport</t>
  </si>
  <si>
    <t>Shores;Grasslands;Water;Mountains</t>
  </si>
  <si>
    <t>Highlands;Deserts</t>
  </si>
  <si>
    <t>mysteryGoo</t>
  </si>
  <si>
    <t>Shores;Grasslands;Water;Mountains;Highlands;Deserts</t>
  </si>
  <si>
    <t>Ice Caps; Northern Ice Shelf; Southern Ice Shelf; Tundra; Badlands</t>
  </si>
  <si>
    <t>seismicScan</t>
  </si>
  <si>
    <t>All</t>
  </si>
  <si>
    <t>crewReport;evaReport</t>
  </si>
  <si>
    <t>radioWaves(Ltech);</t>
  </si>
  <si>
    <t>mobileMaterialsLab</t>
  </si>
  <si>
    <t>magScan(Dmagic)</t>
  </si>
  <si>
    <t>gravityScan</t>
  </si>
  <si>
    <t>atmosphereAnalysis</t>
  </si>
  <si>
    <t>rpwsScan</t>
  </si>
  <si>
    <t>surfaceSample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</si>
</sst>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99F6-20CC-4362-8D8A-388E661C244F}">
  <dimension ref="A1:K20"/>
  <sheetViews>
    <sheetView workbookViewId="0">
      <selection activeCell="G11" sqref="G11"/>
    </sheetView>
  </sheetViews>
  <sheetFormatPr defaultRowHeight="14.5" x14ac:dyDescent="0.35"/>
  <sheetData>
    <row r="1" spans="1:11" x14ac:dyDescent="0.35">
      <c r="B1" s="6" t="s">
        <v>19</v>
      </c>
      <c r="C1" s="6"/>
      <c r="D1" s="6"/>
      <c r="E1" s="6"/>
      <c r="F1" s="6"/>
      <c r="G1" s="1"/>
      <c r="H1" s="6" t="s">
        <v>20</v>
      </c>
      <c r="I1" s="6"/>
      <c r="J1" s="6"/>
      <c r="K1" s="6"/>
    </row>
    <row r="2" spans="1:11" x14ac:dyDescent="0.35">
      <c r="B2" t="s">
        <v>2</v>
      </c>
      <c r="C2" t="s">
        <v>23</v>
      </c>
      <c r="D2" t="s">
        <v>3</v>
      </c>
      <c r="E2" t="s">
        <v>18</v>
      </c>
      <c r="F2" t="s">
        <v>21</v>
      </c>
      <c r="G2" t="s">
        <v>22</v>
      </c>
      <c r="H2" t="s">
        <v>2</v>
      </c>
      <c r="I2" t="s">
        <v>3</v>
      </c>
      <c r="J2" t="s">
        <v>18</v>
      </c>
      <c r="K2" t="s">
        <v>21</v>
      </c>
    </row>
    <row r="3" spans="1:11" x14ac:dyDescent="0.35">
      <c r="A3" t="s">
        <v>0</v>
      </c>
      <c r="B3">
        <v>1</v>
      </c>
      <c r="C3">
        <v>0</v>
      </c>
      <c r="D3">
        <v>0</v>
      </c>
      <c r="E3">
        <f t="shared" ref="E3:E18" si="0">B3*D3</f>
        <v>0</v>
      </c>
      <c r="F3">
        <f>E3</f>
        <v>0</v>
      </c>
      <c r="H3">
        <v>1</v>
      </c>
      <c r="I3">
        <v>0</v>
      </c>
      <c r="J3">
        <f>H3*I3</f>
        <v>0</v>
      </c>
      <c r="K3">
        <f>J3</f>
        <v>0</v>
      </c>
    </row>
    <row r="4" spans="1:11" x14ac:dyDescent="0.35">
      <c r="A4" t="s">
        <v>16</v>
      </c>
      <c r="B4">
        <v>1</v>
      </c>
      <c r="C4">
        <v>3</v>
      </c>
      <c r="D4">
        <v>2</v>
      </c>
      <c r="E4">
        <f t="shared" si="0"/>
        <v>2</v>
      </c>
      <c r="F4">
        <f>F3+E4</f>
        <v>2</v>
      </c>
      <c r="H4">
        <v>0</v>
      </c>
      <c r="I4">
        <v>3</v>
      </c>
      <c r="J4">
        <f t="shared" ref="J4:J18" si="1">H4*I4</f>
        <v>0</v>
      </c>
      <c r="K4">
        <f>K3+J4</f>
        <v>0</v>
      </c>
    </row>
    <row r="5" spans="1:11" x14ac:dyDescent="0.35">
      <c r="A5" t="s">
        <v>1</v>
      </c>
      <c r="B5">
        <v>6</v>
      </c>
      <c r="C5">
        <v>5</v>
      </c>
      <c r="D5">
        <v>4</v>
      </c>
      <c r="E5">
        <f t="shared" si="0"/>
        <v>24</v>
      </c>
      <c r="F5">
        <f t="shared" ref="F5:F18" si="2">F4+E5</f>
        <v>26</v>
      </c>
      <c r="G5">
        <f>F5/K5</f>
        <v>2.6</v>
      </c>
      <c r="H5">
        <v>2</v>
      </c>
      <c r="I5">
        <v>5</v>
      </c>
      <c r="J5">
        <f t="shared" si="1"/>
        <v>10</v>
      </c>
      <c r="K5">
        <f t="shared" ref="K5:K18" si="3">K4+J5</f>
        <v>10</v>
      </c>
    </row>
    <row r="6" spans="1:11" x14ac:dyDescent="0.35">
      <c r="A6" t="s">
        <v>4</v>
      </c>
      <c r="B6">
        <v>9</v>
      </c>
      <c r="C6">
        <v>15</v>
      </c>
      <c r="D6">
        <v>10</v>
      </c>
      <c r="E6">
        <f t="shared" si="0"/>
        <v>90</v>
      </c>
      <c r="F6">
        <f t="shared" si="2"/>
        <v>116</v>
      </c>
      <c r="G6">
        <f t="shared" ref="G6:G18" si="4">F6/K6</f>
        <v>1.8125</v>
      </c>
      <c r="H6">
        <v>3</v>
      </c>
      <c r="I6">
        <v>18</v>
      </c>
      <c r="J6">
        <f t="shared" si="1"/>
        <v>54</v>
      </c>
      <c r="K6">
        <f t="shared" si="3"/>
        <v>64</v>
      </c>
    </row>
    <row r="7" spans="1:11" x14ac:dyDescent="0.35">
      <c r="A7" t="s">
        <v>15</v>
      </c>
      <c r="B7">
        <v>1</v>
      </c>
      <c r="C7">
        <v>23</v>
      </c>
      <c r="D7">
        <v>20</v>
      </c>
      <c r="E7">
        <f t="shared" si="0"/>
        <v>20</v>
      </c>
      <c r="F7">
        <f t="shared" si="2"/>
        <v>136</v>
      </c>
      <c r="G7">
        <f t="shared" si="4"/>
        <v>2.125</v>
      </c>
      <c r="H7">
        <v>0</v>
      </c>
      <c r="I7">
        <v>23</v>
      </c>
      <c r="J7">
        <f t="shared" si="1"/>
        <v>0</v>
      </c>
      <c r="K7">
        <f t="shared" si="3"/>
        <v>64</v>
      </c>
    </row>
    <row r="8" spans="1:11" x14ac:dyDescent="0.35">
      <c r="A8" t="s">
        <v>5</v>
      </c>
      <c r="B8">
        <v>13</v>
      </c>
      <c r="C8">
        <v>45</v>
      </c>
      <c r="D8">
        <v>30</v>
      </c>
      <c r="E8">
        <f t="shared" si="0"/>
        <v>390</v>
      </c>
      <c r="F8">
        <f t="shared" si="2"/>
        <v>526</v>
      </c>
      <c r="G8">
        <f t="shared" si="4"/>
        <v>1.5748502994011977</v>
      </c>
      <c r="H8">
        <v>6</v>
      </c>
      <c r="I8">
        <v>45</v>
      </c>
      <c r="J8">
        <f t="shared" si="1"/>
        <v>270</v>
      </c>
      <c r="K8">
        <f t="shared" si="3"/>
        <v>334</v>
      </c>
    </row>
    <row r="9" spans="1:11" x14ac:dyDescent="0.35">
      <c r="A9" t="s">
        <v>17</v>
      </c>
      <c r="B9">
        <v>1</v>
      </c>
      <c r="C9">
        <v>80</v>
      </c>
      <c r="D9">
        <v>60</v>
      </c>
      <c r="E9">
        <f t="shared" si="0"/>
        <v>60</v>
      </c>
      <c r="F9">
        <f t="shared" si="2"/>
        <v>586</v>
      </c>
      <c r="G9">
        <f t="shared" si="4"/>
        <v>1.7544910179640718</v>
      </c>
      <c r="H9">
        <v>0</v>
      </c>
      <c r="I9">
        <v>80</v>
      </c>
      <c r="J9">
        <f t="shared" si="1"/>
        <v>0</v>
      </c>
      <c r="K9">
        <f t="shared" si="3"/>
        <v>334</v>
      </c>
    </row>
    <row r="10" spans="1:11" x14ac:dyDescent="0.35">
      <c r="A10" t="s">
        <v>6</v>
      </c>
      <c r="B10">
        <v>21</v>
      </c>
      <c r="C10">
        <v>90</v>
      </c>
      <c r="D10">
        <v>80</v>
      </c>
      <c r="E10">
        <f t="shared" si="0"/>
        <v>1680</v>
      </c>
      <c r="F10">
        <f t="shared" si="2"/>
        <v>2266</v>
      </c>
      <c r="G10">
        <f t="shared" si="4"/>
        <v>1.4215809284818068</v>
      </c>
      <c r="H10">
        <v>14</v>
      </c>
      <c r="I10">
        <v>90</v>
      </c>
      <c r="J10">
        <f t="shared" si="1"/>
        <v>1260</v>
      </c>
      <c r="K10">
        <f t="shared" si="3"/>
        <v>1594</v>
      </c>
    </row>
    <row r="11" spans="1:11" x14ac:dyDescent="0.35">
      <c r="A11" t="s">
        <v>7</v>
      </c>
      <c r="B11">
        <v>24</v>
      </c>
      <c r="C11">
        <v>160</v>
      </c>
      <c r="D11">
        <v>150</v>
      </c>
      <c r="E11">
        <f t="shared" si="0"/>
        <v>3600</v>
      </c>
      <c r="F11">
        <f t="shared" si="2"/>
        <v>5866</v>
      </c>
      <c r="G11">
        <f t="shared" si="4"/>
        <v>1.4121328839672604</v>
      </c>
      <c r="H11">
        <v>16</v>
      </c>
      <c r="I11">
        <v>160</v>
      </c>
      <c r="J11">
        <f t="shared" si="1"/>
        <v>2560</v>
      </c>
      <c r="K11">
        <f t="shared" si="3"/>
        <v>4154</v>
      </c>
    </row>
    <row r="12" spans="1:11" x14ac:dyDescent="0.35">
      <c r="A12" t="s">
        <v>8</v>
      </c>
      <c r="B12">
        <v>25</v>
      </c>
      <c r="C12">
        <v>300</v>
      </c>
      <c r="D12">
        <v>280</v>
      </c>
      <c r="E12">
        <f t="shared" si="0"/>
        <v>7000</v>
      </c>
      <c r="F12">
        <f t="shared" si="2"/>
        <v>12866</v>
      </c>
      <c r="G12">
        <f t="shared" si="4"/>
        <v>1.4368997096269824</v>
      </c>
      <c r="H12">
        <v>16</v>
      </c>
      <c r="I12">
        <v>300</v>
      </c>
      <c r="J12">
        <f t="shared" si="1"/>
        <v>4800</v>
      </c>
      <c r="K12">
        <f t="shared" si="3"/>
        <v>8954</v>
      </c>
    </row>
    <row r="13" spans="1:11" x14ac:dyDescent="0.35">
      <c r="A13" t="s">
        <v>9</v>
      </c>
      <c r="B13">
        <v>30</v>
      </c>
      <c r="C13">
        <v>550</v>
      </c>
      <c r="D13">
        <v>560</v>
      </c>
      <c r="E13">
        <f t="shared" si="0"/>
        <v>16800</v>
      </c>
      <c r="F13">
        <f t="shared" si="2"/>
        <v>29666</v>
      </c>
      <c r="G13">
        <f t="shared" si="4"/>
        <v>1.4090434121782085</v>
      </c>
      <c r="H13">
        <v>22</v>
      </c>
      <c r="I13">
        <v>550</v>
      </c>
      <c r="J13">
        <f t="shared" si="1"/>
        <v>12100</v>
      </c>
      <c r="K13">
        <f t="shared" si="3"/>
        <v>21054</v>
      </c>
    </row>
    <row r="14" spans="1:11" x14ac:dyDescent="0.35">
      <c r="A14" t="s">
        <v>10</v>
      </c>
      <c r="B14">
        <v>29</v>
      </c>
      <c r="C14">
        <v>1000</v>
      </c>
      <c r="D14">
        <v>1000</v>
      </c>
      <c r="E14">
        <f t="shared" si="0"/>
        <v>29000</v>
      </c>
      <c r="F14">
        <f t="shared" si="2"/>
        <v>58666</v>
      </c>
      <c r="G14">
        <f t="shared" si="4"/>
        <v>1.4289959565450383</v>
      </c>
      <c r="H14">
        <v>20</v>
      </c>
      <c r="I14">
        <v>1000</v>
      </c>
      <c r="J14">
        <f t="shared" si="1"/>
        <v>20000</v>
      </c>
      <c r="K14">
        <f t="shared" si="3"/>
        <v>41054</v>
      </c>
    </row>
    <row r="15" spans="1:11" x14ac:dyDescent="0.35">
      <c r="A15" s="3" t="s">
        <v>11</v>
      </c>
      <c r="B15">
        <v>28</v>
      </c>
      <c r="C15">
        <v>1500</v>
      </c>
      <c r="D15">
        <v>1600</v>
      </c>
      <c r="E15">
        <f t="shared" si="0"/>
        <v>44800</v>
      </c>
      <c r="F15">
        <f t="shared" si="2"/>
        <v>103466</v>
      </c>
      <c r="G15">
        <f t="shared" si="4"/>
        <v>1.426055076219092</v>
      </c>
      <c r="H15">
        <v>21</v>
      </c>
      <c r="I15">
        <v>1500</v>
      </c>
      <c r="J15">
        <f t="shared" si="1"/>
        <v>31500</v>
      </c>
      <c r="K15">
        <f t="shared" si="3"/>
        <v>72554</v>
      </c>
    </row>
    <row r="16" spans="1:11" x14ac:dyDescent="0.35">
      <c r="A16" t="s">
        <v>12</v>
      </c>
      <c r="B16">
        <v>15</v>
      </c>
      <c r="C16">
        <v>2250</v>
      </c>
      <c r="D16">
        <v>2250</v>
      </c>
      <c r="E16">
        <f t="shared" si="0"/>
        <v>33750</v>
      </c>
      <c r="F16">
        <f t="shared" si="2"/>
        <v>137216</v>
      </c>
      <c r="G16">
        <f t="shared" si="4"/>
        <v>1.4101784099317602</v>
      </c>
      <c r="H16">
        <v>11</v>
      </c>
      <c r="I16">
        <v>2250</v>
      </c>
      <c r="J16">
        <f t="shared" si="1"/>
        <v>24750</v>
      </c>
      <c r="K16">
        <f t="shared" si="3"/>
        <v>97304</v>
      </c>
    </row>
    <row r="17" spans="1:11" x14ac:dyDescent="0.35">
      <c r="A17" t="s">
        <v>13</v>
      </c>
      <c r="B17">
        <v>10</v>
      </c>
      <c r="C17">
        <v>4000</v>
      </c>
      <c r="D17">
        <v>4000</v>
      </c>
      <c r="E17">
        <f t="shared" si="0"/>
        <v>40000</v>
      </c>
      <c r="F17">
        <f t="shared" si="2"/>
        <v>177216</v>
      </c>
      <c r="G17">
        <f t="shared" si="4"/>
        <v>1.4142884504884121</v>
      </c>
      <c r="H17">
        <v>7</v>
      </c>
      <c r="I17">
        <v>4000</v>
      </c>
      <c r="J17">
        <f t="shared" si="1"/>
        <v>28000</v>
      </c>
      <c r="K17">
        <f t="shared" si="3"/>
        <v>125304</v>
      </c>
    </row>
    <row r="18" spans="1:11" x14ac:dyDescent="0.35">
      <c r="A18" t="s">
        <v>14</v>
      </c>
      <c r="B18">
        <v>5</v>
      </c>
      <c r="C18">
        <v>10000</v>
      </c>
      <c r="D18">
        <v>10000</v>
      </c>
      <c r="E18">
        <f t="shared" si="0"/>
        <v>50000</v>
      </c>
      <c r="F18">
        <f t="shared" si="2"/>
        <v>227216</v>
      </c>
      <c r="G18">
        <f t="shared" si="4"/>
        <v>1.2961255875507689</v>
      </c>
      <c r="H18">
        <v>5</v>
      </c>
      <c r="I18">
        <v>10000</v>
      </c>
      <c r="J18">
        <f t="shared" si="1"/>
        <v>50000</v>
      </c>
      <c r="K18">
        <f t="shared" si="3"/>
        <v>175304</v>
      </c>
    </row>
    <row r="19" spans="1:11" x14ac:dyDescent="0.35">
      <c r="A19" t="s">
        <v>18</v>
      </c>
      <c r="B19">
        <f>SUM(B3:B18)</f>
        <v>219</v>
      </c>
      <c r="C19" t="e">
        <f>D19/A19</f>
        <v>#VALUE!</v>
      </c>
      <c r="D19">
        <f>E19/B19</f>
        <v>1037.5159817351598</v>
      </c>
      <c r="E19">
        <f>SUM(E3:E18)</f>
        <v>227216</v>
      </c>
      <c r="H19">
        <f>SUM(H3:H18)</f>
        <v>144</v>
      </c>
      <c r="I19">
        <f>J19/H19</f>
        <v>1217.3888888888889</v>
      </c>
      <c r="J19">
        <f>SUM(J3:J18)</f>
        <v>175304</v>
      </c>
    </row>
    <row r="20" spans="1:11" x14ac:dyDescent="0.35">
      <c r="B20">
        <f>B19-H19</f>
        <v>75</v>
      </c>
    </row>
  </sheetData>
  <mergeCells count="2">
    <mergeCell ref="B1:F1"/>
    <mergeCell ref="H1:K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D2397-5D66-4A2E-83DE-A6B7EE263897}">
  <dimension ref="A1:AP16"/>
  <sheetViews>
    <sheetView tabSelected="1" zoomScaleNormal="100" workbookViewId="0">
      <selection activeCell="A2" sqref="A2"/>
    </sheetView>
  </sheetViews>
  <sheetFormatPr defaultRowHeight="14.5" x14ac:dyDescent="0.35"/>
  <cols>
    <col min="5" max="5" width="43.36328125" bestFit="1" customWidth="1"/>
    <col min="6" max="6" width="23.90625" customWidth="1"/>
    <col min="7" max="7" width="10.08984375" customWidth="1"/>
    <col min="8" max="12" width="10" customWidth="1"/>
    <col min="13" max="13" width="10.08984375" customWidth="1"/>
    <col min="14" max="18" width="10" customWidth="1"/>
    <col min="19" max="19" width="10.08984375" customWidth="1"/>
    <col min="20" max="24" width="10" customWidth="1"/>
    <col min="25" max="25" width="10" bestFit="1" customWidth="1"/>
  </cols>
  <sheetData>
    <row r="1" spans="1:42" x14ac:dyDescent="0.35">
      <c r="A1" t="s">
        <v>39</v>
      </c>
      <c r="C1" t="s">
        <v>24</v>
      </c>
      <c r="G1" s="6" t="s">
        <v>25</v>
      </c>
      <c r="H1" s="6"/>
      <c r="I1" s="6"/>
      <c r="J1" s="6"/>
      <c r="K1" s="6"/>
      <c r="L1" s="6"/>
      <c r="M1" s="6" t="s">
        <v>26</v>
      </c>
      <c r="N1" s="6"/>
      <c r="O1" s="6"/>
      <c r="P1" s="6"/>
      <c r="Q1" s="6"/>
      <c r="R1" s="6"/>
      <c r="S1" s="6" t="s">
        <v>27</v>
      </c>
      <c r="T1" s="6"/>
      <c r="U1" s="6"/>
      <c r="V1" s="6"/>
      <c r="W1" s="6"/>
      <c r="X1" s="6"/>
      <c r="Y1" s="6" t="s">
        <v>28</v>
      </c>
      <c r="Z1" s="6"/>
      <c r="AA1" s="6"/>
      <c r="AB1" s="6"/>
      <c r="AC1" s="6"/>
      <c r="AD1" s="6"/>
      <c r="AE1" s="6" t="s">
        <v>29</v>
      </c>
      <c r="AF1" s="6"/>
      <c r="AG1" s="6"/>
      <c r="AH1" s="6"/>
      <c r="AI1" s="6"/>
      <c r="AJ1" s="6"/>
      <c r="AK1" s="6" t="s">
        <v>30</v>
      </c>
      <c r="AL1" s="6"/>
      <c r="AM1" s="6"/>
      <c r="AN1" s="6"/>
      <c r="AO1" s="6"/>
      <c r="AP1" s="6"/>
    </row>
    <row r="2" spans="1:42" x14ac:dyDescent="0.35">
      <c r="A2">
        <v>0.7</v>
      </c>
      <c r="G2" s="6" t="s">
        <v>31</v>
      </c>
      <c r="H2" s="6"/>
      <c r="I2" s="6" t="s">
        <v>32</v>
      </c>
      <c r="J2" s="6"/>
      <c r="K2" s="2" t="s">
        <v>33</v>
      </c>
      <c r="L2" s="2">
        <v>0.8</v>
      </c>
      <c r="M2" s="6" t="s">
        <v>31</v>
      </c>
      <c r="N2" s="6"/>
      <c r="O2" s="6" t="s">
        <v>32</v>
      </c>
      <c r="P2" s="6"/>
      <c r="Q2" s="2" t="s">
        <v>33</v>
      </c>
      <c r="R2" s="2">
        <v>0.8</v>
      </c>
      <c r="S2" s="6" t="s">
        <v>31</v>
      </c>
      <c r="T2" s="6"/>
      <c r="U2" s="6" t="s">
        <v>32</v>
      </c>
      <c r="V2" s="6"/>
      <c r="W2" s="2" t="s">
        <v>33</v>
      </c>
      <c r="X2" s="2">
        <v>0.8</v>
      </c>
      <c r="Y2" s="6" t="s">
        <v>31</v>
      </c>
      <c r="Z2" s="6"/>
      <c r="AA2" s="6" t="s">
        <v>32</v>
      </c>
      <c r="AB2" s="6"/>
      <c r="AC2" s="2" t="s">
        <v>33</v>
      </c>
      <c r="AD2" s="2">
        <v>1</v>
      </c>
      <c r="AE2" s="6" t="s">
        <v>31</v>
      </c>
      <c r="AF2" s="6"/>
      <c r="AG2" s="6" t="s">
        <v>32</v>
      </c>
      <c r="AH2" s="6"/>
      <c r="AI2" s="2" t="s">
        <v>33</v>
      </c>
      <c r="AJ2" s="2">
        <v>1.5</v>
      </c>
      <c r="AK2" s="6" t="s">
        <v>31</v>
      </c>
      <c r="AL2" s="6"/>
      <c r="AM2" s="6" t="s">
        <v>32</v>
      </c>
      <c r="AN2" s="6"/>
      <c r="AO2" s="2" t="s">
        <v>33</v>
      </c>
      <c r="AP2" s="2">
        <v>1.5</v>
      </c>
    </row>
    <row r="3" spans="1:42" x14ac:dyDescent="0.35">
      <c r="B3" t="s">
        <v>34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38</v>
      </c>
      <c r="J3" t="s">
        <v>39</v>
      </c>
      <c r="K3" t="s">
        <v>40</v>
      </c>
      <c r="L3" t="s">
        <v>41</v>
      </c>
      <c r="M3" t="s">
        <v>38</v>
      </c>
      <c r="N3" t="s">
        <v>39</v>
      </c>
      <c r="O3" t="s">
        <v>38</v>
      </c>
      <c r="P3" t="s">
        <v>39</v>
      </c>
      <c r="Q3" t="s">
        <v>40</v>
      </c>
      <c r="R3" t="s">
        <v>41</v>
      </c>
      <c r="S3" t="s">
        <v>38</v>
      </c>
      <c r="T3" t="s">
        <v>39</v>
      </c>
      <c r="U3" t="s">
        <v>38</v>
      </c>
      <c r="V3" t="s">
        <v>39</v>
      </c>
      <c r="W3" t="s">
        <v>40</v>
      </c>
      <c r="X3" t="s">
        <v>41</v>
      </c>
      <c r="Y3" t="s">
        <v>38</v>
      </c>
      <c r="Z3" t="s">
        <v>39</v>
      </c>
      <c r="AA3" t="s">
        <v>38</v>
      </c>
      <c r="AB3" t="s">
        <v>39</v>
      </c>
      <c r="AC3" t="s">
        <v>40</v>
      </c>
      <c r="AD3" t="s">
        <v>41</v>
      </c>
      <c r="AE3" t="s">
        <v>38</v>
      </c>
      <c r="AF3" t="s">
        <v>39</v>
      </c>
      <c r="AG3" t="s">
        <v>38</v>
      </c>
      <c r="AH3" t="s">
        <v>39</v>
      </c>
      <c r="AI3" t="s">
        <v>40</v>
      </c>
      <c r="AJ3" t="s">
        <v>41</v>
      </c>
      <c r="AK3" t="s">
        <v>38</v>
      </c>
      <c r="AL3" t="s">
        <v>39</v>
      </c>
      <c r="AM3" t="s">
        <v>38</v>
      </c>
      <c r="AN3" t="s">
        <v>39</v>
      </c>
      <c r="AO3" t="s">
        <v>40</v>
      </c>
      <c r="AP3" t="s">
        <v>41</v>
      </c>
    </row>
    <row r="4" spans="1:42" ht="29" x14ac:dyDescent="0.35">
      <c r="A4">
        <f>B4*A$2</f>
        <v>161.84</v>
      </c>
      <c r="B4">
        <f>D4</f>
        <v>231.20000000000002</v>
      </c>
      <c r="C4" t="s">
        <v>0</v>
      </c>
      <c r="D4">
        <f t="shared" ref="D4:D16" si="0">SUM(L4+R4+X4+AD4+AJ4)</f>
        <v>231.20000000000002</v>
      </c>
      <c r="E4" s="4" t="s">
        <v>42</v>
      </c>
      <c r="F4" s="4" t="s">
        <v>43</v>
      </c>
      <c r="G4">
        <f>18+14</f>
        <v>32</v>
      </c>
      <c r="H4">
        <f t="shared" ref="H4:H16" si="1">G4*L$2</f>
        <v>25.6</v>
      </c>
      <c r="I4">
        <v>0</v>
      </c>
      <c r="J4">
        <f t="shared" ref="J4:J16" si="2">I4*L$2</f>
        <v>0</v>
      </c>
      <c r="K4">
        <v>3</v>
      </c>
      <c r="L4" s="5">
        <f t="shared" ref="L4:L16" si="3">IF(K4&gt;0,H4*K4+J4,0)</f>
        <v>76.800000000000011</v>
      </c>
      <c r="M4">
        <v>32</v>
      </c>
      <c r="N4">
        <f t="shared" ref="N4:N16" si="4">M4*R$2</f>
        <v>25.6</v>
      </c>
      <c r="O4">
        <v>0</v>
      </c>
      <c r="P4">
        <f t="shared" ref="P4:P16" si="5">O4*R$2</f>
        <v>0</v>
      </c>
      <c r="Q4">
        <v>1</v>
      </c>
      <c r="R4" s="5">
        <f t="shared" ref="R4:R16" si="6">IF(Q4&gt;0,N4*Q4+P4,0)</f>
        <v>25.6</v>
      </c>
      <c r="S4">
        <f>18+10</f>
        <v>28</v>
      </c>
      <c r="T4">
        <f t="shared" ref="T4:T16" si="7">S4*X$2</f>
        <v>22.400000000000002</v>
      </c>
      <c r="U4">
        <v>14</v>
      </c>
      <c r="V4">
        <f t="shared" ref="V4:V16" si="8">U4*X$2</f>
        <v>11.200000000000001</v>
      </c>
      <c r="W4">
        <v>4</v>
      </c>
      <c r="X4" s="5">
        <f t="shared" ref="X4:X16" si="9">IF(W4&gt;0,T4*W4+V4,0)</f>
        <v>100.80000000000001</v>
      </c>
      <c r="Y4">
        <f>18+10</f>
        <v>28</v>
      </c>
      <c r="Z4">
        <f t="shared" ref="Z4:Z16" si="10">Y4*AD$2</f>
        <v>28</v>
      </c>
      <c r="AA4">
        <v>0</v>
      </c>
      <c r="AB4">
        <f t="shared" ref="AB4:AB16" si="11">AA4*AD$2</f>
        <v>0</v>
      </c>
      <c r="AC4">
        <v>1</v>
      </c>
      <c r="AD4" s="5">
        <f t="shared" ref="AD4:AD16" si="12">IF(AC4&gt;0,Z4*AC4+AB4,0)</f>
        <v>28</v>
      </c>
      <c r="AE4">
        <v>0</v>
      </c>
      <c r="AF4">
        <f t="shared" ref="AF4:AF16" si="13">AE4*AJ$2</f>
        <v>0</v>
      </c>
      <c r="AG4">
        <v>0</v>
      </c>
      <c r="AH4">
        <f t="shared" ref="AH4:AH16" si="14">AG4*AJ$2</f>
        <v>0</v>
      </c>
      <c r="AI4">
        <v>0</v>
      </c>
      <c r="AJ4" s="5">
        <f t="shared" ref="AJ4:AJ16" si="15">IF(AI4&gt;0,AF4*AI4+AH4,0)</f>
        <v>0</v>
      </c>
      <c r="AK4">
        <v>0</v>
      </c>
      <c r="AL4">
        <f t="shared" ref="AL4:AL16" si="16">AK4*AP$2</f>
        <v>0</v>
      </c>
      <c r="AM4">
        <v>0</v>
      </c>
      <c r="AN4">
        <f t="shared" ref="AN4:AN16" si="17">AM4*AP$2</f>
        <v>0</v>
      </c>
      <c r="AO4">
        <v>0</v>
      </c>
      <c r="AP4" s="5">
        <f t="shared" ref="AP4:AP16" si="18">IF(AO4&gt;0,AL4*AO4+AN4,0)</f>
        <v>0</v>
      </c>
    </row>
    <row r="5" spans="1:42" ht="29" x14ac:dyDescent="0.35">
      <c r="A5">
        <f t="shared" ref="A5:A16" si="19">B5*A$2</f>
        <v>306.74</v>
      </c>
      <c r="B5">
        <f>B4+D5</f>
        <v>438.20000000000005</v>
      </c>
      <c r="C5" t="s">
        <v>1</v>
      </c>
      <c r="D5">
        <f t="shared" si="0"/>
        <v>207</v>
      </c>
      <c r="E5" s="4" t="s">
        <v>42</v>
      </c>
      <c r="F5" s="4" t="s">
        <v>44</v>
      </c>
      <c r="G5">
        <f>18+14</f>
        <v>32</v>
      </c>
      <c r="H5">
        <f t="shared" si="1"/>
        <v>25.6</v>
      </c>
      <c r="I5">
        <v>0</v>
      </c>
      <c r="J5">
        <f t="shared" si="2"/>
        <v>0</v>
      </c>
      <c r="K5">
        <v>2</v>
      </c>
      <c r="L5" s="5">
        <f t="shared" si="3"/>
        <v>51.2</v>
      </c>
      <c r="M5">
        <v>32</v>
      </c>
      <c r="N5">
        <f t="shared" si="4"/>
        <v>25.6</v>
      </c>
      <c r="O5">
        <v>0</v>
      </c>
      <c r="P5">
        <f t="shared" si="5"/>
        <v>0</v>
      </c>
      <c r="Q5">
        <v>0</v>
      </c>
      <c r="R5" s="5">
        <f t="shared" si="6"/>
        <v>0</v>
      </c>
      <c r="S5">
        <f>18+10</f>
        <v>28</v>
      </c>
      <c r="T5">
        <f t="shared" si="7"/>
        <v>22.400000000000002</v>
      </c>
      <c r="U5">
        <v>0</v>
      </c>
      <c r="V5">
        <f t="shared" si="8"/>
        <v>0</v>
      </c>
      <c r="W5">
        <v>2</v>
      </c>
      <c r="X5" s="5">
        <f t="shared" si="9"/>
        <v>44.800000000000004</v>
      </c>
      <c r="Y5">
        <f>18+10</f>
        <v>28</v>
      </c>
      <c r="Z5">
        <f t="shared" si="10"/>
        <v>28</v>
      </c>
      <c r="AA5">
        <v>0</v>
      </c>
      <c r="AB5">
        <f t="shared" si="11"/>
        <v>0</v>
      </c>
      <c r="AC5">
        <v>3</v>
      </c>
      <c r="AD5" s="5">
        <f t="shared" si="12"/>
        <v>84</v>
      </c>
      <c r="AE5">
        <v>0</v>
      </c>
      <c r="AF5">
        <f t="shared" si="13"/>
        <v>0</v>
      </c>
      <c r="AG5">
        <v>18</v>
      </c>
      <c r="AH5">
        <f t="shared" si="14"/>
        <v>27</v>
      </c>
      <c r="AI5">
        <v>3</v>
      </c>
      <c r="AJ5" s="5">
        <f t="shared" si="15"/>
        <v>27</v>
      </c>
      <c r="AK5">
        <v>0</v>
      </c>
      <c r="AL5">
        <f t="shared" si="16"/>
        <v>0</v>
      </c>
      <c r="AM5">
        <v>18</v>
      </c>
      <c r="AN5">
        <f t="shared" si="17"/>
        <v>27</v>
      </c>
      <c r="AO5">
        <v>1</v>
      </c>
      <c r="AP5" s="5">
        <f t="shared" si="18"/>
        <v>27</v>
      </c>
    </row>
    <row r="6" spans="1:42" ht="43.5" x14ac:dyDescent="0.35">
      <c r="A6">
        <f t="shared" si="19"/>
        <v>391.79</v>
      </c>
      <c r="B6">
        <f t="shared" ref="B6:B15" si="20">B5+D6</f>
        <v>559.70000000000005</v>
      </c>
      <c r="C6" t="s">
        <v>1</v>
      </c>
      <c r="D6">
        <f t="shared" si="0"/>
        <v>121.5</v>
      </c>
      <c r="E6" s="4" t="s">
        <v>45</v>
      </c>
      <c r="F6" s="4" t="s">
        <v>46</v>
      </c>
      <c r="G6">
        <v>15</v>
      </c>
      <c r="H6">
        <f t="shared" si="1"/>
        <v>12</v>
      </c>
      <c r="I6">
        <v>0</v>
      </c>
      <c r="J6">
        <f t="shared" si="2"/>
        <v>0</v>
      </c>
      <c r="K6">
        <v>5</v>
      </c>
      <c r="L6" s="5">
        <f t="shared" si="3"/>
        <v>60</v>
      </c>
      <c r="M6">
        <v>15</v>
      </c>
      <c r="N6">
        <f t="shared" si="4"/>
        <v>12</v>
      </c>
      <c r="O6">
        <v>0</v>
      </c>
      <c r="P6">
        <f t="shared" si="5"/>
        <v>0</v>
      </c>
      <c r="Q6">
        <v>1</v>
      </c>
      <c r="R6" s="5">
        <f t="shared" si="6"/>
        <v>12</v>
      </c>
      <c r="S6">
        <v>0</v>
      </c>
      <c r="T6">
        <f t="shared" si="7"/>
        <v>0</v>
      </c>
      <c r="U6">
        <v>15</v>
      </c>
      <c r="V6">
        <f t="shared" si="8"/>
        <v>12</v>
      </c>
      <c r="W6">
        <v>6</v>
      </c>
      <c r="X6" s="5">
        <f t="shared" si="9"/>
        <v>12</v>
      </c>
      <c r="Y6">
        <v>0</v>
      </c>
      <c r="Z6">
        <f t="shared" si="10"/>
        <v>0</v>
      </c>
      <c r="AA6">
        <v>15</v>
      </c>
      <c r="AB6">
        <f t="shared" si="11"/>
        <v>15</v>
      </c>
      <c r="AC6">
        <v>6</v>
      </c>
      <c r="AD6" s="5">
        <f t="shared" si="12"/>
        <v>15</v>
      </c>
      <c r="AE6">
        <v>0</v>
      </c>
      <c r="AF6">
        <f t="shared" si="13"/>
        <v>0</v>
      </c>
      <c r="AG6">
        <v>15</v>
      </c>
      <c r="AH6">
        <f t="shared" si="14"/>
        <v>22.5</v>
      </c>
      <c r="AI6">
        <v>6</v>
      </c>
      <c r="AJ6" s="5">
        <f t="shared" si="15"/>
        <v>22.5</v>
      </c>
      <c r="AK6">
        <v>0</v>
      </c>
      <c r="AL6">
        <f t="shared" si="16"/>
        <v>0</v>
      </c>
      <c r="AM6">
        <v>15</v>
      </c>
      <c r="AN6">
        <f t="shared" si="17"/>
        <v>22.5</v>
      </c>
      <c r="AO6">
        <v>6</v>
      </c>
      <c r="AP6" s="5">
        <f t="shared" si="18"/>
        <v>22.5</v>
      </c>
    </row>
    <row r="7" spans="1:42" ht="43.5" x14ac:dyDescent="0.35">
      <c r="A7">
        <f t="shared" si="19"/>
        <v>657.79</v>
      </c>
      <c r="B7">
        <f t="shared" si="20"/>
        <v>939.7</v>
      </c>
      <c r="C7" t="s">
        <v>4</v>
      </c>
      <c r="D7">
        <f t="shared" si="0"/>
        <v>380</v>
      </c>
      <c r="E7" s="4" t="s">
        <v>42</v>
      </c>
      <c r="F7" s="4" t="s">
        <v>47</v>
      </c>
      <c r="G7">
        <f>18+14</f>
        <v>32</v>
      </c>
      <c r="H7">
        <f t="shared" si="1"/>
        <v>25.6</v>
      </c>
      <c r="I7">
        <v>0</v>
      </c>
      <c r="J7">
        <f t="shared" si="2"/>
        <v>0</v>
      </c>
      <c r="K7">
        <v>5</v>
      </c>
      <c r="L7" s="5">
        <f t="shared" si="3"/>
        <v>128</v>
      </c>
      <c r="M7">
        <v>32</v>
      </c>
      <c r="N7">
        <f t="shared" si="4"/>
        <v>25.6</v>
      </c>
      <c r="O7">
        <v>0</v>
      </c>
      <c r="P7">
        <f t="shared" si="5"/>
        <v>0</v>
      </c>
      <c r="Q7">
        <v>0</v>
      </c>
      <c r="R7" s="5">
        <f t="shared" si="6"/>
        <v>0</v>
      </c>
      <c r="S7">
        <f>18+10</f>
        <v>28</v>
      </c>
      <c r="T7">
        <f t="shared" si="7"/>
        <v>22.400000000000002</v>
      </c>
      <c r="U7">
        <v>0</v>
      </c>
      <c r="V7">
        <f t="shared" si="8"/>
        <v>0</v>
      </c>
      <c r="W7">
        <v>5</v>
      </c>
      <c r="X7" s="5">
        <f t="shared" si="9"/>
        <v>112.00000000000001</v>
      </c>
      <c r="Y7">
        <f>18+10</f>
        <v>28</v>
      </c>
      <c r="Z7">
        <f t="shared" si="10"/>
        <v>28</v>
      </c>
      <c r="AA7">
        <v>0</v>
      </c>
      <c r="AB7">
        <f t="shared" si="11"/>
        <v>0</v>
      </c>
      <c r="AC7">
        <v>5</v>
      </c>
      <c r="AD7" s="5">
        <f t="shared" si="12"/>
        <v>140</v>
      </c>
      <c r="AE7">
        <v>0</v>
      </c>
      <c r="AF7">
        <f t="shared" si="13"/>
        <v>0</v>
      </c>
      <c r="AG7">
        <v>0</v>
      </c>
      <c r="AH7">
        <f t="shared" si="14"/>
        <v>0</v>
      </c>
      <c r="AI7">
        <v>5</v>
      </c>
      <c r="AJ7" s="5">
        <f t="shared" si="15"/>
        <v>0</v>
      </c>
      <c r="AK7">
        <v>0</v>
      </c>
      <c r="AL7">
        <f t="shared" si="16"/>
        <v>0</v>
      </c>
      <c r="AM7">
        <v>0</v>
      </c>
      <c r="AN7">
        <f t="shared" si="17"/>
        <v>0</v>
      </c>
      <c r="AO7">
        <v>5</v>
      </c>
      <c r="AP7" s="5">
        <f t="shared" si="18"/>
        <v>0</v>
      </c>
    </row>
    <row r="8" spans="1:42" x14ac:dyDescent="0.35">
      <c r="A8">
        <f t="shared" si="19"/>
        <v>769.79</v>
      </c>
      <c r="B8">
        <f t="shared" si="20"/>
        <v>1099.7</v>
      </c>
      <c r="C8" t="s">
        <v>4</v>
      </c>
      <c r="D8">
        <f t="shared" si="0"/>
        <v>160</v>
      </c>
      <c r="E8" s="4" t="s">
        <v>48</v>
      </c>
      <c r="F8" s="4" t="s">
        <v>49</v>
      </c>
      <c r="G8">
        <v>20</v>
      </c>
      <c r="H8">
        <f t="shared" si="1"/>
        <v>16</v>
      </c>
      <c r="I8">
        <v>0</v>
      </c>
      <c r="J8">
        <f t="shared" si="2"/>
        <v>0</v>
      </c>
      <c r="K8">
        <v>10</v>
      </c>
      <c r="L8" s="5">
        <f t="shared" si="3"/>
        <v>160</v>
      </c>
      <c r="M8">
        <v>0</v>
      </c>
      <c r="N8">
        <f t="shared" si="4"/>
        <v>0</v>
      </c>
      <c r="O8">
        <v>0</v>
      </c>
      <c r="P8">
        <f t="shared" si="5"/>
        <v>0</v>
      </c>
      <c r="Q8">
        <v>0</v>
      </c>
      <c r="R8" s="5">
        <f t="shared" si="6"/>
        <v>0</v>
      </c>
      <c r="S8">
        <v>0</v>
      </c>
      <c r="T8">
        <f t="shared" si="7"/>
        <v>0</v>
      </c>
      <c r="U8">
        <v>0</v>
      </c>
      <c r="V8">
        <f t="shared" si="8"/>
        <v>0</v>
      </c>
      <c r="W8">
        <v>5</v>
      </c>
      <c r="X8" s="5">
        <f t="shared" si="9"/>
        <v>0</v>
      </c>
      <c r="Y8">
        <v>0</v>
      </c>
      <c r="Z8">
        <f t="shared" si="10"/>
        <v>0</v>
      </c>
      <c r="AA8">
        <v>0</v>
      </c>
      <c r="AB8">
        <f t="shared" si="11"/>
        <v>0</v>
      </c>
      <c r="AC8">
        <v>5</v>
      </c>
      <c r="AD8" s="5">
        <f t="shared" si="12"/>
        <v>0</v>
      </c>
      <c r="AE8">
        <v>0</v>
      </c>
      <c r="AF8">
        <f t="shared" si="13"/>
        <v>0</v>
      </c>
      <c r="AG8">
        <v>0</v>
      </c>
      <c r="AH8">
        <f t="shared" si="14"/>
        <v>0</v>
      </c>
      <c r="AI8">
        <v>5</v>
      </c>
      <c r="AJ8" s="5">
        <f t="shared" si="15"/>
        <v>0</v>
      </c>
      <c r="AK8">
        <v>0</v>
      </c>
      <c r="AL8">
        <f t="shared" si="16"/>
        <v>0</v>
      </c>
      <c r="AM8">
        <v>0</v>
      </c>
      <c r="AN8">
        <f t="shared" si="17"/>
        <v>0</v>
      </c>
      <c r="AO8">
        <v>5</v>
      </c>
      <c r="AP8" s="5">
        <f t="shared" si="18"/>
        <v>0</v>
      </c>
    </row>
    <row r="9" spans="1:42" x14ac:dyDescent="0.35">
      <c r="A9">
        <f t="shared" si="19"/>
        <v>933.58999999999992</v>
      </c>
      <c r="B9">
        <f t="shared" si="20"/>
        <v>1333.7</v>
      </c>
      <c r="C9" t="s">
        <v>5</v>
      </c>
      <c r="D9">
        <f t="shared" si="0"/>
        <v>234</v>
      </c>
      <c r="E9" s="4" t="s">
        <v>50</v>
      </c>
      <c r="F9" s="4" t="s">
        <v>49</v>
      </c>
      <c r="G9">
        <v>0</v>
      </c>
      <c r="H9">
        <f t="shared" si="1"/>
        <v>0</v>
      </c>
      <c r="I9">
        <v>0</v>
      </c>
      <c r="J9">
        <f t="shared" si="2"/>
        <v>0</v>
      </c>
      <c r="K9">
        <v>2</v>
      </c>
      <c r="L9" s="5">
        <f t="shared" si="3"/>
        <v>0</v>
      </c>
      <c r="M9">
        <v>0</v>
      </c>
      <c r="N9">
        <f t="shared" si="4"/>
        <v>0</v>
      </c>
      <c r="O9">
        <v>0</v>
      </c>
      <c r="P9">
        <f t="shared" si="5"/>
        <v>0</v>
      </c>
      <c r="Q9">
        <v>0</v>
      </c>
      <c r="R9" s="5">
        <f t="shared" si="6"/>
        <v>0</v>
      </c>
      <c r="S9">
        <v>10</v>
      </c>
      <c r="T9">
        <f t="shared" si="7"/>
        <v>8</v>
      </c>
      <c r="U9">
        <v>0</v>
      </c>
      <c r="V9">
        <f t="shared" si="8"/>
        <v>0</v>
      </c>
      <c r="W9">
        <v>6</v>
      </c>
      <c r="X9" s="5">
        <f t="shared" si="9"/>
        <v>48</v>
      </c>
      <c r="Y9">
        <v>0</v>
      </c>
      <c r="Z9">
        <f t="shared" si="10"/>
        <v>0</v>
      </c>
      <c r="AA9">
        <v>0</v>
      </c>
      <c r="AB9">
        <f t="shared" si="11"/>
        <v>0</v>
      </c>
      <c r="AC9">
        <v>3</v>
      </c>
      <c r="AD9" s="5">
        <f t="shared" si="12"/>
        <v>0</v>
      </c>
      <c r="AE9">
        <v>10</v>
      </c>
      <c r="AF9">
        <f t="shared" si="13"/>
        <v>15</v>
      </c>
      <c r="AG9">
        <v>14</v>
      </c>
      <c r="AH9">
        <f t="shared" si="14"/>
        <v>21</v>
      </c>
      <c r="AI9">
        <v>11</v>
      </c>
      <c r="AJ9" s="5">
        <f t="shared" si="15"/>
        <v>186</v>
      </c>
      <c r="AK9">
        <v>0</v>
      </c>
      <c r="AL9">
        <f t="shared" si="16"/>
        <v>0</v>
      </c>
      <c r="AM9">
        <v>24</v>
      </c>
      <c r="AN9">
        <f t="shared" si="17"/>
        <v>36</v>
      </c>
      <c r="AO9">
        <v>1</v>
      </c>
      <c r="AP9" s="5">
        <f t="shared" si="18"/>
        <v>36</v>
      </c>
    </row>
    <row r="10" spans="1:42" x14ac:dyDescent="0.35">
      <c r="A10">
        <f t="shared" si="19"/>
        <v>1102.99</v>
      </c>
      <c r="B10">
        <f t="shared" si="20"/>
        <v>1575.7</v>
      </c>
      <c r="C10" t="s">
        <v>5</v>
      </c>
      <c r="D10">
        <f t="shared" si="0"/>
        <v>242</v>
      </c>
      <c r="E10" s="4" t="s">
        <v>52</v>
      </c>
      <c r="F10" s="4" t="s">
        <v>49</v>
      </c>
      <c r="G10">
        <v>20</v>
      </c>
      <c r="H10">
        <f t="shared" si="1"/>
        <v>16</v>
      </c>
      <c r="I10">
        <v>0</v>
      </c>
      <c r="J10">
        <f t="shared" si="2"/>
        <v>0</v>
      </c>
      <c r="K10">
        <v>10</v>
      </c>
      <c r="L10" s="5">
        <f t="shared" si="3"/>
        <v>160</v>
      </c>
      <c r="M10">
        <v>20</v>
      </c>
      <c r="N10">
        <f t="shared" si="4"/>
        <v>16</v>
      </c>
      <c r="O10">
        <v>0</v>
      </c>
      <c r="P10">
        <f t="shared" si="5"/>
        <v>0</v>
      </c>
      <c r="Q10">
        <v>1</v>
      </c>
      <c r="R10" s="5">
        <f t="shared" si="6"/>
        <v>16</v>
      </c>
      <c r="S10">
        <v>0</v>
      </c>
      <c r="T10">
        <f t="shared" si="7"/>
        <v>0</v>
      </c>
      <c r="U10">
        <v>20</v>
      </c>
      <c r="V10">
        <f t="shared" si="8"/>
        <v>16</v>
      </c>
      <c r="W10">
        <v>1</v>
      </c>
      <c r="X10" s="5">
        <f t="shared" si="9"/>
        <v>16</v>
      </c>
      <c r="Y10">
        <v>0</v>
      </c>
      <c r="Z10">
        <f t="shared" si="10"/>
        <v>0</v>
      </c>
      <c r="AA10">
        <v>20</v>
      </c>
      <c r="AB10">
        <f t="shared" si="11"/>
        <v>20</v>
      </c>
      <c r="AC10">
        <v>1</v>
      </c>
      <c r="AD10" s="5">
        <f t="shared" si="12"/>
        <v>20</v>
      </c>
      <c r="AE10">
        <v>0</v>
      </c>
      <c r="AF10">
        <f t="shared" si="13"/>
        <v>0</v>
      </c>
      <c r="AG10">
        <v>20</v>
      </c>
      <c r="AH10">
        <f t="shared" si="14"/>
        <v>30</v>
      </c>
      <c r="AI10">
        <v>1</v>
      </c>
      <c r="AJ10" s="5">
        <f t="shared" si="15"/>
        <v>30</v>
      </c>
      <c r="AK10">
        <v>0</v>
      </c>
      <c r="AL10">
        <f t="shared" si="16"/>
        <v>0</v>
      </c>
      <c r="AM10">
        <v>20</v>
      </c>
      <c r="AN10">
        <f t="shared" si="17"/>
        <v>30</v>
      </c>
      <c r="AO10">
        <v>1</v>
      </c>
      <c r="AP10" s="5">
        <f t="shared" si="18"/>
        <v>30</v>
      </c>
    </row>
    <row r="11" spans="1:42" x14ac:dyDescent="0.35">
      <c r="A11">
        <f t="shared" si="19"/>
        <v>1292.69</v>
      </c>
      <c r="B11">
        <f t="shared" si="20"/>
        <v>1846.7</v>
      </c>
      <c r="C11" t="s">
        <v>4</v>
      </c>
      <c r="D11">
        <f t="shared" si="0"/>
        <v>271</v>
      </c>
      <c r="E11" s="4" t="s">
        <v>51</v>
      </c>
      <c r="F11" s="4" t="s">
        <v>49</v>
      </c>
      <c r="G11">
        <v>10</v>
      </c>
      <c r="H11">
        <f t="shared" si="1"/>
        <v>8</v>
      </c>
      <c r="I11">
        <v>0</v>
      </c>
      <c r="J11">
        <f t="shared" si="2"/>
        <v>0</v>
      </c>
      <c r="K11">
        <v>10</v>
      </c>
      <c r="L11" s="5">
        <f t="shared" si="3"/>
        <v>80</v>
      </c>
      <c r="M11">
        <v>10</v>
      </c>
      <c r="N11">
        <f t="shared" si="4"/>
        <v>8</v>
      </c>
      <c r="O11">
        <v>0</v>
      </c>
      <c r="P11">
        <f t="shared" si="5"/>
        <v>0</v>
      </c>
      <c r="Q11">
        <v>1</v>
      </c>
      <c r="R11" s="5">
        <f t="shared" si="6"/>
        <v>8</v>
      </c>
      <c r="S11">
        <v>0</v>
      </c>
      <c r="T11">
        <f t="shared" si="7"/>
        <v>0</v>
      </c>
      <c r="U11">
        <v>10</v>
      </c>
      <c r="V11">
        <f t="shared" si="8"/>
        <v>8</v>
      </c>
      <c r="W11">
        <v>1</v>
      </c>
      <c r="X11" s="5">
        <f t="shared" si="9"/>
        <v>8</v>
      </c>
      <c r="Y11">
        <v>0</v>
      </c>
      <c r="Z11">
        <f t="shared" si="10"/>
        <v>0</v>
      </c>
      <c r="AA11">
        <v>10</v>
      </c>
      <c r="AB11">
        <f t="shared" si="11"/>
        <v>10</v>
      </c>
      <c r="AC11">
        <v>1</v>
      </c>
      <c r="AD11" s="5">
        <f t="shared" si="12"/>
        <v>10</v>
      </c>
      <c r="AE11">
        <v>10</v>
      </c>
      <c r="AF11">
        <f t="shared" si="13"/>
        <v>15</v>
      </c>
      <c r="AG11">
        <v>0</v>
      </c>
      <c r="AH11">
        <f t="shared" si="14"/>
        <v>0</v>
      </c>
      <c r="AI11">
        <v>11</v>
      </c>
      <c r="AJ11" s="5">
        <f t="shared" si="15"/>
        <v>165</v>
      </c>
      <c r="AK11">
        <v>10</v>
      </c>
      <c r="AL11">
        <f t="shared" si="16"/>
        <v>15</v>
      </c>
      <c r="AM11">
        <v>0</v>
      </c>
      <c r="AN11">
        <f t="shared" si="17"/>
        <v>0</v>
      </c>
      <c r="AO11">
        <v>11</v>
      </c>
      <c r="AP11" s="5">
        <f t="shared" si="18"/>
        <v>165</v>
      </c>
    </row>
    <row r="12" spans="1:42" x14ac:dyDescent="0.35">
      <c r="A12">
        <f t="shared" si="19"/>
        <v>1364.79</v>
      </c>
      <c r="B12">
        <f t="shared" si="20"/>
        <v>1949.7</v>
      </c>
      <c r="C12" t="s">
        <v>5</v>
      </c>
      <c r="D12">
        <f t="shared" si="0"/>
        <v>103</v>
      </c>
      <c r="E12" s="4" t="s">
        <v>53</v>
      </c>
      <c r="F12" s="4" t="s">
        <v>49</v>
      </c>
      <c r="G12">
        <v>10</v>
      </c>
      <c r="H12">
        <f t="shared" si="1"/>
        <v>8</v>
      </c>
      <c r="I12">
        <v>0</v>
      </c>
      <c r="J12">
        <f t="shared" si="2"/>
        <v>0</v>
      </c>
      <c r="K12">
        <v>10</v>
      </c>
      <c r="L12" s="5">
        <f t="shared" si="3"/>
        <v>80</v>
      </c>
      <c r="M12">
        <v>0</v>
      </c>
      <c r="N12">
        <f t="shared" si="4"/>
        <v>0</v>
      </c>
      <c r="O12">
        <v>10</v>
      </c>
      <c r="P12">
        <f t="shared" si="5"/>
        <v>8</v>
      </c>
      <c r="Q12">
        <v>1</v>
      </c>
      <c r="R12" s="5">
        <f t="shared" si="6"/>
        <v>8</v>
      </c>
      <c r="S12">
        <v>0</v>
      </c>
      <c r="T12">
        <f t="shared" si="7"/>
        <v>0</v>
      </c>
      <c r="U12">
        <v>10</v>
      </c>
      <c r="V12">
        <f t="shared" si="8"/>
        <v>8</v>
      </c>
      <c r="W12">
        <v>0</v>
      </c>
      <c r="X12" s="5">
        <f t="shared" si="9"/>
        <v>0</v>
      </c>
      <c r="Y12">
        <v>0</v>
      </c>
      <c r="Z12">
        <f t="shared" si="10"/>
        <v>0</v>
      </c>
      <c r="AA12">
        <v>10</v>
      </c>
      <c r="AB12">
        <f t="shared" si="11"/>
        <v>10</v>
      </c>
      <c r="AC12">
        <v>0</v>
      </c>
      <c r="AD12" s="5">
        <f t="shared" si="12"/>
        <v>0</v>
      </c>
      <c r="AE12">
        <v>0</v>
      </c>
      <c r="AF12">
        <f t="shared" si="13"/>
        <v>0</v>
      </c>
      <c r="AG12">
        <v>10</v>
      </c>
      <c r="AH12">
        <f t="shared" si="14"/>
        <v>15</v>
      </c>
      <c r="AI12">
        <v>1</v>
      </c>
      <c r="AJ12" s="5">
        <f t="shared" si="15"/>
        <v>15</v>
      </c>
      <c r="AK12">
        <v>0</v>
      </c>
      <c r="AL12">
        <f t="shared" si="16"/>
        <v>0</v>
      </c>
      <c r="AM12">
        <v>10</v>
      </c>
      <c r="AN12">
        <f t="shared" si="17"/>
        <v>15</v>
      </c>
      <c r="AO12">
        <v>1</v>
      </c>
      <c r="AP12" s="5">
        <f t="shared" si="18"/>
        <v>15</v>
      </c>
    </row>
    <row r="13" spans="1:42" x14ac:dyDescent="0.35">
      <c r="A13">
        <f t="shared" si="19"/>
        <v>1648.1499999999999</v>
      </c>
      <c r="B13">
        <f t="shared" si="20"/>
        <v>2354.5</v>
      </c>
      <c r="C13" t="s">
        <v>6</v>
      </c>
      <c r="D13">
        <f t="shared" si="0"/>
        <v>404.8</v>
      </c>
      <c r="E13" s="4" t="s">
        <v>54</v>
      </c>
      <c r="F13" s="4" t="s">
        <v>49</v>
      </c>
      <c r="G13">
        <v>16</v>
      </c>
      <c r="H13">
        <f t="shared" si="1"/>
        <v>12.8</v>
      </c>
      <c r="I13">
        <v>0</v>
      </c>
      <c r="J13">
        <f t="shared" si="2"/>
        <v>0</v>
      </c>
      <c r="K13">
        <v>10</v>
      </c>
      <c r="L13" s="5">
        <f t="shared" si="3"/>
        <v>128</v>
      </c>
      <c r="M13">
        <v>16</v>
      </c>
      <c r="N13">
        <f t="shared" si="4"/>
        <v>12.8</v>
      </c>
      <c r="O13">
        <v>0</v>
      </c>
      <c r="P13">
        <f t="shared" si="5"/>
        <v>0</v>
      </c>
      <c r="Q13">
        <v>1</v>
      </c>
      <c r="R13" s="5">
        <f t="shared" si="6"/>
        <v>12.8</v>
      </c>
      <c r="S13">
        <v>0</v>
      </c>
      <c r="T13">
        <f t="shared" si="7"/>
        <v>0</v>
      </c>
      <c r="U13">
        <v>10</v>
      </c>
      <c r="V13">
        <f t="shared" si="8"/>
        <v>8</v>
      </c>
      <c r="W13">
        <v>0</v>
      </c>
      <c r="X13" s="5">
        <f t="shared" si="9"/>
        <v>0</v>
      </c>
      <c r="Y13">
        <v>0</v>
      </c>
      <c r="Z13">
        <f t="shared" si="10"/>
        <v>0</v>
      </c>
      <c r="AA13">
        <v>10</v>
      </c>
      <c r="AB13">
        <f t="shared" si="11"/>
        <v>10</v>
      </c>
      <c r="AC13">
        <v>0</v>
      </c>
      <c r="AD13" s="5">
        <f t="shared" si="12"/>
        <v>0</v>
      </c>
      <c r="AE13">
        <v>16</v>
      </c>
      <c r="AF13">
        <f t="shared" si="13"/>
        <v>24</v>
      </c>
      <c r="AG13">
        <v>0</v>
      </c>
      <c r="AH13">
        <f t="shared" si="14"/>
        <v>0</v>
      </c>
      <c r="AI13">
        <v>11</v>
      </c>
      <c r="AJ13" s="5">
        <f t="shared" si="15"/>
        <v>264</v>
      </c>
      <c r="AK13">
        <v>16</v>
      </c>
      <c r="AL13">
        <f t="shared" si="16"/>
        <v>24</v>
      </c>
      <c r="AM13">
        <v>0</v>
      </c>
      <c r="AN13">
        <f t="shared" si="17"/>
        <v>0</v>
      </c>
      <c r="AO13">
        <v>11</v>
      </c>
      <c r="AP13" s="5">
        <f t="shared" si="18"/>
        <v>264</v>
      </c>
    </row>
    <row r="14" spans="1:42" x14ac:dyDescent="0.35">
      <c r="A14">
        <f t="shared" si="19"/>
        <v>2048.5499999999997</v>
      </c>
      <c r="B14">
        <f t="shared" si="20"/>
        <v>2926.5</v>
      </c>
      <c r="C14" t="s">
        <v>6</v>
      </c>
      <c r="D14">
        <f t="shared" si="0"/>
        <v>572</v>
      </c>
      <c r="E14" s="4" t="s">
        <v>55</v>
      </c>
      <c r="F14" s="4" t="s">
        <v>49</v>
      </c>
      <c r="G14">
        <v>20</v>
      </c>
      <c r="H14">
        <f t="shared" si="1"/>
        <v>16</v>
      </c>
      <c r="I14">
        <v>0</v>
      </c>
      <c r="J14">
        <f t="shared" si="2"/>
        <v>0</v>
      </c>
      <c r="K14">
        <v>10</v>
      </c>
      <c r="L14" s="5">
        <f t="shared" si="3"/>
        <v>160</v>
      </c>
      <c r="M14">
        <v>0</v>
      </c>
      <c r="N14">
        <f t="shared" si="4"/>
        <v>0</v>
      </c>
      <c r="O14">
        <v>20</v>
      </c>
      <c r="P14">
        <f t="shared" si="5"/>
        <v>16</v>
      </c>
      <c r="Q14">
        <v>1</v>
      </c>
      <c r="R14" s="5">
        <f t="shared" si="6"/>
        <v>16</v>
      </c>
      <c r="S14">
        <v>20</v>
      </c>
      <c r="T14">
        <f t="shared" si="7"/>
        <v>16</v>
      </c>
      <c r="U14">
        <v>0</v>
      </c>
      <c r="V14">
        <f t="shared" si="8"/>
        <v>0</v>
      </c>
      <c r="W14">
        <v>11</v>
      </c>
      <c r="X14" s="5">
        <f t="shared" si="9"/>
        <v>176</v>
      </c>
      <c r="Y14">
        <v>20</v>
      </c>
      <c r="Z14">
        <f t="shared" si="10"/>
        <v>20</v>
      </c>
      <c r="AA14">
        <v>0</v>
      </c>
      <c r="AB14">
        <f t="shared" si="11"/>
        <v>0</v>
      </c>
      <c r="AC14">
        <v>11</v>
      </c>
      <c r="AD14" s="5">
        <f t="shared" si="12"/>
        <v>220</v>
      </c>
      <c r="AE14">
        <v>0</v>
      </c>
      <c r="AF14">
        <f t="shared" si="13"/>
        <v>0</v>
      </c>
      <c r="AG14">
        <v>0</v>
      </c>
      <c r="AH14">
        <f t="shared" si="14"/>
        <v>0</v>
      </c>
      <c r="AI14">
        <v>11</v>
      </c>
      <c r="AJ14" s="5">
        <f t="shared" si="15"/>
        <v>0</v>
      </c>
      <c r="AK14">
        <v>0</v>
      </c>
      <c r="AL14">
        <f t="shared" si="16"/>
        <v>0</v>
      </c>
      <c r="AM14">
        <v>0</v>
      </c>
      <c r="AN14">
        <f t="shared" si="17"/>
        <v>0</v>
      </c>
      <c r="AO14">
        <v>11</v>
      </c>
      <c r="AP14" s="5">
        <f t="shared" si="18"/>
        <v>0</v>
      </c>
    </row>
    <row r="15" spans="1:42" x14ac:dyDescent="0.35">
      <c r="A15">
        <f t="shared" si="19"/>
        <v>2061.15</v>
      </c>
      <c r="B15">
        <f t="shared" si="20"/>
        <v>2944.5</v>
      </c>
      <c r="C15" t="s">
        <v>6</v>
      </c>
      <c r="D15">
        <f t="shared" si="0"/>
        <v>18</v>
      </c>
      <c r="E15" s="4" t="s">
        <v>56</v>
      </c>
      <c r="F15" s="4" t="s">
        <v>49</v>
      </c>
      <c r="G15">
        <v>0</v>
      </c>
      <c r="H15">
        <f t="shared" si="1"/>
        <v>0</v>
      </c>
      <c r="I15">
        <v>0</v>
      </c>
      <c r="J15">
        <f t="shared" si="2"/>
        <v>0</v>
      </c>
      <c r="K15">
        <v>10</v>
      </c>
      <c r="L15" s="5">
        <f t="shared" si="3"/>
        <v>0</v>
      </c>
      <c r="M15">
        <v>0</v>
      </c>
      <c r="N15">
        <f t="shared" si="4"/>
        <v>0</v>
      </c>
      <c r="O15">
        <v>0</v>
      </c>
      <c r="P15">
        <f t="shared" si="5"/>
        <v>0</v>
      </c>
      <c r="Q15">
        <v>1</v>
      </c>
      <c r="R15" s="5">
        <f t="shared" si="6"/>
        <v>0</v>
      </c>
      <c r="S15">
        <v>0</v>
      </c>
      <c r="T15">
        <f t="shared" si="7"/>
        <v>0</v>
      </c>
      <c r="U15">
        <v>0</v>
      </c>
      <c r="V15">
        <f t="shared" si="8"/>
        <v>0</v>
      </c>
      <c r="W15">
        <v>11</v>
      </c>
      <c r="X15" s="5">
        <f t="shared" si="9"/>
        <v>0</v>
      </c>
      <c r="Y15">
        <v>0</v>
      </c>
      <c r="Z15">
        <f t="shared" si="10"/>
        <v>0</v>
      </c>
      <c r="AA15">
        <v>0</v>
      </c>
      <c r="AB15">
        <f t="shared" si="11"/>
        <v>0</v>
      </c>
      <c r="AC15">
        <v>11</v>
      </c>
      <c r="AD15" s="5">
        <f t="shared" si="12"/>
        <v>0</v>
      </c>
      <c r="AE15">
        <v>0</v>
      </c>
      <c r="AF15">
        <f t="shared" si="13"/>
        <v>0</v>
      </c>
      <c r="AG15">
        <v>12</v>
      </c>
      <c r="AH15">
        <f t="shared" si="14"/>
        <v>18</v>
      </c>
      <c r="AI15">
        <v>1</v>
      </c>
      <c r="AJ15" s="5">
        <f t="shared" si="15"/>
        <v>18</v>
      </c>
      <c r="AK15">
        <v>0</v>
      </c>
      <c r="AL15">
        <f t="shared" si="16"/>
        <v>0</v>
      </c>
      <c r="AM15">
        <v>12</v>
      </c>
      <c r="AN15">
        <f t="shared" si="17"/>
        <v>18</v>
      </c>
      <c r="AO15">
        <v>1</v>
      </c>
      <c r="AP15" s="5">
        <f t="shared" si="18"/>
        <v>18</v>
      </c>
    </row>
    <row r="16" spans="1:42" x14ac:dyDescent="0.35">
      <c r="A16">
        <f t="shared" si="19"/>
        <v>2245.9499999999998</v>
      </c>
      <c r="B16">
        <f t="shared" ref="B16" si="21">B15+D16</f>
        <v>3208.5</v>
      </c>
      <c r="C16" t="s">
        <v>6</v>
      </c>
      <c r="D16">
        <f t="shared" si="0"/>
        <v>264</v>
      </c>
      <c r="E16" s="4" t="s">
        <v>57</v>
      </c>
      <c r="F16" s="4" t="s">
        <v>49</v>
      </c>
      <c r="G16">
        <v>30</v>
      </c>
      <c r="H16">
        <f t="shared" si="1"/>
        <v>24</v>
      </c>
      <c r="I16">
        <v>0</v>
      </c>
      <c r="J16">
        <f t="shared" si="2"/>
        <v>0</v>
      </c>
      <c r="K16">
        <v>10</v>
      </c>
      <c r="L16" s="5">
        <f t="shared" si="3"/>
        <v>240</v>
      </c>
      <c r="M16">
        <v>30</v>
      </c>
      <c r="N16">
        <f t="shared" si="4"/>
        <v>24</v>
      </c>
      <c r="O16">
        <v>0</v>
      </c>
      <c r="P16">
        <f t="shared" si="5"/>
        <v>0</v>
      </c>
      <c r="Q16">
        <v>1</v>
      </c>
      <c r="R16" s="5">
        <f t="shared" si="6"/>
        <v>24</v>
      </c>
      <c r="S16">
        <v>0</v>
      </c>
      <c r="T16">
        <f t="shared" si="7"/>
        <v>0</v>
      </c>
      <c r="U16">
        <v>0</v>
      </c>
      <c r="V16">
        <f t="shared" si="8"/>
        <v>0</v>
      </c>
      <c r="W16">
        <v>11</v>
      </c>
      <c r="X16" s="5">
        <f t="shared" si="9"/>
        <v>0</v>
      </c>
      <c r="Y16">
        <v>0</v>
      </c>
      <c r="Z16">
        <f t="shared" si="10"/>
        <v>0</v>
      </c>
      <c r="AA16">
        <v>0</v>
      </c>
      <c r="AB16">
        <f t="shared" si="11"/>
        <v>0</v>
      </c>
      <c r="AC16">
        <v>11</v>
      </c>
      <c r="AD16" s="5">
        <f t="shared" si="12"/>
        <v>0</v>
      </c>
      <c r="AE16">
        <v>0</v>
      </c>
      <c r="AF16">
        <f t="shared" si="13"/>
        <v>0</v>
      </c>
      <c r="AG16">
        <v>0</v>
      </c>
      <c r="AH16">
        <f t="shared" si="14"/>
        <v>0</v>
      </c>
      <c r="AI16">
        <v>1</v>
      </c>
      <c r="AJ16" s="5">
        <f t="shared" si="15"/>
        <v>0</v>
      </c>
      <c r="AK16">
        <v>0</v>
      </c>
      <c r="AL16">
        <f t="shared" si="16"/>
        <v>0</v>
      </c>
      <c r="AM16">
        <v>0</v>
      </c>
      <c r="AN16">
        <f t="shared" si="17"/>
        <v>0</v>
      </c>
      <c r="AO16">
        <v>1</v>
      </c>
      <c r="AP16" s="5">
        <f t="shared" si="18"/>
        <v>0</v>
      </c>
    </row>
  </sheetData>
  <mergeCells count="18">
    <mergeCell ref="AK1:AP1"/>
    <mergeCell ref="G1:L1"/>
    <mergeCell ref="M1:R1"/>
    <mergeCell ref="S1:X1"/>
    <mergeCell ref="Y1:AD1"/>
    <mergeCell ref="AE1:AJ1"/>
    <mergeCell ref="AM2:AN2"/>
    <mergeCell ref="G2:H2"/>
    <mergeCell ref="I2:J2"/>
    <mergeCell ref="M2:N2"/>
    <mergeCell ref="O2:P2"/>
    <mergeCell ref="S2:T2"/>
    <mergeCell ref="U2:V2"/>
    <mergeCell ref="Y2:Z2"/>
    <mergeCell ref="AA2:AB2"/>
    <mergeCell ref="AE2:AF2"/>
    <mergeCell ref="AG2:AH2"/>
    <mergeCell ref="AK2:A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TechTree</vt:lpstr>
      <vt:lpstr>ApproxScience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2020-09-27T10:58:34Z</dcterms:created>
  <dcterms:modified xsi:type="dcterms:W3CDTF">2020-11-16T00:15:06Z</dcterms:modified>
</cp:coreProperties>
</file>