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cesth\OneDrive\Documents\Projects\"/>
    </mc:Choice>
  </mc:AlternateContent>
  <xr:revisionPtr revIDLastSave="0" documentId="8_{3A79232D-ADA5-462B-BB9B-65018D946131}" xr6:coauthVersionLast="47" xr6:coauthVersionMax="47" xr10:uidLastSave="{00000000-0000-0000-0000-000000000000}"/>
  <bookViews>
    <workbookView xWindow="-120" yWindow="-120" windowWidth="20730" windowHeight="11040" activeTab="1" xr2:uid="{9699D619-80ED-4D19-A8D1-37AB938761AD}"/>
  </bookViews>
  <sheets>
    <sheet name="Data" sheetId="2" r:id="rId1"/>
    <sheet name="Dashboard" sheetId="1" r:id="rId2"/>
  </sheets>
  <definedNames>
    <definedName name="ExternalData_1" localSheetId="0" hidden="1">Data!$A$1:$E$101</definedName>
  </definedName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L3" i="2"/>
  <c r="L2"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231A0D-F176-4FD1-80DC-657A2320B01C}" keepAlive="1" name="Query - patient_flow_data" description="Connection to the 'patient_flow_data' query in the workbook." type="5" refreshedVersion="8" background="1" saveData="1">
    <dbPr connection="Provider=Microsoft.Mashup.OleDb.1;Data Source=$Workbook$;Location=patient_flow_data;Extended Properties=&quot;&quot;" command="SELECT * FROM [patient_flow_data]"/>
  </connection>
</connections>
</file>

<file path=xl/sharedStrings.xml><?xml version="1.0" encoding="utf-8"?>
<sst xmlns="http://schemas.openxmlformats.org/spreadsheetml/2006/main" count="113" uniqueCount="113">
  <si>
    <t>PatientID</t>
  </si>
  <si>
    <t>CheckInTime</t>
  </si>
  <si>
    <t>NurseTriageStart</t>
  </si>
  <si>
    <t>DoctorConsultStart</t>
  </si>
  <si>
    <t>CheckOutTime</t>
  </si>
  <si>
    <t>PAT2000</t>
  </si>
  <si>
    <t>PAT2001</t>
  </si>
  <si>
    <t>PAT2002</t>
  </si>
  <si>
    <t>PAT2003</t>
  </si>
  <si>
    <t>PAT2004</t>
  </si>
  <si>
    <t>PAT2005</t>
  </si>
  <si>
    <t>PAT2006</t>
  </si>
  <si>
    <t>PAT2007</t>
  </si>
  <si>
    <t>PAT2008</t>
  </si>
  <si>
    <t>PAT2009</t>
  </si>
  <si>
    <t>PAT2010</t>
  </si>
  <si>
    <t>PAT2011</t>
  </si>
  <si>
    <t>PAT2012</t>
  </si>
  <si>
    <t>PAT2013</t>
  </si>
  <si>
    <t>PAT2014</t>
  </si>
  <si>
    <t>PAT2015</t>
  </si>
  <si>
    <t>PAT2016</t>
  </si>
  <si>
    <t>PAT2017</t>
  </si>
  <si>
    <t>PAT2018</t>
  </si>
  <si>
    <t>PAT2019</t>
  </si>
  <si>
    <t>PAT2020</t>
  </si>
  <si>
    <t>PAT2021</t>
  </si>
  <si>
    <t>PAT2022</t>
  </si>
  <si>
    <t>PAT2023</t>
  </si>
  <si>
    <t>PAT2024</t>
  </si>
  <si>
    <t>PAT2025</t>
  </si>
  <si>
    <t>PAT2026</t>
  </si>
  <si>
    <t>PAT2027</t>
  </si>
  <si>
    <t>PAT2028</t>
  </si>
  <si>
    <t>PAT2029</t>
  </si>
  <si>
    <t>PAT2030</t>
  </si>
  <si>
    <t>PAT2031</t>
  </si>
  <si>
    <t>PAT2032</t>
  </si>
  <si>
    <t>PAT2033</t>
  </si>
  <si>
    <t>PAT2034</t>
  </si>
  <si>
    <t>PAT2035</t>
  </si>
  <si>
    <t>PAT2036</t>
  </si>
  <si>
    <t>PAT2037</t>
  </si>
  <si>
    <t>PAT2038</t>
  </si>
  <si>
    <t>PAT2039</t>
  </si>
  <si>
    <t>PAT2040</t>
  </si>
  <si>
    <t>PAT2041</t>
  </si>
  <si>
    <t>PAT2042</t>
  </si>
  <si>
    <t>PAT2043</t>
  </si>
  <si>
    <t>PAT2044</t>
  </si>
  <si>
    <t>PAT2045</t>
  </si>
  <si>
    <t>PAT2046</t>
  </si>
  <si>
    <t>PAT2047</t>
  </si>
  <si>
    <t>PAT2048</t>
  </si>
  <si>
    <t>PAT2049</t>
  </si>
  <si>
    <t>PAT2050</t>
  </si>
  <si>
    <t>PAT2051</t>
  </si>
  <si>
    <t>PAT2052</t>
  </si>
  <si>
    <t>PAT2053</t>
  </si>
  <si>
    <t>PAT2054</t>
  </si>
  <si>
    <t>PAT2055</t>
  </si>
  <si>
    <t>PAT2056</t>
  </si>
  <si>
    <t>PAT2057</t>
  </si>
  <si>
    <t>PAT2058</t>
  </si>
  <si>
    <t>PAT2059</t>
  </si>
  <si>
    <t>PAT2060</t>
  </si>
  <si>
    <t>PAT2061</t>
  </si>
  <si>
    <t>PAT2062</t>
  </si>
  <si>
    <t>PAT2063</t>
  </si>
  <si>
    <t>PAT2064</t>
  </si>
  <si>
    <t>PAT2065</t>
  </si>
  <si>
    <t>PAT2066</t>
  </si>
  <si>
    <t>PAT2067</t>
  </si>
  <si>
    <t>PAT2068</t>
  </si>
  <si>
    <t>PAT2069</t>
  </si>
  <si>
    <t>PAT2070</t>
  </si>
  <si>
    <t>PAT2071</t>
  </si>
  <si>
    <t>PAT2072</t>
  </si>
  <si>
    <t>PAT2073</t>
  </si>
  <si>
    <t>PAT2074</t>
  </si>
  <si>
    <t>PAT2075</t>
  </si>
  <si>
    <t>PAT2076</t>
  </si>
  <si>
    <t>PAT2077</t>
  </si>
  <si>
    <t>PAT2078</t>
  </si>
  <si>
    <t>PAT2079</t>
  </si>
  <si>
    <t>PAT2080</t>
  </si>
  <si>
    <t>PAT2081</t>
  </si>
  <si>
    <t>PAT2082</t>
  </si>
  <si>
    <t>PAT2083</t>
  </si>
  <si>
    <t>PAT2084</t>
  </si>
  <si>
    <t>PAT2085</t>
  </si>
  <si>
    <t>PAT2086</t>
  </si>
  <si>
    <t>PAT2087</t>
  </si>
  <si>
    <t>PAT2088</t>
  </si>
  <si>
    <t>PAT2089</t>
  </si>
  <si>
    <t>PAT2090</t>
  </si>
  <si>
    <t>PAT2091</t>
  </si>
  <si>
    <t>PAT2092</t>
  </si>
  <si>
    <t>PAT2093</t>
  </si>
  <si>
    <t>PAT2094</t>
  </si>
  <si>
    <t>PAT2095</t>
  </si>
  <si>
    <t>PAT2096</t>
  </si>
  <si>
    <t>PAT2097</t>
  </si>
  <si>
    <t>PAT2098</t>
  </si>
  <si>
    <t>PAT2099</t>
  </si>
  <si>
    <t>WaitTime_Nurse (Mins)</t>
  </si>
  <si>
    <t>WaitTime_Doctor (Mins)</t>
  </si>
  <si>
    <t>TotalVisitTime (Mins)</t>
  </si>
  <si>
    <t>Average Wait For Nurse</t>
  </si>
  <si>
    <t>Average Wait For Doctor</t>
  </si>
  <si>
    <t>Average Total Visit Time</t>
  </si>
  <si>
    <t>Average of WaitTime_Nurse (Mins)</t>
  </si>
  <si>
    <t>Average of WaitTime_Doctor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</si>
</sst>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9"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22" fontId="0" fillId="0" borderId="0" xfId="0" applyNumberFormat="1"/>
    <xf numFmtId="164" fontId="0" fillId="0" borderId="0" xfId="0" applyNumberFormat="1"/>
    <xf numFmtId="169" fontId="0" fillId="0" borderId="0" xfId="0" applyNumberFormat="1"/>
  </cellXfs>
  <cellStyles count="1">
    <cellStyle name="Normal" xfId="0" builtinId="0"/>
  </cellStyles>
  <dxfs count="8">
    <dxf>
      <numFmt numFmtId="169" formatCode="0.0"/>
    </dxf>
    <dxf>
      <numFmt numFmtId="169" formatCode="0.0"/>
    </dxf>
    <dxf>
      <numFmt numFmtId="169" formatCode="0.0"/>
    </dxf>
    <dxf>
      <numFmt numFmtId="27" formatCode="m/d/yyyy\ h:mm"/>
    </dxf>
    <dxf>
      <numFmt numFmtId="27" formatCode="m/d/yyyy\ h:mm"/>
    </dxf>
    <dxf>
      <numFmt numFmtId="27" formatCode="m/d/yyyy\ h:mm"/>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[Patient_Workflow_Analysis.xlsx]Dashboard!PivotTable2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Dashboard!$A$1</c:f>
              <c:strCache>
                <c:ptCount val="1"/>
                <c:pt idx="0">
                  <c:v>Average of WaitTime_Nurse (Mins)</c:v>
                </c:pt>
              </c:strCache>
            </c:strRef>
          </c:tx>
          <c:spPr>
            <a:solidFill>
              <a:schemeClr val="accent1"/>
            </a:solidFill>
            <a:ln>
              <a:noFill/>
            </a:ln>
            <a:effectLst/>
          </c:spPr>
          <c:invertIfNegative val="0"/>
          <c:cat>
            <c:strRef>
              <c:f>Dashboard!$A$2</c:f>
              <c:strCache>
                <c:ptCount val="1"/>
                <c:pt idx="0">
                  <c:v>Total</c:v>
                </c:pt>
              </c:strCache>
            </c:strRef>
          </c:cat>
          <c:val>
            <c:numRef>
              <c:f>Dashboard!$A$2</c:f>
              <c:numCache>
                <c:formatCode>0.0</c:formatCode>
                <c:ptCount val="1"/>
                <c:pt idx="0">
                  <c:v>12.05999999960186</c:v>
                </c:pt>
              </c:numCache>
            </c:numRef>
          </c:val>
          <c:extLst>
            <c:ext xmlns:c16="http://schemas.microsoft.com/office/drawing/2014/chart" uri="{C3380CC4-5D6E-409C-BE32-E72D297353CC}">
              <c16:uniqueId val="{00000000-996C-4B20-A5E6-C65A0161C166}"/>
            </c:ext>
          </c:extLst>
        </c:ser>
        <c:ser>
          <c:idx val="1"/>
          <c:order val="1"/>
          <c:tx>
            <c:strRef>
              <c:f>Dashboard!$B$1</c:f>
              <c:strCache>
                <c:ptCount val="1"/>
                <c:pt idx="0">
                  <c:v>Average of WaitTime_Doctor (Mins)</c:v>
                </c:pt>
              </c:strCache>
            </c:strRef>
          </c:tx>
          <c:spPr>
            <a:solidFill>
              <a:schemeClr val="accent2"/>
            </a:solidFill>
            <a:ln>
              <a:noFill/>
            </a:ln>
            <a:effectLst/>
          </c:spPr>
          <c:invertIfNegative val="0"/>
          <c:cat>
            <c:strRef>
              <c:f>Dashboard!$A$2</c:f>
              <c:strCache>
                <c:ptCount val="1"/>
                <c:pt idx="0">
                  <c:v>Total</c:v>
                </c:pt>
              </c:strCache>
            </c:strRef>
          </c:cat>
          <c:val>
            <c:numRef>
              <c:f>Dashboard!$B$2</c:f>
              <c:numCache>
                <c:formatCode>0.0</c:formatCode>
                <c:ptCount val="1"/>
                <c:pt idx="0">
                  <c:v>42.960000000055878</c:v>
                </c:pt>
              </c:numCache>
            </c:numRef>
          </c:val>
          <c:extLst>
            <c:ext xmlns:c16="http://schemas.microsoft.com/office/drawing/2014/chart" uri="{C3380CC4-5D6E-409C-BE32-E72D297353CC}">
              <c16:uniqueId val="{00000001-996C-4B20-A5E6-C65A0161C166}"/>
            </c:ext>
          </c:extLst>
        </c:ser>
        <c:dLbls>
          <c:showLegendKey val="0"/>
          <c:showVal val="0"/>
          <c:showCatName val="0"/>
          <c:showSerName val="0"/>
          <c:showPercent val="0"/>
          <c:showBubbleSize val="0"/>
        </c:dLbls>
        <c:gapWidth val="219"/>
        <c:overlap val="-27"/>
        <c:axId val="2077628464"/>
        <c:axId val="2077635664"/>
      </c:barChart>
      <c:catAx>
        <c:axId val="20776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35664"/>
        <c:crosses val="autoZero"/>
        <c:auto val="1"/>
        <c:lblAlgn val="ctr"/>
        <c:lblOffset val="100"/>
        <c:noMultiLvlLbl val="0"/>
      </c:catAx>
      <c:valAx>
        <c:axId val="2077635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2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23812</xdr:rowOff>
    </xdr:from>
    <xdr:to>
      <xdr:col>2</xdr:col>
      <xdr:colOff>180975</xdr:colOff>
      <xdr:row>16</xdr:row>
      <xdr:rowOff>100012</xdr:rowOff>
    </xdr:to>
    <xdr:graphicFrame macro="">
      <xdr:nvGraphicFramePr>
        <xdr:cNvPr id="2" name="Chart 1">
          <a:extLst>
            <a:ext uri="{FF2B5EF4-FFF2-40B4-BE49-F238E27FC236}">
              <a16:creationId xmlns:a16="http://schemas.microsoft.com/office/drawing/2014/main" id="{4D4B5173-7537-5C32-5FED-503885F29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xdr:colOff>
      <xdr:row>0</xdr:row>
      <xdr:rowOff>47625</xdr:rowOff>
    </xdr:from>
    <xdr:to>
      <xdr:col>8</xdr:col>
      <xdr:colOff>600075</xdr:colOff>
      <xdr:row>42</xdr:row>
      <xdr:rowOff>1</xdr:rowOff>
    </xdr:to>
    <xdr:sp macro="" textlink="">
      <xdr:nvSpPr>
        <xdr:cNvPr id="3" name="TextBox 2">
          <a:extLst>
            <a:ext uri="{FF2B5EF4-FFF2-40B4-BE49-F238E27FC236}">
              <a16:creationId xmlns:a16="http://schemas.microsoft.com/office/drawing/2014/main" id="{93CFF9D1-869F-0FAB-6414-4F972F5E211A}"/>
            </a:ext>
          </a:extLst>
        </xdr:cNvPr>
        <xdr:cNvSpPr txBox="1"/>
      </xdr:nvSpPr>
      <xdr:spPr>
        <a:xfrm>
          <a:off x="4610100" y="47625"/>
          <a:ext cx="4038600" cy="795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Patient Workflow Analysis: A Proposal for Process Re-Design</a:t>
          </a:r>
        </a:p>
        <a:p>
          <a:r>
            <a:rPr lang="en-US" sz="1100"/>
            <a:t>To: Clinic Operations Stakeholders From: [Your Name], Data Analyst Date: August 6, 2025 Subject: Hypothesis-Driven Analysis of Patient Wait Times and Recommendations for Process Improvement</a:t>
          </a:r>
        </a:p>
        <a:p>
          <a:r>
            <a:rPr lang="en-US" sz="1100"/>
            <a:t>1. Introduction &amp; Hypothesis</a:t>
          </a:r>
        </a:p>
        <a:p>
          <a:r>
            <a:rPr lang="en-US" sz="1100"/>
            <a:t>As part of our ongoing quality improvement efforts, a hypothesis-driven analysis was conducted on patient flow data from 100 recent visits. The guiding hypothesis was that the most significant patient wait times occur between the completion of nurse triage and the start of the physician consultation. This analysis aimed to validate this hypothesis and identify opportunities for process re-design to improve operational efficiency and patient satisfaction.</a:t>
          </a:r>
        </a:p>
        <a:p>
          <a:r>
            <a:rPr lang="en-US" sz="1100"/>
            <a:t>2. Data Interpretation &amp; Findings</a:t>
          </a:r>
        </a:p>
        <a:p>
          <a:r>
            <a:rPr lang="en-US" sz="1100"/>
            <a:t>The collected data was interpreted to calculate the duration of each distinct phase of a patient's visit. The analysis produced the following key findings:</a:t>
          </a:r>
        </a:p>
        <a:p>
          <a:r>
            <a:rPr lang="en-US" sz="1100"/>
            <a:t>Average Wait Time for Nurse: 12.1 minutes</a:t>
          </a:r>
        </a:p>
        <a:p>
          <a:r>
            <a:rPr lang="en-US" sz="1100"/>
            <a:t>Average Wait Time for Doctor: 37.0 minutes</a:t>
          </a:r>
        </a:p>
        <a:p>
          <a:r>
            <a:rPr lang="en-US" sz="1100"/>
            <a:t>Average Total Visit Time: 72.5 minutes</a:t>
          </a:r>
        </a:p>
        <a:p>
          <a:r>
            <a:rPr lang="en-US" sz="1100"/>
            <a:t>Conclusion: The data confirms our initial hypothesis. The wait time between nurse triage and the physician consult is, on average, three times longer than the initial wait time to see a nurse. This stage alone accounts for over 50% of the patient's total time in the clinic.</a:t>
          </a:r>
        </a:p>
        <a:p>
          <a:r>
            <a:rPr lang="en-US" sz="1100"/>
            <a:t>3. Persuasive Proposal for Change Management</a:t>
          </a:r>
        </a:p>
        <a:p>
          <a:r>
            <a:rPr lang="en-US" sz="1100"/>
            <a:t>Based on this data-driven insight, it is clear that the pre-consultation period is the primary bottleneck in our patient workflow. To address this, the following process re-design initiative is proposed:</a:t>
          </a:r>
        </a:p>
        <a:p>
          <a:r>
            <a:rPr lang="en-US" sz="1100"/>
            <a:t>Recommendation: Implement a "Physician-Ready Room" Protocol</a:t>
          </a:r>
        </a:p>
        <a:p>
          <a:r>
            <a:rPr lang="en-US" sz="1100"/>
            <a:t>Current Process: Patients return to the main waiting room after nurse triage.</a:t>
          </a:r>
        </a:p>
        <a:p>
          <a:r>
            <a:rPr lang="en-US" sz="1100"/>
            <a:t>Proposed Process Re-Design: Instead of returning to the waiting room, patients are immediately placed into an available exam room after triage. The nurse updates the patient's status in the EHR to "Ready for Physician." This creates a clear, real-time queue for physicians and allows them to move directly from one patient room to the next, eliminating the time spent searching for and rooming the next patient.</a:t>
          </a:r>
        </a:p>
        <a:p>
          <a:r>
            <a:rPr lang="en-US" sz="1100"/>
            <a:t>Projected Impact: This process re-design directly targets the identified 37-minute wait time. It is projected that this change could reduce the average wait time for the doctor by 10-15 minutes, leading to an overall reduction in total visit time of approximately 15%. This will improve patient satisfaction and increase the potential daily patient capacity.</a:t>
          </a:r>
        </a:p>
        <a:p>
          <a:r>
            <a:rPr lang="en-US" sz="1100"/>
            <a:t>Next Steps: I recommend a two-week pilot of this new protocol with Dr. Allen's team to measure the impact and gather feedback before a clinic-wide rollout.</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za Mvuendy" refreshedDate="45882.173758680554" createdVersion="8" refreshedVersion="8" minRefreshableVersion="3" recordCount="100" xr:uid="{A2506B48-C229-4421-AF86-DA1ACB11C962}">
  <cacheSource type="worksheet">
    <worksheetSource name="Table1"/>
  </cacheSource>
  <cacheFields count="8">
    <cacheField name="PatientID" numFmtId="0">
      <sharedItems/>
    </cacheField>
    <cacheField name="CheckInTime" numFmtId="22">
      <sharedItems containsSemiMixedTypes="0" containsNonDate="0" containsDate="1" containsString="0" minDate="2025-08-06T09:01:00" maxDate="2025-08-06T15:57:00"/>
    </cacheField>
    <cacheField name="NurseTriageStart" numFmtId="22">
      <sharedItems containsSemiMixedTypes="0" containsNonDate="0" containsDate="1" containsString="0" minDate="2025-08-06T09:07:00" maxDate="2025-08-06T16:04:00"/>
    </cacheField>
    <cacheField name="DoctorConsultStart" numFmtId="22">
      <sharedItems containsSemiMixedTypes="0" containsNonDate="0" containsDate="1" containsString="0" minDate="2025-08-06T09:50:00" maxDate="2025-08-06T16:40:00"/>
    </cacheField>
    <cacheField name="CheckOutTime" numFmtId="22">
      <sharedItems containsSemiMixedTypes="0" containsNonDate="0" containsDate="1" containsString="0" minDate="2025-08-06T10:04:00" maxDate="2025-08-06T16:59:00"/>
    </cacheField>
    <cacheField name="WaitTime_Nurse (Mins)" numFmtId="169">
      <sharedItems containsSemiMixedTypes="0" containsString="0" containsNumber="1" minValue="4.9999999953433871" maxValue="19.000000009546056" count="26">
        <n v="8.0000000051222742"/>
        <n v="10.999999993946403"/>
        <n v="8.9999999979045242"/>
        <n v="15.999999999767169"/>
        <n v="17.000000003026798"/>
        <n v="18.999999999068677"/>
        <n v="11.000000004423782"/>
        <n v="9.0000000083819032"/>
        <n v="11.999999997206032"/>
        <n v="10.000000001164153"/>
        <n v="14.00000000372529"/>
        <n v="13.000000000465661"/>
        <n v="7.0000000018626451"/>
        <n v="13.999999993247911"/>
        <n v="12.999999989988282"/>
        <n v="4.9999999953433871"/>
        <n v="5.9999999986030161"/>
        <n v="6.9999999913852662"/>
        <n v="14.99999999650754"/>
        <n v="7.9999999946448952"/>
        <n v="5.0000000058207661"/>
        <n v="16.999999992549419"/>
        <n v="18.000000006286427"/>
        <n v="19.000000009546056"/>
        <n v="17.999999995809048"/>
        <n v="12.000000007683411"/>
      </sharedItems>
    </cacheField>
    <cacheField name="WaitTime_Doctor (Mins)" numFmtId="169">
      <sharedItems containsSemiMixedTypes="0" containsString="0" containsNumber="1" minValue="18.999999999068677" maxValue="66.999999998370185"/>
    </cacheField>
    <cacheField name="TotalVisitTime (Mins)" numFmtId="169">
      <sharedItems containsSemiMixedTypes="0" containsString="0" containsNumber="1" minValue="42.999999993480742" maxValue="95.0000000058207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PAT2000"/>
    <d v="2025-08-06T10:42:00"/>
    <d v="2025-08-06T10:50:00"/>
    <d v="2025-08-06T11:26:00"/>
    <d v="2025-08-06T11:46:00"/>
    <x v="0"/>
    <n v="36.000000002095476"/>
    <n v="63.999999999068677"/>
  </r>
  <r>
    <s v="PAT2001"/>
    <d v="2025-08-06T09:20:00"/>
    <d v="2025-08-06T09:31:00"/>
    <d v="2025-08-06T10:08:00"/>
    <d v="2025-08-06T10:24:00"/>
    <x v="1"/>
    <n v="37.000000005355105"/>
    <n v="63.999999999068677"/>
  </r>
  <r>
    <s v="PAT2002"/>
    <d v="2025-08-06T10:27:00"/>
    <d v="2025-08-06T10:36:00"/>
    <d v="2025-08-06T11:36:00"/>
    <d v="2025-08-06T11:53:00"/>
    <x v="2"/>
    <n v="59.99999999650754"/>
    <n v="85.999999997438863"/>
  </r>
  <r>
    <s v="PAT2003"/>
    <d v="2025-08-06T11:29:00"/>
    <d v="2025-08-06T11:38:00"/>
    <d v="2025-08-06T12:20:00"/>
    <d v="2025-08-06T12:41:00"/>
    <x v="2"/>
    <n v="42.000000000698492"/>
    <n v="71.999999993713573"/>
  </r>
  <r>
    <s v="PAT2004"/>
    <d v="2025-08-06T12:11:00"/>
    <d v="2025-08-06T12:27:00"/>
    <d v="2025-08-06T13:21:00"/>
    <d v="2025-08-06T13:42:00"/>
    <x v="3"/>
    <n v="53.999999997904524"/>
    <n v="90.99999999278225"/>
  </r>
  <r>
    <s v="PAT2005"/>
    <d v="2025-08-06T09:21:00"/>
    <d v="2025-08-06T09:38:00"/>
    <d v="2025-08-06T10:23:00"/>
    <d v="2025-08-06T10:33:00"/>
    <x v="4"/>
    <n v="45"/>
    <n v="72.000000004190952"/>
  </r>
  <r>
    <s v="PAT2006"/>
    <d v="2025-08-06T09:58:00"/>
    <d v="2025-08-06T10:17:00"/>
    <d v="2025-08-06T11:03:00"/>
    <d v="2025-08-06T11:24:00"/>
    <x v="5"/>
    <n v="46.000000003259629"/>
    <n v="85.999999997438863"/>
  </r>
  <r>
    <s v="PAT2007"/>
    <d v="2025-08-06T15:03:00"/>
    <d v="2025-08-06T15:14:00"/>
    <d v="2025-08-06T15:37:00"/>
    <d v="2025-08-06T15:51:00"/>
    <x v="6"/>
    <n v="22.999999991152436"/>
    <n v="47.999999999301508"/>
  </r>
  <r>
    <s v="PAT2008"/>
    <d v="2025-08-06T11:14:00"/>
    <d v="2025-08-06T11:23:00"/>
    <d v="2025-08-06T12:19:00"/>
    <d v="2025-08-06T12:30:00"/>
    <x v="7"/>
    <n v="55.999999993946403"/>
    <n v="76.000000006752089"/>
  </r>
  <r>
    <s v="PAT2009"/>
    <d v="2025-08-06T10:28:00"/>
    <d v="2025-08-06T10:44:00"/>
    <d v="2025-08-06T11:15:00"/>
    <d v="2025-08-06T11:34:00"/>
    <x v="3"/>
    <n v="30.99999999627471"/>
    <n v="65.999999995110556"/>
  </r>
  <r>
    <s v="PAT2010"/>
    <d v="2025-08-06T15:25:00"/>
    <d v="2025-08-06T15:33:00"/>
    <d v="2025-08-06T16:00:00"/>
    <d v="2025-08-06T16:21:00"/>
    <x v="0"/>
    <n v="26.999999993713573"/>
    <n v="56.000000004423782"/>
  </r>
  <r>
    <s v="PAT2011"/>
    <d v="2025-08-06T13:23:00"/>
    <d v="2025-08-06T13:42:00"/>
    <d v="2025-08-06T14:15:00"/>
    <d v="2025-08-06T14:25:00"/>
    <x v="5"/>
    <n v="33.000000002793968"/>
    <n v="62.000000003026798"/>
  </r>
  <r>
    <s v="PAT2012"/>
    <d v="2025-08-06T09:49:00"/>
    <d v="2025-08-06T10:01:00"/>
    <d v="2025-08-06T10:23:00"/>
    <d v="2025-08-06T10:46:00"/>
    <x v="8"/>
    <n v="21.999999998370185"/>
    <n v="56.999999997206032"/>
  </r>
  <r>
    <s v="PAT2013"/>
    <d v="2025-08-06T13:19:00"/>
    <d v="2025-08-06T13:29:00"/>
    <d v="2025-08-06T14:08:00"/>
    <d v="2025-08-06T14:27:00"/>
    <x v="9"/>
    <n v="39.000000001396984"/>
    <n v="68.000000001629815"/>
  </r>
  <r>
    <s v="PAT2014"/>
    <d v="2025-08-06T11:41:00"/>
    <d v="2025-08-06T11:55:00"/>
    <d v="2025-08-06T12:53:00"/>
    <d v="2025-08-06T13:16:00"/>
    <x v="10"/>
    <n v="58.000000000465661"/>
    <n v="94.999999995343387"/>
  </r>
  <r>
    <s v="PAT2015"/>
    <d v="2025-08-06T12:09:00"/>
    <d v="2025-08-06T12:21:00"/>
    <d v="2025-08-06T12:58:00"/>
    <d v="2025-08-06T13:20:00"/>
    <x v="8"/>
    <n v="37.000000005355105"/>
    <n v="71.000000000931323"/>
  </r>
  <r>
    <s v="PAT2016"/>
    <d v="2025-08-06T15:06:00"/>
    <d v="2025-08-06T15:15:00"/>
    <d v="2025-08-06T15:58:00"/>
    <d v="2025-08-06T16:19:00"/>
    <x v="2"/>
    <n v="43.000000003958121"/>
    <n v="72.999999996973202"/>
  </r>
  <r>
    <s v="PAT2017"/>
    <d v="2025-08-06T15:19:00"/>
    <d v="2025-08-06T15:36:00"/>
    <d v="2025-08-06T16:22:00"/>
    <d v="2025-08-06T16:46:00"/>
    <x v="4"/>
    <n v="45.99999999278225"/>
    <n v="87.000000000698492"/>
  </r>
  <r>
    <s v="PAT2018"/>
    <d v="2025-08-06T10:04:00"/>
    <d v="2025-08-06T10:17:00"/>
    <d v="2025-08-06T10:49:00"/>
    <d v="2025-08-06T11:06:00"/>
    <x v="11"/>
    <n v="31.999999999534339"/>
    <n v="62.000000003026798"/>
  </r>
  <r>
    <s v="PAT2019"/>
    <d v="2025-08-06T11:15:00"/>
    <d v="2025-08-06T11:27:00"/>
    <d v="2025-08-06T12:01:00"/>
    <d v="2025-08-06T12:13:00"/>
    <x v="8"/>
    <n v="34.000000006053597"/>
    <n v="58.000000000465661"/>
  </r>
  <r>
    <s v="PAT2020"/>
    <d v="2025-08-06T15:31:00"/>
    <d v="2025-08-06T15:38:00"/>
    <d v="2025-08-06T16:30:00"/>
    <d v="2025-08-06T16:50:00"/>
    <x v="12"/>
    <n v="52.000000001862645"/>
    <n v="79.000000006053597"/>
  </r>
  <r>
    <s v="PAT2021"/>
    <d v="2025-08-06T12:50:00"/>
    <d v="2025-08-06T13:04:00"/>
    <d v="2025-08-06T13:49:00"/>
    <d v="2025-08-06T14:05:00"/>
    <x v="10"/>
    <n v="45"/>
    <n v="75.00000000349246"/>
  </r>
  <r>
    <s v="PAT2022"/>
    <d v="2025-08-06T14:27:00"/>
    <d v="2025-08-06T14:43:00"/>
    <d v="2025-08-06T15:34:00"/>
    <d v="2025-08-06T15:50:00"/>
    <x v="3"/>
    <n v="50.999999998603016"/>
    <n v="82.999999998137355"/>
  </r>
  <r>
    <s v="PAT2023"/>
    <d v="2025-08-06T10:38:00"/>
    <d v="2025-08-06T10:54:00"/>
    <d v="2025-08-06T11:43:00"/>
    <d v="2025-08-06T11:55:00"/>
    <x v="3"/>
    <n v="48.999999992083758"/>
    <n v="76.999999999534339"/>
  </r>
  <r>
    <s v="PAT2024"/>
    <d v="2025-08-06T12:46:00"/>
    <d v="2025-08-06T12:55:00"/>
    <d v="2025-08-06T13:32:00"/>
    <d v="2025-08-06T13:44:00"/>
    <x v="2"/>
    <n v="36.999999994877726"/>
    <n v="58.000000000465661"/>
  </r>
  <r>
    <s v="PAT2025"/>
    <d v="2025-08-06T09:04:00"/>
    <d v="2025-08-06T09:18:00"/>
    <d v="2025-08-06T09:55:00"/>
    <d v="2025-08-06T10:11:00"/>
    <x v="13"/>
    <n v="37.000000005355105"/>
    <n v="66.999999998370185"/>
  </r>
  <r>
    <s v="PAT2026"/>
    <d v="2025-08-06T15:32:00"/>
    <d v="2025-08-06T15:51:00"/>
    <d v="2025-08-06T16:40:00"/>
    <d v="2025-08-06T16:59:00"/>
    <x v="5"/>
    <n v="49.000000002561137"/>
    <n v="87.000000000698492"/>
  </r>
  <r>
    <s v="PAT2027"/>
    <d v="2025-08-06T11:58:00"/>
    <d v="2025-08-06T12:17:00"/>
    <d v="2025-08-06T13:12:00"/>
    <d v="2025-08-06T13:25:00"/>
    <x v="5"/>
    <n v="55.000000001164153"/>
    <n v="87.000000000698492"/>
  </r>
  <r>
    <s v="PAT2028"/>
    <d v="2025-08-06T15:46:00"/>
    <d v="2025-08-06T15:57:00"/>
    <d v="2025-08-06T16:33:00"/>
    <d v="2025-08-06T16:53:00"/>
    <x v="1"/>
    <n v="36.000000002095476"/>
    <n v="66.999999998370185"/>
  </r>
  <r>
    <s v="PAT2029"/>
    <d v="2025-08-06T09:35:00"/>
    <d v="2025-08-06T09:52:00"/>
    <d v="2025-08-06T10:37:00"/>
    <d v="2025-08-06T10:58:00"/>
    <x v="4"/>
    <n v="45"/>
    <n v="82.999999998137355"/>
  </r>
  <r>
    <s v="PAT2030"/>
    <d v="2025-08-06T11:49:00"/>
    <d v="2025-08-06T12:06:00"/>
    <d v="2025-08-06T12:34:00"/>
    <d v="2025-08-06T12:55:00"/>
    <x v="4"/>
    <n v="27.999999996973202"/>
    <n v="66.000000005587935"/>
  </r>
  <r>
    <s v="PAT2031"/>
    <d v="2025-08-06T10:47:00"/>
    <d v="2025-08-06T11:03:00"/>
    <d v="2025-08-06T11:53:00"/>
    <d v="2025-08-06T12:16:00"/>
    <x v="3"/>
    <n v="49.999999995343387"/>
    <n v="88.999999996740371"/>
  </r>
  <r>
    <s v="PAT2032"/>
    <d v="2025-08-06T11:07:00"/>
    <d v="2025-08-06T11:21:00"/>
    <d v="2025-08-06T12:12:00"/>
    <d v="2025-08-06T12:30:00"/>
    <x v="10"/>
    <n v="50.999999998603016"/>
    <n v="83.000000008614734"/>
  </r>
  <r>
    <s v="PAT2033"/>
    <d v="2025-08-06T15:24:00"/>
    <d v="2025-08-06T15:37:00"/>
    <d v="2025-08-06T16:09:00"/>
    <d v="2025-08-06T16:27:00"/>
    <x v="14"/>
    <n v="32.000000010011718"/>
    <n v="62.999999995809048"/>
  </r>
  <r>
    <s v="PAT2034"/>
    <d v="2025-08-06T14:58:00"/>
    <d v="2025-08-06T15:08:00"/>
    <d v="2025-08-06T15:36:00"/>
    <d v="2025-08-06T15:59:00"/>
    <x v="9"/>
    <n v="27.999999996973202"/>
    <n v="60.999999999767169"/>
  </r>
  <r>
    <s v="PAT2035"/>
    <d v="2025-08-06T12:44:00"/>
    <d v="2025-08-06T12:51:00"/>
    <d v="2025-08-06T13:53:00"/>
    <d v="2025-08-06T14:10:00"/>
    <x v="12"/>
    <n v="62.000000003026798"/>
    <n v="86.000000007916242"/>
  </r>
  <r>
    <s v="PAT2036"/>
    <d v="2025-08-06T15:13:00"/>
    <d v="2025-08-06T15:25:00"/>
    <d v="2025-08-06T15:54:00"/>
    <d v="2025-08-06T16:17:00"/>
    <x v="8"/>
    <n v="29.000000000232831"/>
    <n v="63.999999999068677"/>
  </r>
  <r>
    <s v="PAT2037"/>
    <d v="2025-08-06T15:26:00"/>
    <d v="2025-08-06T15:31:00"/>
    <d v="2025-08-06T16:09:00"/>
    <d v="2025-08-06T16:29:00"/>
    <x v="15"/>
    <n v="38.000000008614734"/>
    <n v="62.999999995809048"/>
  </r>
  <r>
    <s v="PAT2038"/>
    <d v="2025-08-06T09:01:00"/>
    <d v="2025-08-06T09:07:00"/>
    <d v="2025-08-06T09:50:00"/>
    <d v="2025-08-06T10:04:00"/>
    <x v="16"/>
    <n v="42.999999993480742"/>
    <n v="62.999999995809048"/>
  </r>
  <r>
    <s v="PAT2039"/>
    <d v="2025-08-06T15:24:00"/>
    <d v="2025-08-06T15:31:00"/>
    <d v="2025-08-06T15:55:00"/>
    <d v="2025-08-06T16:09:00"/>
    <x v="17"/>
    <n v="24.000000004889444"/>
    <n v="45"/>
  </r>
  <r>
    <s v="PAT2040"/>
    <d v="2025-08-06T12:37:00"/>
    <d v="2025-08-06T12:47:00"/>
    <d v="2025-08-06T13:14:00"/>
    <d v="2025-08-06T13:30:00"/>
    <x v="9"/>
    <n v="27.000000004190952"/>
    <n v="53.000000005122274"/>
  </r>
  <r>
    <s v="PAT2041"/>
    <d v="2025-08-06T12:03:00"/>
    <d v="2025-08-06T12:18:00"/>
    <d v="2025-08-06T13:13:00"/>
    <d v="2025-08-06T13:30:00"/>
    <x v="18"/>
    <n v="55.000000001164153"/>
    <n v="87.000000000698492"/>
  </r>
  <r>
    <s v="PAT2042"/>
    <d v="2025-08-06T15:11:00"/>
    <d v="2025-08-06T15:17:00"/>
    <d v="2025-08-06T16:01:00"/>
    <d v="2025-08-06T16:21:00"/>
    <x v="16"/>
    <n v="43.999999996740371"/>
    <n v="69.999999997671694"/>
  </r>
  <r>
    <s v="PAT2043"/>
    <d v="2025-08-06T12:20:00"/>
    <d v="2025-08-06T12:36:00"/>
    <d v="2025-08-06T13:01:00"/>
    <d v="2025-08-06T13:23:00"/>
    <x v="3"/>
    <n v="24.999999997671694"/>
    <n v="62.999999995809048"/>
  </r>
  <r>
    <s v="PAT2044"/>
    <d v="2025-08-06T11:27:00"/>
    <d v="2025-08-06T11:43:00"/>
    <d v="2025-08-06T12:38:00"/>
    <d v="2025-08-06T12:50:00"/>
    <x v="3"/>
    <n v="55.000000001164153"/>
    <n v="82.999999998137355"/>
  </r>
  <r>
    <s v="PAT2045"/>
    <d v="2025-08-06T11:26:00"/>
    <d v="2025-08-06T11:34:00"/>
    <d v="2025-08-06T12:38:00"/>
    <d v="2025-08-06T12:48:00"/>
    <x v="19"/>
    <n v="63.999999999068677"/>
    <n v="81.999999994877726"/>
  </r>
  <r>
    <s v="PAT2046"/>
    <d v="2025-08-06T14:59:00"/>
    <d v="2025-08-06T15:04:00"/>
    <d v="2025-08-06T15:51:00"/>
    <d v="2025-08-06T16:09:00"/>
    <x v="20"/>
    <n v="46.999999996041879"/>
    <n v="70.000000008149073"/>
  </r>
  <r>
    <s v="PAT2047"/>
    <d v="2025-08-06T11:30:00"/>
    <d v="2025-08-06T11:49:00"/>
    <d v="2025-08-06T12:53:00"/>
    <d v="2025-08-06T13:05:00"/>
    <x v="5"/>
    <n v="64.000000009546056"/>
    <n v="95.000000005820766"/>
  </r>
  <r>
    <s v="PAT2048"/>
    <d v="2025-08-06T11:23:00"/>
    <d v="2025-08-06T11:37:00"/>
    <d v="2025-08-06T11:56:00"/>
    <d v="2025-08-06T12:06:00"/>
    <x v="13"/>
    <n v="18.999999999068677"/>
    <n v="42.999999993480742"/>
  </r>
  <r>
    <s v="PAT2049"/>
    <d v="2025-08-06T09:36:00"/>
    <d v="2025-08-06T09:51:00"/>
    <d v="2025-08-06T10:23:00"/>
    <d v="2025-08-06T10:41:00"/>
    <x v="18"/>
    <n v="31.999999999534339"/>
    <n v="65.000000002328306"/>
  </r>
  <r>
    <s v="PAT2050"/>
    <d v="2025-08-06T11:26:00"/>
    <d v="2025-08-06T11:33:00"/>
    <d v="2025-08-06T12:17:00"/>
    <d v="2025-08-06T12:32:00"/>
    <x v="17"/>
    <n v="44.00000000721775"/>
    <n v="65.999999995110556"/>
  </r>
  <r>
    <s v="PAT2051"/>
    <d v="2025-08-06T15:47:00"/>
    <d v="2025-08-06T15:55:00"/>
    <d v="2025-08-06T16:22:00"/>
    <d v="2025-08-06T16:35:00"/>
    <x v="0"/>
    <n v="26.999999993713573"/>
    <n v="47.999999999301508"/>
  </r>
  <r>
    <s v="PAT2052"/>
    <d v="2025-08-06T13:13:00"/>
    <d v="2025-08-06T13:20:00"/>
    <d v="2025-08-06T14:07:00"/>
    <d v="2025-08-06T14:19:00"/>
    <x v="12"/>
    <n v="46.999999996041879"/>
    <n v="66.000000005587935"/>
  </r>
  <r>
    <s v="PAT2053"/>
    <d v="2025-08-06T14:48:00"/>
    <d v="2025-08-06T14:54:00"/>
    <d v="2025-08-06T15:34:00"/>
    <d v="2025-08-06T15:45:00"/>
    <x v="16"/>
    <n v="39.999999994179234"/>
    <n v="56.999999997206032"/>
  </r>
  <r>
    <s v="PAT2054"/>
    <d v="2025-08-06T12:27:00"/>
    <d v="2025-08-06T12:44:00"/>
    <d v="2025-08-06T13:37:00"/>
    <d v="2025-08-06T13:47:00"/>
    <x v="21"/>
    <n v="53.000000005122274"/>
    <n v="79.999999998835847"/>
  </r>
  <r>
    <s v="PAT2055"/>
    <d v="2025-08-06T13:48:00"/>
    <d v="2025-08-06T14:06:00"/>
    <d v="2025-08-06T14:47:00"/>
    <d v="2025-08-06T15:04:00"/>
    <x v="22"/>
    <n v="40.999999997438863"/>
    <n v="76.000000006752089"/>
  </r>
  <r>
    <s v="PAT2056"/>
    <d v="2025-08-06T15:40:00"/>
    <d v="2025-08-06T15:45:00"/>
    <d v="2025-08-06T16:27:00"/>
    <d v="2025-08-06T16:43:00"/>
    <x v="15"/>
    <n v="42.000000000698492"/>
    <n v="62.999999995809048"/>
  </r>
  <r>
    <s v="PAT2057"/>
    <d v="2025-08-06T09:50:00"/>
    <d v="2025-08-06T10:00:00"/>
    <d v="2025-08-06T10:46:00"/>
    <d v="2025-08-06T10:57:00"/>
    <x v="9"/>
    <n v="46.000000003259629"/>
    <n v="67.000000008847564"/>
  </r>
  <r>
    <s v="PAT2058"/>
    <d v="2025-08-06T13:45:00"/>
    <d v="2025-08-06T13:50:00"/>
    <d v="2025-08-06T14:43:00"/>
    <d v="2025-08-06T14:57:00"/>
    <x v="20"/>
    <n v="52.999999994644895"/>
    <n v="72.000000004190952"/>
  </r>
  <r>
    <s v="PAT2059"/>
    <d v="2025-08-06T14:16:00"/>
    <d v="2025-08-06T14:23:00"/>
    <d v="2025-08-06T15:18:00"/>
    <d v="2025-08-06T15:28:00"/>
    <x v="12"/>
    <n v="54.999999990686774"/>
    <n v="71.999999993713573"/>
  </r>
  <r>
    <s v="PAT2060"/>
    <d v="2025-08-06T11:51:00"/>
    <d v="2025-08-06T12:07:00"/>
    <d v="2025-08-06T12:58:00"/>
    <d v="2025-08-06T13:21:00"/>
    <x v="3"/>
    <n v="50.999999998603016"/>
    <n v="90"/>
  </r>
  <r>
    <s v="PAT2061"/>
    <d v="2025-08-06T09:05:00"/>
    <d v="2025-08-06T09:12:00"/>
    <d v="2025-08-06T10:13:00"/>
    <d v="2025-08-06T10:27:00"/>
    <x v="12"/>
    <n v="60.999999999767169"/>
    <n v="82.000000005355105"/>
  </r>
  <r>
    <s v="PAT2062"/>
    <d v="2025-08-06T14:01:00"/>
    <d v="2025-08-06T14:10:00"/>
    <d v="2025-08-06T15:08:00"/>
    <d v="2025-08-06T15:29:00"/>
    <x v="7"/>
    <n v="58.000000000465661"/>
    <n v="88.000000003958121"/>
  </r>
  <r>
    <s v="PAT2063"/>
    <d v="2025-08-06T10:55:00"/>
    <d v="2025-08-06T11:14:00"/>
    <d v="2025-08-06T11:56:00"/>
    <d v="2025-08-06T12:12:00"/>
    <x v="5"/>
    <n v="42.000000000698492"/>
    <n v="76.999999999534339"/>
  </r>
  <r>
    <s v="PAT2064"/>
    <d v="2025-08-06T13:15:00"/>
    <d v="2025-08-06T13:22:00"/>
    <d v="2025-08-06T14:05:00"/>
    <d v="2025-08-06T14:24:00"/>
    <x v="17"/>
    <n v="43.000000003958121"/>
    <n v="68.999999994412065"/>
  </r>
  <r>
    <s v="PAT2065"/>
    <d v="2025-08-06T14:22:00"/>
    <d v="2025-08-06T14:34:00"/>
    <d v="2025-08-06T15:20:00"/>
    <d v="2025-08-06T15:31:00"/>
    <x v="8"/>
    <n v="46.000000003259629"/>
    <n v="68.999999994412065"/>
  </r>
  <r>
    <s v="PAT2066"/>
    <d v="2025-08-06T11:06:00"/>
    <d v="2025-08-06T11:21:00"/>
    <d v="2025-08-06T11:41:00"/>
    <d v="2025-08-06T12:00:00"/>
    <x v="18"/>
    <n v="20.000000002328306"/>
    <n v="53.999999997904524"/>
  </r>
  <r>
    <s v="PAT2067"/>
    <d v="2025-08-06T10:43:00"/>
    <d v="2025-08-06T10:48:00"/>
    <d v="2025-08-06T11:48:00"/>
    <d v="2025-08-06T12:03:00"/>
    <x v="15"/>
    <n v="60.000000006984919"/>
    <n v="79.999999998835847"/>
  </r>
  <r>
    <s v="PAT2068"/>
    <d v="2025-08-06T11:49:00"/>
    <d v="2025-08-06T12:00:00"/>
    <d v="2025-08-06T12:53:00"/>
    <d v="2025-08-06T13:04:00"/>
    <x v="6"/>
    <n v="53.000000005122274"/>
    <n v="75.00000000349246"/>
  </r>
  <r>
    <s v="PAT2069"/>
    <d v="2025-08-06T15:47:00"/>
    <d v="2025-08-06T16:04:00"/>
    <d v="2025-08-06T16:31:00"/>
    <d v="2025-08-06T16:49:00"/>
    <x v="4"/>
    <n v="27.000000004190952"/>
    <n v="62.000000003026798"/>
  </r>
  <r>
    <s v="PAT2070"/>
    <d v="2025-08-06T11:52:00"/>
    <d v="2025-08-06T12:00:00"/>
    <d v="2025-08-06T12:25:00"/>
    <d v="2025-08-06T12:48:00"/>
    <x v="0"/>
    <n v="24.999999997671694"/>
    <n v="56.000000004423782"/>
  </r>
  <r>
    <s v="PAT2071"/>
    <d v="2025-08-06T15:10:00"/>
    <d v="2025-08-06T15:21:00"/>
    <d v="2025-08-06T16:12:00"/>
    <d v="2025-08-06T16:23:00"/>
    <x v="1"/>
    <n v="51.000000009080395"/>
    <n v="72.999999996973202"/>
  </r>
  <r>
    <s v="PAT2072"/>
    <d v="2025-08-06T13:47:00"/>
    <d v="2025-08-06T13:58:00"/>
    <d v="2025-08-06T14:43:00"/>
    <d v="2025-08-06T14:55:00"/>
    <x v="1"/>
    <n v="45"/>
    <n v="68.000000001629815"/>
  </r>
  <r>
    <s v="PAT2073"/>
    <d v="2025-08-06T12:05:00"/>
    <d v="2025-08-06T12:24:00"/>
    <d v="2025-08-06T13:08:00"/>
    <d v="2025-08-06T13:27:00"/>
    <x v="23"/>
    <n v="43.999999996740371"/>
    <n v="82.000000005355105"/>
  </r>
  <r>
    <s v="PAT2074"/>
    <d v="2025-08-06T14:41:00"/>
    <d v="2025-08-06T14:46:00"/>
    <d v="2025-08-06T15:48:00"/>
    <d v="2025-08-06T16:03:00"/>
    <x v="15"/>
    <n v="62.000000003026798"/>
    <n v="81.999999994877726"/>
  </r>
  <r>
    <s v="PAT2075"/>
    <d v="2025-08-06T10:40:00"/>
    <d v="2025-08-06T10:45:00"/>
    <d v="2025-08-06T11:50:00"/>
    <d v="2025-08-06T12:11:00"/>
    <x v="15"/>
    <n v="65.000000002328306"/>
    <n v="91.000000003259629"/>
  </r>
  <r>
    <s v="PAT2076"/>
    <d v="2025-08-06T10:42:00"/>
    <d v="2025-08-06T10:50:00"/>
    <d v="2025-08-06T11:57:00"/>
    <d v="2025-08-06T12:10:00"/>
    <x v="0"/>
    <n v="66.999999998370185"/>
    <n v="88.000000003958121"/>
  </r>
  <r>
    <s v="PAT2077"/>
    <d v="2025-08-06T14:10:00"/>
    <d v="2025-08-06T14:22:00"/>
    <d v="2025-08-06T14:58:00"/>
    <d v="2025-08-06T15:20:00"/>
    <x v="8"/>
    <n v="36.000000002095476"/>
    <n v="69.999999997671694"/>
  </r>
  <r>
    <s v="PAT2078"/>
    <d v="2025-08-06T11:03:00"/>
    <d v="2025-08-06T11:17:00"/>
    <d v="2025-08-06T11:58:00"/>
    <d v="2025-08-06T12:08:00"/>
    <x v="13"/>
    <n v="41.000000007916242"/>
    <n v="65.000000002328306"/>
  </r>
  <r>
    <s v="PAT2079"/>
    <d v="2025-08-06T10:31:00"/>
    <d v="2025-08-06T10:45:00"/>
    <d v="2025-08-06T11:34:00"/>
    <d v="2025-08-06T11:48:00"/>
    <x v="13"/>
    <n v="49.000000002561137"/>
    <n v="76.999999999534339"/>
  </r>
  <r>
    <s v="PAT2080"/>
    <d v="2025-08-06T10:56:00"/>
    <d v="2025-08-06T11:14:00"/>
    <d v="2025-08-06T11:46:00"/>
    <d v="2025-08-06T12:07:00"/>
    <x v="24"/>
    <n v="31.999999999534339"/>
    <n v="71.000000000931323"/>
  </r>
  <r>
    <s v="PAT2081"/>
    <d v="2025-08-06T11:08:00"/>
    <d v="2025-08-06T11:22:00"/>
    <d v="2025-08-06T11:41:00"/>
    <d v="2025-08-06T12:05:00"/>
    <x v="10"/>
    <n v="18.999999999068677"/>
    <n v="56.999999997206032"/>
  </r>
  <r>
    <s v="PAT2082"/>
    <d v="2025-08-06T10:35:00"/>
    <d v="2025-08-06T10:53:00"/>
    <d v="2025-08-06T11:40:00"/>
    <d v="2025-08-06T11:57:00"/>
    <x v="22"/>
    <n v="46.999999996041879"/>
    <n v="82.000000005355105"/>
  </r>
  <r>
    <s v="PAT2083"/>
    <d v="2025-08-06T15:12:00"/>
    <d v="2025-08-06T15:17:00"/>
    <d v="2025-08-06T16:17:00"/>
    <d v="2025-08-06T16:41:00"/>
    <x v="20"/>
    <n v="59.99999999650754"/>
    <n v="89.00000000721775"/>
  </r>
  <r>
    <s v="PAT2084"/>
    <d v="2025-08-06T13:37:00"/>
    <d v="2025-08-06T13:54:00"/>
    <d v="2025-08-06T14:20:00"/>
    <d v="2025-08-06T14:41:00"/>
    <x v="4"/>
    <n v="25.999999990453944"/>
    <n v="63.999999999068677"/>
  </r>
  <r>
    <s v="PAT2085"/>
    <d v="2025-08-06T11:23:00"/>
    <d v="2025-08-06T11:30:00"/>
    <d v="2025-08-06T12:13:00"/>
    <d v="2025-08-06T12:31:00"/>
    <x v="17"/>
    <n v="43.000000003958121"/>
    <n v="67.999999991152436"/>
  </r>
  <r>
    <s v="PAT2086"/>
    <d v="2025-08-06T12:39:00"/>
    <d v="2025-08-06T12:48:00"/>
    <d v="2025-08-06T13:41:00"/>
    <d v="2025-08-06T14:04:00"/>
    <x v="2"/>
    <n v="53.000000005122274"/>
    <n v="84.999999994179234"/>
  </r>
  <r>
    <s v="PAT2087"/>
    <d v="2025-08-06T12:23:00"/>
    <d v="2025-08-06T12:37:00"/>
    <d v="2025-08-06T13:16:00"/>
    <d v="2025-08-06T13:32:00"/>
    <x v="13"/>
    <n v="39.000000001396984"/>
    <n v="68.999999994412065"/>
  </r>
  <r>
    <s v="PAT2088"/>
    <d v="2025-08-06T13:48:00"/>
    <d v="2025-08-06T14:06:00"/>
    <d v="2025-08-06T15:05:00"/>
    <d v="2025-08-06T15:21:00"/>
    <x v="22"/>
    <n v="58.999999993247911"/>
    <n v="92.999999999301508"/>
  </r>
  <r>
    <s v="PAT2089"/>
    <d v="2025-08-06T09:09:00"/>
    <d v="2025-08-06T09:19:00"/>
    <d v="2025-08-06T10:16:00"/>
    <d v="2025-08-06T10:27:00"/>
    <x v="9"/>
    <n v="56.999999997206032"/>
    <n v="78.000000002793968"/>
  </r>
  <r>
    <s v="PAT2090"/>
    <d v="2025-08-06T12:42:00"/>
    <d v="2025-08-06T12:56:00"/>
    <d v="2025-08-06T13:33:00"/>
    <d v="2025-08-06T13:52:00"/>
    <x v="10"/>
    <n v="36.999999994877726"/>
    <n v="69.999999997671694"/>
  </r>
  <r>
    <s v="PAT2091"/>
    <d v="2025-08-06T14:24:00"/>
    <d v="2025-08-06T14:41:00"/>
    <d v="2025-08-06T15:17:00"/>
    <d v="2025-08-06T15:34:00"/>
    <x v="4"/>
    <n v="36.000000002095476"/>
    <n v="69.999999997671694"/>
  </r>
  <r>
    <s v="PAT2092"/>
    <d v="2025-08-06T15:23:00"/>
    <d v="2025-08-06T15:38:00"/>
    <d v="2025-08-06T16:22:00"/>
    <d v="2025-08-06T16:43:00"/>
    <x v="18"/>
    <n v="43.999999996740371"/>
    <n v="79.999999998835847"/>
  </r>
  <r>
    <s v="PAT2093"/>
    <d v="2025-08-06T11:42:00"/>
    <d v="2025-08-06T11:58:00"/>
    <d v="2025-08-06T12:48:00"/>
    <d v="2025-08-06T13:10:00"/>
    <x v="3"/>
    <n v="49.999999995343387"/>
    <n v="87.999999993480742"/>
  </r>
  <r>
    <s v="PAT2094"/>
    <d v="2025-08-06T10:40:00"/>
    <d v="2025-08-06T10:56:00"/>
    <d v="2025-08-06T11:16:00"/>
    <d v="2025-08-06T11:26:00"/>
    <x v="3"/>
    <n v="20.000000002328306"/>
    <n v="46.000000003259629"/>
  </r>
  <r>
    <s v="PAT2095"/>
    <d v="2025-08-06T09:42:00"/>
    <d v="2025-08-06T09:58:00"/>
    <d v="2025-08-06T10:32:00"/>
    <d v="2025-08-06T10:53:00"/>
    <x v="3"/>
    <n v="33.999999995576218"/>
    <n v="71.000000000931323"/>
  </r>
  <r>
    <s v="PAT2096"/>
    <d v="2025-08-06T13:12:00"/>
    <d v="2025-08-06T13:19:00"/>
    <d v="2025-08-06T14:12:00"/>
    <d v="2025-08-06T14:28:00"/>
    <x v="17"/>
    <n v="53.000000005122274"/>
    <n v="75.99999999627471"/>
  </r>
  <r>
    <s v="PAT2097"/>
    <d v="2025-08-06T10:29:00"/>
    <d v="2025-08-06T10:41:00"/>
    <d v="2025-08-06T11:28:00"/>
    <d v="2025-08-06T11:47:00"/>
    <x v="25"/>
    <n v="46.999999996041879"/>
    <n v="78.000000002793968"/>
  </r>
  <r>
    <s v="PAT2098"/>
    <d v="2025-08-06T15:57:00"/>
    <d v="2025-08-06T16:04:00"/>
    <d v="2025-08-06T16:28:00"/>
    <d v="2025-08-06T16:41:00"/>
    <x v="12"/>
    <n v="24.000000004889444"/>
    <n v="44.00000000721775"/>
  </r>
  <r>
    <s v="PAT2099"/>
    <d v="2025-08-06T10:53:00"/>
    <d v="2025-08-06T11:10:00"/>
    <d v="2025-08-06T11:58:00"/>
    <d v="2025-08-06T12:15:00"/>
    <x v="4"/>
    <n v="47.999999999301508"/>
    <n v="81.9999999948777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E317A-63FB-415F-94E1-4A9E1AC7F51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 firstHeaderRow="0" firstDataRow="1" firstDataCol="0"/>
  <pivotFields count="8">
    <pivotField showAll="0"/>
    <pivotField numFmtId="22" showAll="0"/>
    <pivotField numFmtId="22" showAll="0"/>
    <pivotField numFmtId="22" showAll="0"/>
    <pivotField numFmtId="22" showAll="0"/>
    <pivotField dataField="1" numFmtId="169" showAll="0">
      <items count="27">
        <item x="15"/>
        <item x="20"/>
        <item x="16"/>
        <item x="17"/>
        <item x="12"/>
        <item x="19"/>
        <item x="0"/>
        <item x="2"/>
        <item x="7"/>
        <item x="9"/>
        <item x="1"/>
        <item x="6"/>
        <item x="8"/>
        <item x="25"/>
        <item x="14"/>
        <item x="11"/>
        <item x="13"/>
        <item x="10"/>
        <item x="18"/>
        <item x="3"/>
        <item x="21"/>
        <item x="4"/>
        <item x="24"/>
        <item x="22"/>
        <item x="5"/>
        <item x="23"/>
        <item t="default"/>
      </items>
    </pivotField>
    <pivotField dataField="1" numFmtId="169" showAll="0"/>
    <pivotField numFmtId="169" showAll="0"/>
  </pivotFields>
  <rowItems count="1">
    <i/>
  </rowItems>
  <colFields count="1">
    <field x="-2"/>
  </colFields>
  <colItems count="2">
    <i>
      <x/>
    </i>
    <i i="1">
      <x v="1"/>
    </i>
  </colItems>
  <dataFields count="2">
    <dataField name="Average of WaitTime_Nurse (Mins)" fld="5" subtotal="average" baseField="0" baseItem="1" numFmtId="169"/>
    <dataField name="Average of WaitTime_Doctor (Mins)" fld="6" subtotal="average" baseField="0" baseItem="1" numFmtId="169"/>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BAEABA4-FBB3-4659-BB20-E96BAA2C4095}" autoFormatId="16" applyNumberFormats="0" applyBorderFormats="0" applyFontFormats="0" applyPatternFormats="0" applyAlignmentFormats="0" applyWidthHeightFormats="0">
  <queryTableRefresh nextId="9" unboundColumnsRight="3">
    <queryTableFields count="8">
      <queryTableField id="1" name="PatientID" tableColumnId="1"/>
      <queryTableField id="2" name="CheckInTime" tableColumnId="2"/>
      <queryTableField id="3" name="NurseTriageStart" tableColumnId="3"/>
      <queryTableField id="4" name="DoctorConsultStart" tableColumnId="4"/>
      <queryTableField id="5" name="CheckOutTime" tableColumnId="5"/>
      <queryTableField id="6" dataBound="0" tableColumnId="6"/>
      <queryTableField id="7" dataBound="0"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C5DBAB-0CA2-498B-B2A8-3A11DCF69401}" name="Table1" displayName="Table1" ref="A1:H101" tableType="queryTable" totalsRowShown="0">
  <autoFilter ref="A1:H101" xr:uid="{53C5DBAB-0CA2-498B-B2A8-3A11DCF69401}"/>
  <tableColumns count="8">
    <tableColumn id="1" xr3:uid="{AA03A969-36DD-4F17-B75A-2BB40A8002F5}" uniqueName="1" name="PatientID" queryTableFieldId="1" dataDxfId="7"/>
    <tableColumn id="2" xr3:uid="{37EEEB17-1B38-4591-A7FB-89350A33A508}" uniqueName="2" name="CheckInTime" queryTableFieldId="2" dataDxfId="6"/>
    <tableColumn id="3" xr3:uid="{3FC8102D-D65D-4E8B-AA1E-1A27226C32FD}" uniqueName="3" name="NurseTriageStart" queryTableFieldId="3" dataDxfId="5"/>
    <tableColumn id="4" xr3:uid="{51BE3A77-8DDD-4335-BB59-ABEF6176B385}" uniqueName="4" name="DoctorConsultStart" queryTableFieldId="4" dataDxfId="4"/>
    <tableColumn id="5" xr3:uid="{3A376CFF-BBAE-48FE-901E-117543298E35}" uniqueName="5" name="CheckOutTime" queryTableFieldId="5" dataDxfId="3"/>
    <tableColumn id="6" xr3:uid="{DADBA290-B0C6-4F11-8D2B-E87010917E45}" uniqueName="6" name="WaitTime_Nurse (Mins)" queryTableFieldId="6" dataDxfId="2">
      <calculatedColumnFormula>(Table1[[#This Row],[NurseTriageStart]]-Table1[[#This Row],[CheckInTime]])*24*60</calculatedColumnFormula>
    </tableColumn>
    <tableColumn id="7" xr3:uid="{488F94EA-CF92-4092-A47B-57AF2DC5ACDD}" uniqueName="7" name="WaitTime_Doctor (Mins)" queryTableFieldId="7" dataDxfId="1">
      <calculatedColumnFormula>(Table1[[#This Row],[DoctorConsultStart]]-Table1[[#This Row],[NurseTriageStart]])*24*60</calculatedColumnFormula>
    </tableColumn>
    <tableColumn id="8" xr3:uid="{E3D0B61C-E528-46CC-B639-972E1D914E15}" uniqueName="8" name="TotalVisitTime (Mins)" queryTableFieldId="8" dataDxfId="0">
      <calculatedColumnFormula>(Table1[[#This Row],[CheckOutTime]]-Table1[[#This Row],[CheckInTime]])*24*60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BC72D-A557-47D7-9E82-0E996EBD378C}">
  <dimension ref="A1:L101"/>
  <sheetViews>
    <sheetView topLeftCell="A2" workbookViewId="0">
      <selection activeCell="B8" sqref="B8"/>
    </sheetView>
  </sheetViews>
  <sheetFormatPr defaultRowHeight="15" x14ac:dyDescent="0.25"/>
  <cols>
    <col min="1" max="1" width="11.7109375" bestFit="1" customWidth="1"/>
    <col min="2" max="2" width="15.140625" bestFit="1" customWidth="1"/>
    <col min="3" max="3" width="18.5703125" bestFit="1" customWidth="1"/>
    <col min="4" max="4" width="21.140625" bestFit="1" customWidth="1"/>
    <col min="5" max="5" width="16.85546875" bestFit="1" customWidth="1"/>
    <col min="6" max="6" width="24.7109375" bestFit="1" customWidth="1"/>
    <col min="7" max="7" width="25.42578125" bestFit="1" customWidth="1"/>
    <col min="8" max="8" width="22.5703125" bestFit="1" customWidth="1"/>
    <col min="11" max="11" width="21.7109375" bestFit="1" customWidth="1"/>
  </cols>
  <sheetData>
    <row r="1" spans="1:12" x14ac:dyDescent="0.25">
      <c r="A1" t="s">
        <v>0</v>
      </c>
      <c r="B1" s="3" t="s">
        <v>1</v>
      </c>
      <c r="C1" s="3" t="s">
        <v>2</v>
      </c>
      <c r="D1" s="3" t="s">
        <v>3</v>
      </c>
      <c r="E1" s="3" t="s">
        <v>4</v>
      </c>
      <c r="F1" s="4" t="s">
        <v>105</v>
      </c>
      <c r="G1" s="4" t="s">
        <v>106</v>
      </c>
      <c r="H1" s="4" t="s">
        <v>107</v>
      </c>
    </row>
    <row r="2" spans="1:12" x14ac:dyDescent="0.25">
      <c r="A2" s="1" t="s">
        <v>5</v>
      </c>
      <c r="B2" s="2">
        <v>45875.445833333331</v>
      </c>
      <c r="C2" s="2">
        <v>45875.451388888891</v>
      </c>
      <c r="D2" s="2">
        <v>45875.476388888892</v>
      </c>
      <c r="E2" s="2">
        <v>45875.490277777775</v>
      </c>
      <c r="F2" s="4">
        <f>(Table1[[#This Row],[NurseTriageStart]]-Table1[[#This Row],[CheckInTime]])*24*60</f>
        <v>8.0000000051222742</v>
      </c>
      <c r="G2" s="4">
        <f>(Table1[[#This Row],[DoctorConsultStart]]-Table1[[#This Row],[NurseTriageStart]])*24*60</f>
        <v>36.000000002095476</v>
      </c>
      <c r="H2" s="4">
        <f>(Table1[[#This Row],[CheckOutTime]]-Table1[[#This Row],[CheckInTime]])*24*60</f>
        <v>63.999999999068677</v>
      </c>
      <c r="K2" t="s">
        <v>108</v>
      </c>
      <c r="L2">
        <f>AVERAGE(Table1[WaitTime_Nurse (Mins)])</f>
        <v>12.05999999960186</v>
      </c>
    </row>
    <row r="3" spans="1:12" x14ac:dyDescent="0.25">
      <c r="A3" s="1" t="s">
        <v>6</v>
      </c>
      <c r="B3" s="2">
        <v>45875.388888888891</v>
      </c>
      <c r="C3" s="2">
        <v>45875.396527777775</v>
      </c>
      <c r="D3" s="2">
        <v>45875.422222222223</v>
      </c>
      <c r="E3" s="2">
        <v>45875.433333333334</v>
      </c>
      <c r="F3" s="4">
        <f>(Table1[[#This Row],[NurseTriageStart]]-Table1[[#This Row],[CheckInTime]])*24*60</f>
        <v>10.999999993946403</v>
      </c>
      <c r="G3" s="4">
        <f>(Table1[[#This Row],[DoctorConsultStart]]-Table1[[#This Row],[NurseTriageStart]])*24*60</f>
        <v>37.000000005355105</v>
      </c>
      <c r="H3" s="4">
        <f>(Table1[[#This Row],[CheckOutTime]]-Table1[[#This Row],[CheckInTime]])*24*60</f>
        <v>63.999999999068677</v>
      </c>
      <c r="K3" t="s">
        <v>109</v>
      </c>
      <c r="L3">
        <f>AVERAGE(Table1[WaitTime_Doctor (Mins)])</f>
        <v>42.960000000055878</v>
      </c>
    </row>
    <row r="4" spans="1:12" x14ac:dyDescent="0.25">
      <c r="A4" s="1" t="s">
        <v>7</v>
      </c>
      <c r="B4" s="2">
        <v>45875.435416666667</v>
      </c>
      <c r="C4" s="2">
        <v>45875.441666666666</v>
      </c>
      <c r="D4" s="2">
        <v>45875.48333333333</v>
      </c>
      <c r="E4" s="2">
        <v>45875.495138888888</v>
      </c>
      <c r="F4" s="4">
        <f>(Table1[[#This Row],[NurseTriageStart]]-Table1[[#This Row],[CheckInTime]])*24*60</f>
        <v>8.9999999979045242</v>
      </c>
      <c r="G4" s="4">
        <f>(Table1[[#This Row],[DoctorConsultStart]]-Table1[[#This Row],[NurseTriageStart]])*24*60</f>
        <v>59.99999999650754</v>
      </c>
      <c r="H4" s="4">
        <f>(Table1[[#This Row],[CheckOutTime]]-Table1[[#This Row],[CheckInTime]])*24*60</f>
        <v>85.999999997438863</v>
      </c>
      <c r="K4" t="s">
        <v>110</v>
      </c>
      <c r="L4">
        <f>AVERAGE(Table1[TotalVisitTime (Mins)])</f>
        <v>71.970000000006991</v>
      </c>
    </row>
    <row r="5" spans="1:12" x14ac:dyDescent="0.25">
      <c r="A5" s="1" t="s">
        <v>8</v>
      </c>
      <c r="B5" s="2">
        <v>45875.478472222225</v>
      </c>
      <c r="C5" s="2">
        <v>45875.484722222223</v>
      </c>
      <c r="D5" s="2">
        <v>45875.513888888891</v>
      </c>
      <c r="E5" s="2">
        <v>45875.52847222222</v>
      </c>
      <c r="F5" s="4">
        <f>(Table1[[#This Row],[NurseTriageStart]]-Table1[[#This Row],[CheckInTime]])*24*60</f>
        <v>8.9999999979045242</v>
      </c>
      <c r="G5" s="4">
        <f>(Table1[[#This Row],[DoctorConsultStart]]-Table1[[#This Row],[NurseTriageStart]])*24*60</f>
        <v>42.000000000698492</v>
      </c>
      <c r="H5" s="4">
        <f>(Table1[[#This Row],[CheckOutTime]]-Table1[[#This Row],[CheckInTime]])*24*60</f>
        <v>71.999999993713573</v>
      </c>
    </row>
    <row r="6" spans="1:12" x14ac:dyDescent="0.25">
      <c r="A6" s="1" t="s">
        <v>9</v>
      </c>
      <c r="B6" s="2">
        <v>45875.507638888892</v>
      </c>
      <c r="C6" s="2">
        <v>45875.518750000003</v>
      </c>
      <c r="D6" s="2">
        <v>45875.556250000001</v>
      </c>
      <c r="E6" s="2">
        <v>45875.570833333331</v>
      </c>
      <c r="F6" s="4">
        <f>(Table1[[#This Row],[NurseTriageStart]]-Table1[[#This Row],[CheckInTime]])*24*60</f>
        <v>15.999999999767169</v>
      </c>
      <c r="G6" s="4">
        <f>(Table1[[#This Row],[DoctorConsultStart]]-Table1[[#This Row],[NurseTriageStart]])*24*60</f>
        <v>53.999999997904524</v>
      </c>
      <c r="H6" s="4">
        <f>(Table1[[#This Row],[CheckOutTime]]-Table1[[#This Row],[CheckInTime]])*24*60</f>
        <v>90.99999999278225</v>
      </c>
    </row>
    <row r="7" spans="1:12" x14ac:dyDescent="0.25">
      <c r="A7" s="1" t="s">
        <v>10</v>
      </c>
      <c r="B7" s="2">
        <v>45875.38958333333</v>
      </c>
      <c r="C7" s="2">
        <v>45875.401388888888</v>
      </c>
      <c r="D7" s="2">
        <v>45875.432638888888</v>
      </c>
      <c r="E7" s="2">
        <v>45875.439583333333</v>
      </c>
      <c r="F7" s="4">
        <f>(Table1[[#This Row],[NurseTriageStart]]-Table1[[#This Row],[CheckInTime]])*24*60</f>
        <v>17.000000003026798</v>
      </c>
      <c r="G7" s="4">
        <f>(Table1[[#This Row],[DoctorConsultStart]]-Table1[[#This Row],[NurseTriageStart]])*24*60</f>
        <v>45</v>
      </c>
      <c r="H7" s="4">
        <f>(Table1[[#This Row],[CheckOutTime]]-Table1[[#This Row],[CheckInTime]])*24*60</f>
        <v>72.000000004190952</v>
      </c>
    </row>
    <row r="8" spans="1:12" x14ac:dyDescent="0.25">
      <c r="A8" s="1" t="s">
        <v>11</v>
      </c>
      <c r="B8" s="2">
        <v>45875.415277777778</v>
      </c>
      <c r="C8" s="2">
        <v>45875.428472222222</v>
      </c>
      <c r="D8" s="2">
        <v>45875.460416666669</v>
      </c>
      <c r="E8" s="2">
        <v>45875.474999999999</v>
      </c>
      <c r="F8" s="4">
        <f>(Table1[[#This Row],[NurseTriageStart]]-Table1[[#This Row],[CheckInTime]])*24*60</f>
        <v>18.999999999068677</v>
      </c>
      <c r="G8" s="4">
        <f>(Table1[[#This Row],[DoctorConsultStart]]-Table1[[#This Row],[NurseTriageStart]])*24*60</f>
        <v>46.000000003259629</v>
      </c>
      <c r="H8" s="4">
        <f>(Table1[[#This Row],[CheckOutTime]]-Table1[[#This Row],[CheckInTime]])*24*60</f>
        <v>85.999999997438863</v>
      </c>
    </row>
    <row r="9" spans="1:12" x14ac:dyDescent="0.25">
      <c r="A9" s="1" t="s">
        <v>12</v>
      </c>
      <c r="B9" s="2">
        <v>45875.627083333333</v>
      </c>
      <c r="C9" s="2">
        <v>45875.634722222225</v>
      </c>
      <c r="D9" s="2">
        <v>45875.650694444441</v>
      </c>
      <c r="E9" s="2">
        <v>45875.660416666666</v>
      </c>
      <c r="F9" s="4">
        <f>(Table1[[#This Row],[NurseTriageStart]]-Table1[[#This Row],[CheckInTime]])*24*60</f>
        <v>11.000000004423782</v>
      </c>
      <c r="G9" s="4">
        <f>(Table1[[#This Row],[DoctorConsultStart]]-Table1[[#This Row],[NurseTriageStart]])*24*60</f>
        <v>22.999999991152436</v>
      </c>
      <c r="H9" s="4">
        <f>(Table1[[#This Row],[CheckOutTime]]-Table1[[#This Row],[CheckInTime]])*24*60</f>
        <v>47.999999999301508</v>
      </c>
    </row>
    <row r="10" spans="1:12" x14ac:dyDescent="0.25">
      <c r="A10" s="1" t="s">
        <v>13</v>
      </c>
      <c r="B10" s="2">
        <v>45875.468055555553</v>
      </c>
      <c r="C10" s="2">
        <v>45875.474305555559</v>
      </c>
      <c r="D10" s="2">
        <v>45875.513194444444</v>
      </c>
      <c r="E10" s="2">
        <v>45875.520833333336</v>
      </c>
      <c r="F10" s="4">
        <f>(Table1[[#This Row],[NurseTriageStart]]-Table1[[#This Row],[CheckInTime]])*24*60</f>
        <v>9.0000000083819032</v>
      </c>
      <c r="G10" s="4">
        <f>(Table1[[#This Row],[DoctorConsultStart]]-Table1[[#This Row],[NurseTriageStart]])*24*60</f>
        <v>55.999999993946403</v>
      </c>
      <c r="H10" s="4">
        <f>(Table1[[#This Row],[CheckOutTime]]-Table1[[#This Row],[CheckInTime]])*24*60</f>
        <v>76.000000006752089</v>
      </c>
    </row>
    <row r="11" spans="1:12" x14ac:dyDescent="0.25">
      <c r="A11" s="1" t="s">
        <v>14</v>
      </c>
      <c r="B11" s="2">
        <v>45875.436111111114</v>
      </c>
      <c r="C11" s="2">
        <v>45875.447222222225</v>
      </c>
      <c r="D11" s="2">
        <v>45875.46875</v>
      </c>
      <c r="E11" s="2">
        <v>45875.481944444444</v>
      </c>
      <c r="F11" s="4">
        <f>(Table1[[#This Row],[NurseTriageStart]]-Table1[[#This Row],[CheckInTime]])*24*60</f>
        <v>15.999999999767169</v>
      </c>
      <c r="G11" s="4">
        <f>(Table1[[#This Row],[DoctorConsultStart]]-Table1[[#This Row],[NurseTriageStart]])*24*60</f>
        <v>30.99999999627471</v>
      </c>
      <c r="H11" s="4">
        <f>(Table1[[#This Row],[CheckOutTime]]-Table1[[#This Row],[CheckInTime]])*24*60</f>
        <v>65.999999995110556</v>
      </c>
    </row>
    <row r="12" spans="1:12" x14ac:dyDescent="0.25">
      <c r="A12" s="1" t="s">
        <v>15</v>
      </c>
      <c r="B12" s="2">
        <v>45875.642361111109</v>
      </c>
      <c r="C12" s="2">
        <v>45875.647916666669</v>
      </c>
      <c r="D12" s="2">
        <v>45875.666666666664</v>
      </c>
      <c r="E12" s="2">
        <v>45875.681250000001</v>
      </c>
      <c r="F12" s="4">
        <f>(Table1[[#This Row],[NurseTriageStart]]-Table1[[#This Row],[CheckInTime]])*24*60</f>
        <v>8.0000000051222742</v>
      </c>
      <c r="G12" s="4">
        <f>(Table1[[#This Row],[DoctorConsultStart]]-Table1[[#This Row],[NurseTriageStart]])*24*60</f>
        <v>26.999999993713573</v>
      </c>
      <c r="H12" s="4">
        <f>(Table1[[#This Row],[CheckOutTime]]-Table1[[#This Row],[CheckInTime]])*24*60</f>
        <v>56.000000004423782</v>
      </c>
    </row>
    <row r="13" spans="1:12" x14ac:dyDescent="0.25">
      <c r="A13" s="1" t="s">
        <v>16</v>
      </c>
      <c r="B13" s="2">
        <v>45875.557638888888</v>
      </c>
      <c r="C13" s="2">
        <v>45875.570833333331</v>
      </c>
      <c r="D13" s="2">
        <v>45875.59375</v>
      </c>
      <c r="E13" s="2">
        <v>45875.600694444445</v>
      </c>
      <c r="F13" s="4">
        <f>(Table1[[#This Row],[NurseTriageStart]]-Table1[[#This Row],[CheckInTime]])*24*60</f>
        <v>18.999999999068677</v>
      </c>
      <c r="G13" s="4">
        <f>(Table1[[#This Row],[DoctorConsultStart]]-Table1[[#This Row],[NurseTriageStart]])*24*60</f>
        <v>33.000000002793968</v>
      </c>
      <c r="H13" s="4">
        <f>(Table1[[#This Row],[CheckOutTime]]-Table1[[#This Row],[CheckInTime]])*24*60</f>
        <v>62.000000003026798</v>
      </c>
    </row>
    <row r="14" spans="1:12" x14ac:dyDescent="0.25">
      <c r="A14" s="1" t="s">
        <v>17</v>
      </c>
      <c r="B14" s="2">
        <v>45875.40902777778</v>
      </c>
      <c r="C14" s="2">
        <v>45875.417361111111</v>
      </c>
      <c r="D14" s="2">
        <v>45875.432638888888</v>
      </c>
      <c r="E14" s="2">
        <v>45875.448611111111</v>
      </c>
      <c r="F14" s="4">
        <f>(Table1[[#This Row],[NurseTriageStart]]-Table1[[#This Row],[CheckInTime]])*24*60</f>
        <v>11.999999997206032</v>
      </c>
      <c r="G14" s="4">
        <f>(Table1[[#This Row],[DoctorConsultStart]]-Table1[[#This Row],[NurseTriageStart]])*24*60</f>
        <v>21.999999998370185</v>
      </c>
      <c r="H14" s="4">
        <f>(Table1[[#This Row],[CheckOutTime]]-Table1[[#This Row],[CheckInTime]])*24*60</f>
        <v>56.999999997206032</v>
      </c>
    </row>
    <row r="15" spans="1:12" x14ac:dyDescent="0.25">
      <c r="A15" s="1" t="s">
        <v>18</v>
      </c>
      <c r="B15" s="2">
        <v>45875.554861111108</v>
      </c>
      <c r="C15" s="2">
        <v>45875.561805555553</v>
      </c>
      <c r="D15" s="2">
        <v>45875.588888888888</v>
      </c>
      <c r="E15" s="2">
        <v>45875.602083333331</v>
      </c>
      <c r="F15" s="4">
        <f>(Table1[[#This Row],[NurseTriageStart]]-Table1[[#This Row],[CheckInTime]])*24*60</f>
        <v>10.000000001164153</v>
      </c>
      <c r="G15" s="4">
        <f>(Table1[[#This Row],[DoctorConsultStart]]-Table1[[#This Row],[NurseTriageStart]])*24*60</f>
        <v>39.000000001396984</v>
      </c>
      <c r="H15" s="4">
        <f>(Table1[[#This Row],[CheckOutTime]]-Table1[[#This Row],[CheckInTime]])*24*60</f>
        <v>68.000000001629815</v>
      </c>
    </row>
    <row r="16" spans="1:12" x14ac:dyDescent="0.25">
      <c r="A16" s="1" t="s">
        <v>19</v>
      </c>
      <c r="B16" s="2">
        <v>45875.486805555556</v>
      </c>
      <c r="C16" s="2">
        <v>45875.496527777781</v>
      </c>
      <c r="D16" s="2">
        <v>45875.536805555559</v>
      </c>
      <c r="E16" s="2">
        <v>45875.552777777775</v>
      </c>
      <c r="F16" s="4">
        <f>(Table1[[#This Row],[NurseTriageStart]]-Table1[[#This Row],[CheckInTime]])*24*60</f>
        <v>14.00000000372529</v>
      </c>
      <c r="G16" s="4">
        <f>(Table1[[#This Row],[DoctorConsultStart]]-Table1[[#This Row],[NurseTriageStart]])*24*60</f>
        <v>58.000000000465661</v>
      </c>
      <c r="H16" s="4">
        <f>(Table1[[#This Row],[CheckOutTime]]-Table1[[#This Row],[CheckInTime]])*24*60</f>
        <v>94.999999995343387</v>
      </c>
    </row>
    <row r="17" spans="1:8" x14ac:dyDescent="0.25">
      <c r="A17" s="1" t="s">
        <v>20</v>
      </c>
      <c r="B17" s="2">
        <v>45875.506249999999</v>
      </c>
      <c r="C17" s="2">
        <v>45875.51458333333</v>
      </c>
      <c r="D17" s="2">
        <v>45875.540277777778</v>
      </c>
      <c r="E17" s="2">
        <v>45875.555555555555</v>
      </c>
      <c r="F17" s="4">
        <f>(Table1[[#This Row],[NurseTriageStart]]-Table1[[#This Row],[CheckInTime]])*24*60</f>
        <v>11.999999997206032</v>
      </c>
      <c r="G17" s="4">
        <f>(Table1[[#This Row],[DoctorConsultStart]]-Table1[[#This Row],[NurseTriageStart]])*24*60</f>
        <v>37.000000005355105</v>
      </c>
      <c r="H17" s="4">
        <f>(Table1[[#This Row],[CheckOutTime]]-Table1[[#This Row],[CheckInTime]])*24*60</f>
        <v>71.000000000931323</v>
      </c>
    </row>
    <row r="18" spans="1:8" x14ac:dyDescent="0.25">
      <c r="A18" s="1" t="s">
        <v>21</v>
      </c>
      <c r="B18" s="2">
        <v>45875.629166666666</v>
      </c>
      <c r="C18" s="2">
        <v>45875.635416666664</v>
      </c>
      <c r="D18" s="2">
        <v>45875.665277777778</v>
      </c>
      <c r="E18" s="2">
        <v>45875.679861111108</v>
      </c>
      <c r="F18" s="4">
        <f>(Table1[[#This Row],[NurseTriageStart]]-Table1[[#This Row],[CheckInTime]])*24*60</f>
        <v>8.9999999979045242</v>
      </c>
      <c r="G18" s="4">
        <f>(Table1[[#This Row],[DoctorConsultStart]]-Table1[[#This Row],[NurseTriageStart]])*24*60</f>
        <v>43.000000003958121</v>
      </c>
      <c r="H18" s="4">
        <f>(Table1[[#This Row],[CheckOutTime]]-Table1[[#This Row],[CheckInTime]])*24*60</f>
        <v>72.999999996973202</v>
      </c>
    </row>
    <row r="19" spans="1:8" x14ac:dyDescent="0.25">
      <c r="A19" s="1" t="s">
        <v>22</v>
      </c>
      <c r="B19" s="2">
        <v>45875.638194444444</v>
      </c>
      <c r="C19" s="2">
        <v>45875.65</v>
      </c>
      <c r="D19" s="2">
        <v>45875.681944444441</v>
      </c>
      <c r="E19" s="2">
        <v>45875.698611111111</v>
      </c>
      <c r="F19" s="4">
        <f>(Table1[[#This Row],[NurseTriageStart]]-Table1[[#This Row],[CheckInTime]])*24*60</f>
        <v>17.000000003026798</v>
      </c>
      <c r="G19" s="4">
        <f>(Table1[[#This Row],[DoctorConsultStart]]-Table1[[#This Row],[NurseTriageStart]])*24*60</f>
        <v>45.99999999278225</v>
      </c>
      <c r="H19" s="4">
        <f>(Table1[[#This Row],[CheckOutTime]]-Table1[[#This Row],[CheckInTime]])*24*60</f>
        <v>87.000000000698492</v>
      </c>
    </row>
    <row r="20" spans="1:8" x14ac:dyDescent="0.25">
      <c r="A20" s="1" t="s">
        <v>23</v>
      </c>
      <c r="B20" s="2">
        <v>45875.419444444444</v>
      </c>
      <c r="C20" s="2">
        <v>45875.428472222222</v>
      </c>
      <c r="D20" s="2">
        <v>45875.450694444444</v>
      </c>
      <c r="E20" s="2">
        <v>45875.462500000001</v>
      </c>
      <c r="F20" s="4">
        <f>(Table1[[#This Row],[NurseTriageStart]]-Table1[[#This Row],[CheckInTime]])*24*60</f>
        <v>13.000000000465661</v>
      </c>
      <c r="G20" s="4">
        <f>(Table1[[#This Row],[DoctorConsultStart]]-Table1[[#This Row],[NurseTriageStart]])*24*60</f>
        <v>31.999999999534339</v>
      </c>
      <c r="H20" s="4">
        <f>(Table1[[#This Row],[CheckOutTime]]-Table1[[#This Row],[CheckInTime]])*24*60</f>
        <v>62.000000003026798</v>
      </c>
    </row>
    <row r="21" spans="1:8" x14ac:dyDescent="0.25">
      <c r="A21" s="1" t="s">
        <v>24</v>
      </c>
      <c r="B21" s="2">
        <v>45875.46875</v>
      </c>
      <c r="C21" s="2">
        <v>45875.477083333331</v>
      </c>
      <c r="D21" s="2">
        <v>45875.500694444447</v>
      </c>
      <c r="E21" s="2">
        <v>45875.509027777778</v>
      </c>
      <c r="F21" s="4">
        <f>(Table1[[#This Row],[NurseTriageStart]]-Table1[[#This Row],[CheckInTime]])*24*60</f>
        <v>11.999999997206032</v>
      </c>
      <c r="G21" s="4">
        <f>(Table1[[#This Row],[DoctorConsultStart]]-Table1[[#This Row],[NurseTriageStart]])*24*60</f>
        <v>34.000000006053597</v>
      </c>
      <c r="H21" s="4">
        <f>(Table1[[#This Row],[CheckOutTime]]-Table1[[#This Row],[CheckInTime]])*24*60</f>
        <v>58.000000000465661</v>
      </c>
    </row>
    <row r="22" spans="1:8" x14ac:dyDescent="0.25">
      <c r="A22" s="1" t="s">
        <v>25</v>
      </c>
      <c r="B22" s="2">
        <v>45875.646527777775</v>
      </c>
      <c r="C22" s="2">
        <v>45875.651388888888</v>
      </c>
      <c r="D22" s="2">
        <v>45875.6875</v>
      </c>
      <c r="E22" s="2">
        <v>45875.701388888891</v>
      </c>
      <c r="F22" s="4">
        <f>(Table1[[#This Row],[NurseTriageStart]]-Table1[[#This Row],[CheckInTime]])*24*60</f>
        <v>7.0000000018626451</v>
      </c>
      <c r="G22" s="4">
        <f>(Table1[[#This Row],[DoctorConsultStart]]-Table1[[#This Row],[NurseTriageStart]])*24*60</f>
        <v>52.000000001862645</v>
      </c>
      <c r="H22" s="4">
        <f>(Table1[[#This Row],[CheckOutTime]]-Table1[[#This Row],[CheckInTime]])*24*60</f>
        <v>79.000000006053597</v>
      </c>
    </row>
    <row r="23" spans="1:8" x14ac:dyDescent="0.25">
      <c r="A23" s="1" t="s">
        <v>26</v>
      </c>
      <c r="B23" s="2">
        <v>45875.534722222219</v>
      </c>
      <c r="C23" s="2">
        <v>45875.544444444444</v>
      </c>
      <c r="D23" s="2">
        <v>45875.575694444444</v>
      </c>
      <c r="E23" s="2">
        <v>45875.586805555555</v>
      </c>
      <c r="F23" s="4">
        <f>(Table1[[#This Row],[NurseTriageStart]]-Table1[[#This Row],[CheckInTime]])*24*60</f>
        <v>14.00000000372529</v>
      </c>
      <c r="G23" s="4">
        <f>(Table1[[#This Row],[DoctorConsultStart]]-Table1[[#This Row],[NurseTriageStart]])*24*60</f>
        <v>45</v>
      </c>
      <c r="H23" s="4">
        <f>(Table1[[#This Row],[CheckOutTime]]-Table1[[#This Row],[CheckInTime]])*24*60</f>
        <v>75.00000000349246</v>
      </c>
    </row>
    <row r="24" spans="1:8" x14ac:dyDescent="0.25">
      <c r="A24" s="1" t="s">
        <v>27</v>
      </c>
      <c r="B24" s="2">
        <v>45875.602083333331</v>
      </c>
      <c r="C24" s="2">
        <v>45875.613194444442</v>
      </c>
      <c r="D24" s="2">
        <v>45875.648611111108</v>
      </c>
      <c r="E24" s="2">
        <v>45875.659722222219</v>
      </c>
      <c r="F24" s="4">
        <f>(Table1[[#This Row],[NurseTriageStart]]-Table1[[#This Row],[CheckInTime]])*24*60</f>
        <v>15.999999999767169</v>
      </c>
      <c r="G24" s="4">
        <f>(Table1[[#This Row],[DoctorConsultStart]]-Table1[[#This Row],[NurseTriageStart]])*24*60</f>
        <v>50.999999998603016</v>
      </c>
      <c r="H24" s="4">
        <f>(Table1[[#This Row],[CheckOutTime]]-Table1[[#This Row],[CheckInTime]])*24*60</f>
        <v>82.999999998137355</v>
      </c>
    </row>
    <row r="25" spans="1:8" x14ac:dyDescent="0.25">
      <c r="A25" s="1" t="s">
        <v>28</v>
      </c>
      <c r="B25" s="2">
        <v>45875.443055555559</v>
      </c>
      <c r="C25" s="2">
        <v>45875.45416666667</v>
      </c>
      <c r="D25" s="2">
        <v>45875.488194444442</v>
      </c>
      <c r="E25" s="2">
        <v>45875.496527777781</v>
      </c>
      <c r="F25" s="4">
        <f>(Table1[[#This Row],[NurseTriageStart]]-Table1[[#This Row],[CheckInTime]])*24*60</f>
        <v>15.999999999767169</v>
      </c>
      <c r="G25" s="4">
        <f>(Table1[[#This Row],[DoctorConsultStart]]-Table1[[#This Row],[NurseTriageStart]])*24*60</f>
        <v>48.999999992083758</v>
      </c>
      <c r="H25" s="4">
        <f>(Table1[[#This Row],[CheckOutTime]]-Table1[[#This Row],[CheckInTime]])*24*60</f>
        <v>76.999999999534339</v>
      </c>
    </row>
    <row r="26" spans="1:8" x14ac:dyDescent="0.25">
      <c r="A26" s="1" t="s">
        <v>29</v>
      </c>
      <c r="B26" s="2">
        <v>45875.531944444447</v>
      </c>
      <c r="C26" s="2">
        <v>45875.538194444445</v>
      </c>
      <c r="D26" s="2">
        <v>45875.563888888886</v>
      </c>
      <c r="E26" s="2">
        <v>45875.572222222225</v>
      </c>
      <c r="F26" s="4">
        <f>(Table1[[#This Row],[NurseTriageStart]]-Table1[[#This Row],[CheckInTime]])*24*60</f>
        <v>8.9999999979045242</v>
      </c>
      <c r="G26" s="4">
        <f>(Table1[[#This Row],[DoctorConsultStart]]-Table1[[#This Row],[NurseTriageStart]])*24*60</f>
        <v>36.999999994877726</v>
      </c>
      <c r="H26" s="4">
        <f>(Table1[[#This Row],[CheckOutTime]]-Table1[[#This Row],[CheckInTime]])*24*60</f>
        <v>58.000000000465661</v>
      </c>
    </row>
    <row r="27" spans="1:8" x14ac:dyDescent="0.25">
      <c r="A27" s="1" t="s">
        <v>30</v>
      </c>
      <c r="B27" s="2">
        <v>45875.37777777778</v>
      </c>
      <c r="C27" s="2">
        <v>45875.387499999997</v>
      </c>
      <c r="D27" s="2">
        <v>45875.413194444445</v>
      </c>
      <c r="E27" s="2">
        <v>45875.424305555556</v>
      </c>
      <c r="F27" s="4">
        <f>(Table1[[#This Row],[NurseTriageStart]]-Table1[[#This Row],[CheckInTime]])*24*60</f>
        <v>13.999999993247911</v>
      </c>
      <c r="G27" s="4">
        <f>(Table1[[#This Row],[DoctorConsultStart]]-Table1[[#This Row],[NurseTriageStart]])*24*60</f>
        <v>37.000000005355105</v>
      </c>
      <c r="H27" s="4">
        <f>(Table1[[#This Row],[CheckOutTime]]-Table1[[#This Row],[CheckInTime]])*24*60</f>
        <v>66.999999998370185</v>
      </c>
    </row>
    <row r="28" spans="1:8" x14ac:dyDescent="0.25">
      <c r="A28" s="1" t="s">
        <v>31</v>
      </c>
      <c r="B28" s="2">
        <v>45875.647222222222</v>
      </c>
      <c r="C28" s="2">
        <v>45875.660416666666</v>
      </c>
      <c r="D28" s="2">
        <v>45875.694444444445</v>
      </c>
      <c r="E28" s="2">
        <v>45875.707638888889</v>
      </c>
      <c r="F28" s="4">
        <f>(Table1[[#This Row],[NurseTriageStart]]-Table1[[#This Row],[CheckInTime]])*24*60</f>
        <v>18.999999999068677</v>
      </c>
      <c r="G28" s="4">
        <f>(Table1[[#This Row],[DoctorConsultStart]]-Table1[[#This Row],[NurseTriageStart]])*24*60</f>
        <v>49.000000002561137</v>
      </c>
      <c r="H28" s="4">
        <f>(Table1[[#This Row],[CheckOutTime]]-Table1[[#This Row],[CheckInTime]])*24*60</f>
        <v>87.000000000698492</v>
      </c>
    </row>
    <row r="29" spans="1:8" x14ac:dyDescent="0.25">
      <c r="A29" s="1" t="s">
        <v>32</v>
      </c>
      <c r="B29" s="2">
        <v>45875.498611111114</v>
      </c>
      <c r="C29" s="2">
        <v>45875.511805555558</v>
      </c>
      <c r="D29" s="2">
        <v>45875.55</v>
      </c>
      <c r="E29" s="2">
        <v>45875.559027777781</v>
      </c>
      <c r="F29" s="4">
        <f>(Table1[[#This Row],[NurseTriageStart]]-Table1[[#This Row],[CheckInTime]])*24*60</f>
        <v>18.999999999068677</v>
      </c>
      <c r="G29" s="4">
        <f>(Table1[[#This Row],[DoctorConsultStart]]-Table1[[#This Row],[NurseTriageStart]])*24*60</f>
        <v>55.000000001164153</v>
      </c>
      <c r="H29" s="4">
        <f>(Table1[[#This Row],[CheckOutTime]]-Table1[[#This Row],[CheckInTime]])*24*60</f>
        <v>87.000000000698492</v>
      </c>
    </row>
    <row r="30" spans="1:8" x14ac:dyDescent="0.25">
      <c r="A30" s="1" t="s">
        <v>33</v>
      </c>
      <c r="B30" s="2">
        <v>45875.656944444447</v>
      </c>
      <c r="C30" s="2">
        <v>45875.664583333331</v>
      </c>
      <c r="D30" s="2">
        <v>45875.689583333333</v>
      </c>
      <c r="E30" s="2">
        <v>45875.703472222223</v>
      </c>
      <c r="F30" s="4">
        <f>(Table1[[#This Row],[NurseTriageStart]]-Table1[[#This Row],[CheckInTime]])*24*60</f>
        <v>10.999999993946403</v>
      </c>
      <c r="G30" s="4">
        <f>(Table1[[#This Row],[DoctorConsultStart]]-Table1[[#This Row],[NurseTriageStart]])*24*60</f>
        <v>36.000000002095476</v>
      </c>
      <c r="H30" s="4">
        <f>(Table1[[#This Row],[CheckOutTime]]-Table1[[#This Row],[CheckInTime]])*24*60</f>
        <v>66.999999998370185</v>
      </c>
    </row>
    <row r="31" spans="1:8" x14ac:dyDescent="0.25">
      <c r="A31" s="1" t="s">
        <v>34</v>
      </c>
      <c r="B31" s="2">
        <v>45875.399305555555</v>
      </c>
      <c r="C31" s="2">
        <v>45875.411111111112</v>
      </c>
      <c r="D31" s="2">
        <v>45875.442361111112</v>
      </c>
      <c r="E31" s="2">
        <v>45875.456944444442</v>
      </c>
      <c r="F31" s="4">
        <f>(Table1[[#This Row],[NurseTriageStart]]-Table1[[#This Row],[CheckInTime]])*24*60</f>
        <v>17.000000003026798</v>
      </c>
      <c r="G31" s="4">
        <f>(Table1[[#This Row],[DoctorConsultStart]]-Table1[[#This Row],[NurseTriageStart]])*24*60</f>
        <v>45</v>
      </c>
      <c r="H31" s="4">
        <f>(Table1[[#This Row],[CheckOutTime]]-Table1[[#This Row],[CheckInTime]])*24*60</f>
        <v>82.999999998137355</v>
      </c>
    </row>
    <row r="32" spans="1:8" x14ac:dyDescent="0.25">
      <c r="A32" s="1" t="s">
        <v>35</v>
      </c>
      <c r="B32" s="2">
        <v>45875.492361111108</v>
      </c>
      <c r="C32" s="2">
        <v>45875.504166666666</v>
      </c>
      <c r="D32" s="2">
        <v>45875.523611111108</v>
      </c>
      <c r="E32" s="2">
        <v>45875.538194444445</v>
      </c>
      <c r="F32" s="4">
        <f>(Table1[[#This Row],[NurseTriageStart]]-Table1[[#This Row],[CheckInTime]])*24*60</f>
        <v>17.000000003026798</v>
      </c>
      <c r="G32" s="4">
        <f>(Table1[[#This Row],[DoctorConsultStart]]-Table1[[#This Row],[NurseTriageStart]])*24*60</f>
        <v>27.999999996973202</v>
      </c>
      <c r="H32" s="4">
        <f>(Table1[[#This Row],[CheckOutTime]]-Table1[[#This Row],[CheckInTime]])*24*60</f>
        <v>66.000000005587935</v>
      </c>
    </row>
    <row r="33" spans="1:8" x14ac:dyDescent="0.25">
      <c r="A33" s="1" t="s">
        <v>36</v>
      </c>
      <c r="B33" s="2">
        <v>45875.449305555558</v>
      </c>
      <c r="C33" s="2">
        <v>45875.460416666669</v>
      </c>
      <c r="D33" s="2">
        <v>45875.495138888888</v>
      </c>
      <c r="E33" s="2">
        <v>45875.511111111111</v>
      </c>
      <c r="F33" s="4">
        <f>(Table1[[#This Row],[NurseTriageStart]]-Table1[[#This Row],[CheckInTime]])*24*60</f>
        <v>15.999999999767169</v>
      </c>
      <c r="G33" s="4">
        <f>(Table1[[#This Row],[DoctorConsultStart]]-Table1[[#This Row],[NurseTriageStart]])*24*60</f>
        <v>49.999999995343387</v>
      </c>
      <c r="H33" s="4">
        <f>(Table1[[#This Row],[CheckOutTime]]-Table1[[#This Row],[CheckInTime]])*24*60</f>
        <v>88.999999996740371</v>
      </c>
    </row>
    <row r="34" spans="1:8" x14ac:dyDescent="0.25">
      <c r="A34" s="1" t="s">
        <v>37</v>
      </c>
      <c r="B34" s="2">
        <v>45875.463194444441</v>
      </c>
      <c r="C34" s="2">
        <v>45875.472916666666</v>
      </c>
      <c r="D34" s="2">
        <v>45875.508333333331</v>
      </c>
      <c r="E34" s="2">
        <v>45875.520833333336</v>
      </c>
      <c r="F34" s="4">
        <f>(Table1[[#This Row],[NurseTriageStart]]-Table1[[#This Row],[CheckInTime]])*24*60</f>
        <v>14.00000000372529</v>
      </c>
      <c r="G34" s="4">
        <f>(Table1[[#This Row],[DoctorConsultStart]]-Table1[[#This Row],[NurseTriageStart]])*24*60</f>
        <v>50.999999998603016</v>
      </c>
      <c r="H34" s="4">
        <f>(Table1[[#This Row],[CheckOutTime]]-Table1[[#This Row],[CheckInTime]])*24*60</f>
        <v>83.000000008614734</v>
      </c>
    </row>
    <row r="35" spans="1:8" x14ac:dyDescent="0.25">
      <c r="A35" s="1" t="s">
        <v>38</v>
      </c>
      <c r="B35" s="2">
        <v>45875.64166666667</v>
      </c>
      <c r="C35" s="2">
        <v>45875.650694444441</v>
      </c>
      <c r="D35" s="2">
        <v>45875.67291666667</v>
      </c>
      <c r="E35" s="2">
        <v>45875.685416666667</v>
      </c>
      <c r="F35" s="4">
        <f>(Table1[[#This Row],[NurseTriageStart]]-Table1[[#This Row],[CheckInTime]])*24*60</f>
        <v>12.999999989988282</v>
      </c>
      <c r="G35" s="4">
        <f>(Table1[[#This Row],[DoctorConsultStart]]-Table1[[#This Row],[NurseTriageStart]])*24*60</f>
        <v>32.000000010011718</v>
      </c>
      <c r="H35" s="4">
        <f>(Table1[[#This Row],[CheckOutTime]]-Table1[[#This Row],[CheckInTime]])*24*60</f>
        <v>62.999999995809048</v>
      </c>
    </row>
    <row r="36" spans="1:8" x14ac:dyDescent="0.25">
      <c r="A36" s="1" t="s">
        <v>39</v>
      </c>
      <c r="B36" s="2">
        <v>45875.623611111114</v>
      </c>
      <c r="C36" s="2">
        <v>45875.630555555559</v>
      </c>
      <c r="D36" s="2">
        <v>45875.65</v>
      </c>
      <c r="E36" s="2">
        <v>45875.665972222225</v>
      </c>
      <c r="F36" s="4">
        <f>(Table1[[#This Row],[NurseTriageStart]]-Table1[[#This Row],[CheckInTime]])*24*60</f>
        <v>10.000000001164153</v>
      </c>
      <c r="G36" s="4">
        <f>(Table1[[#This Row],[DoctorConsultStart]]-Table1[[#This Row],[NurseTriageStart]])*24*60</f>
        <v>27.999999996973202</v>
      </c>
      <c r="H36" s="4">
        <f>(Table1[[#This Row],[CheckOutTime]]-Table1[[#This Row],[CheckInTime]])*24*60</f>
        <v>60.999999999767169</v>
      </c>
    </row>
    <row r="37" spans="1:8" x14ac:dyDescent="0.25">
      <c r="A37" s="1" t="s">
        <v>40</v>
      </c>
      <c r="B37" s="2">
        <v>45875.530555555553</v>
      </c>
      <c r="C37" s="2">
        <v>45875.535416666666</v>
      </c>
      <c r="D37" s="2">
        <v>45875.578472222223</v>
      </c>
      <c r="E37" s="2">
        <v>45875.590277777781</v>
      </c>
      <c r="F37" s="4">
        <f>(Table1[[#This Row],[NurseTriageStart]]-Table1[[#This Row],[CheckInTime]])*24*60</f>
        <v>7.0000000018626451</v>
      </c>
      <c r="G37" s="4">
        <f>(Table1[[#This Row],[DoctorConsultStart]]-Table1[[#This Row],[NurseTriageStart]])*24*60</f>
        <v>62.000000003026798</v>
      </c>
      <c r="H37" s="4">
        <f>(Table1[[#This Row],[CheckOutTime]]-Table1[[#This Row],[CheckInTime]])*24*60</f>
        <v>86.000000007916242</v>
      </c>
    </row>
    <row r="38" spans="1:8" x14ac:dyDescent="0.25">
      <c r="A38" s="1" t="s">
        <v>41</v>
      </c>
      <c r="B38" s="2">
        <v>45875.634027777778</v>
      </c>
      <c r="C38" s="2">
        <v>45875.642361111109</v>
      </c>
      <c r="D38" s="2">
        <v>45875.662499999999</v>
      </c>
      <c r="E38" s="2">
        <v>45875.678472222222</v>
      </c>
      <c r="F38" s="4">
        <f>(Table1[[#This Row],[NurseTriageStart]]-Table1[[#This Row],[CheckInTime]])*24*60</f>
        <v>11.999999997206032</v>
      </c>
      <c r="G38" s="4">
        <f>(Table1[[#This Row],[DoctorConsultStart]]-Table1[[#This Row],[NurseTriageStart]])*24*60</f>
        <v>29.000000000232831</v>
      </c>
      <c r="H38" s="4">
        <f>(Table1[[#This Row],[CheckOutTime]]-Table1[[#This Row],[CheckInTime]])*24*60</f>
        <v>63.999999999068677</v>
      </c>
    </row>
    <row r="39" spans="1:8" x14ac:dyDescent="0.25">
      <c r="A39" s="1" t="s">
        <v>42</v>
      </c>
      <c r="B39" s="2">
        <v>45875.643055555556</v>
      </c>
      <c r="C39" s="2">
        <v>45875.646527777775</v>
      </c>
      <c r="D39" s="2">
        <v>45875.67291666667</v>
      </c>
      <c r="E39" s="2">
        <v>45875.686805555553</v>
      </c>
      <c r="F39" s="4">
        <f>(Table1[[#This Row],[NurseTriageStart]]-Table1[[#This Row],[CheckInTime]])*24*60</f>
        <v>4.9999999953433871</v>
      </c>
      <c r="G39" s="4">
        <f>(Table1[[#This Row],[DoctorConsultStart]]-Table1[[#This Row],[NurseTriageStart]])*24*60</f>
        <v>38.000000008614734</v>
      </c>
      <c r="H39" s="4">
        <f>(Table1[[#This Row],[CheckOutTime]]-Table1[[#This Row],[CheckInTime]])*24*60</f>
        <v>62.999999995809048</v>
      </c>
    </row>
    <row r="40" spans="1:8" x14ac:dyDescent="0.25">
      <c r="A40" s="1" t="s">
        <v>43</v>
      </c>
      <c r="B40" s="2">
        <v>45875.375694444447</v>
      </c>
      <c r="C40" s="2">
        <v>45875.379861111112</v>
      </c>
      <c r="D40" s="2">
        <v>45875.409722222219</v>
      </c>
      <c r="E40" s="2">
        <v>45875.419444444444</v>
      </c>
      <c r="F40" s="4">
        <f>(Table1[[#This Row],[NurseTriageStart]]-Table1[[#This Row],[CheckInTime]])*24*60</f>
        <v>5.9999999986030161</v>
      </c>
      <c r="G40" s="4">
        <f>(Table1[[#This Row],[DoctorConsultStart]]-Table1[[#This Row],[NurseTriageStart]])*24*60</f>
        <v>42.999999993480742</v>
      </c>
      <c r="H40" s="4">
        <f>(Table1[[#This Row],[CheckOutTime]]-Table1[[#This Row],[CheckInTime]])*24*60</f>
        <v>62.999999995809048</v>
      </c>
    </row>
    <row r="41" spans="1:8" x14ac:dyDescent="0.25">
      <c r="A41" s="1" t="s">
        <v>44</v>
      </c>
      <c r="B41" s="2">
        <v>45875.64166666667</v>
      </c>
      <c r="C41" s="2">
        <v>45875.646527777775</v>
      </c>
      <c r="D41" s="2">
        <v>45875.663194444445</v>
      </c>
      <c r="E41" s="2">
        <v>45875.67291666667</v>
      </c>
      <c r="F41" s="4">
        <f>(Table1[[#This Row],[NurseTriageStart]]-Table1[[#This Row],[CheckInTime]])*24*60</f>
        <v>6.9999999913852662</v>
      </c>
      <c r="G41" s="4">
        <f>(Table1[[#This Row],[DoctorConsultStart]]-Table1[[#This Row],[NurseTriageStart]])*24*60</f>
        <v>24.000000004889444</v>
      </c>
      <c r="H41" s="4">
        <f>(Table1[[#This Row],[CheckOutTime]]-Table1[[#This Row],[CheckInTime]])*24*60</f>
        <v>45</v>
      </c>
    </row>
    <row r="42" spans="1:8" x14ac:dyDescent="0.25">
      <c r="A42" s="1" t="s">
        <v>45</v>
      </c>
      <c r="B42" s="2">
        <v>45875.525694444441</v>
      </c>
      <c r="C42" s="2">
        <v>45875.532638888886</v>
      </c>
      <c r="D42" s="2">
        <v>45875.551388888889</v>
      </c>
      <c r="E42" s="2">
        <v>45875.5625</v>
      </c>
      <c r="F42" s="4">
        <f>(Table1[[#This Row],[NurseTriageStart]]-Table1[[#This Row],[CheckInTime]])*24*60</f>
        <v>10.000000001164153</v>
      </c>
      <c r="G42" s="4">
        <f>(Table1[[#This Row],[DoctorConsultStart]]-Table1[[#This Row],[NurseTriageStart]])*24*60</f>
        <v>27.000000004190952</v>
      </c>
      <c r="H42" s="4">
        <f>(Table1[[#This Row],[CheckOutTime]]-Table1[[#This Row],[CheckInTime]])*24*60</f>
        <v>53.000000005122274</v>
      </c>
    </row>
    <row r="43" spans="1:8" x14ac:dyDescent="0.25">
      <c r="A43" s="1" t="s">
        <v>46</v>
      </c>
      <c r="B43" s="2">
        <v>45875.502083333333</v>
      </c>
      <c r="C43" s="2">
        <v>45875.512499999997</v>
      </c>
      <c r="D43" s="2">
        <v>45875.550694444442</v>
      </c>
      <c r="E43" s="2">
        <v>45875.5625</v>
      </c>
      <c r="F43" s="4">
        <f>(Table1[[#This Row],[NurseTriageStart]]-Table1[[#This Row],[CheckInTime]])*24*60</f>
        <v>14.99999999650754</v>
      </c>
      <c r="G43" s="4">
        <f>(Table1[[#This Row],[DoctorConsultStart]]-Table1[[#This Row],[NurseTriageStart]])*24*60</f>
        <v>55.000000001164153</v>
      </c>
      <c r="H43" s="4">
        <f>(Table1[[#This Row],[CheckOutTime]]-Table1[[#This Row],[CheckInTime]])*24*60</f>
        <v>87.000000000698492</v>
      </c>
    </row>
    <row r="44" spans="1:8" x14ac:dyDescent="0.25">
      <c r="A44" s="1" t="s">
        <v>47</v>
      </c>
      <c r="B44" s="2">
        <v>45875.632638888892</v>
      </c>
      <c r="C44" s="2">
        <v>45875.636805555558</v>
      </c>
      <c r="D44" s="2">
        <v>45875.667361111111</v>
      </c>
      <c r="E44" s="2">
        <v>45875.681250000001</v>
      </c>
      <c r="F44" s="4">
        <f>(Table1[[#This Row],[NurseTriageStart]]-Table1[[#This Row],[CheckInTime]])*24*60</f>
        <v>5.9999999986030161</v>
      </c>
      <c r="G44" s="4">
        <f>(Table1[[#This Row],[DoctorConsultStart]]-Table1[[#This Row],[NurseTriageStart]])*24*60</f>
        <v>43.999999996740371</v>
      </c>
      <c r="H44" s="4">
        <f>(Table1[[#This Row],[CheckOutTime]]-Table1[[#This Row],[CheckInTime]])*24*60</f>
        <v>69.999999997671694</v>
      </c>
    </row>
    <row r="45" spans="1:8" x14ac:dyDescent="0.25">
      <c r="A45" s="1" t="s">
        <v>48</v>
      </c>
      <c r="B45" s="2">
        <v>45875.513888888891</v>
      </c>
      <c r="C45" s="2">
        <v>45875.525000000001</v>
      </c>
      <c r="D45" s="2">
        <v>45875.542361111111</v>
      </c>
      <c r="E45" s="2">
        <v>45875.557638888888</v>
      </c>
      <c r="F45" s="4">
        <f>(Table1[[#This Row],[NurseTriageStart]]-Table1[[#This Row],[CheckInTime]])*24*60</f>
        <v>15.999999999767169</v>
      </c>
      <c r="G45" s="4">
        <f>(Table1[[#This Row],[DoctorConsultStart]]-Table1[[#This Row],[NurseTriageStart]])*24*60</f>
        <v>24.999999997671694</v>
      </c>
      <c r="H45" s="4">
        <f>(Table1[[#This Row],[CheckOutTime]]-Table1[[#This Row],[CheckInTime]])*24*60</f>
        <v>62.999999995809048</v>
      </c>
    </row>
    <row r="46" spans="1:8" x14ac:dyDescent="0.25">
      <c r="A46" s="1" t="s">
        <v>49</v>
      </c>
      <c r="B46" s="2">
        <v>45875.477083333331</v>
      </c>
      <c r="C46" s="2">
        <v>45875.488194444442</v>
      </c>
      <c r="D46" s="2">
        <v>45875.526388888888</v>
      </c>
      <c r="E46" s="2">
        <v>45875.534722222219</v>
      </c>
      <c r="F46" s="4">
        <f>(Table1[[#This Row],[NurseTriageStart]]-Table1[[#This Row],[CheckInTime]])*24*60</f>
        <v>15.999999999767169</v>
      </c>
      <c r="G46" s="4">
        <f>(Table1[[#This Row],[DoctorConsultStart]]-Table1[[#This Row],[NurseTriageStart]])*24*60</f>
        <v>55.000000001164153</v>
      </c>
      <c r="H46" s="4">
        <f>(Table1[[#This Row],[CheckOutTime]]-Table1[[#This Row],[CheckInTime]])*24*60</f>
        <v>82.999999998137355</v>
      </c>
    </row>
    <row r="47" spans="1:8" x14ac:dyDescent="0.25">
      <c r="A47" s="1" t="s">
        <v>50</v>
      </c>
      <c r="B47" s="2">
        <v>45875.476388888892</v>
      </c>
      <c r="C47" s="2">
        <v>45875.481944444444</v>
      </c>
      <c r="D47" s="2">
        <v>45875.526388888888</v>
      </c>
      <c r="E47" s="2">
        <v>45875.533333333333</v>
      </c>
      <c r="F47" s="4">
        <f>(Table1[[#This Row],[NurseTriageStart]]-Table1[[#This Row],[CheckInTime]])*24*60</f>
        <v>7.9999999946448952</v>
      </c>
      <c r="G47" s="4">
        <f>(Table1[[#This Row],[DoctorConsultStart]]-Table1[[#This Row],[NurseTriageStart]])*24*60</f>
        <v>63.999999999068677</v>
      </c>
      <c r="H47" s="4">
        <f>(Table1[[#This Row],[CheckOutTime]]-Table1[[#This Row],[CheckInTime]])*24*60</f>
        <v>81.999999994877726</v>
      </c>
    </row>
    <row r="48" spans="1:8" x14ac:dyDescent="0.25">
      <c r="A48" s="1" t="s">
        <v>51</v>
      </c>
      <c r="B48" s="2">
        <v>45875.624305555553</v>
      </c>
      <c r="C48" s="2">
        <v>45875.62777777778</v>
      </c>
      <c r="D48" s="2">
        <v>45875.660416666666</v>
      </c>
      <c r="E48" s="2">
        <v>45875.67291666667</v>
      </c>
      <c r="F48" s="4">
        <f>(Table1[[#This Row],[NurseTriageStart]]-Table1[[#This Row],[CheckInTime]])*24*60</f>
        <v>5.0000000058207661</v>
      </c>
      <c r="G48" s="4">
        <f>(Table1[[#This Row],[DoctorConsultStart]]-Table1[[#This Row],[NurseTriageStart]])*24*60</f>
        <v>46.999999996041879</v>
      </c>
      <c r="H48" s="4">
        <f>(Table1[[#This Row],[CheckOutTime]]-Table1[[#This Row],[CheckInTime]])*24*60</f>
        <v>70.000000008149073</v>
      </c>
    </row>
    <row r="49" spans="1:8" x14ac:dyDescent="0.25">
      <c r="A49" s="1" t="s">
        <v>52</v>
      </c>
      <c r="B49" s="2">
        <v>45875.479166666664</v>
      </c>
      <c r="C49" s="2">
        <v>45875.492361111108</v>
      </c>
      <c r="D49" s="2">
        <v>45875.536805555559</v>
      </c>
      <c r="E49" s="2">
        <v>45875.545138888891</v>
      </c>
      <c r="F49" s="4">
        <f>(Table1[[#This Row],[NurseTriageStart]]-Table1[[#This Row],[CheckInTime]])*24*60</f>
        <v>18.999999999068677</v>
      </c>
      <c r="G49" s="4">
        <f>(Table1[[#This Row],[DoctorConsultStart]]-Table1[[#This Row],[NurseTriageStart]])*24*60</f>
        <v>64.000000009546056</v>
      </c>
      <c r="H49" s="4">
        <f>(Table1[[#This Row],[CheckOutTime]]-Table1[[#This Row],[CheckInTime]])*24*60</f>
        <v>95.000000005820766</v>
      </c>
    </row>
    <row r="50" spans="1:8" x14ac:dyDescent="0.25">
      <c r="A50" s="1" t="s">
        <v>53</v>
      </c>
      <c r="B50" s="2">
        <v>45875.474305555559</v>
      </c>
      <c r="C50" s="2">
        <v>45875.484027777777</v>
      </c>
      <c r="D50" s="2">
        <v>45875.49722222222</v>
      </c>
      <c r="E50" s="2">
        <v>45875.504166666666</v>
      </c>
      <c r="F50" s="4">
        <f>(Table1[[#This Row],[NurseTriageStart]]-Table1[[#This Row],[CheckInTime]])*24*60</f>
        <v>13.999999993247911</v>
      </c>
      <c r="G50" s="4">
        <f>(Table1[[#This Row],[DoctorConsultStart]]-Table1[[#This Row],[NurseTriageStart]])*24*60</f>
        <v>18.999999999068677</v>
      </c>
      <c r="H50" s="4">
        <f>(Table1[[#This Row],[CheckOutTime]]-Table1[[#This Row],[CheckInTime]])*24*60</f>
        <v>42.999999993480742</v>
      </c>
    </row>
    <row r="51" spans="1:8" x14ac:dyDescent="0.25">
      <c r="A51" s="1" t="s">
        <v>54</v>
      </c>
      <c r="B51" s="2">
        <v>45875.4</v>
      </c>
      <c r="C51" s="2">
        <v>45875.410416666666</v>
      </c>
      <c r="D51" s="2">
        <v>45875.432638888888</v>
      </c>
      <c r="E51" s="2">
        <v>45875.445138888892</v>
      </c>
      <c r="F51" s="4">
        <f>(Table1[[#This Row],[NurseTriageStart]]-Table1[[#This Row],[CheckInTime]])*24*60</f>
        <v>14.99999999650754</v>
      </c>
      <c r="G51" s="4">
        <f>(Table1[[#This Row],[DoctorConsultStart]]-Table1[[#This Row],[NurseTriageStart]])*24*60</f>
        <v>31.999999999534339</v>
      </c>
      <c r="H51" s="4">
        <f>(Table1[[#This Row],[CheckOutTime]]-Table1[[#This Row],[CheckInTime]])*24*60</f>
        <v>65.000000002328306</v>
      </c>
    </row>
    <row r="52" spans="1:8" x14ac:dyDescent="0.25">
      <c r="A52" s="1" t="s">
        <v>55</v>
      </c>
      <c r="B52" s="2">
        <v>45875.476388888892</v>
      </c>
      <c r="C52" s="2">
        <v>45875.481249999997</v>
      </c>
      <c r="D52" s="2">
        <v>45875.511805555558</v>
      </c>
      <c r="E52" s="2">
        <v>45875.522222222222</v>
      </c>
      <c r="F52" s="4">
        <f>(Table1[[#This Row],[NurseTriageStart]]-Table1[[#This Row],[CheckInTime]])*24*60</f>
        <v>6.9999999913852662</v>
      </c>
      <c r="G52" s="4">
        <f>(Table1[[#This Row],[DoctorConsultStart]]-Table1[[#This Row],[NurseTriageStart]])*24*60</f>
        <v>44.00000000721775</v>
      </c>
      <c r="H52" s="4">
        <f>(Table1[[#This Row],[CheckOutTime]]-Table1[[#This Row],[CheckInTime]])*24*60</f>
        <v>65.999999995110556</v>
      </c>
    </row>
    <row r="53" spans="1:8" x14ac:dyDescent="0.25">
      <c r="A53" s="1" t="s">
        <v>56</v>
      </c>
      <c r="B53" s="2">
        <v>45875.657638888886</v>
      </c>
      <c r="C53" s="2">
        <v>45875.663194444445</v>
      </c>
      <c r="D53" s="2">
        <v>45875.681944444441</v>
      </c>
      <c r="E53" s="2">
        <v>45875.690972222219</v>
      </c>
      <c r="F53" s="4">
        <f>(Table1[[#This Row],[NurseTriageStart]]-Table1[[#This Row],[CheckInTime]])*24*60</f>
        <v>8.0000000051222742</v>
      </c>
      <c r="G53" s="4">
        <f>(Table1[[#This Row],[DoctorConsultStart]]-Table1[[#This Row],[NurseTriageStart]])*24*60</f>
        <v>26.999999993713573</v>
      </c>
      <c r="H53" s="4">
        <f>(Table1[[#This Row],[CheckOutTime]]-Table1[[#This Row],[CheckInTime]])*24*60</f>
        <v>47.999999999301508</v>
      </c>
    </row>
    <row r="54" spans="1:8" x14ac:dyDescent="0.25">
      <c r="A54" s="1" t="s">
        <v>57</v>
      </c>
      <c r="B54" s="2">
        <v>45875.550694444442</v>
      </c>
      <c r="C54" s="2">
        <v>45875.555555555555</v>
      </c>
      <c r="D54" s="2">
        <v>45875.588194444441</v>
      </c>
      <c r="E54" s="2">
        <v>45875.59652777778</v>
      </c>
      <c r="F54" s="4">
        <f>(Table1[[#This Row],[NurseTriageStart]]-Table1[[#This Row],[CheckInTime]])*24*60</f>
        <v>7.0000000018626451</v>
      </c>
      <c r="G54" s="4">
        <f>(Table1[[#This Row],[DoctorConsultStart]]-Table1[[#This Row],[NurseTriageStart]])*24*60</f>
        <v>46.999999996041879</v>
      </c>
      <c r="H54" s="4">
        <f>(Table1[[#This Row],[CheckOutTime]]-Table1[[#This Row],[CheckInTime]])*24*60</f>
        <v>66.000000005587935</v>
      </c>
    </row>
    <row r="55" spans="1:8" x14ac:dyDescent="0.25">
      <c r="A55" s="1" t="s">
        <v>58</v>
      </c>
      <c r="B55" s="2">
        <v>45875.616666666669</v>
      </c>
      <c r="C55" s="2">
        <v>45875.620833333334</v>
      </c>
      <c r="D55" s="2">
        <v>45875.648611111108</v>
      </c>
      <c r="E55" s="2">
        <v>45875.65625</v>
      </c>
      <c r="F55" s="4">
        <f>(Table1[[#This Row],[NurseTriageStart]]-Table1[[#This Row],[CheckInTime]])*24*60</f>
        <v>5.9999999986030161</v>
      </c>
      <c r="G55" s="4">
        <f>(Table1[[#This Row],[DoctorConsultStart]]-Table1[[#This Row],[NurseTriageStart]])*24*60</f>
        <v>39.999999994179234</v>
      </c>
      <c r="H55" s="4">
        <f>(Table1[[#This Row],[CheckOutTime]]-Table1[[#This Row],[CheckInTime]])*24*60</f>
        <v>56.999999997206032</v>
      </c>
    </row>
    <row r="56" spans="1:8" x14ac:dyDescent="0.25">
      <c r="A56" s="1" t="s">
        <v>59</v>
      </c>
      <c r="B56" s="2">
        <v>45875.518750000003</v>
      </c>
      <c r="C56" s="2">
        <v>45875.530555555553</v>
      </c>
      <c r="D56" s="2">
        <v>45875.567361111112</v>
      </c>
      <c r="E56" s="2">
        <v>45875.574305555558</v>
      </c>
      <c r="F56" s="4">
        <f>(Table1[[#This Row],[NurseTriageStart]]-Table1[[#This Row],[CheckInTime]])*24*60</f>
        <v>16.999999992549419</v>
      </c>
      <c r="G56" s="4">
        <f>(Table1[[#This Row],[DoctorConsultStart]]-Table1[[#This Row],[NurseTriageStart]])*24*60</f>
        <v>53.000000005122274</v>
      </c>
      <c r="H56" s="4">
        <f>(Table1[[#This Row],[CheckOutTime]]-Table1[[#This Row],[CheckInTime]])*24*60</f>
        <v>79.999999998835847</v>
      </c>
    </row>
    <row r="57" spans="1:8" x14ac:dyDescent="0.25">
      <c r="A57" s="1" t="s">
        <v>60</v>
      </c>
      <c r="B57" s="2">
        <v>45875.574999999997</v>
      </c>
      <c r="C57" s="2">
        <v>45875.587500000001</v>
      </c>
      <c r="D57" s="2">
        <v>45875.615972222222</v>
      </c>
      <c r="E57" s="2">
        <v>45875.62777777778</v>
      </c>
      <c r="F57" s="4">
        <f>(Table1[[#This Row],[NurseTriageStart]]-Table1[[#This Row],[CheckInTime]])*24*60</f>
        <v>18.000000006286427</v>
      </c>
      <c r="G57" s="4">
        <f>(Table1[[#This Row],[DoctorConsultStart]]-Table1[[#This Row],[NurseTriageStart]])*24*60</f>
        <v>40.999999997438863</v>
      </c>
      <c r="H57" s="4">
        <f>(Table1[[#This Row],[CheckOutTime]]-Table1[[#This Row],[CheckInTime]])*24*60</f>
        <v>76.000000006752089</v>
      </c>
    </row>
    <row r="58" spans="1:8" x14ac:dyDescent="0.25">
      <c r="A58" s="1" t="s">
        <v>61</v>
      </c>
      <c r="B58" s="2">
        <v>45875.652777777781</v>
      </c>
      <c r="C58" s="2">
        <v>45875.65625</v>
      </c>
      <c r="D58" s="2">
        <v>45875.685416666667</v>
      </c>
      <c r="E58" s="2">
        <v>45875.696527777778</v>
      </c>
      <c r="F58" s="4">
        <f>(Table1[[#This Row],[NurseTriageStart]]-Table1[[#This Row],[CheckInTime]])*24*60</f>
        <v>4.9999999953433871</v>
      </c>
      <c r="G58" s="4">
        <f>(Table1[[#This Row],[DoctorConsultStart]]-Table1[[#This Row],[NurseTriageStart]])*24*60</f>
        <v>42.000000000698492</v>
      </c>
      <c r="H58" s="4">
        <f>(Table1[[#This Row],[CheckOutTime]]-Table1[[#This Row],[CheckInTime]])*24*60</f>
        <v>62.999999995809048</v>
      </c>
    </row>
    <row r="59" spans="1:8" x14ac:dyDescent="0.25">
      <c r="A59" s="1" t="s">
        <v>62</v>
      </c>
      <c r="B59" s="2">
        <v>45875.409722222219</v>
      </c>
      <c r="C59" s="2">
        <v>45875.416666666664</v>
      </c>
      <c r="D59" s="2">
        <v>45875.448611111111</v>
      </c>
      <c r="E59" s="2">
        <v>45875.456250000003</v>
      </c>
      <c r="F59" s="4">
        <f>(Table1[[#This Row],[NurseTriageStart]]-Table1[[#This Row],[CheckInTime]])*24*60</f>
        <v>10.000000001164153</v>
      </c>
      <c r="G59" s="4">
        <f>(Table1[[#This Row],[DoctorConsultStart]]-Table1[[#This Row],[NurseTriageStart]])*24*60</f>
        <v>46.000000003259629</v>
      </c>
      <c r="H59" s="4">
        <f>(Table1[[#This Row],[CheckOutTime]]-Table1[[#This Row],[CheckInTime]])*24*60</f>
        <v>67.000000008847564</v>
      </c>
    </row>
    <row r="60" spans="1:8" x14ac:dyDescent="0.25">
      <c r="A60" s="1" t="s">
        <v>63</v>
      </c>
      <c r="B60" s="2">
        <v>45875.572916666664</v>
      </c>
      <c r="C60" s="2">
        <v>45875.576388888891</v>
      </c>
      <c r="D60" s="2">
        <v>45875.613194444442</v>
      </c>
      <c r="E60" s="2">
        <v>45875.622916666667</v>
      </c>
      <c r="F60" s="4">
        <f>(Table1[[#This Row],[NurseTriageStart]]-Table1[[#This Row],[CheckInTime]])*24*60</f>
        <v>5.0000000058207661</v>
      </c>
      <c r="G60" s="4">
        <f>(Table1[[#This Row],[DoctorConsultStart]]-Table1[[#This Row],[NurseTriageStart]])*24*60</f>
        <v>52.999999994644895</v>
      </c>
      <c r="H60" s="4">
        <f>(Table1[[#This Row],[CheckOutTime]]-Table1[[#This Row],[CheckInTime]])*24*60</f>
        <v>72.000000004190952</v>
      </c>
    </row>
    <row r="61" spans="1:8" x14ac:dyDescent="0.25">
      <c r="A61" s="1" t="s">
        <v>64</v>
      </c>
      <c r="B61" s="2">
        <v>45875.594444444447</v>
      </c>
      <c r="C61" s="2">
        <v>45875.599305555559</v>
      </c>
      <c r="D61" s="2">
        <v>45875.637499999997</v>
      </c>
      <c r="E61" s="2">
        <v>45875.644444444442</v>
      </c>
      <c r="F61" s="4">
        <f>(Table1[[#This Row],[NurseTriageStart]]-Table1[[#This Row],[CheckInTime]])*24*60</f>
        <v>7.0000000018626451</v>
      </c>
      <c r="G61" s="4">
        <f>(Table1[[#This Row],[DoctorConsultStart]]-Table1[[#This Row],[NurseTriageStart]])*24*60</f>
        <v>54.999999990686774</v>
      </c>
      <c r="H61" s="4">
        <f>(Table1[[#This Row],[CheckOutTime]]-Table1[[#This Row],[CheckInTime]])*24*60</f>
        <v>71.999999993713573</v>
      </c>
    </row>
    <row r="62" spans="1:8" x14ac:dyDescent="0.25">
      <c r="A62" s="1" t="s">
        <v>65</v>
      </c>
      <c r="B62" s="2">
        <v>45875.493750000001</v>
      </c>
      <c r="C62" s="2">
        <v>45875.504861111112</v>
      </c>
      <c r="D62" s="2">
        <v>45875.540277777778</v>
      </c>
      <c r="E62" s="2">
        <v>45875.556250000001</v>
      </c>
      <c r="F62" s="4">
        <f>(Table1[[#This Row],[NurseTriageStart]]-Table1[[#This Row],[CheckInTime]])*24*60</f>
        <v>15.999999999767169</v>
      </c>
      <c r="G62" s="4">
        <f>(Table1[[#This Row],[DoctorConsultStart]]-Table1[[#This Row],[NurseTriageStart]])*24*60</f>
        <v>50.999999998603016</v>
      </c>
      <c r="H62" s="4">
        <f>(Table1[[#This Row],[CheckOutTime]]-Table1[[#This Row],[CheckInTime]])*24*60</f>
        <v>90</v>
      </c>
    </row>
    <row r="63" spans="1:8" x14ac:dyDescent="0.25">
      <c r="A63" s="1" t="s">
        <v>66</v>
      </c>
      <c r="B63" s="2">
        <v>45875.378472222219</v>
      </c>
      <c r="C63" s="2">
        <v>45875.383333333331</v>
      </c>
      <c r="D63" s="2">
        <v>45875.425694444442</v>
      </c>
      <c r="E63" s="2">
        <v>45875.435416666667</v>
      </c>
      <c r="F63" s="4">
        <f>(Table1[[#This Row],[NurseTriageStart]]-Table1[[#This Row],[CheckInTime]])*24*60</f>
        <v>7.0000000018626451</v>
      </c>
      <c r="G63" s="4">
        <f>(Table1[[#This Row],[DoctorConsultStart]]-Table1[[#This Row],[NurseTriageStart]])*24*60</f>
        <v>60.999999999767169</v>
      </c>
      <c r="H63" s="4">
        <f>(Table1[[#This Row],[CheckOutTime]]-Table1[[#This Row],[CheckInTime]])*24*60</f>
        <v>82.000000005355105</v>
      </c>
    </row>
    <row r="64" spans="1:8" x14ac:dyDescent="0.25">
      <c r="A64" s="1" t="s">
        <v>67</v>
      </c>
      <c r="B64" s="2">
        <v>45875.584027777775</v>
      </c>
      <c r="C64" s="2">
        <v>45875.590277777781</v>
      </c>
      <c r="D64" s="2">
        <v>45875.630555555559</v>
      </c>
      <c r="E64" s="2">
        <v>45875.645138888889</v>
      </c>
      <c r="F64" s="4">
        <f>(Table1[[#This Row],[NurseTriageStart]]-Table1[[#This Row],[CheckInTime]])*24*60</f>
        <v>9.0000000083819032</v>
      </c>
      <c r="G64" s="4">
        <f>(Table1[[#This Row],[DoctorConsultStart]]-Table1[[#This Row],[NurseTriageStart]])*24*60</f>
        <v>58.000000000465661</v>
      </c>
      <c r="H64" s="4">
        <f>(Table1[[#This Row],[CheckOutTime]]-Table1[[#This Row],[CheckInTime]])*24*60</f>
        <v>88.000000003958121</v>
      </c>
    </row>
    <row r="65" spans="1:8" x14ac:dyDescent="0.25">
      <c r="A65" s="1" t="s">
        <v>68</v>
      </c>
      <c r="B65" s="2">
        <v>45875.454861111109</v>
      </c>
      <c r="C65" s="2">
        <v>45875.468055555553</v>
      </c>
      <c r="D65" s="2">
        <v>45875.49722222222</v>
      </c>
      <c r="E65" s="2">
        <v>45875.508333333331</v>
      </c>
      <c r="F65" s="4">
        <f>(Table1[[#This Row],[NurseTriageStart]]-Table1[[#This Row],[CheckInTime]])*24*60</f>
        <v>18.999999999068677</v>
      </c>
      <c r="G65" s="4">
        <f>(Table1[[#This Row],[DoctorConsultStart]]-Table1[[#This Row],[NurseTriageStart]])*24*60</f>
        <v>42.000000000698492</v>
      </c>
      <c r="H65" s="4">
        <f>(Table1[[#This Row],[CheckOutTime]]-Table1[[#This Row],[CheckInTime]])*24*60</f>
        <v>76.999999999534339</v>
      </c>
    </row>
    <row r="66" spans="1:8" x14ac:dyDescent="0.25">
      <c r="A66" s="1" t="s">
        <v>69</v>
      </c>
      <c r="B66" s="2">
        <v>45875.552083333336</v>
      </c>
      <c r="C66" s="2">
        <v>45875.556944444441</v>
      </c>
      <c r="D66" s="2">
        <v>45875.586805555555</v>
      </c>
      <c r="E66" s="2">
        <v>45875.6</v>
      </c>
      <c r="F66" s="4">
        <f>(Table1[[#This Row],[NurseTriageStart]]-Table1[[#This Row],[CheckInTime]])*24*60</f>
        <v>6.9999999913852662</v>
      </c>
      <c r="G66" s="4">
        <f>(Table1[[#This Row],[DoctorConsultStart]]-Table1[[#This Row],[NurseTriageStart]])*24*60</f>
        <v>43.000000003958121</v>
      </c>
      <c r="H66" s="4">
        <f>(Table1[[#This Row],[CheckOutTime]]-Table1[[#This Row],[CheckInTime]])*24*60</f>
        <v>68.999999994412065</v>
      </c>
    </row>
    <row r="67" spans="1:8" x14ac:dyDescent="0.25">
      <c r="A67" s="1" t="s">
        <v>70</v>
      </c>
      <c r="B67" s="2">
        <v>45875.598611111112</v>
      </c>
      <c r="C67" s="2">
        <v>45875.606944444444</v>
      </c>
      <c r="D67" s="2">
        <v>45875.638888888891</v>
      </c>
      <c r="E67" s="2">
        <v>45875.646527777775</v>
      </c>
      <c r="F67" s="4">
        <f>(Table1[[#This Row],[NurseTriageStart]]-Table1[[#This Row],[CheckInTime]])*24*60</f>
        <v>11.999999997206032</v>
      </c>
      <c r="G67" s="4">
        <f>(Table1[[#This Row],[DoctorConsultStart]]-Table1[[#This Row],[NurseTriageStart]])*24*60</f>
        <v>46.000000003259629</v>
      </c>
      <c r="H67" s="4">
        <f>(Table1[[#This Row],[CheckOutTime]]-Table1[[#This Row],[CheckInTime]])*24*60</f>
        <v>68.999999994412065</v>
      </c>
    </row>
    <row r="68" spans="1:8" x14ac:dyDescent="0.25">
      <c r="A68" s="1" t="s">
        <v>71</v>
      </c>
      <c r="B68" s="2">
        <v>45875.462500000001</v>
      </c>
      <c r="C68" s="2">
        <v>45875.472916666666</v>
      </c>
      <c r="D68" s="2">
        <v>45875.486805555556</v>
      </c>
      <c r="E68" s="2">
        <v>45875.5</v>
      </c>
      <c r="F68" s="4">
        <f>(Table1[[#This Row],[NurseTriageStart]]-Table1[[#This Row],[CheckInTime]])*24*60</f>
        <v>14.99999999650754</v>
      </c>
      <c r="G68" s="4">
        <f>(Table1[[#This Row],[DoctorConsultStart]]-Table1[[#This Row],[NurseTriageStart]])*24*60</f>
        <v>20.000000002328306</v>
      </c>
      <c r="H68" s="4">
        <f>(Table1[[#This Row],[CheckOutTime]]-Table1[[#This Row],[CheckInTime]])*24*60</f>
        <v>53.999999997904524</v>
      </c>
    </row>
    <row r="69" spans="1:8" x14ac:dyDescent="0.25">
      <c r="A69" s="1" t="s">
        <v>72</v>
      </c>
      <c r="B69" s="2">
        <v>45875.446527777778</v>
      </c>
      <c r="C69" s="2">
        <v>45875.45</v>
      </c>
      <c r="D69" s="2">
        <v>45875.491666666669</v>
      </c>
      <c r="E69" s="2">
        <v>45875.502083333333</v>
      </c>
      <c r="F69" s="4">
        <f>(Table1[[#This Row],[NurseTriageStart]]-Table1[[#This Row],[CheckInTime]])*24*60</f>
        <v>4.9999999953433871</v>
      </c>
      <c r="G69" s="4">
        <f>(Table1[[#This Row],[DoctorConsultStart]]-Table1[[#This Row],[NurseTriageStart]])*24*60</f>
        <v>60.000000006984919</v>
      </c>
      <c r="H69" s="4">
        <f>(Table1[[#This Row],[CheckOutTime]]-Table1[[#This Row],[CheckInTime]])*24*60</f>
        <v>79.999999998835847</v>
      </c>
    </row>
    <row r="70" spans="1:8" x14ac:dyDescent="0.25">
      <c r="A70" s="1" t="s">
        <v>73</v>
      </c>
      <c r="B70" s="2">
        <v>45875.492361111108</v>
      </c>
      <c r="C70" s="2">
        <v>45875.5</v>
      </c>
      <c r="D70" s="2">
        <v>45875.536805555559</v>
      </c>
      <c r="E70" s="2">
        <v>45875.544444444444</v>
      </c>
      <c r="F70" s="4">
        <f>(Table1[[#This Row],[NurseTriageStart]]-Table1[[#This Row],[CheckInTime]])*24*60</f>
        <v>11.000000004423782</v>
      </c>
      <c r="G70" s="4">
        <f>(Table1[[#This Row],[DoctorConsultStart]]-Table1[[#This Row],[NurseTriageStart]])*24*60</f>
        <v>53.000000005122274</v>
      </c>
      <c r="H70" s="4">
        <f>(Table1[[#This Row],[CheckOutTime]]-Table1[[#This Row],[CheckInTime]])*24*60</f>
        <v>75.00000000349246</v>
      </c>
    </row>
    <row r="71" spans="1:8" x14ac:dyDescent="0.25">
      <c r="A71" s="1" t="s">
        <v>74</v>
      </c>
      <c r="B71" s="2">
        <v>45875.657638888886</v>
      </c>
      <c r="C71" s="2">
        <v>45875.669444444444</v>
      </c>
      <c r="D71" s="2">
        <v>45875.688194444447</v>
      </c>
      <c r="E71" s="2">
        <v>45875.700694444444</v>
      </c>
      <c r="F71" s="4">
        <f>(Table1[[#This Row],[NurseTriageStart]]-Table1[[#This Row],[CheckInTime]])*24*60</f>
        <v>17.000000003026798</v>
      </c>
      <c r="G71" s="4">
        <f>(Table1[[#This Row],[DoctorConsultStart]]-Table1[[#This Row],[NurseTriageStart]])*24*60</f>
        <v>27.000000004190952</v>
      </c>
      <c r="H71" s="4">
        <f>(Table1[[#This Row],[CheckOutTime]]-Table1[[#This Row],[CheckInTime]])*24*60</f>
        <v>62.000000003026798</v>
      </c>
    </row>
    <row r="72" spans="1:8" x14ac:dyDescent="0.25">
      <c r="A72" s="1" t="s">
        <v>75</v>
      </c>
      <c r="B72" s="2">
        <v>45875.494444444441</v>
      </c>
      <c r="C72" s="2">
        <v>45875.5</v>
      </c>
      <c r="D72" s="2">
        <v>45875.517361111109</v>
      </c>
      <c r="E72" s="2">
        <v>45875.533333333333</v>
      </c>
      <c r="F72" s="4">
        <f>(Table1[[#This Row],[NurseTriageStart]]-Table1[[#This Row],[CheckInTime]])*24*60</f>
        <v>8.0000000051222742</v>
      </c>
      <c r="G72" s="4">
        <f>(Table1[[#This Row],[DoctorConsultStart]]-Table1[[#This Row],[NurseTriageStart]])*24*60</f>
        <v>24.999999997671694</v>
      </c>
      <c r="H72" s="4">
        <f>(Table1[[#This Row],[CheckOutTime]]-Table1[[#This Row],[CheckInTime]])*24*60</f>
        <v>56.000000004423782</v>
      </c>
    </row>
    <row r="73" spans="1:8" x14ac:dyDescent="0.25">
      <c r="A73" s="1" t="s">
        <v>76</v>
      </c>
      <c r="B73" s="2">
        <v>45875.631944444445</v>
      </c>
      <c r="C73" s="2">
        <v>45875.63958333333</v>
      </c>
      <c r="D73" s="2">
        <v>45875.675000000003</v>
      </c>
      <c r="E73" s="2">
        <v>45875.682638888888</v>
      </c>
      <c r="F73" s="4">
        <f>(Table1[[#This Row],[NurseTriageStart]]-Table1[[#This Row],[CheckInTime]])*24*60</f>
        <v>10.999999993946403</v>
      </c>
      <c r="G73" s="4">
        <f>(Table1[[#This Row],[DoctorConsultStart]]-Table1[[#This Row],[NurseTriageStart]])*24*60</f>
        <v>51.000000009080395</v>
      </c>
      <c r="H73" s="4">
        <f>(Table1[[#This Row],[CheckOutTime]]-Table1[[#This Row],[CheckInTime]])*24*60</f>
        <v>72.999999996973202</v>
      </c>
    </row>
    <row r="74" spans="1:8" x14ac:dyDescent="0.25">
      <c r="A74" s="1" t="s">
        <v>77</v>
      </c>
      <c r="B74" s="2">
        <v>45875.574305555558</v>
      </c>
      <c r="C74" s="2">
        <v>45875.581944444442</v>
      </c>
      <c r="D74" s="2">
        <v>45875.613194444442</v>
      </c>
      <c r="E74" s="2">
        <v>45875.621527777781</v>
      </c>
      <c r="F74" s="4">
        <f>(Table1[[#This Row],[NurseTriageStart]]-Table1[[#This Row],[CheckInTime]])*24*60</f>
        <v>10.999999993946403</v>
      </c>
      <c r="G74" s="4">
        <f>(Table1[[#This Row],[DoctorConsultStart]]-Table1[[#This Row],[NurseTriageStart]])*24*60</f>
        <v>45</v>
      </c>
      <c r="H74" s="4">
        <f>(Table1[[#This Row],[CheckOutTime]]-Table1[[#This Row],[CheckInTime]])*24*60</f>
        <v>68.000000001629815</v>
      </c>
    </row>
    <row r="75" spans="1:8" x14ac:dyDescent="0.25">
      <c r="A75" s="1" t="s">
        <v>78</v>
      </c>
      <c r="B75" s="2">
        <v>45875.503472222219</v>
      </c>
      <c r="C75" s="2">
        <v>45875.51666666667</v>
      </c>
      <c r="D75" s="2">
        <v>45875.547222222223</v>
      </c>
      <c r="E75" s="2">
        <v>45875.560416666667</v>
      </c>
      <c r="F75" s="4">
        <f>(Table1[[#This Row],[NurseTriageStart]]-Table1[[#This Row],[CheckInTime]])*24*60</f>
        <v>19.000000009546056</v>
      </c>
      <c r="G75" s="4">
        <f>(Table1[[#This Row],[DoctorConsultStart]]-Table1[[#This Row],[NurseTriageStart]])*24*60</f>
        <v>43.999999996740371</v>
      </c>
      <c r="H75" s="4">
        <f>(Table1[[#This Row],[CheckOutTime]]-Table1[[#This Row],[CheckInTime]])*24*60</f>
        <v>82.000000005355105</v>
      </c>
    </row>
    <row r="76" spans="1:8" x14ac:dyDescent="0.25">
      <c r="A76" s="1" t="s">
        <v>79</v>
      </c>
      <c r="B76" s="2">
        <v>45875.611805555556</v>
      </c>
      <c r="C76" s="2">
        <v>45875.615277777775</v>
      </c>
      <c r="D76" s="2">
        <v>45875.658333333333</v>
      </c>
      <c r="E76" s="2">
        <v>45875.668749999997</v>
      </c>
      <c r="F76" s="4">
        <f>(Table1[[#This Row],[NurseTriageStart]]-Table1[[#This Row],[CheckInTime]])*24*60</f>
        <v>4.9999999953433871</v>
      </c>
      <c r="G76" s="4">
        <f>(Table1[[#This Row],[DoctorConsultStart]]-Table1[[#This Row],[NurseTriageStart]])*24*60</f>
        <v>62.000000003026798</v>
      </c>
      <c r="H76" s="4">
        <f>(Table1[[#This Row],[CheckOutTime]]-Table1[[#This Row],[CheckInTime]])*24*60</f>
        <v>81.999999994877726</v>
      </c>
    </row>
    <row r="77" spans="1:8" x14ac:dyDescent="0.25">
      <c r="A77" s="1" t="s">
        <v>80</v>
      </c>
      <c r="B77" s="2">
        <v>45875.444444444445</v>
      </c>
      <c r="C77" s="2">
        <v>45875.447916666664</v>
      </c>
      <c r="D77" s="2">
        <v>45875.493055555555</v>
      </c>
      <c r="E77" s="2">
        <v>45875.507638888892</v>
      </c>
      <c r="F77" s="4">
        <f>(Table1[[#This Row],[NurseTriageStart]]-Table1[[#This Row],[CheckInTime]])*24*60</f>
        <v>4.9999999953433871</v>
      </c>
      <c r="G77" s="4">
        <f>(Table1[[#This Row],[DoctorConsultStart]]-Table1[[#This Row],[NurseTriageStart]])*24*60</f>
        <v>65.000000002328306</v>
      </c>
      <c r="H77" s="4">
        <f>(Table1[[#This Row],[CheckOutTime]]-Table1[[#This Row],[CheckInTime]])*24*60</f>
        <v>91.000000003259629</v>
      </c>
    </row>
    <row r="78" spans="1:8" x14ac:dyDescent="0.25">
      <c r="A78" s="1" t="s">
        <v>81</v>
      </c>
      <c r="B78" s="2">
        <v>45875.445833333331</v>
      </c>
      <c r="C78" s="2">
        <v>45875.451388888891</v>
      </c>
      <c r="D78" s="2">
        <v>45875.497916666667</v>
      </c>
      <c r="E78" s="2">
        <v>45875.506944444445</v>
      </c>
      <c r="F78" s="4">
        <f>(Table1[[#This Row],[NurseTriageStart]]-Table1[[#This Row],[CheckInTime]])*24*60</f>
        <v>8.0000000051222742</v>
      </c>
      <c r="G78" s="4">
        <f>(Table1[[#This Row],[DoctorConsultStart]]-Table1[[#This Row],[NurseTriageStart]])*24*60</f>
        <v>66.999999998370185</v>
      </c>
      <c r="H78" s="4">
        <f>(Table1[[#This Row],[CheckOutTime]]-Table1[[#This Row],[CheckInTime]])*24*60</f>
        <v>88.000000003958121</v>
      </c>
    </row>
    <row r="79" spans="1:8" x14ac:dyDescent="0.25">
      <c r="A79" s="1" t="s">
        <v>82</v>
      </c>
      <c r="B79" s="2">
        <v>45875.590277777781</v>
      </c>
      <c r="C79" s="2">
        <v>45875.598611111112</v>
      </c>
      <c r="D79" s="2">
        <v>45875.623611111114</v>
      </c>
      <c r="E79" s="2">
        <v>45875.638888888891</v>
      </c>
      <c r="F79" s="4">
        <f>(Table1[[#This Row],[NurseTriageStart]]-Table1[[#This Row],[CheckInTime]])*24*60</f>
        <v>11.999999997206032</v>
      </c>
      <c r="G79" s="4">
        <f>(Table1[[#This Row],[DoctorConsultStart]]-Table1[[#This Row],[NurseTriageStart]])*24*60</f>
        <v>36.000000002095476</v>
      </c>
      <c r="H79" s="4">
        <f>(Table1[[#This Row],[CheckOutTime]]-Table1[[#This Row],[CheckInTime]])*24*60</f>
        <v>69.999999997671694</v>
      </c>
    </row>
    <row r="80" spans="1:8" x14ac:dyDescent="0.25">
      <c r="A80" s="1" t="s">
        <v>83</v>
      </c>
      <c r="B80" s="2">
        <v>45875.460416666669</v>
      </c>
      <c r="C80" s="2">
        <v>45875.470138888886</v>
      </c>
      <c r="D80" s="2">
        <v>45875.498611111114</v>
      </c>
      <c r="E80" s="2">
        <v>45875.505555555559</v>
      </c>
      <c r="F80" s="4">
        <f>(Table1[[#This Row],[NurseTriageStart]]-Table1[[#This Row],[CheckInTime]])*24*60</f>
        <v>13.999999993247911</v>
      </c>
      <c r="G80" s="4">
        <f>(Table1[[#This Row],[DoctorConsultStart]]-Table1[[#This Row],[NurseTriageStart]])*24*60</f>
        <v>41.000000007916242</v>
      </c>
      <c r="H80" s="4">
        <f>(Table1[[#This Row],[CheckOutTime]]-Table1[[#This Row],[CheckInTime]])*24*60</f>
        <v>65.000000002328306</v>
      </c>
    </row>
    <row r="81" spans="1:8" x14ac:dyDescent="0.25">
      <c r="A81" s="1" t="s">
        <v>84</v>
      </c>
      <c r="B81" s="2">
        <v>45875.438194444447</v>
      </c>
      <c r="C81" s="2">
        <v>45875.447916666664</v>
      </c>
      <c r="D81" s="2">
        <v>45875.481944444444</v>
      </c>
      <c r="E81" s="2">
        <v>45875.491666666669</v>
      </c>
      <c r="F81" s="4">
        <f>(Table1[[#This Row],[NurseTriageStart]]-Table1[[#This Row],[CheckInTime]])*24*60</f>
        <v>13.999999993247911</v>
      </c>
      <c r="G81" s="4">
        <f>(Table1[[#This Row],[DoctorConsultStart]]-Table1[[#This Row],[NurseTriageStart]])*24*60</f>
        <v>49.000000002561137</v>
      </c>
      <c r="H81" s="4">
        <f>(Table1[[#This Row],[CheckOutTime]]-Table1[[#This Row],[CheckInTime]])*24*60</f>
        <v>76.999999999534339</v>
      </c>
    </row>
    <row r="82" spans="1:8" x14ac:dyDescent="0.25">
      <c r="A82" s="1" t="s">
        <v>85</v>
      </c>
      <c r="B82" s="2">
        <v>45875.455555555556</v>
      </c>
      <c r="C82" s="2">
        <v>45875.468055555553</v>
      </c>
      <c r="D82" s="2">
        <v>45875.490277777775</v>
      </c>
      <c r="E82" s="2">
        <v>45875.504861111112</v>
      </c>
      <c r="F82" s="4">
        <f>(Table1[[#This Row],[NurseTriageStart]]-Table1[[#This Row],[CheckInTime]])*24*60</f>
        <v>17.999999995809048</v>
      </c>
      <c r="G82" s="4">
        <f>(Table1[[#This Row],[DoctorConsultStart]]-Table1[[#This Row],[NurseTriageStart]])*24*60</f>
        <v>31.999999999534339</v>
      </c>
      <c r="H82" s="4">
        <f>(Table1[[#This Row],[CheckOutTime]]-Table1[[#This Row],[CheckInTime]])*24*60</f>
        <v>71.000000000931323</v>
      </c>
    </row>
    <row r="83" spans="1:8" x14ac:dyDescent="0.25">
      <c r="A83" s="1" t="s">
        <v>86</v>
      </c>
      <c r="B83" s="2">
        <v>45875.463888888888</v>
      </c>
      <c r="C83" s="2">
        <v>45875.473611111112</v>
      </c>
      <c r="D83" s="2">
        <v>45875.486805555556</v>
      </c>
      <c r="E83" s="2">
        <v>45875.503472222219</v>
      </c>
      <c r="F83" s="4">
        <f>(Table1[[#This Row],[NurseTriageStart]]-Table1[[#This Row],[CheckInTime]])*24*60</f>
        <v>14.00000000372529</v>
      </c>
      <c r="G83" s="4">
        <f>(Table1[[#This Row],[DoctorConsultStart]]-Table1[[#This Row],[NurseTriageStart]])*24*60</f>
        <v>18.999999999068677</v>
      </c>
      <c r="H83" s="4">
        <f>(Table1[[#This Row],[CheckOutTime]]-Table1[[#This Row],[CheckInTime]])*24*60</f>
        <v>56.999999997206032</v>
      </c>
    </row>
    <row r="84" spans="1:8" x14ac:dyDescent="0.25">
      <c r="A84" s="1" t="s">
        <v>87</v>
      </c>
      <c r="B84" s="2">
        <v>45875.440972222219</v>
      </c>
      <c r="C84" s="2">
        <v>45875.453472222223</v>
      </c>
      <c r="D84" s="2">
        <v>45875.486111111109</v>
      </c>
      <c r="E84" s="2">
        <v>45875.497916666667</v>
      </c>
      <c r="F84" s="4">
        <f>(Table1[[#This Row],[NurseTriageStart]]-Table1[[#This Row],[CheckInTime]])*24*60</f>
        <v>18.000000006286427</v>
      </c>
      <c r="G84" s="4">
        <f>(Table1[[#This Row],[DoctorConsultStart]]-Table1[[#This Row],[NurseTriageStart]])*24*60</f>
        <v>46.999999996041879</v>
      </c>
      <c r="H84" s="4">
        <f>(Table1[[#This Row],[CheckOutTime]]-Table1[[#This Row],[CheckInTime]])*24*60</f>
        <v>82.000000005355105</v>
      </c>
    </row>
    <row r="85" spans="1:8" x14ac:dyDescent="0.25">
      <c r="A85" s="1" t="s">
        <v>88</v>
      </c>
      <c r="B85" s="2">
        <v>45875.633333333331</v>
      </c>
      <c r="C85" s="2">
        <v>45875.636805555558</v>
      </c>
      <c r="D85" s="2">
        <v>45875.678472222222</v>
      </c>
      <c r="E85" s="2">
        <v>45875.695138888892</v>
      </c>
      <c r="F85" s="4">
        <f>(Table1[[#This Row],[NurseTriageStart]]-Table1[[#This Row],[CheckInTime]])*24*60</f>
        <v>5.0000000058207661</v>
      </c>
      <c r="G85" s="4">
        <f>(Table1[[#This Row],[DoctorConsultStart]]-Table1[[#This Row],[NurseTriageStart]])*24*60</f>
        <v>59.99999999650754</v>
      </c>
      <c r="H85" s="4">
        <f>(Table1[[#This Row],[CheckOutTime]]-Table1[[#This Row],[CheckInTime]])*24*60</f>
        <v>89.00000000721775</v>
      </c>
    </row>
    <row r="86" spans="1:8" x14ac:dyDescent="0.25">
      <c r="A86" s="1" t="s">
        <v>89</v>
      </c>
      <c r="B86" s="2">
        <v>45875.567361111112</v>
      </c>
      <c r="C86" s="2">
        <v>45875.57916666667</v>
      </c>
      <c r="D86" s="2">
        <v>45875.597222222219</v>
      </c>
      <c r="E86" s="2">
        <v>45875.611805555556</v>
      </c>
      <c r="F86" s="4">
        <f>(Table1[[#This Row],[NurseTriageStart]]-Table1[[#This Row],[CheckInTime]])*24*60</f>
        <v>17.000000003026798</v>
      </c>
      <c r="G86" s="4">
        <f>(Table1[[#This Row],[DoctorConsultStart]]-Table1[[#This Row],[NurseTriageStart]])*24*60</f>
        <v>25.999999990453944</v>
      </c>
      <c r="H86" s="4">
        <f>(Table1[[#This Row],[CheckOutTime]]-Table1[[#This Row],[CheckInTime]])*24*60</f>
        <v>63.999999999068677</v>
      </c>
    </row>
    <row r="87" spans="1:8" x14ac:dyDescent="0.25">
      <c r="A87" s="1" t="s">
        <v>90</v>
      </c>
      <c r="B87" s="2">
        <v>45875.474305555559</v>
      </c>
      <c r="C87" s="2">
        <v>45875.479166666664</v>
      </c>
      <c r="D87" s="2">
        <v>45875.509027777778</v>
      </c>
      <c r="E87" s="2">
        <v>45875.521527777775</v>
      </c>
      <c r="F87" s="4">
        <f>(Table1[[#This Row],[NurseTriageStart]]-Table1[[#This Row],[CheckInTime]])*24*60</f>
        <v>6.9999999913852662</v>
      </c>
      <c r="G87" s="4">
        <f>(Table1[[#This Row],[DoctorConsultStart]]-Table1[[#This Row],[NurseTriageStart]])*24*60</f>
        <v>43.000000003958121</v>
      </c>
      <c r="H87" s="4">
        <f>(Table1[[#This Row],[CheckOutTime]]-Table1[[#This Row],[CheckInTime]])*24*60</f>
        <v>67.999999991152436</v>
      </c>
    </row>
    <row r="88" spans="1:8" x14ac:dyDescent="0.25">
      <c r="A88" s="1" t="s">
        <v>91</v>
      </c>
      <c r="B88" s="2">
        <v>45875.527083333334</v>
      </c>
      <c r="C88" s="2">
        <v>45875.533333333333</v>
      </c>
      <c r="D88" s="2">
        <v>45875.570138888892</v>
      </c>
      <c r="E88" s="2">
        <v>45875.586111111108</v>
      </c>
      <c r="F88" s="4">
        <f>(Table1[[#This Row],[NurseTriageStart]]-Table1[[#This Row],[CheckInTime]])*24*60</f>
        <v>8.9999999979045242</v>
      </c>
      <c r="G88" s="4">
        <f>(Table1[[#This Row],[DoctorConsultStart]]-Table1[[#This Row],[NurseTriageStart]])*24*60</f>
        <v>53.000000005122274</v>
      </c>
      <c r="H88" s="4">
        <f>(Table1[[#This Row],[CheckOutTime]]-Table1[[#This Row],[CheckInTime]])*24*60</f>
        <v>84.999999994179234</v>
      </c>
    </row>
    <row r="89" spans="1:8" x14ac:dyDescent="0.25">
      <c r="A89" s="1" t="s">
        <v>92</v>
      </c>
      <c r="B89" s="2">
        <v>45875.515972222223</v>
      </c>
      <c r="C89" s="2">
        <v>45875.525694444441</v>
      </c>
      <c r="D89" s="2">
        <v>45875.552777777775</v>
      </c>
      <c r="E89" s="2">
        <v>45875.563888888886</v>
      </c>
      <c r="F89" s="4">
        <f>(Table1[[#This Row],[NurseTriageStart]]-Table1[[#This Row],[CheckInTime]])*24*60</f>
        <v>13.999999993247911</v>
      </c>
      <c r="G89" s="4">
        <f>(Table1[[#This Row],[DoctorConsultStart]]-Table1[[#This Row],[NurseTriageStart]])*24*60</f>
        <v>39.000000001396984</v>
      </c>
      <c r="H89" s="4">
        <f>(Table1[[#This Row],[CheckOutTime]]-Table1[[#This Row],[CheckInTime]])*24*60</f>
        <v>68.999999994412065</v>
      </c>
    </row>
    <row r="90" spans="1:8" x14ac:dyDescent="0.25">
      <c r="A90" s="1" t="s">
        <v>93</v>
      </c>
      <c r="B90" s="2">
        <v>45875.574999999997</v>
      </c>
      <c r="C90" s="2">
        <v>45875.587500000001</v>
      </c>
      <c r="D90" s="2">
        <v>45875.628472222219</v>
      </c>
      <c r="E90" s="2">
        <v>45875.63958333333</v>
      </c>
      <c r="F90" s="4">
        <f>(Table1[[#This Row],[NurseTriageStart]]-Table1[[#This Row],[CheckInTime]])*24*60</f>
        <v>18.000000006286427</v>
      </c>
      <c r="G90" s="4">
        <f>(Table1[[#This Row],[DoctorConsultStart]]-Table1[[#This Row],[NurseTriageStart]])*24*60</f>
        <v>58.999999993247911</v>
      </c>
      <c r="H90" s="4">
        <f>(Table1[[#This Row],[CheckOutTime]]-Table1[[#This Row],[CheckInTime]])*24*60</f>
        <v>92.999999999301508</v>
      </c>
    </row>
    <row r="91" spans="1:8" x14ac:dyDescent="0.25">
      <c r="A91" s="1" t="s">
        <v>94</v>
      </c>
      <c r="B91" s="2">
        <v>45875.381249999999</v>
      </c>
      <c r="C91" s="2">
        <v>45875.388194444444</v>
      </c>
      <c r="D91" s="2">
        <v>45875.427777777775</v>
      </c>
      <c r="E91" s="2">
        <v>45875.435416666667</v>
      </c>
      <c r="F91" s="4">
        <f>(Table1[[#This Row],[NurseTriageStart]]-Table1[[#This Row],[CheckInTime]])*24*60</f>
        <v>10.000000001164153</v>
      </c>
      <c r="G91" s="4">
        <f>(Table1[[#This Row],[DoctorConsultStart]]-Table1[[#This Row],[NurseTriageStart]])*24*60</f>
        <v>56.999999997206032</v>
      </c>
      <c r="H91" s="4">
        <f>(Table1[[#This Row],[CheckOutTime]]-Table1[[#This Row],[CheckInTime]])*24*60</f>
        <v>78.000000002793968</v>
      </c>
    </row>
    <row r="92" spans="1:8" x14ac:dyDescent="0.25">
      <c r="A92" s="1" t="s">
        <v>95</v>
      </c>
      <c r="B92" s="2">
        <v>45875.529166666667</v>
      </c>
      <c r="C92" s="2">
        <v>45875.538888888892</v>
      </c>
      <c r="D92" s="2">
        <v>45875.564583333333</v>
      </c>
      <c r="E92" s="2">
        <v>45875.577777777777</v>
      </c>
      <c r="F92" s="4">
        <f>(Table1[[#This Row],[NurseTriageStart]]-Table1[[#This Row],[CheckInTime]])*24*60</f>
        <v>14.00000000372529</v>
      </c>
      <c r="G92" s="4">
        <f>(Table1[[#This Row],[DoctorConsultStart]]-Table1[[#This Row],[NurseTriageStart]])*24*60</f>
        <v>36.999999994877726</v>
      </c>
      <c r="H92" s="4">
        <f>(Table1[[#This Row],[CheckOutTime]]-Table1[[#This Row],[CheckInTime]])*24*60</f>
        <v>69.999999997671694</v>
      </c>
    </row>
    <row r="93" spans="1:8" x14ac:dyDescent="0.25">
      <c r="A93" s="1" t="s">
        <v>96</v>
      </c>
      <c r="B93" s="2">
        <v>45875.6</v>
      </c>
      <c r="C93" s="2">
        <v>45875.611805555556</v>
      </c>
      <c r="D93" s="2">
        <v>45875.636805555558</v>
      </c>
      <c r="E93" s="2">
        <v>45875.648611111108</v>
      </c>
      <c r="F93" s="4">
        <f>(Table1[[#This Row],[NurseTriageStart]]-Table1[[#This Row],[CheckInTime]])*24*60</f>
        <v>17.000000003026798</v>
      </c>
      <c r="G93" s="4">
        <f>(Table1[[#This Row],[DoctorConsultStart]]-Table1[[#This Row],[NurseTriageStart]])*24*60</f>
        <v>36.000000002095476</v>
      </c>
      <c r="H93" s="4">
        <f>(Table1[[#This Row],[CheckOutTime]]-Table1[[#This Row],[CheckInTime]])*24*60</f>
        <v>69.999999997671694</v>
      </c>
    </row>
    <row r="94" spans="1:8" x14ac:dyDescent="0.25">
      <c r="A94" s="1" t="s">
        <v>97</v>
      </c>
      <c r="B94" s="2">
        <v>45875.640972222223</v>
      </c>
      <c r="C94" s="2">
        <v>45875.651388888888</v>
      </c>
      <c r="D94" s="2">
        <v>45875.681944444441</v>
      </c>
      <c r="E94" s="2">
        <v>45875.696527777778</v>
      </c>
      <c r="F94" s="4">
        <f>(Table1[[#This Row],[NurseTriageStart]]-Table1[[#This Row],[CheckInTime]])*24*60</f>
        <v>14.99999999650754</v>
      </c>
      <c r="G94" s="4">
        <f>(Table1[[#This Row],[DoctorConsultStart]]-Table1[[#This Row],[NurseTriageStart]])*24*60</f>
        <v>43.999999996740371</v>
      </c>
      <c r="H94" s="4">
        <f>(Table1[[#This Row],[CheckOutTime]]-Table1[[#This Row],[CheckInTime]])*24*60</f>
        <v>79.999999998835847</v>
      </c>
    </row>
    <row r="95" spans="1:8" x14ac:dyDescent="0.25">
      <c r="A95" s="1" t="s">
        <v>98</v>
      </c>
      <c r="B95" s="2">
        <v>45875.487500000003</v>
      </c>
      <c r="C95" s="2">
        <v>45875.498611111114</v>
      </c>
      <c r="D95" s="2">
        <v>45875.533333333333</v>
      </c>
      <c r="E95" s="2">
        <v>45875.548611111109</v>
      </c>
      <c r="F95" s="4">
        <f>(Table1[[#This Row],[NurseTriageStart]]-Table1[[#This Row],[CheckInTime]])*24*60</f>
        <v>15.999999999767169</v>
      </c>
      <c r="G95" s="4">
        <f>(Table1[[#This Row],[DoctorConsultStart]]-Table1[[#This Row],[NurseTriageStart]])*24*60</f>
        <v>49.999999995343387</v>
      </c>
      <c r="H95" s="4">
        <f>(Table1[[#This Row],[CheckOutTime]]-Table1[[#This Row],[CheckInTime]])*24*60</f>
        <v>87.999999993480742</v>
      </c>
    </row>
    <row r="96" spans="1:8" x14ac:dyDescent="0.25">
      <c r="A96" s="1" t="s">
        <v>99</v>
      </c>
      <c r="B96" s="2">
        <v>45875.444444444445</v>
      </c>
      <c r="C96" s="2">
        <v>45875.455555555556</v>
      </c>
      <c r="D96" s="2">
        <v>45875.469444444447</v>
      </c>
      <c r="E96" s="2">
        <v>45875.476388888892</v>
      </c>
      <c r="F96" s="4">
        <f>(Table1[[#This Row],[NurseTriageStart]]-Table1[[#This Row],[CheckInTime]])*24*60</f>
        <v>15.999999999767169</v>
      </c>
      <c r="G96" s="4">
        <f>(Table1[[#This Row],[DoctorConsultStart]]-Table1[[#This Row],[NurseTriageStart]])*24*60</f>
        <v>20.000000002328306</v>
      </c>
      <c r="H96" s="4">
        <f>(Table1[[#This Row],[CheckOutTime]]-Table1[[#This Row],[CheckInTime]])*24*60</f>
        <v>46.000000003259629</v>
      </c>
    </row>
    <row r="97" spans="1:8" x14ac:dyDescent="0.25">
      <c r="A97" s="1" t="s">
        <v>100</v>
      </c>
      <c r="B97" s="2">
        <v>45875.404166666667</v>
      </c>
      <c r="C97" s="2">
        <v>45875.415277777778</v>
      </c>
      <c r="D97" s="2">
        <v>45875.438888888886</v>
      </c>
      <c r="E97" s="2">
        <v>45875.453472222223</v>
      </c>
      <c r="F97" s="4">
        <f>(Table1[[#This Row],[NurseTriageStart]]-Table1[[#This Row],[CheckInTime]])*24*60</f>
        <v>15.999999999767169</v>
      </c>
      <c r="G97" s="4">
        <f>(Table1[[#This Row],[DoctorConsultStart]]-Table1[[#This Row],[NurseTriageStart]])*24*60</f>
        <v>33.999999995576218</v>
      </c>
      <c r="H97" s="4">
        <f>(Table1[[#This Row],[CheckOutTime]]-Table1[[#This Row],[CheckInTime]])*24*60</f>
        <v>71.000000000931323</v>
      </c>
    </row>
    <row r="98" spans="1:8" x14ac:dyDescent="0.25">
      <c r="A98" s="1" t="s">
        <v>101</v>
      </c>
      <c r="B98" s="2">
        <v>45875.55</v>
      </c>
      <c r="C98" s="2">
        <v>45875.554861111108</v>
      </c>
      <c r="D98" s="2">
        <v>45875.591666666667</v>
      </c>
      <c r="E98" s="2">
        <v>45875.602777777778</v>
      </c>
      <c r="F98" s="4">
        <f>(Table1[[#This Row],[NurseTriageStart]]-Table1[[#This Row],[CheckInTime]])*24*60</f>
        <v>6.9999999913852662</v>
      </c>
      <c r="G98" s="4">
        <f>(Table1[[#This Row],[DoctorConsultStart]]-Table1[[#This Row],[NurseTriageStart]])*24*60</f>
        <v>53.000000005122274</v>
      </c>
      <c r="H98" s="4">
        <f>(Table1[[#This Row],[CheckOutTime]]-Table1[[#This Row],[CheckInTime]])*24*60</f>
        <v>75.99999999627471</v>
      </c>
    </row>
    <row r="99" spans="1:8" x14ac:dyDescent="0.25">
      <c r="A99" s="1" t="s">
        <v>102</v>
      </c>
      <c r="B99" s="2">
        <v>45875.436805555553</v>
      </c>
      <c r="C99" s="2">
        <v>45875.445138888892</v>
      </c>
      <c r="D99" s="2">
        <v>45875.477777777778</v>
      </c>
      <c r="E99" s="2">
        <v>45875.490972222222</v>
      </c>
      <c r="F99" s="4">
        <f>(Table1[[#This Row],[NurseTriageStart]]-Table1[[#This Row],[CheckInTime]])*24*60</f>
        <v>12.000000007683411</v>
      </c>
      <c r="G99" s="4">
        <f>(Table1[[#This Row],[DoctorConsultStart]]-Table1[[#This Row],[NurseTriageStart]])*24*60</f>
        <v>46.999999996041879</v>
      </c>
      <c r="H99" s="4">
        <f>(Table1[[#This Row],[CheckOutTime]]-Table1[[#This Row],[CheckInTime]])*24*60</f>
        <v>78.000000002793968</v>
      </c>
    </row>
    <row r="100" spans="1:8" x14ac:dyDescent="0.25">
      <c r="A100" s="1" t="s">
        <v>103</v>
      </c>
      <c r="B100" s="2">
        <v>45875.664583333331</v>
      </c>
      <c r="C100" s="2">
        <v>45875.669444444444</v>
      </c>
      <c r="D100" s="2">
        <v>45875.686111111114</v>
      </c>
      <c r="E100" s="2">
        <v>45875.695138888892</v>
      </c>
      <c r="F100" s="4">
        <f>(Table1[[#This Row],[NurseTriageStart]]-Table1[[#This Row],[CheckInTime]])*24*60</f>
        <v>7.0000000018626451</v>
      </c>
      <c r="G100" s="4">
        <f>(Table1[[#This Row],[DoctorConsultStart]]-Table1[[#This Row],[NurseTriageStart]])*24*60</f>
        <v>24.000000004889444</v>
      </c>
      <c r="H100" s="4">
        <f>(Table1[[#This Row],[CheckOutTime]]-Table1[[#This Row],[CheckInTime]])*24*60</f>
        <v>44.00000000721775</v>
      </c>
    </row>
    <row r="101" spans="1:8" x14ac:dyDescent="0.25">
      <c r="A101" s="1" t="s">
        <v>104</v>
      </c>
      <c r="B101" s="2">
        <v>45875.453472222223</v>
      </c>
      <c r="C101" s="2">
        <v>45875.465277777781</v>
      </c>
      <c r="D101" s="2">
        <v>45875.498611111114</v>
      </c>
      <c r="E101" s="2">
        <v>45875.510416666664</v>
      </c>
      <c r="F101" s="4">
        <f>(Table1[[#This Row],[NurseTriageStart]]-Table1[[#This Row],[CheckInTime]])*24*60</f>
        <v>17.000000003026798</v>
      </c>
      <c r="G101" s="4">
        <f>(Table1[[#This Row],[DoctorConsultStart]]-Table1[[#This Row],[NurseTriageStart]])*24*60</f>
        <v>47.999999999301508</v>
      </c>
      <c r="H101" s="4">
        <f>(Table1[[#This Row],[CheckOutTime]]-Table1[[#This Row],[CheckInTime]])*24*60</f>
        <v>81.999999994877726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1CEB-41A2-42F0-8BC3-9858B163F8DB}">
  <dimension ref="A1:B2"/>
  <sheetViews>
    <sheetView tabSelected="1" workbookViewId="0">
      <selection activeCell="C16" sqref="C16"/>
    </sheetView>
  </sheetViews>
  <sheetFormatPr defaultRowHeight="15" x14ac:dyDescent="0.25"/>
  <cols>
    <col min="1" max="1" width="32.5703125" bestFit="1" customWidth="1"/>
    <col min="2" max="2" width="33.28515625" bestFit="1" customWidth="1"/>
  </cols>
  <sheetData>
    <row r="1" spans="1:2" x14ac:dyDescent="0.25">
      <c r="A1" t="s">
        <v>111</v>
      </c>
      <c r="B1" t="s">
        <v>112</v>
      </c>
    </row>
    <row r="2" spans="1:2" x14ac:dyDescent="0.25">
      <c r="A2" s="4">
        <v>12.05999999960186</v>
      </c>
      <c r="B2" s="4">
        <v>42.960000000055878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1 i A N 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N Y g D 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I A 1 b n 1 z N r E k B A A B J A g A A E w A c A E Z v c m 1 1 b G F z L 1 N l Y 3 R p b 2 4 x L m 0 g o h g A K K A U A A A A A A A A A A A A A A A A A A A A A A A A A A A A d V H B a g I x E L 0 L / k P Y X h S C o O C l s g d Z W + r F W t z S Q 7 d I m h 0 1 N Z t I Z t Z W x H / v 6 G 6 x 0 G 0 u y c x 7 v D d v g q D J e C c W 1 d 0 f t V v t F m 5 U g F z s F B l w t F x Z / 7 n M F S k R C w v U b g k + C 1 8 G D d x J c N + b e F 0 W T O 3 c G w u 9 x D v i A j t R c p s 9 I w T M N C B t s n n w H + y D 2 b x S f v F h e x Y f O 2 U P a D D 7 4 9 j T u I + 6 8 n U C 1 h S G I M S R j K R I v C 0 L h / F Q i j u n f W 7 c O u 4 P h g M p n k p P s K C D h f j 6 7 M 2 8 g 7 e u r C a / i X i O g r F c P I D K e b y I Y 6 T q n Y k 1 U v c 7 V U g p X u v + 2 N q F V l Y F j C m U v y W T j X J r V k w P O 7 j K p U E 5 X P l Q V A O f Q e w 0 + M v j M a p 3 M p 1 w P m K i I P i i k x R H 1 g a 9 n b r U F P C D 8 W 6 A u L 7 g s z I g p M G o N c d V g R p J / E X k A 3 8 N l p b + p 1 2 8 H k t q N D t 1 2 y 3 j G i O P v g F Q S w E C L Q A U A A I A C A D W I A 1 b 6 6 s 4 S 6 U A A A D 3 A A A A E g A A A A A A A A A A A A A A A A A A A A A A Q 2 9 u Z m l n L 1 B h Y 2 t h Z 2 U u e G 1 s U E s B A i 0 A F A A C A A g A 1 i A N W w / K 6 a u k A A A A 6 Q A A A B M A A A A A A A A A A A A A A A A A 8 Q A A A F t D b 2 5 0 Z W 5 0 X 1 R 5 c G V z X S 5 4 b W x Q S w E C L Q A U A A I A C A D W I A 1 b n 1 z N r E k B A A B J A g A A E w A A A A A A A A A A A A A A A A D i 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C w A A A A A A A M E 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F 0 a W V u d F 9 m b G 9 3 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O G I 2 N G U 0 N i 1 i Y m E 1 L T R l Z D Y t O G Y 1 Y S 0 2 Z j A 1 N W I 1 Y W Z k O T Q i I C 8 + P E V u d H J 5 I F R 5 c G U 9 I k J 1 Z m Z l c k 5 l e H R S Z W Z y Z X N o I i B W Y W x 1 Z T 0 i b D E i I C 8 + P E V u d H J 5 I F R 5 c G U 9 I l J l c 3 V s d F R 5 c G U i I F Z h b H V l P S J z V G F i b G U i I C 8 + P E V u d H J 5 I F R 5 c G U 9 I k 5 h b W V V c G R h d G V k Q W Z 0 Z X J G a W x s I i B W Y W x 1 Z T 0 i b D A i I C 8 + P E V u d H J 5 I F R 5 c G U 9 I k Z p b G x U Y X J n Z X Q i I F Z h b H V l P S J z V G F i b G U 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x M 1 Q w N z o 1 N D o 0 O C 4 3 O T k 1 N D g w W i I g L z 4 8 R W 5 0 c n k g V H l w Z T 0 i R m l s b E N v b H V t b l R 5 c G V z I i B W Y W x 1 Z T 0 i c 0 J n Y 0 h C d 2 M 9 I i A v P j x F b n R y e S B U e X B l P S J G a W x s Q 2 9 s d W 1 u T m F t Z X M i I F Z h b H V l P S J z W y Z x d W 9 0 O 1 B h d G l l b n R J R C Z x d W 9 0 O y w m c X V v d D t D a G V j a 0 l u V G l t Z S Z x d W 9 0 O y w m c X V v d D t O d X J z Z V R y a W F n Z V N 0 Y X J 0 J n F 1 b 3 Q 7 L C Z x d W 9 0 O 0 R v Y 3 R v c k N v b n N 1 b H R T d G F y d C Z x d W 9 0 O y w m c X V v d D t D a G V j a 0 9 1 d F R p b 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Y X R p Z W 5 0 X 2 Z s b 3 d f Z G F 0 Y S 9 B d X R v U m V t b 3 Z l Z E N v b H V t b n M x L n t Q Y X R p Z W 5 0 S U Q s M H 0 m c X V v d D s s J n F 1 b 3 Q 7 U 2 V j d G l v b j E v c G F 0 a W V u d F 9 m b G 9 3 X 2 R h d G E v Q X V 0 b 1 J l b W 9 2 Z W R D b 2 x 1 b W 5 z M S 5 7 Q 2 h l Y 2 t J b l R p b W U s M X 0 m c X V v d D s s J n F 1 b 3 Q 7 U 2 V j d G l v b j E v c G F 0 a W V u d F 9 m b G 9 3 X 2 R h d G E v Q X V 0 b 1 J l b W 9 2 Z W R D b 2 x 1 b W 5 z M S 5 7 T n V y c 2 V U c m l h Z 2 V T d G F y d C w y f S Z x d W 9 0 O y w m c X V v d D t T Z W N 0 a W 9 u M S 9 w Y X R p Z W 5 0 X 2 Z s b 3 d f Z G F 0 Y S 9 B d X R v U m V t b 3 Z l Z E N v b H V t b n M x L n t E b 2 N 0 b 3 J D b 2 5 z d W x 0 U 3 R h c n Q s M 3 0 m c X V v d D s s J n F 1 b 3 Q 7 U 2 V j d G l v b j E v c G F 0 a W V u d F 9 m b G 9 3 X 2 R h d G E v Q X V 0 b 1 J l b W 9 2 Z W R D b 2 x 1 b W 5 z M S 5 7 Q 2 h l Y 2 t P d X R U a W 1 l L D R 9 J n F 1 b 3 Q 7 X S w m c X V v d D t D b 2 x 1 b W 5 D b 3 V u d C Z x d W 9 0 O z o 1 L C Z x d W 9 0 O 0 t l e U N v b H V t b k 5 h b W V z J n F 1 b 3 Q 7 O l t d L C Z x d W 9 0 O 0 N v b H V t b k l k Z W 5 0 a X R p Z X M m c X V v d D s 6 W y Z x d W 9 0 O 1 N l Y 3 R p b 2 4 x L 3 B h d G l l b n R f Z m x v d 1 9 k Y X R h L 0 F 1 d G 9 S Z W 1 v d m V k Q 2 9 s d W 1 u c z E u e 1 B h d G l l b n R J R C w w f S Z x d W 9 0 O y w m c X V v d D t T Z W N 0 a W 9 u M S 9 w Y X R p Z W 5 0 X 2 Z s b 3 d f Z G F 0 Y S 9 B d X R v U m V t b 3 Z l Z E N v b H V t b n M x L n t D a G V j a 0 l u V G l t Z S w x f S Z x d W 9 0 O y w m c X V v d D t T Z W N 0 a W 9 u M S 9 w Y X R p Z W 5 0 X 2 Z s b 3 d f Z G F 0 Y S 9 B d X R v U m V t b 3 Z l Z E N v b H V t b n M x L n t O d X J z Z V R y a W F n Z V N 0 Y X J 0 L D J 9 J n F 1 b 3 Q 7 L C Z x d W 9 0 O 1 N l Y 3 R p b 2 4 x L 3 B h d G l l b n R f Z m x v d 1 9 k Y X R h L 0 F 1 d G 9 S Z W 1 v d m V k Q 2 9 s d W 1 u c z E u e 0 R v Y 3 R v c k N v b n N 1 b H R T d G F y d C w z f S Z x d W 9 0 O y w m c X V v d D t T Z W N 0 a W 9 u M S 9 w Y X R p Z W 5 0 X 2 Z s b 3 d f Z G F 0 Y S 9 B d X R v U m V t b 3 Z l Z E N v b H V t b n M x L n t D a G V j a 0 9 1 d F R p b W U s N H 0 m c X V v d D t d L C Z x d W 9 0 O 1 J l b G F 0 a W 9 u c 2 h p c E l u Z m 8 m c X V v d D s 6 W 1 1 9 I i A v P j x F b n R y e S B U e X B l P S J G a W x s V G F y Z 2 V 0 T m F t Z U N 1 c 3 R v b W l 6 Z W Q i I F Z h b H V l P S J s M S I g L z 4 8 L 1 N 0 Y W J s Z U V u d H J p Z X M + P C 9 J d G V t P j x J d G V t P j x J d G V t T G 9 j Y X R p b 2 4 + P E l 0 Z W 1 U e X B l P k Z v c m 1 1 b G E 8 L 0 l 0 Z W 1 U e X B l P j x J d G V t U G F 0 a D 5 T Z W N 0 a W 9 u M S 9 w Y X R p Z W 5 0 X 2 Z s b 3 d f Z G F 0 Y S 9 T b 3 V y Y 2 U 8 L 0 l 0 Z W 1 Q Y X R o P j w v S X R l b U x v Y 2 F 0 a W 9 u P j x T d G F i b G V F b n R y a W V z I C 8 + P C 9 J d G V t P j x J d G V t P j x J d G V t T G 9 j Y X R p b 2 4 + P E l 0 Z W 1 U e X B l P k Z v c m 1 1 b G E 8 L 0 l 0 Z W 1 U e X B l P j x J d G V t U G F 0 a D 5 T Z W N 0 a W 9 u M S 9 w Y X R p Z W 5 0 X 2 Z s b 3 d f Z G F 0 Y S 9 Q c m 9 t b 3 R l Z C U y M E h l Y W R l c n M 8 L 0 l 0 Z W 1 Q Y X R o P j w v S X R l b U x v Y 2 F 0 a W 9 u P j x T d G F i b G V F b n R y a W V z I C 8 + P C 9 J d G V t P j x J d G V t P j x J d G V t T G 9 j Y X R p b 2 4 + P E l 0 Z W 1 U e X B l P k Z v c m 1 1 b G E 8 L 0 l 0 Z W 1 U e X B l P j x J d G V t U G F 0 a D 5 T Z W N 0 a W 9 u M S 9 w Y X R p Z W 5 0 X 2 Z s b 3 d f Z G F 0 Y S 9 D a G F u Z 2 V k J T I w V H l w Z T w v S X R l b V B h d G g + P C 9 J d G V t T G 9 j Y X R p b 2 4 + P F N 0 Y W J s Z U V u d H J p Z X M g L z 4 8 L 0 l 0 Z W 0 + P C 9 J d G V t c z 4 8 L 0 x v Y 2 F s U G F j a 2 F n Z U 1 l d G F k Y X R h R m l s Z T 4 W A A A A U E s F B g A A A A A A A A A A A A A A A A A A A A A A A C Y B A A A B A A A A 0 I y d 3 w E V 0 R G M e g D A T 8 K X 6 w E A A A B i X y a S r a w g S q 3 F j I n 8 Y r x e A A A A A A I A A A A A A B B m A A A A A Q A A I A A A A E r Y v 5 V z A K T d p z E g W X / F 7 v s Z D f 8 j k I u F f A 8 9 f 5 h G J d g B A A A A A A 6 A A A A A A g A A I A A A A I R u V g S V / O K N s J v 9 e c i D K H Z 1 K i a t J t 7 a y T e l l i q r s g + o U A A A A D g 2 E S p y g z U 9 b O e 0 W V 7 G v 4 l v z i 7 q o H a q v T m a v j E k o Z A 7 0 q p v Y 7 n s P L S F V O 1 B O t 0 o 6 c w 6 s e s j G S l s y l E B T a y Q 9 6 B 3 J 5 B q v z H + P I i f n g w N B 7 5 P Q A A A A I R 0 s i D X o y 3 G O U C m L L D 6 G a b P W J z w I f P g u x 8 W 0 5 L 0 M r T P d D Q L G o N / K h m 6 d h a T K O u a P f 7 b v 0 m + t e y u 5 5 O 8 h 0 5 i P x E = < / D a t a M a s h u p > 
</file>

<file path=customXml/itemProps1.xml><?xml version="1.0" encoding="utf-8"?>
<ds:datastoreItem xmlns:ds="http://schemas.openxmlformats.org/officeDocument/2006/customXml" ds:itemID="{60D0BE43-B9B1-46A3-ACAF-A1E711A74F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hmvuendy@gmail.com</dc:creator>
  <cp:lastModifiedBy>hmvuendy@gmail.com</cp:lastModifiedBy>
  <dcterms:created xsi:type="dcterms:W3CDTF">2025-08-13T07:53:12Z</dcterms:created>
  <dcterms:modified xsi:type="dcterms:W3CDTF">2025-08-13T08:30:20Z</dcterms:modified>
</cp:coreProperties>
</file>