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870" yWindow="270" windowWidth="14325" windowHeight="8175" tabRatio="763" activeTab="1"/>
  </bookViews>
  <sheets>
    <sheet name="INSTRUCCIONES" sheetId="8" r:id="rId1"/>
    <sheet name="INPUT" sheetId="7" r:id="rId2"/>
    <sheet name="CTAS DETRACCION" sheetId="9" r:id="rId3"/>
    <sheet name="TABLA 5.4" sheetId="5" r:id="rId4"/>
    <sheet name="TABLA 5.5" sheetId="6" r:id="rId5"/>
    <sheet name="TABLA 5.6" sheetId="11" r:id="rId6"/>
    <sheet name="TABLA 5.7" sheetId="10" r:id="rId7"/>
    <sheet name="DETALLE_CABECERA" sheetId="3" r:id="rId8"/>
    <sheet name="DETALLE_DETALLE" sheetId="4" r:id="rId9"/>
  </sheets>
  <definedNames>
    <definedName name="_xlnm._FilterDatabase" localSheetId="1" hidden="1">INPUT!$A$4:$P$43</definedName>
  </definedNames>
  <calcPr calcId="145621"/>
</workbook>
</file>

<file path=xl/calcChain.xml><?xml version="1.0" encoding="utf-8"?>
<calcChain xmlns="http://schemas.openxmlformats.org/spreadsheetml/2006/main">
  <c r="O6" i="7" l="1"/>
  <c r="G29" i="7" l="1"/>
  <c r="G30" i="7"/>
  <c r="G31" i="7"/>
  <c r="G32" i="7"/>
  <c r="G33" i="7"/>
  <c r="G34" i="7"/>
  <c r="G6" i="7" l="1"/>
  <c r="G7" i="7"/>
  <c r="G8" i="7"/>
  <c r="G9" i="7"/>
  <c r="G10" i="7"/>
  <c r="G11" i="7"/>
  <c r="G12" i="7"/>
  <c r="G13" i="7"/>
  <c r="G14" i="7"/>
  <c r="G15" i="7"/>
  <c r="G16" i="7"/>
  <c r="G17" i="7"/>
  <c r="G18" i="7"/>
  <c r="G19" i="7"/>
  <c r="G20" i="7"/>
  <c r="G21" i="7"/>
  <c r="G22" i="7"/>
  <c r="G23" i="7"/>
  <c r="G24" i="7"/>
  <c r="G25" i="7"/>
  <c r="G26" i="7"/>
  <c r="G27" i="7"/>
  <c r="G28" i="7"/>
  <c r="N14" i="7" l="1"/>
  <c r="O14" i="7" s="1"/>
  <c r="N13" i="7"/>
  <c r="O13" i="7" s="1"/>
  <c r="G110" i="7"/>
  <c r="G109" i="7"/>
  <c r="G108" i="7"/>
  <c r="G107" i="7"/>
  <c r="G106" i="7"/>
  <c r="G105" i="7"/>
  <c r="G104" i="7"/>
  <c r="G103" i="7"/>
  <c r="G102" i="7"/>
  <c r="G101" i="7"/>
  <c r="G100" i="7"/>
  <c r="G99" i="7"/>
  <c r="G98" i="7"/>
  <c r="G97" i="7"/>
  <c r="G96" i="7"/>
  <c r="G95" i="7"/>
  <c r="G94" i="7"/>
  <c r="G93" i="7"/>
  <c r="G92" i="7"/>
  <c r="G91" i="7"/>
  <c r="G90" i="7"/>
  <c r="G89" i="7"/>
  <c r="G88" i="7"/>
  <c r="G87" i="7"/>
  <c r="G86" i="7"/>
  <c r="G85" i="7"/>
  <c r="G84" i="7"/>
  <c r="G83" i="7"/>
  <c r="G82" i="7"/>
  <c r="G81" i="7"/>
  <c r="G80" i="7"/>
  <c r="G79" i="7"/>
  <c r="G78" i="7"/>
  <c r="G77" i="7"/>
  <c r="G76" i="7"/>
  <c r="G75" i="7"/>
  <c r="G74" i="7"/>
  <c r="G73" i="7"/>
  <c r="G72" i="7"/>
  <c r="G71" i="7"/>
  <c r="G70" i="7"/>
  <c r="G69" i="7"/>
  <c r="G68" i="7"/>
  <c r="G67" i="7"/>
  <c r="G66" i="7"/>
  <c r="G65" i="7"/>
  <c r="G64" i="7"/>
  <c r="G63" i="7"/>
  <c r="G62" i="7"/>
  <c r="G61" i="7"/>
  <c r="G60" i="7"/>
  <c r="G59" i="7"/>
  <c r="G58" i="7"/>
  <c r="G57" i="7"/>
  <c r="G56" i="7"/>
  <c r="G55" i="7"/>
  <c r="G54" i="7"/>
  <c r="G53" i="7"/>
  <c r="G52" i="7"/>
  <c r="G51" i="7"/>
  <c r="G50" i="7"/>
  <c r="G49" i="7"/>
  <c r="G48" i="7"/>
  <c r="G47" i="7"/>
  <c r="G46" i="7"/>
  <c r="G45" i="7"/>
  <c r="G44" i="7"/>
  <c r="N30" i="7"/>
  <c r="N47" i="7" l="1"/>
  <c r="O47" i="7" s="1"/>
  <c r="N63" i="7"/>
  <c r="O63" i="7" s="1"/>
  <c r="N67" i="7"/>
  <c r="O67" i="7" s="1"/>
  <c r="N71" i="7"/>
  <c r="O71" i="7" s="1"/>
  <c r="N75" i="7"/>
  <c r="O75" i="7" s="1"/>
  <c r="N79" i="7"/>
  <c r="O79" i="7" s="1"/>
  <c r="N83" i="7"/>
  <c r="O83" i="7" s="1"/>
  <c r="N87" i="7"/>
  <c r="O87" i="7" s="1"/>
  <c r="N91" i="7"/>
  <c r="O91" i="7" s="1"/>
  <c r="N95" i="7"/>
  <c r="O95" i="7" s="1"/>
  <c r="N99" i="7"/>
  <c r="O99" i="7" s="1"/>
  <c r="N103" i="7"/>
  <c r="O103" i="7" s="1"/>
  <c r="N107" i="7"/>
  <c r="O107" i="7" s="1"/>
  <c r="N59" i="7"/>
  <c r="O59" i="7" s="1"/>
  <c r="N52" i="7"/>
  <c r="O52" i="7" s="1"/>
  <c r="N64" i="7"/>
  <c r="O64" i="7" s="1"/>
  <c r="N72" i="7"/>
  <c r="O72" i="7" s="1"/>
  <c r="N76" i="7"/>
  <c r="O76" i="7" s="1"/>
  <c r="N80" i="7"/>
  <c r="O80" i="7" s="1"/>
  <c r="N84" i="7"/>
  <c r="O84" i="7" s="1"/>
  <c r="N88" i="7"/>
  <c r="O88" i="7" s="1"/>
  <c r="N92" i="7"/>
  <c r="O92" i="7" s="1"/>
  <c r="N96" i="7"/>
  <c r="O96" i="7" s="1"/>
  <c r="N100" i="7"/>
  <c r="O100" i="7" s="1"/>
  <c r="N104" i="7"/>
  <c r="O104" i="7" s="1"/>
  <c r="N108" i="7"/>
  <c r="O108" i="7" s="1"/>
  <c r="N51" i="7"/>
  <c r="O51" i="7" s="1"/>
  <c r="N44" i="7"/>
  <c r="O44" i="7" s="1"/>
  <c r="N56" i="7"/>
  <c r="O56" i="7" s="1"/>
  <c r="N68" i="7"/>
  <c r="O68" i="7" s="1"/>
  <c r="N45" i="7"/>
  <c r="O45" i="7" s="1"/>
  <c r="N49" i="7"/>
  <c r="O49" i="7" s="1"/>
  <c r="N53" i="7"/>
  <c r="O53" i="7" s="1"/>
  <c r="N57" i="7"/>
  <c r="O57" i="7" s="1"/>
  <c r="N61" i="7"/>
  <c r="O61" i="7" s="1"/>
  <c r="N65" i="7"/>
  <c r="O65" i="7" s="1"/>
  <c r="N69" i="7"/>
  <c r="O69" i="7" s="1"/>
  <c r="N73" i="7"/>
  <c r="O73" i="7" s="1"/>
  <c r="N77" i="7"/>
  <c r="O77" i="7" s="1"/>
  <c r="N81" i="7"/>
  <c r="O81" i="7" s="1"/>
  <c r="N85" i="7"/>
  <c r="O85" i="7" s="1"/>
  <c r="N89" i="7"/>
  <c r="O89" i="7" s="1"/>
  <c r="N93" i="7"/>
  <c r="O93" i="7" s="1"/>
  <c r="N97" i="7"/>
  <c r="O97" i="7" s="1"/>
  <c r="N101" i="7"/>
  <c r="O101" i="7" s="1"/>
  <c r="N105" i="7"/>
  <c r="O105" i="7" s="1"/>
  <c r="N109" i="7"/>
  <c r="O109" i="7" s="1"/>
  <c r="N55" i="7"/>
  <c r="O55" i="7" s="1"/>
  <c r="N48" i="7"/>
  <c r="O48" i="7" s="1"/>
  <c r="N60" i="7"/>
  <c r="O60" i="7" s="1"/>
  <c r="N46" i="7"/>
  <c r="O46" i="7" s="1"/>
  <c r="N50" i="7"/>
  <c r="O50" i="7" s="1"/>
  <c r="N54" i="7"/>
  <c r="O54" i="7" s="1"/>
  <c r="N58" i="7"/>
  <c r="O58" i="7" s="1"/>
  <c r="N62" i="7"/>
  <c r="O62" i="7" s="1"/>
  <c r="N66" i="7"/>
  <c r="O66" i="7" s="1"/>
  <c r="N70" i="7"/>
  <c r="O70" i="7" s="1"/>
  <c r="N74" i="7"/>
  <c r="O74" i="7" s="1"/>
  <c r="N78" i="7"/>
  <c r="O78" i="7" s="1"/>
  <c r="N82" i="7"/>
  <c r="O82" i="7" s="1"/>
  <c r="N86" i="7"/>
  <c r="O86" i="7" s="1"/>
  <c r="N90" i="7"/>
  <c r="O90" i="7" s="1"/>
  <c r="N94" i="7"/>
  <c r="O94" i="7" s="1"/>
  <c r="N98" i="7"/>
  <c r="O98" i="7" s="1"/>
  <c r="N102" i="7"/>
  <c r="O102" i="7" s="1"/>
  <c r="N106" i="7"/>
  <c r="O106" i="7" s="1"/>
  <c r="N110" i="7"/>
  <c r="O110" i="7" s="1"/>
  <c r="N26" i="7"/>
  <c r="N27" i="7"/>
  <c r="N28" i="7"/>
  <c r="N29" i="7"/>
  <c r="N31" i="7"/>
  <c r="N32" i="7"/>
  <c r="N33" i="7"/>
  <c r="N34" i="7"/>
  <c r="G35" i="7"/>
  <c r="N35" i="7" s="1"/>
  <c r="G5" i="7" l="1"/>
  <c r="N5" i="7" s="1"/>
  <c r="N6" i="7"/>
  <c r="N7" i="7"/>
  <c r="I2" i="7" l="1"/>
  <c r="D2" i="7" l="1"/>
  <c r="G43" i="7" l="1"/>
  <c r="N43" i="7" s="1"/>
  <c r="G42" i="7"/>
  <c r="N42" i="7" s="1"/>
  <c r="G41" i="7"/>
  <c r="N41" i="7" s="1"/>
  <c r="G40" i="7"/>
  <c r="N40" i="7" s="1"/>
  <c r="G39" i="7"/>
  <c r="N39" i="7" s="1"/>
  <c r="G38" i="7"/>
  <c r="N38" i="7" s="1"/>
  <c r="G37" i="7"/>
  <c r="N37" i="7" s="1"/>
  <c r="G36" i="7"/>
  <c r="N36" i="7" s="1"/>
  <c r="N25" i="7"/>
  <c r="N24" i="7"/>
  <c r="N23" i="7"/>
  <c r="N22" i="7"/>
  <c r="N21" i="7"/>
  <c r="N20" i="7"/>
  <c r="N19" i="7"/>
  <c r="N18" i="7"/>
  <c r="N17" i="7"/>
  <c r="N16" i="7"/>
  <c r="N15" i="7"/>
  <c r="N12" i="7"/>
  <c r="N11" i="7"/>
  <c r="N10" i="7"/>
  <c r="N9" i="7"/>
  <c r="N8" i="7"/>
  <c r="N4" i="7" l="1"/>
  <c r="O4" i="7" s="1"/>
  <c r="O43" i="7"/>
  <c r="O42" i="7"/>
  <c r="O41" i="7"/>
  <c r="O40" i="7"/>
  <c r="O39" i="7"/>
  <c r="O38" i="7"/>
  <c r="O37" i="7"/>
  <c r="O36" i="7"/>
  <c r="O35" i="7"/>
  <c r="O34" i="7"/>
  <c r="O33" i="7"/>
  <c r="O32" i="7"/>
  <c r="O31" i="7"/>
  <c r="O30" i="7"/>
  <c r="O29" i="7"/>
  <c r="O28" i="7"/>
  <c r="O27" i="7"/>
  <c r="O26" i="7"/>
  <c r="O25" i="7"/>
  <c r="O24" i="7"/>
  <c r="O23" i="7"/>
  <c r="O22" i="7"/>
  <c r="O21" i="7"/>
  <c r="O20" i="7"/>
  <c r="O19" i="7"/>
  <c r="O18" i="7"/>
  <c r="O17" i="7"/>
  <c r="O16" i="7"/>
  <c r="O15" i="7"/>
  <c r="O12" i="7"/>
  <c r="O11" i="7"/>
  <c r="O10" i="7"/>
  <c r="O9" i="7"/>
  <c r="O8" i="7"/>
  <c r="O7" i="7"/>
  <c r="O5" i="7"/>
</calcChain>
</file>

<file path=xl/comments1.xml><?xml version="1.0" encoding="utf-8"?>
<comments xmlns="http://schemas.openxmlformats.org/spreadsheetml/2006/main">
  <authors>
    <author>Analista</author>
    <author>Luffi</author>
    <author>Ronald Huayanca</author>
  </authors>
  <commentList>
    <comment ref="D1" authorId="0">
      <text>
        <r>
          <rPr>
            <b/>
            <sz val="9"/>
            <color indexed="81"/>
            <rFont val="Tahoma"/>
            <family val="2"/>
          </rPr>
          <t xml:space="preserve">EL RUC TIENE 11 DIGITOS
</t>
        </r>
        <r>
          <rPr>
            <sz val="9"/>
            <color indexed="81"/>
            <rFont val="Tahoma"/>
            <family val="2"/>
          </rPr>
          <t xml:space="preserve">
</t>
        </r>
      </text>
    </comment>
    <comment ref="F1" authorId="0">
      <text>
        <r>
          <rPr>
            <b/>
            <sz val="9"/>
            <color indexed="81"/>
            <rFont val="Tahoma"/>
            <family val="2"/>
          </rPr>
          <t>Analista:</t>
        </r>
        <r>
          <rPr>
            <sz val="9"/>
            <color indexed="81"/>
            <rFont val="Tahoma"/>
            <family val="2"/>
          </rPr>
          <t xml:space="preserve">
EL NRO DE LOTE TIENE 6 DIGITOS CON EL SIGUIENTE FORMATO: AANNNN
</t>
        </r>
      </text>
    </comment>
    <comment ref="I1" authorId="0">
      <text>
        <r>
          <rPr>
            <b/>
            <sz val="9"/>
            <color indexed="81"/>
            <rFont val="Tahoma"/>
            <family val="2"/>
          </rPr>
          <t>AQUÍ VA EL NOMBRE DEL ADQUIRIENTE. TIENE 35 CARACTERES.</t>
        </r>
      </text>
    </comment>
    <comment ref="D2" authorId="0">
      <text>
        <r>
          <rPr>
            <b/>
            <sz val="9"/>
            <color indexed="81"/>
            <rFont val="Tahoma"/>
            <family val="2"/>
          </rPr>
          <t xml:space="preserve">IMPORTE TOTAL QUE ES LA SUMA DE LOS IMPORTES DE DEPOSITO.
</t>
        </r>
        <r>
          <rPr>
            <sz val="9"/>
            <color indexed="81"/>
            <rFont val="Tahoma"/>
            <family val="2"/>
          </rPr>
          <t xml:space="preserve">
</t>
        </r>
      </text>
    </comment>
    <comment ref="I2" authorId="1">
      <text>
        <r>
          <rPr>
            <b/>
            <sz val="9"/>
            <color indexed="81"/>
            <rFont val="Tahoma"/>
            <family val="2"/>
          </rPr>
          <t>Luffi:</t>
        </r>
        <r>
          <rPr>
            <sz val="9"/>
            <color indexed="81"/>
            <rFont val="Tahoma"/>
            <family val="2"/>
          </rPr>
          <t xml:space="preserve">
Nombre de archivo txt. Que sera subido a sunat.
</t>
        </r>
      </text>
    </comment>
    <comment ref="D4" authorId="2">
      <text>
        <r>
          <rPr>
            <b/>
            <sz val="9"/>
            <color indexed="81"/>
            <rFont val="Tahoma"/>
            <family val="2"/>
          </rPr>
          <t>Ronald Huayanca:</t>
        </r>
        <r>
          <rPr>
            <sz val="9"/>
            <color indexed="81"/>
            <rFont val="Tahoma"/>
            <family val="2"/>
          </rPr>
          <t xml:space="preserve">
DEBE IR EN BLANCO</t>
        </r>
      </text>
    </comment>
    <comment ref="E4" authorId="1">
      <text>
        <r>
          <rPr>
            <b/>
            <sz val="9"/>
            <color indexed="81"/>
            <rFont val="Tahoma"/>
            <family val="2"/>
          </rPr>
          <t>Luffi:</t>
        </r>
        <r>
          <rPr>
            <sz val="9"/>
            <color indexed="81"/>
            <rFont val="Tahoma"/>
            <family val="2"/>
          </rPr>
          <t xml:space="preserve">
no es necesario llenar este campo.</t>
        </r>
      </text>
    </comment>
    <comment ref="G4" authorId="1">
      <text>
        <r>
          <rPr>
            <b/>
            <sz val="9"/>
            <color indexed="81"/>
            <rFont val="Tahoma"/>
            <family val="2"/>
          </rPr>
          <t>Luffi:</t>
        </r>
        <r>
          <rPr>
            <sz val="9"/>
            <color indexed="81"/>
            <rFont val="Tahoma"/>
            <family val="2"/>
          </rPr>
          <t xml:space="preserve">
La cuenta se coloca en este campo con solo haber colocado el ruc en la fila RUC PROVEEDOR, siempre y cuando el número de la cuenta de detracción, este registrada en la pestaña CTAS DETRACCION.</t>
        </r>
      </text>
    </comment>
    <comment ref="P4" authorId="0">
      <text>
        <r>
          <rPr>
            <sz val="9"/>
            <color indexed="81"/>
            <rFont val="Tahoma"/>
            <family val="2"/>
          </rPr>
          <t xml:space="preserve">ES LA LONGITUD QUE DEBE TENER CADA REGISTRO.
</t>
        </r>
      </text>
    </comment>
  </commentList>
</comments>
</file>

<file path=xl/sharedStrings.xml><?xml version="1.0" encoding="utf-8"?>
<sst xmlns="http://schemas.openxmlformats.org/spreadsheetml/2006/main" count="931" uniqueCount="646">
  <si>
    <t>OBSERVACIONES</t>
  </si>
  <si>
    <t>CAMPO</t>
  </si>
  <si>
    <t>LONGITUD</t>
  </si>
  <si>
    <t>POSICION EN LA LINEA</t>
  </si>
  <si>
    <t>Indicador de maestra</t>
  </si>
  <si>
    <t>RUC del adquiriente</t>
  </si>
  <si>
    <t>Nombre adquiriente</t>
  </si>
  <si>
    <t>N° de lote</t>
  </si>
  <si>
    <t>Importe total lote</t>
  </si>
  <si>
    <t>01-01</t>
  </si>
  <si>
    <t>02-12</t>
  </si>
  <si>
    <t>13-47</t>
  </si>
  <si>
    <t>48-53</t>
  </si>
  <si>
    <t>54-68</t>
  </si>
  <si>
    <t>Consignar siempre un asterisco ( * )</t>
  </si>
  <si>
    <t>Verificar que sea el correcto, en la Página Web de SUNAT hay una opción para confirmarlo.</t>
  </si>
  <si>
    <t>No debe quedar espacio en blanco, si pasa de 35 caracteres se deben recortar los sobrantes; si es menor de 35 se completará con espacios en blanco para respetar las posiciones de los demás datos.</t>
  </si>
  <si>
    <t>Debe cumplir el formato AANNNN, donde ‘N’ es el número de secuencia del lote en el año ‘A’. No se podrá repetir un número de lote para una misma empresa (adquiriente). Ejemplo 040001, 040002,040003..... (04 es el año y los cuatro dígitos restantes los números correlativos de los lotes o envíos al BN que la empresa debe ir controlando).</t>
  </si>
  <si>
    <r>
      <t xml:space="preserve">Los 13 primeros caracteres son para la parte entera de la suma de los importes de los depósitos y los últimos 2 para los decimales. </t>
    </r>
    <r>
      <rPr>
        <b/>
        <sz val="9.5"/>
        <color theme="1"/>
        <rFont val="Arial"/>
        <family val="2"/>
      </rPr>
      <t xml:space="preserve">No </t>
    </r>
    <r>
      <rPr>
        <sz val="9.5"/>
        <color theme="1"/>
        <rFont val="Arial"/>
        <family val="2"/>
      </rPr>
      <t>se debe incluir el punto decimal, con respetar la posición basta.</t>
    </r>
  </si>
  <si>
    <t>RUC del Proveedor</t>
  </si>
  <si>
    <t>N ° de Proforma.</t>
  </si>
  <si>
    <t>Código bien o servicio</t>
  </si>
  <si>
    <t>N° Cuenta Corriente Proveedor</t>
  </si>
  <si>
    <t>Importe del depósito</t>
  </si>
  <si>
    <t>Código del Tipo de Operación realizada (venta, retiro, traslado….)</t>
  </si>
  <si>
    <t>Periodo Tributario</t>
  </si>
  <si>
    <t>Verificar que sea el correcto, en la Página. Web de SUNAT hay una opción para confirmarlo.</t>
  </si>
  <si>
    <t>Puede quedar en blanco o completarse con ceros (0) ya que no es dato obligatorio y debe respetarse la posición de los datos siguientes.</t>
  </si>
  <si>
    <t>Debe existir en la tabla de códigos de bien (ver tabla del numeral 5.4 del presente documento).</t>
  </si>
  <si>
    <t>Debe ser una cuenta activa, abierta por los proveedores en el Banco de la Nación.</t>
  </si>
  <si>
    <r>
      <t xml:space="preserve">Los 13 primeros caracteres son para la parte entera del importe del depósito y los últimos 2 para los decimales. </t>
    </r>
    <r>
      <rPr>
        <b/>
        <sz val="9.5"/>
        <color theme="1"/>
        <rFont val="Arial"/>
        <family val="2"/>
      </rPr>
      <t xml:space="preserve">No </t>
    </r>
    <r>
      <rPr>
        <sz val="9.5"/>
        <color theme="1"/>
        <rFont val="Arial"/>
        <family val="2"/>
      </rPr>
      <t>se debe incluir el punto decimal, con respetar la posición basta.</t>
    </r>
  </si>
  <si>
    <t>Debe existir en la tabla de Tipo de Operación (ver tabla del numeral 5.5 del presente documento).</t>
  </si>
  <si>
    <t>Debe cumplir el formato aaaamm donde aaaa es el año y mm es el número de mes. Los cuatro primeros caracteres (año) debe ser mayor o igual a 2004 y los dos últimos caracteres (mes) corresponde a valores de 01 a 12. El periodo tributario no podrá ser posterior al mes de pago (actual) ni anterior al periodo 200409. El ingreso del periodo tributario es obligatorio a excepción de cuando el código del Tipo de Operación es “Traslado que no son ventas” (03) para los bienes “Azúcar” (001), “Alcohol etílico” (003) o “Algodón fibra” (006), en cuyo caso se quedará blanco.</t>
  </si>
  <si>
    <t>5.4 Tabla de códigos de bienes o servicios sujetos de detracción</t>
  </si>
  <si>
    <t>001</t>
  </si>
  <si>
    <t>AZÚCAR</t>
  </si>
  <si>
    <t>003</t>
  </si>
  <si>
    <t>ALCOHOL ETÍLICO</t>
  </si>
  <si>
    <t>004</t>
  </si>
  <si>
    <t>005</t>
  </si>
  <si>
    <t>MAÍZ AMARILLO DURO</t>
  </si>
  <si>
    <t>006</t>
  </si>
  <si>
    <t>ALGODÓN</t>
  </si>
  <si>
    <t>007</t>
  </si>
  <si>
    <t>008</t>
  </si>
  <si>
    <t>MADERA</t>
  </si>
  <si>
    <t>009</t>
  </si>
  <si>
    <t>ARENA Y PIEDRA</t>
  </si>
  <si>
    <t>010</t>
  </si>
  <si>
    <t>011</t>
  </si>
  <si>
    <t>012</t>
  </si>
  <si>
    <t>013</t>
  </si>
  <si>
    <t>014</t>
  </si>
  <si>
    <t>015</t>
  </si>
  <si>
    <t>016</t>
  </si>
  <si>
    <t>017</t>
  </si>
  <si>
    <t>018</t>
  </si>
  <si>
    <t>EMBARCACIONES PESQUERAS</t>
  </si>
  <si>
    <t>019</t>
  </si>
  <si>
    <t>020</t>
  </si>
  <si>
    <t>021</t>
  </si>
  <si>
    <t>MOVIMIENTO DE CARGA</t>
  </si>
  <si>
    <t>022</t>
  </si>
  <si>
    <t>023</t>
  </si>
  <si>
    <t>LECHE</t>
  </si>
  <si>
    <t>024</t>
  </si>
  <si>
    <t>025</t>
  </si>
  <si>
    <t>FABRICACIÓN DE BIENES POR ENCARGO</t>
  </si>
  <si>
    <t>026</t>
  </si>
  <si>
    <t>SERVICIO DE TRANSPORTE DE PERSONAS</t>
  </si>
  <si>
    <t>027</t>
  </si>
  <si>
    <t>029</t>
  </si>
  <si>
    <t>030</t>
  </si>
  <si>
    <t>031</t>
  </si>
  <si>
    <t>032</t>
  </si>
  <si>
    <t>033</t>
  </si>
  <si>
    <t>034</t>
  </si>
  <si>
    <t>5.5. Tabla de Tipo de Operaciones Sujetas al Sistema.</t>
  </si>
  <si>
    <t>Tipo</t>
  </si>
  <si>
    <t>Descripción_Operación</t>
  </si>
  <si>
    <t>Venta de bienes, prestación de servicios o contratos de construcción gravados con el IGV.</t>
  </si>
  <si>
    <t>Retiro de bienes gravados con el IGV.</t>
  </si>
  <si>
    <t>Traslado de bienes.</t>
  </si>
  <si>
    <t>Venta de bienes gravada con el IGV realizada a través de la Bolsa de Productos.</t>
  </si>
  <si>
    <t>01</t>
  </si>
  <si>
    <t>02</t>
  </si>
  <si>
    <t>03</t>
  </si>
  <si>
    <t>04</t>
  </si>
  <si>
    <t>CABECERA:</t>
  </si>
  <si>
    <t>RUC:</t>
  </si>
  <si>
    <t>NOMBRE ADQUIRIENTE:</t>
  </si>
  <si>
    <t>NRO LOTE:</t>
  </si>
  <si>
    <t>IMPORTE TOTAL LOTE:</t>
  </si>
  <si>
    <t>DETALLE:</t>
  </si>
  <si>
    <t>RUC PROVEEDOR</t>
  </si>
  <si>
    <t>NRO PROFORMA</t>
  </si>
  <si>
    <t>N° CTA.CTE. PROV.</t>
  </si>
  <si>
    <t>IMPORTE DEPOSITO</t>
  </si>
  <si>
    <t>CODIGO TIPO OPERACIÓN TABLA 5.5</t>
  </si>
  <si>
    <t>PERIODO TRIBUTARIO AAAAMM</t>
  </si>
  <si>
    <t>(AANNNN)</t>
  </si>
  <si>
    <t>N°</t>
  </si>
  <si>
    <t>INSTRUCCIONES DE USO</t>
  </si>
  <si>
    <t>1)</t>
  </si>
  <si>
    <t>El documento PAGO MASIVO DETRACCIONES - FORMATO.XLSX tiene 6 hojas:</t>
  </si>
  <si>
    <t>a) INPUT</t>
  </si>
  <si>
    <t>b) DETALLE_CABECERA</t>
  </si>
  <si>
    <t>d) TABLA 5.4</t>
  </si>
  <si>
    <t>e) TABLA 5.5</t>
  </si>
  <si>
    <t>c) DETALLE_DETALLE</t>
  </si>
  <si>
    <t>2)</t>
  </si>
  <si>
    <t>Los datos serán ingresados en la hoja INPUT. Tanto en la Cabecera como en el Detalle.</t>
  </si>
  <si>
    <t xml:space="preserve">3) </t>
  </si>
  <si>
    <t>En el lado derecho en amarillo están los registros que serán copiados al archivo TXT.</t>
  </si>
  <si>
    <t xml:space="preserve">4) </t>
  </si>
  <si>
    <t>De haber alguna diferencia en las longitudes el indicador que está rojo ayudará a corregir la longitud correcta.</t>
  </si>
  <si>
    <t>5)</t>
  </si>
  <si>
    <t>Los datos ingresados serán colocados en los campos en color morado.</t>
  </si>
  <si>
    <t>6)</t>
  </si>
  <si>
    <t>En los importes debe considerar los decimales y verificar si los valores en Rojo coinciden (de ser necesario)</t>
  </si>
  <si>
    <t>7)</t>
  </si>
  <si>
    <t>Copiar los registros que están en amarillo y grabar el TXT con el formato solicitado.</t>
  </si>
  <si>
    <t>8)</t>
  </si>
  <si>
    <t>La columna de la columna morada son la estructura a la que se debe llegar.</t>
  </si>
  <si>
    <t>RUC</t>
  </si>
  <si>
    <t>RAZON SOCIAL</t>
  </si>
  <si>
    <t>CTA DETRACCIONES</t>
  </si>
  <si>
    <t>20550226589</t>
  </si>
  <si>
    <t>SANTANDER CONSUMO PERU S.A.</t>
  </si>
  <si>
    <t>NONBRE ARCHIVO:</t>
  </si>
  <si>
    <t>D20550226589</t>
  </si>
  <si>
    <t>00000479306</t>
  </si>
  <si>
    <t>LE VOLANT SAC</t>
  </si>
  <si>
    <t>ALESE S.A.C.</t>
  </si>
  <si>
    <t>00000712183</t>
  </si>
  <si>
    <t>EUROSHOP S.A. (PERUWAGEN)</t>
  </si>
  <si>
    <t>00003080927</t>
  </si>
  <si>
    <t xml:space="preserve">ZUAUTO SOCIEDAD ANONIMA CERRADA                                  </t>
  </si>
  <si>
    <t>00098054332</t>
  </si>
  <si>
    <t>MAQUINARIAS S.A.</t>
  </si>
  <si>
    <t>00000757756</t>
  </si>
  <si>
    <t>00000778885</t>
  </si>
  <si>
    <t xml:space="preserve">ARROYO VASQUEZ MARIA SOLEDAD                                     </t>
  </si>
  <si>
    <t>00023024934</t>
  </si>
  <si>
    <t>GUIZADO SOLIS MARIA CRISTINA</t>
  </si>
  <si>
    <t>00014040250</t>
  </si>
  <si>
    <t xml:space="preserve">Benites, Forno &amp; Ugaz Abogados SCRL                              </t>
  </si>
  <si>
    <t>00000369691</t>
  </si>
  <si>
    <t xml:space="preserve">Equifax Peru SA                                                  </t>
  </si>
  <si>
    <t>00000426288</t>
  </si>
  <si>
    <t>AUTOLAND S.A.</t>
  </si>
  <si>
    <t>00000831727</t>
  </si>
  <si>
    <t>G4S PERU S.A.C.</t>
  </si>
  <si>
    <t>00000311189</t>
  </si>
  <si>
    <t>MC AUTOS DEL PERU S.A.</t>
  </si>
  <si>
    <t>MINICOMP S.A.C.</t>
  </si>
  <si>
    <t>00000584991</t>
  </si>
  <si>
    <t>CHARGÉ D' AFFAIRES S.A.C - CHAD'A S.A.C</t>
  </si>
  <si>
    <t>00024043630</t>
  </si>
  <si>
    <t>BARIC SOLUCIONES GRAFICAS E.I.R.L</t>
  </si>
  <si>
    <t>00060036705</t>
  </si>
  <si>
    <t xml:space="preserve">ZOLUXIONES SOCIEDAD ANONIMA CERRADA                              </t>
  </si>
  <si>
    <t>00005211409</t>
  </si>
  <si>
    <t xml:space="preserve">ASESORIA Y GESTION DE PROCESOS PERU SAC                          </t>
  </si>
  <si>
    <t>00005216559</t>
  </si>
  <si>
    <t>TOTAL CHECK PERU S.AC.</t>
  </si>
  <si>
    <t>00014035583</t>
  </si>
  <si>
    <t xml:space="preserve">PLASMART INGENIERIA DISEÑOS Y PROYECTOS SAC                      </t>
  </si>
  <si>
    <t>00010025753</t>
  </si>
  <si>
    <t xml:space="preserve">TUNO PRODUCCIONES SAC. </t>
  </si>
  <si>
    <t>00005196124</t>
  </si>
  <si>
    <t>Bruvatc SRL</t>
  </si>
  <si>
    <t>00021013706</t>
  </si>
  <si>
    <t>Gesfor Osmos Peru SA</t>
  </si>
  <si>
    <t>00000324515</t>
  </si>
  <si>
    <t>ADECCO CONSULTING S.A.</t>
  </si>
  <si>
    <t>00000381284</t>
  </si>
  <si>
    <t>Cia de Seguridad Prosegur SA</t>
  </si>
  <si>
    <t>00000317683</t>
  </si>
  <si>
    <t>BHC SAC Building&amp;House Cleaner</t>
  </si>
  <si>
    <t>00000318868</t>
  </si>
  <si>
    <t>V&amp;V GROUP SAC</t>
  </si>
  <si>
    <t>00021015695</t>
  </si>
  <si>
    <t>Plaza Lima Norte SAC</t>
  </si>
  <si>
    <t>00068112354</t>
  </si>
  <si>
    <t>LIMAUTOS SAC</t>
  </si>
  <si>
    <t>MASS AUTOMOTRIZ</t>
  </si>
  <si>
    <t xml:space="preserve">Schettini </t>
  </si>
  <si>
    <t>AMICAR</t>
  </si>
  <si>
    <t>00005201985</t>
  </si>
  <si>
    <t>00000521132</t>
  </si>
  <si>
    <t>00046060709</t>
  </si>
  <si>
    <t>MADISON</t>
  </si>
  <si>
    <t>LAOS &amp; ASOCIADOS</t>
  </si>
  <si>
    <t>Peru Offrice SA STANSA</t>
  </si>
  <si>
    <t>ARTGRAF EDITORES SAC</t>
  </si>
  <si>
    <t>00076029059</t>
  </si>
  <si>
    <t>00021027243</t>
  </si>
  <si>
    <t>00000405418</t>
  </si>
  <si>
    <t>00000606545</t>
  </si>
  <si>
    <t>00098129790</t>
  </si>
  <si>
    <t>ASESORIA &amp; SERVICIOS INTEGRALES EIRL</t>
  </si>
  <si>
    <t>00000378070</t>
  </si>
  <si>
    <t>OLVA COURIER SAC</t>
  </si>
  <si>
    <t>00000487376</t>
  </si>
  <si>
    <t>CIMA LATIN AMERICA</t>
  </si>
  <si>
    <t>00005209862</t>
  </si>
  <si>
    <t>Trabajando.com Peru SAC</t>
  </si>
  <si>
    <t>Consorcio Nex Peru</t>
  </si>
  <si>
    <t>Continental travel</t>
  </si>
  <si>
    <t>00068108977</t>
  </si>
  <si>
    <t>00021001783</t>
  </si>
  <si>
    <t>00000678678</t>
  </si>
  <si>
    <t>SALDIAS ARQUITECTOS</t>
  </si>
  <si>
    <t>00046013425</t>
  </si>
  <si>
    <t>INTERAMERICANA NORTE SAC</t>
  </si>
  <si>
    <t>00631075053</t>
  </si>
  <si>
    <t>ERNESTO FLECHELLE SA</t>
  </si>
  <si>
    <t>00000552755</t>
  </si>
  <si>
    <t>NBS SERVICE SA</t>
  </si>
  <si>
    <t>INVERSIONES MORI SAC</t>
  </si>
  <si>
    <t>00005153832</t>
  </si>
  <si>
    <t>00019003841</t>
  </si>
  <si>
    <t>ESTUDIO LUIS ECHECOPAR GARCIA SRL</t>
  </si>
  <si>
    <t>00000533858</t>
  </si>
  <si>
    <t>AUTOFONDO SAC</t>
  </si>
  <si>
    <t>00003018415</t>
  </si>
  <si>
    <t>UNIRSE ASESORIAS Y CONSULTORIAS SAC</t>
  </si>
  <si>
    <t>CJMM SAC</t>
  </si>
  <si>
    <t>00010013143</t>
  </si>
  <si>
    <t>00031025419</t>
  </si>
  <si>
    <t>ACCSERV EIRL</t>
  </si>
  <si>
    <t>00005224268</t>
  </si>
  <si>
    <t>LETREROS CORPORATIVOS SA</t>
  </si>
  <si>
    <t>00000362409</t>
  </si>
  <si>
    <t>AMSA</t>
  </si>
  <si>
    <t>00005167213</t>
  </si>
  <si>
    <t>MOTORSUR SAC</t>
  </si>
  <si>
    <t>00101170470</t>
  </si>
  <si>
    <t>00101089894</t>
  </si>
  <si>
    <t>PERUMOTOR HG SRL</t>
  </si>
  <si>
    <t>KONECTA BTO SL SUCURSAL EN PERU</t>
  </si>
  <si>
    <t>CORPORACION GRAFICA JB EIRL</t>
  </si>
  <si>
    <t>JULIO FLORES TAFUR</t>
  </si>
  <si>
    <t>HERNANDEZ &amp; CIA. ABOGADOS SCRL</t>
  </si>
  <si>
    <t>ESTUDIO MUÑIZ RAMIREZ PEREZ-TAIMAN &amp; OLAYA SCRL</t>
  </si>
  <si>
    <t>00000357588</t>
  </si>
  <si>
    <t>00005199344</t>
  </si>
  <si>
    <t>00007019742</t>
  </si>
  <si>
    <t>00005224128</t>
  </si>
  <si>
    <t>00000755885</t>
  </si>
  <si>
    <t>INVERSIONES NACIONALES DE TURISMO SA</t>
  </si>
  <si>
    <t>00161039616</t>
  </si>
  <si>
    <t>ESTUDIO OSTERLING SOC CIVIL</t>
  </si>
  <si>
    <t>00000354430</t>
  </si>
  <si>
    <t>INK A POSTER SAC</t>
  </si>
  <si>
    <t>00003105504</t>
  </si>
  <si>
    <t>INTERAMERICANA TRUJILLO SAC</t>
  </si>
  <si>
    <t>00741059142</t>
  </si>
  <si>
    <t>ECOLINEA SAC</t>
  </si>
  <si>
    <t>00003016811</t>
  </si>
  <si>
    <t>SCHETTINI TECNIMOVIL SAC</t>
  </si>
  <si>
    <t>00076056005</t>
  </si>
  <si>
    <t>MARKETING MANAGEMENT GROUP SAC</t>
  </si>
  <si>
    <t>00238001625</t>
  </si>
  <si>
    <t>00098118047</t>
  </si>
  <si>
    <t>AUTO SUMMIT PERU SA</t>
  </si>
  <si>
    <t>SALON MOTOR PLAZA PERU SA</t>
  </si>
  <si>
    <t>00068163331</t>
  </si>
  <si>
    <t>CONCEPTO GRAFICO SAC</t>
  </si>
  <si>
    <t>00000685089</t>
  </si>
  <si>
    <t>BELTRAN, GRIS Y ASOCIADOS SCRL</t>
  </si>
  <si>
    <t>00000356670</t>
  </si>
  <si>
    <t>COBINTEL SAC</t>
  </si>
  <si>
    <t>00003015181</t>
  </si>
  <si>
    <t>00161131482</t>
  </si>
  <si>
    <t>AUTOMOTORES &amp; DIVERSOS SAC</t>
  </si>
  <si>
    <t>00000479314</t>
  </si>
  <si>
    <t>ALTOS ANDES SAC</t>
  </si>
  <si>
    <t>Jorge Ernesto Velarde sussoni</t>
  </si>
  <si>
    <t>SYSTEMS SUPPORT &amp; SERVICES S A</t>
  </si>
  <si>
    <t>SERVICIOS INTEGRALES IGSA S.A.C.</t>
  </si>
  <si>
    <t>00003071391</t>
  </si>
  <si>
    <t>00000410136</t>
  </si>
  <si>
    <t>00000355453</t>
  </si>
  <si>
    <t>EPLUS SOLUCIONES SAC</t>
  </si>
  <si>
    <t>00076021457</t>
  </si>
  <si>
    <t>GLOBAL SYSTEMS SUPPORT SRL</t>
  </si>
  <si>
    <t>00005044340</t>
  </si>
  <si>
    <t>YELLOW SAC</t>
  </si>
  <si>
    <t>00000378445</t>
  </si>
  <si>
    <t>AUTOMOTRIZ SAN BLAS SA</t>
  </si>
  <si>
    <t>00000511552</t>
  </si>
  <si>
    <t>MULTUMARKAS SAC</t>
  </si>
  <si>
    <t>00381056872</t>
  </si>
  <si>
    <t>IBR PERU SA</t>
  </si>
  <si>
    <t>00003102874</t>
  </si>
  <si>
    <t>DR MANUEL NOYA DE LA PIEDRA</t>
  </si>
  <si>
    <t>00000356034</t>
  </si>
  <si>
    <t>SINDESA SA</t>
  </si>
  <si>
    <t>AUSTRAL SAC</t>
  </si>
  <si>
    <t>00000719730</t>
  </si>
  <si>
    <t>00052005795</t>
  </si>
  <si>
    <t>TRACK &amp; TRADE PERU SAC</t>
  </si>
  <si>
    <t>00072079515</t>
  </si>
  <si>
    <t>INGENIERIA Y SERVICIOS SCRL</t>
  </si>
  <si>
    <t>PERU ECONOMICO SA</t>
  </si>
  <si>
    <t>00000750700</t>
  </si>
  <si>
    <t>00000358088</t>
  </si>
  <si>
    <t>TERU PRODUCCIONES EIRL</t>
  </si>
  <si>
    <t>00019056430</t>
  </si>
  <si>
    <t>CLIENTES ANONIMOS LATINOAMERICA SAC</t>
  </si>
  <si>
    <t>EXPERTOS Y ASOCIADOS SAC</t>
  </si>
  <si>
    <t>MUÑIZ, RAMIREZ, PEREZ-TAIMAN &amp; OLAYA S.C.R.LTDA.</t>
  </si>
  <si>
    <t>00098070540</t>
  </si>
  <si>
    <t>00023018950</t>
  </si>
  <si>
    <t>00000356948</t>
  </si>
  <si>
    <t>SKBERGE PERU RETAIL SAC</t>
  </si>
  <si>
    <t>00005204755</t>
  </si>
  <si>
    <t>90210 Modelos &amp; Anfitrionas SAC</t>
  </si>
  <si>
    <t>Igma Sports &amp; Entertainment SAC</t>
  </si>
  <si>
    <t>Grupo Millenium SAC</t>
  </si>
  <si>
    <t>00003063380</t>
  </si>
  <si>
    <t>00000398012</t>
  </si>
  <si>
    <t>00003011011</t>
  </si>
  <si>
    <t>ENOTRIA S.A.</t>
  </si>
  <si>
    <t>00000777226</t>
  </si>
  <si>
    <t>Check Solution</t>
  </si>
  <si>
    <t>00098093605</t>
  </si>
  <si>
    <t>00098013830</t>
  </si>
  <si>
    <t>MARCAREGISTRADA SAC</t>
  </si>
  <si>
    <t>MOTORLINK SAC</t>
  </si>
  <si>
    <t>00046021886</t>
  </si>
  <si>
    <t>MI COURIER LOGISTICS SAC</t>
  </si>
  <si>
    <t>00021002038</t>
  </si>
  <si>
    <t>QUIDQUID ORGNIZACION Y RELACIONES PUBLICAS SAC</t>
  </si>
  <si>
    <t>00003106020</t>
  </si>
  <si>
    <t>ASOCIACION DE REPRESENTANTES AUTOMOTRICES DEL PERU</t>
  </si>
  <si>
    <t>00005001773</t>
  </si>
  <si>
    <t>SAJARAH PERU SAC</t>
  </si>
  <si>
    <t>INTEGRAL CONSULTING GROUP</t>
  </si>
  <si>
    <t>00007020414</t>
  </si>
  <si>
    <t>SERVICIOS PROFESIONALES DE ENFERMERIA SAC</t>
  </si>
  <si>
    <t>00068073715</t>
  </si>
  <si>
    <t>00741352842</t>
  </si>
  <si>
    <t>ADSER PERU SAC</t>
  </si>
  <si>
    <t>TELECOM BUSINESS</t>
  </si>
  <si>
    <t>00003101622</t>
  </si>
  <si>
    <t>00066044807</t>
  </si>
  <si>
    <t>UNIVERSIA</t>
  </si>
  <si>
    <t>00098184783</t>
  </si>
  <si>
    <t>Check &amp; Check</t>
  </si>
  <si>
    <t>00000411426</t>
  </si>
  <si>
    <t xml:space="preserve">DELOITTE &amp; TOUCHE S.R.L. </t>
  </si>
  <si>
    <t>00000356689</t>
  </si>
  <si>
    <t xml:space="preserve">EXTREMOCONSULTING PERU S.A.C. </t>
  </si>
  <si>
    <t>00074008364</t>
  </si>
  <si>
    <t>00000357537</t>
  </si>
  <si>
    <t>JAIME MURGIA CAVERO</t>
  </si>
  <si>
    <t>00019017699</t>
  </si>
  <si>
    <t>CADILLO EDITORIAL IMPRENTA S.R.L.</t>
  </si>
  <si>
    <t>MIRANDA &amp; AMADO ABOGADOS S. CIVIL DE R.L</t>
  </si>
  <si>
    <t>00000367249</t>
  </si>
  <si>
    <t>00010004721</t>
  </si>
  <si>
    <t xml:space="preserve">PRODUCCIONES BOREAL S.A.C. </t>
  </si>
  <si>
    <t>BEST QUALITY SERVICE S.A.C.</t>
  </si>
  <si>
    <t>00098071970</t>
  </si>
  <si>
    <t>SENTINEL PERU S.A.</t>
  </si>
  <si>
    <t>00023010054</t>
  </si>
  <si>
    <t>EDITORA HAVAL E.I.R.L.</t>
  </si>
  <si>
    <t>00003071995</t>
  </si>
  <si>
    <t xml:space="preserve">MAC POINT SOCIEDAD ANONIMA CERRADA </t>
  </si>
  <si>
    <t>00005166276</t>
  </si>
  <si>
    <t xml:space="preserve">GARCIA PERALTA CLAUDIA LUZ </t>
  </si>
  <si>
    <t>00002062550</t>
  </si>
  <si>
    <t>AUTOSAFE S.A.C.</t>
  </si>
  <si>
    <t>00005171504</t>
  </si>
  <si>
    <t xml:space="preserve">*912 FVCH S.A.C. </t>
  </si>
  <si>
    <t>00015032650</t>
  </si>
  <si>
    <t xml:space="preserve">ST TRAVEL S.A.C. </t>
  </si>
  <si>
    <t>00000668222</t>
  </si>
  <si>
    <t>ALBERTI SIERRA RENZO SANTIAGO</t>
  </si>
  <si>
    <t>00000361739</t>
  </si>
  <si>
    <t>J.G. CISTEM S.A.</t>
  </si>
  <si>
    <t>00068172632</t>
  </si>
  <si>
    <t>WYCE SAC</t>
  </si>
  <si>
    <t>GRUAS ALFA EIRL</t>
  </si>
  <si>
    <t>00013024235</t>
  </si>
  <si>
    <t>PAINT BALL SPORT S.A.C.</t>
  </si>
  <si>
    <t>00012002300</t>
  </si>
  <si>
    <t>3 WORK S.A.C</t>
  </si>
  <si>
    <t>00098104402</t>
  </si>
  <si>
    <t>1</t>
  </si>
  <si>
    <t>2</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</si>
  <si>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</si>
  <si>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</si>
  <si>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</si>
  <si>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</si>
  <si>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</si>
  <si>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</si>
  <si>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</si>
  <si>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</si>
  <si>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</si>
  <si>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</si>
  <si>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</si>
  <si>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</si>
  <si>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</si>
  <si>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</si>
  <si>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</si>
  <si>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</si>
  <si>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</si>
  <si>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</si>
  <si>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</si>
  <si>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</si>
  <si>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</si>
  <si>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</si>
  <si>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</si>
  <si>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</si>
  <si>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</si>
  <si>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</si>
  <si>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</si>
  <si>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</si>
  <si>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</si>
  <si>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</si>
  <si>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</si>
  <si>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</si>
  <si>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</si>
  <si>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</si>
  <si>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</si>
  <si>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</si>
  <si>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</si>
  <si>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41</t>
  </si>
  <si>
    <t>42</t>
  </si>
  <si>
    <t>43</t>
  </si>
  <si>
    <t>44</t>
  </si>
  <si>
    <t>45</t>
  </si>
  <si>
    <t>47</t>
  </si>
  <si>
    <t>48</t>
  </si>
  <si>
    <t>49</t>
  </si>
  <si>
    <t>50</t>
  </si>
  <si>
    <t>51</t>
  </si>
  <si>
    <t>52</t>
  </si>
  <si>
    <t>53</t>
  </si>
  <si>
    <t>54</t>
  </si>
  <si>
    <t>55</t>
  </si>
  <si>
    <t>56</t>
  </si>
  <si>
    <t>57</t>
  </si>
  <si>
    <t>58</t>
  </si>
  <si>
    <t>59</t>
  </si>
  <si>
    <t>60</t>
  </si>
  <si>
    <t>61</t>
  </si>
  <si>
    <t>62</t>
  </si>
  <si>
    <t>63</t>
  </si>
  <si>
    <t>64</t>
  </si>
  <si>
    <t>65</t>
  </si>
  <si>
    <t>66</t>
  </si>
  <si>
    <t>67</t>
  </si>
  <si>
    <t>68</t>
  </si>
  <si>
    <t>69</t>
  </si>
  <si>
    <t>70</t>
  </si>
  <si>
    <t>71</t>
  </si>
  <si>
    <t>72</t>
  </si>
  <si>
    <t>73</t>
  </si>
  <si>
    <t>74</t>
  </si>
  <si>
    <t>75</t>
  </si>
  <si>
    <t>76</t>
  </si>
  <si>
    <t>77</t>
  </si>
  <si>
    <t>78</t>
  </si>
  <si>
    <t>79</t>
  </si>
  <si>
    <t>80</t>
  </si>
  <si>
    <t>81</t>
  </si>
  <si>
    <t>82</t>
  </si>
  <si>
    <t>83</t>
  </si>
  <si>
    <t>84</t>
  </si>
  <si>
    <t>85</t>
  </si>
  <si>
    <t>86</t>
  </si>
  <si>
    <t>87</t>
  </si>
  <si>
    <t>88</t>
  </si>
  <si>
    <t>89</t>
  </si>
  <si>
    <t>90</t>
  </si>
  <si>
    <t>91</t>
  </si>
  <si>
    <t>92</t>
  </si>
  <si>
    <t>93</t>
  </si>
  <si>
    <t>94</t>
  </si>
  <si>
    <t>95</t>
  </si>
  <si>
    <t>96</t>
  </si>
  <si>
    <t>97</t>
  </si>
  <si>
    <t>98</t>
  </si>
  <si>
    <t>99</t>
  </si>
  <si>
    <t>100</t>
  </si>
  <si>
    <t>101</t>
  </si>
  <si>
    <t>102</t>
  </si>
  <si>
    <t>103</t>
  </si>
  <si>
    <t>104</t>
  </si>
  <si>
    <t>105</t>
  </si>
  <si>
    <t>106</t>
  </si>
  <si>
    <t>107</t>
  </si>
  <si>
    <t>108</t>
  </si>
  <si>
    <t>GROUP MANAGEMENT SERVICES &amp; INFRACT</t>
  </si>
  <si>
    <t>00058185515</t>
  </si>
  <si>
    <t>00000511757</t>
  </si>
  <si>
    <t>LASER ELECTRICISTAS SAC</t>
  </si>
  <si>
    <t>00072073215</t>
  </si>
  <si>
    <t>MULTIMEDIA SOLUTIONS SAC</t>
  </si>
  <si>
    <t>00005134927</t>
  </si>
  <si>
    <t>UNION TOURS S.A.</t>
  </si>
  <si>
    <t>00000666564</t>
  </si>
  <si>
    <t>037</t>
  </si>
  <si>
    <t>DIEGO CRUZ SACO ESTRAT.CONS.E INV.S</t>
  </si>
  <si>
    <t>00000463582</t>
  </si>
  <si>
    <t>CORREO PRIVADO S.A.C.</t>
  </si>
  <si>
    <t>00000673331</t>
  </si>
  <si>
    <t>Tipo Documento del Proveedor</t>
  </si>
  <si>
    <t>Debe consignar siempre el número 6
correspondiente al RUC</t>
  </si>
  <si>
    <t>Razón Social</t>
  </si>
  <si>
    <t>No debe quedar en blanco, si pasa de
35 caracteres deben recortarse los
sobrantes, si es menor se completará
con espacios en blanco para respetar
las posiciones de los demás datos.</t>
  </si>
  <si>
    <t>48-56</t>
  </si>
  <si>
    <t>57-59</t>
  </si>
  <si>
    <t>60-70</t>
  </si>
  <si>
    <t>71-85</t>
  </si>
  <si>
    <t>86-87</t>
  </si>
  <si>
    <t>88-93</t>
  </si>
  <si>
    <t>Tipo Comprobante</t>
  </si>
  <si>
    <t>Serie Comprobante</t>
  </si>
  <si>
    <t>Nmro Comprobante</t>
  </si>
  <si>
    <t>94-95</t>
  </si>
  <si>
    <t>96-99</t>
  </si>
  <si>
    <t>100-107</t>
  </si>
  <si>
    <t>TIPO DOC
PROVEEDOR</t>
  </si>
  <si>
    <t>RAZÓN
SOCIAL</t>
  </si>
  <si>
    <t xml:space="preserve">Debe existir en la tabla de tipo de
comprobante (ver tabla del numeral
5.6 del presente documento).
En el caso que el tipo de comprobante
que origina el depósito de detracción
sea Nota de Débito se seleccionará el
Tipo 01.
</t>
  </si>
  <si>
    <t>Puede ser numérico o alfanumérico
según el tipo de comprobante (ver
tabla del numeral 5.7 del presente
documento).</t>
  </si>
  <si>
    <t>Debe ser numérico.</t>
  </si>
  <si>
    <t>SERIE
COMPROBANTE (TABLA 5.7)</t>
  </si>
  <si>
    <t>TIPO
COMPROBANTE 
(TABLA 5.6)</t>
  </si>
  <si>
    <t>CODIGO BIEN / SERVICIO 
(TABLA 5.4)</t>
  </si>
  <si>
    <t xml:space="preserve">Código  </t>
  </si>
  <si>
    <t xml:space="preserve">Descripción del Bien o Servicio </t>
  </si>
  <si>
    <t>Vigencia</t>
  </si>
  <si>
    <t>Hasta el 31/12/2014</t>
  </si>
  <si>
    <t xml:space="preserve">RECURSOS HIDROBIOLÓGICOS </t>
  </si>
  <si>
    <t>Vigente</t>
  </si>
  <si>
    <t xml:space="preserve"> Vigente</t>
  </si>
  <si>
    <t xml:space="preserve">CAÑA DE AZÚCAR </t>
  </si>
  <si>
    <t>RESIDUOS, SUBPRODUCTOS, DESECHOS,
RECORTES, DESPERDICIOS Y FORMAS
PRIMARIAS DERIVADAS DE LOS MISMOS</t>
  </si>
  <si>
    <t>BIENES GRAVADOS CON EL IGV, POR
RENUNCIA A LA EXONERACIÓN</t>
  </si>
  <si>
    <t>INTERMEDIACIÓN LABORAL Y
TERCERIZACIÓN</t>
  </si>
  <si>
    <t xml:space="preserve">ANIMALES VIVOS </t>
  </si>
  <si>
    <t>Hasta el 08/01/2005</t>
  </si>
  <si>
    <t xml:space="preserve">CARNES Y DESPOJOS COMESTIBLES </t>
  </si>
  <si>
    <t>ABONOS, CUEROS Y PIELES DE ORIGEN
ANIMAL</t>
  </si>
  <si>
    <t xml:space="preserve"> ACEITE DE PESCADO</t>
  </si>
  <si>
    <t>HARINA, POLVO Y "PELLETS" DE PESCADO,
CRUSTÁCEOS, MOLUSCOS Y DEMÁS
INVERTEBRADOS ACUÁTICOS</t>
  </si>
  <si>
    <t>ARRENDAMIENTO DE BIENES</t>
  </si>
  <si>
    <t>MANTENIMIENTO Y REPARACIÓN DE BIENES
MUEBLES</t>
  </si>
  <si>
    <t xml:space="preserve">OTROS SERVICIOS EMPRESARIALES </t>
  </si>
  <si>
    <t xml:space="preserve">COMISIÓN MERCANTIL </t>
  </si>
  <si>
    <t>SERVICIO DE TRANSPORTE DE BIENES POR
VIA TERRESTRE</t>
  </si>
  <si>
    <t xml:space="preserve">ALGODÓN EN RAMA SIN DESMOTAR </t>
  </si>
  <si>
    <t xml:space="preserve">CONTRATOS DE CONSTRUCCIÓN </t>
  </si>
  <si>
    <t xml:space="preserve">ORO GRAVADO CON EL IGV </t>
  </si>
  <si>
    <t>PÁPRIKA Y OTROS FRUTOS DE LOS GÉNEROS
CAPSICUM O PIMIENTA</t>
  </si>
  <si>
    <t xml:space="preserve"> ESPÁRRAGOS </t>
  </si>
  <si>
    <t xml:space="preserve">MINERALES METÁLICOS NO AURÍFEROS </t>
  </si>
  <si>
    <t xml:space="preserve">BIENES EXONERADOS DEL IGV </t>
  </si>
  <si>
    <t>ORO Y DEMÁS MINERALES METÁLICOS
EXONERADOS DEL IGV</t>
  </si>
  <si>
    <t xml:space="preserve">DEMÁS SERVICIOS GRAVADOS CON EL IGV </t>
  </si>
  <si>
    <t>ESPECTÁCULOS PÚBLICOS NO DEPORTIVOS</t>
  </si>
  <si>
    <t xml:space="preserve">MINERALES NO METÁLICOS </t>
  </si>
  <si>
    <t xml:space="preserve">BIEN INMUEBLE GRAVADO CON EL IGV </t>
  </si>
  <si>
    <t xml:space="preserve">PLOMO </t>
  </si>
  <si>
    <t>035</t>
  </si>
  <si>
    <t>036</t>
  </si>
  <si>
    <t>038</t>
  </si>
  <si>
    <t>039</t>
  </si>
  <si>
    <t>040</t>
  </si>
  <si>
    <t>041</t>
  </si>
  <si>
    <t>5.6 Tabla de Tipo de Comprobante</t>
  </si>
  <si>
    <t>Tipo de Comprobante</t>
  </si>
  <si>
    <t>Tipo de Operación</t>
  </si>
  <si>
    <t xml:space="preserve"> Tipo de Bien o Servicio</t>
  </si>
  <si>
    <t>01 FACTURA /
NOTA DE
DÉBITO</t>
  </si>
  <si>
    <t>Operación 01 – Venta de
bienes o prestación de
servicios</t>
  </si>
  <si>
    <t>Todos los bienes o servicios.</t>
  </si>
  <si>
    <t>Operación 02 – Retiro de
bienes
Operación 04 – Venta bolsa
de productos</t>
  </si>
  <si>
    <t>Solo bienes.</t>
  </si>
  <si>
    <t>Operación 05 – Venta de
Bienes exonerados del IGV</t>
  </si>
  <si>
    <t>· Bien 035 - Bienes
exonerados del IGV, o
· Bien 036 - Oro y demás
minerales metálicos
exonerados del IGV.</t>
  </si>
  <si>
    <t>03 BOLETA DE
VENTA</t>
  </si>
  <si>
    <t>· Bienes del anexo 1 de la
R.S. N° 183-2004-SUNAT,o
· Bien 040 - Bien Inmueble
Gravado con IGV.</t>
  </si>
  <si>
    <t>Operación 04 – Venta bolsa
de productos</t>
  </si>
  <si>
    <t>Sólo Bienes del anexo 1 de la
R.S. N° 183-2004-SUNAT.</t>
  </si>
  <si>
    <t>Operación 02 – Retiro de
bienes</t>
  </si>
  <si>
    <t>Sólo bienes.</t>
  </si>
  <si>
    <t>09 GUÍA DE 
REMISIÓN</t>
  </si>
  <si>
    <t>Sólo la operación 03 –
Traslados que no son venta</t>
  </si>
  <si>
    <t>Sólo bienes del anexo 1 de la
R.S. N° 183-2004-SUNAT.</t>
  </si>
  <si>
    <t>5.7 Tabla de Serie</t>
  </si>
  <si>
    <t>Serie</t>
  </si>
  <si>
    <t>01 FACTURA</t>
  </si>
  <si>
    <t>Numérico, si el comprobante es físico.
Alfanumérico, si el comprobante es electrónico, debiendo
ser:
- E001, o
- FXXX (Donde XXX es alfanumérico).</t>
  </si>
  <si>
    <t xml:space="preserve">Numérico, si el comprobante es físico.
Alfanumérico, si el comprobante es electrónico, debiendo
ser BXXX (Donde XXX es alfanumérico).
</t>
  </si>
  <si>
    <t>09 GUÍA DE
REMISIÓN</t>
  </si>
  <si>
    <t>Numérico, si el comprobante es físico.
Alfanumérico, si el comprobante es electrónico, debiendo
ser G001.</t>
  </si>
  <si>
    <t>NRO
COMPROBANTE</t>
  </si>
  <si>
    <t>3</t>
  </si>
  <si>
    <t>F001</t>
  </si>
  <si>
    <t>Nº Cuenta de detracciones (Banco de la Nación)</t>
  </si>
  <si>
    <t>00076064318 - ANDINA TECNIMOVIL S.A.</t>
  </si>
  <si>
    <t>RUC y Nombre del Proveedor</t>
  </si>
  <si>
    <t>20553968411 - ANDINA TECNIMOVIL S.A.</t>
  </si>
  <si>
    <t>00076064318</t>
  </si>
  <si>
    <t>ANDINA TECNIMOVIL S.A.</t>
  </si>
  <si>
    <t>00005193214 - CAMARA JUNIOR DE LIMA</t>
  </si>
  <si>
    <t>20137962625 - CAMARA JUNIOR DE LIMA</t>
  </si>
  <si>
    <t>CAMARA JUNIOR DE LIMA</t>
  </si>
  <si>
    <t>00005193214</t>
  </si>
  <si>
    <t>201502</t>
  </si>
  <si>
    <t>00029016038 - TIRO AL BLANCO GROUP S.A.C. D.LEG.</t>
  </si>
  <si>
    <t>20600069501 - TIRO AL BLANCO GROUP SOCIEDAD ANONIMA CERRADA</t>
  </si>
  <si>
    <t>TIRO AL BLANCO GROUP S.A.C.</t>
  </si>
  <si>
    <t>00029016038</t>
  </si>
  <si>
    <t>00000127</t>
  </si>
  <si>
    <t>00028783</t>
  </si>
  <si>
    <t>00000269</t>
  </si>
  <si>
    <t>00000270</t>
  </si>
  <si>
    <t>00029485</t>
  </si>
  <si>
    <t>00009114</t>
  </si>
  <si>
    <t>00009115</t>
  </si>
  <si>
    <t>00000008</t>
  </si>
  <si>
    <t>00000463</t>
  </si>
  <si>
    <t>00001958</t>
  </si>
  <si>
    <t>00001949</t>
  </si>
  <si>
    <t>00001850</t>
  </si>
  <si>
    <t>00071774</t>
  </si>
  <si>
    <t>00029590</t>
  </si>
  <si>
    <t>00005350</t>
  </si>
  <si>
    <t>00001770</t>
  </si>
  <si>
    <t>00000636</t>
  </si>
  <si>
    <t>00005355</t>
  </si>
  <si>
    <t>00029297</t>
  </si>
  <si>
    <t>F011</t>
  </si>
  <si>
    <t>F004</t>
  </si>
  <si>
    <t>F500</t>
  </si>
  <si>
    <t>F014</t>
  </si>
  <si>
    <t>130107</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</si>
</sst>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3" formatCode="_ * #,##0.00_ ;_ * \-#,##0.00_ ;_ * &quot;-&quot;??_ ;_ @_ "/>
  </numFmts>
  <fonts count="33" x14ac:knownFonts="1">
    <font>
      <sz val="11"/>
      <color theme="1"/>
      <name val="Calibri"/>
      <family val="2"/>
      <scheme val="minor"/>
    </font>
    <font>
      <b/>
      <sz val="11"/>
      <color theme="1"/>
      <name val="Calibri"/>
      <family val="2"/>
      <scheme val="minor"/>
    </font>
    <font>
      <sz val="9.5"/>
      <color theme="1"/>
      <name val="Arial"/>
      <family val="2"/>
    </font>
    <font>
      <b/>
      <sz val="9.5"/>
      <color theme="1"/>
      <name val="Arial"/>
      <family val="2"/>
    </font>
    <font>
      <b/>
      <sz val="12"/>
      <color theme="1"/>
      <name val="Calibri"/>
      <family val="2"/>
      <scheme val="minor"/>
    </font>
    <font>
      <sz val="11"/>
      <color theme="1"/>
      <name val="Calibri"/>
      <family val="2"/>
      <scheme val="minor"/>
    </font>
    <font>
      <b/>
      <sz val="16"/>
      <color theme="1"/>
      <name val="Calibri"/>
      <family val="2"/>
      <scheme val="minor"/>
    </font>
    <font>
      <b/>
      <sz val="11"/>
      <color rgb="FFFF0000"/>
      <name val="Calibri"/>
      <family val="2"/>
      <scheme val="minor"/>
    </font>
    <font>
      <b/>
      <sz val="9"/>
      <color theme="1"/>
      <name val="Calibri"/>
      <family val="2"/>
      <scheme val="minor"/>
    </font>
    <font>
      <sz val="9"/>
      <color theme="1"/>
      <name val="Calibri"/>
      <family val="2"/>
      <scheme val="minor"/>
    </font>
    <font>
      <b/>
      <sz val="9"/>
      <color rgb="FFFF0000"/>
      <name val="Calibri"/>
      <family val="2"/>
      <scheme val="minor"/>
    </font>
    <font>
      <b/>
      <u/>
      <sz val="11"/>
      <color theme="1"/>
      <name val="Calibri"/>
      <family val="2"/>
      <scheme val="minor"/>
    </font>
    <font>
      <sz val="9"/>
      <color indexed="81"/>
      <name val="Tahoma"/>
      <family val="2"/>
    </font>
    <font>
      <b/>
      <sz val="9"/>
      <color indexed="81"/>
      <name val="Tahoma"/>
      <family val="2"/>
    </font>
    <font>
      <sz val="11"/>
      <color theme="1"/>
      <name val="Arial"/>
      <family val="2"/>
    </font>
    <font>
      <sz val="9"/>
      <color theme="1"/>
      <name val="Arial"/>
      <family val="2"/>
    </font>
    <font>
      <sz val="9"/>
      <color indexed="8"/>
      <name val="Arial"/>
      <family val="2"/>
    </font>
    <font>
      <sz val="11"/>
      <color indexed="8"/>
      <name val="Arial"/>
      <family val="2"/>
    </font>
    <font>
      <b/>
      <sz val="11"/>
      <color theme="1"/>
      <name val="Arial"/>
      <family val="2"/>
    </font>
    <font>
      <b/>
      <sz val="9"/>
      <color theme="1"/>
      <name val="Arial"/>
      <family val="2"/>
    </font>
    <font>
      <b/>
      <sz val="11"/>
      <name val="Calibri"/>
      <family val="2"/>
      <scheme val="minor"/>
    </font>
    <font>
      <sz val="11"/>
      <color rgb="FFFF0000"/>
      <name val="Calibri"/>
      <family val="2"/>
      <scheme val="minor"/>
    </font>
    <font>
      <sz val="11"/>
      <color rgb="FFFF0000"/>
      <name val="Arial"/>
      <family val="2"/>
    </font>
    <font>
      <sz val="9"/>
      <color rgb="FFFF0000"/>
      <name val="Arial"/>
      <family val="2"/>
    </font>
    <font>
      <sz val="8"/>
      <color rgb="FF000000"/>
      <name val="Verdana"/>
      <family val="2"/>
    </font>
    <font>
      <sz val="11"/>
      <name val="Arial"/>
      <family val="2"/>
    </font>
    <font>
      <sz val="9"/>
      <name val="Arial"/>
      <family val="2"/>
    </font>
    <font>
      <sz val="11"/>
      <name val="Calibri"/>
      <family val="2"/>
      <scheme val="minor"/>
    </font>
    <font>
      <b/>
      <sz val="9"/>
      <name val="Calibri"/>
      <family val="2"/>
      <scheme val="minor"/>
    </font>
    <font>
      <b/>
      <sz val="8"/>
      <color rgb="FF000000"/>
      <name val="Verdana"/>
      <family val="2"/>
    </font>
    <font>
      <b/>
      <sz val="8"/>
      <color rgb="FF000000"/>
      <name val="Verdana"/>
      <family val="2"/>
    </font>
    <font>
      <sz val="8"/>
      <color theme="1"/>
      <name val="Verdana"/>
      <family val="2"/>
    </font>
    <font>
      <b/>
      <sz val="8"/>
      <color theme="1"/>
      <name val="Verdana"/>
      <family val="2"/>
    </font>
  </fonts>
  <fills count="13">
    <fill>
      <patternFill patternType="none"/>
    </fill>
    <fill>
      <patternFill patternType="gray125"/>
    </fill>
    <fill>
      <patternFill patternType="solid">
        <fgColor theme="0"/>
        <bgColor indexed="64"/>
      </patternFill>
    </fill>
    <fill>
      <patternFill patternType="solid">
        <fgColor theme="4" tint="0.59999389629810485"/>
        <bgColor indexed="64"/>
      </patternFill>
    </fill>
    <fill>
      <patternFill patternType="solid">
        <fgColor rgb="FFFFFF99"/>
        <bgColor indexed="64"/>
      </patternFill>
    </fill>
    <fill>
      <patternFill patternType="solid">
        <fgColor theme="4" tint="0.39997558519241921"/>
        <bgColor indexed="64"/>
      </patternFill>
    </fill>
    <fill>
      <patternFill patternType="solid">
        <fgColor theme="6" tint="0.39997558519241921"/>
        <bgColor indexed="64"/>
      </patternFill>
    </fill>
    <fill>
      <patternFill patternType="solid">
        <fgColor theme="6" tint="0.59999389629810485"/>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theme="0" tint="-0.249977111117893"/>
        <bgColor indexed="64"/>
      </patternFill>
    </fill>
    <fill>
      <patternFill patternType="solid">
        <fgColor rgb="FFFFFF00"/>
        <bgColor indexed="64"/>
      </patternFill>
    </fill>
    <fill>
      <patternFill patternType="solid">
        <fgColor rgb="FFFFFFFF"/>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medium">
        <color rgb="FF4682B4"/>
      </left>
      <right/>
      <top style="medium">
        <color rgb="FF4682B4"/>
      </top>
      <bottom/>
      <diagonal/>
    </border>
    <border>
      <left/>
      <right style="medium">
        <color rgb="FF4682B4"/>
      </right>
      <top style="medium">
        <color rgb="FF4682B4"/>
      </top>
      <bottom/>
      <diagonal/>
    </border>
    <border>
      <left style="medium">
        <color rgb="FF4682B4"/>
      </left>
      <right/>
      <top/>
      <bottom style="medium">
        <color rgb="FF4682B4"/>
      </bottom>
      <diagonal/>
    </border>
    <border>
      <left/>
      <right style="medium">
        <color rgb="FF4682B4"/>
      </right>
      <top/>
      <bottom style="medium">
        <color rgb="FF4682B4"/>
      </bottom>
      <diagonal/>
    </border>
  </borders>
  <cellStyleXfs count="2">
    <xf numFmtId="0" fontId="0" fillId="0" borderId="0"/>
    <xf numFmtId="43" fontId="5" fillId="0" borderId="0" applyFont="0" applyFill="0" applyBorder="0" applyAlignment="0" applyProtection="0"/>
  </cellStyleXfs>
  <cellXfs count="127">
    <xf numFmtId="0" fontId="0" fillId="0" borderId="0" xfId="0"/>
    <xf numFmtId="0" fontId="0" fillId="0" borderId="0" xfId="0" applyAlignment="1">
      <alignment horizontal="center"/>
    </xf>
    <xf numFmtId="0" fontId="2" fillId="0" borderId="0" xfId="0" applyFont="1" applyAlignment="1">
      <alignment vertical="center"/>
    </xf>
    <xf numFmtId="49" fontId="0" fillId="0" borderId="0" xfId="0" applyNumberFormat="1" applyAlignment="1">
      <alignment horizontal="center"/>
    </xf>
    <xf numFmtId="0" fontId="0" fillId="0" borderId="1" xfId="0" applyBorder="1"/>
    <xf numFmtId="0" fontId="0" fillId="0" borderId="1" xfId="0" applyBorder="1" applyAlignment="1">
      <alignment horizontal="center"/>
    </xf>
    <xf numFmtId="49" fontId="0" fillId="0" borderId="1" xfId="0" applyNumberFormat="1" applyBorder="1" applyAlignment="1">
      <alignment horizontal="center"/>
    </xf>
    <xf numFmtId="0" fontId="0" fillId="0" borderId="1" xfId="0" applyBorder="1" applyAlignment="1">
      <alignment wrapText="1"/>
    </xf>
    <xf numFmtId="0" fontId="1" fillId="0" borderId="1" xfId="0" applyFont="1" applyBorder="1" applyAlignment="1">
      <alignment horizontal="center"/>
    </xf>
    <xf numFmtId="49" fontId="1" fillId="0" borderId="1" xfId="0" applyNumberFormat="1" applyFont="1" applyBorder="1" applyAlignment="1">
      <alignment horizontal="center"/>
    </xf>
    <xf numFmtId="0" fontId="4" fillId="0" borderId="0" xfId="0" applyFont="1" applyAlignment="1">
      <alignment horizontal="left"/>
    </xf>
    <xf numFmtId="0" fontId="0" fillId="0" borderId="1" xfId="0" applyBorder="1" applyAlignment="1">
      <alignment vertical="top" wrapText="1"/>
    </xf>
    <xf numFmtId="49" fontId="0" fillId="0" borderId="0" xfId="0" applyNumberFormat="1"/>
    <xf numFmtId="49" fontId="4" fillId="0" borderId="0" xfId="0" applyNumberFormat="1" applyFont="1"/>
    <xf numFmtId="0" fontId="0" fillId="4" borderId="0" xfId="0" applyFill="1" applyAlignment="1">
      <alignment horizontal="left"/>
    </xf>
    <xf numFmtId="0" fontId="9" fillId="0" borderId="0" xfId="0" applyFont="1" applyAlignment="1">
      <alignment horizontal="center"/>
    </xf>
    <xf numFmtId="49" fontId="0" fillId="0" borderId="1" xfId="0" applyNumberFormat="1" applyFont="1" applyBorder="1" applyAlignment="1">
      <alignment horizontal="center" vertical="top"/>
    </xf>
    <xf numFmtId="49" fontId="0" fillId="0" borderId="1" xfId="0" applyNumberFormat="1" applyFont="1" applyBorder="1" applyAlignment="1">
      <alignment horizontal="center"/>
    </xf>
    <xf numFmtId="0" fontId="0" fillId="0" borderId="0" xfId="0" applyFont="1" applyAlignment="1">
      <alignment horizontal="center"/>
    </xf>
    <xf numFmtId="0" fontId="0" fillId="6" borderId="0" xfId="0" applyFill="1" applyBorder="1"/>
    <xf numFmtId="49" fontId="8" fillId="6" borderId="0" xfId="0" applyNumberFormat="1" applyFont="1" applyFill="1" applyAlignment="1">
      <alignment horizontal="center" wrapText="1"/>
    </xf>
    <xf numFmtId="0" fontId="11" fillId="0" borderId="0" xfId="0" applyFont="1"/>
    <xf numFmtId="0" fontId="0" fillId="2" borderId="0" xfId="0" applyFill="1" applyAlignment="1">
      <alignment horizontal="center"/>
    </xf>
    <xf numFmtId="0" fontId="0" fillId="7" borderId="0" xfId="0" applyFill="1" applyAlignment="1">
      <alignment horizontal="center"/>
    </xf>
    <xf numFmtId="0" fontId="8" fillId="7" borderId="0" xfId="0" applyFont="1" applyFill="1" applyAlignment="1">
      <alignment horizontal="center"/>
    </xf>
    <xf numFmtId="0" fontId="0" fillId="0" borderId="0" xfId="0" applyAlignment="1">
      <alignment horizontal="right"/>
    </xf>
    <xf numFmtId="49" fontId="0" fillId="8" borderId="0" xfId="0" applyNumberFormat="1" applyFill="1"/>
    <xf numFmtId="0" fontId="10" fillId="9" borderId="0" xfId="0" applyFont="1" applyFill="1" applyAlignment="1">
      <alignment horizontal="center"/>
    </xf>
    <xf numFmtId="0" fontId="7" fillId="9" borderId="0" xfId="0" applyFont="1" applyFill="1" applyAlignment="1">
      <alignment horizontal="center"/>
    </xf>
    <xf numFmtId="0" fontId="0" fillId="2" borderId="0" xfId="0" applyFill="1"/>
    <xf numFmtId="0" fontId="15" fillId="2" borderId="0" xfId="0" applyFont="1" applyFill="1"/>
    <xf numFmtId="0" fontId="14" fillId="2" borderId="0" xfId="0" applyFont="1" applyFill="1" applyAlignment="1">
      <alignment horizontal="right"/>
    </xf>
    <xf numFmtId="49" fontId="0" fillId="2" borderId="0" xfId="0" applyNumberFormat="1" applyFill="1" applyAlignment="1">
      <alignment horizontal="center"/>
    </xf>
    <xf numFmtId="0" fontId="17" fillId="2" borderId="1" xfId="0" applyNumberFormat="1" applyFont="1" applyFill="1" applyBorder="1" applyAlignment="1" applyProtection="1">
      <alignment horizontal="right" vertical="top" wrapText="1" readingOrder="1"/>
      <protection locked="0"/>
    </xf>
    <xf numFmtId="0" fontId="16" fillId="2" borderId="1" xfId="0" applyFont="1" applyFill="1" applyBorder="1" applyAlignment="1" applyProtection="1">
      <alignment horizontal="left" vertical="top" wrapText="1" readingOrder="1"/>
      <protection locked="0"/>
    </xf>
    <xf numFmtId="49" fontId="0" fillId="2" borderId="1" xfId="0" applyNumberFormat="1" applyFill="1" applyBorder="1" applyAlignment="1">
      <alignment horizontal="center"/>
    </xf>
    <xf numFmtId="0" fontId="14" fillId="2" borderId="1" xfId="0" applyFont="1" applyFill="1" applyBorder="1" applyAlignment="1">
      <alignment horizontal="right" vertical="center"/>
    </xf>
    <xf numFmtId="0" fontId="15" fillId="2" borderId="1" xfId="0" applyFont="1" applyFill="1" applyBorder="1"/>
    <xf numFmtId="49" fontId="0" fillId="2" borderId="1" xfId="0" applyNumberFormat="1" applyFont="1" applyFill="1" applyBorder="1" applyAlignment="1">
      <alignment horizontal="center"/>
    </xf>
    <xf numFmtId="0" fontId="14" fillId="2" borderId="1" xfId="0" applyFont="1" applyFill="1" applyBorder="1" applyAlignment="1">
      <alignment horizontal="right"/>
    </xf>
    <xf numFmtId="0" fontId="18" fillId="10" borderId="1" xfId="0" applyFont="1" applyFill="1" applyBorder="1" applyAlignment="1">
      <alignment horizontal="center"/>
    </xf>
    <xf numFmtId="0" fontId="19" fillId="10" borderId="1" xfId="0" applyFont="1" applyFill="1" applyBorder="1" applyAlignment="1">
      <alignment horizontal="center"/>
    </xf>
    <xf numFmtId="49" fontId="1" fillId="10" borderId="1" xfId="0" applyNumberFormat="1" applyFont="1" applyFill="1" applyBorder="1" applyAlignment="1">
      <alignment horizontal="center"/>
    </xf>
    <xf numFmtId="1" fontId="0" fillId="8" borderId="0" xfId="0" applyNumberFormat="1" applyFill="1"/>
    <xf numFmtId="0" fontId="22" fillId="2" borderId="1" xfId="0" applyFont="1" applyFill="1" applyBorder="1" applyAlignment="1">
      <alignment horizontal="right" vertical="center"/>
    </xf>
    <xf numFmtId="0" fontId="23" fillId="2" borderId="1" xfId="0" applyFont="1" applyFill="1" applyBorder="1"/>
    <xf numFmtId="49" fontId="21" fillId="2" borderId="1" xfId="0" applyNumberFormat="1" applyFont="1" applyFill="1" applyBorder="1" applyAlignment="1">
      <alignment horizontal="center"/>
    </xf>
    <xf numFmtId="0" fontId="22" fillId="2" borderId="1" xfId="0" applyFont="1" applyFill="1" applyBorder="1" applyAlignment="1">
      <alignment horizontal="right"/>
    </xf>
    <xf numFmtId="0" fontId="22" fillId="2" borderId="1" xfId="0" applyNumberFormat="1" applyFont="1" applyFill="1" applyBorder="1" applyAlignment="1" applyProtection="1">
      <alignment horizontal="right" vertical="top" wrapText="1" readingOrder="1"/>
      <protection locked="0"/>
    </xf>
    <xf numFmtId="0" fontId="23" fillId="2" borderId="1" xfId="0" applyFont="1" applyFill="1" applyBorder="1" applyAlignment="1" applyProtection="1">
      <alignment horizontal="left" vertical="top" wrapText="1" readingOrder="1"/>
      <protection locked="0"/>
    </xf>
    <xf numFmtId="0" fontId="24" fillId="0" borderId="0" xfId="0" applyFont="1"/>
    <xf numFmtId="49" fontId="0" fillId="2" borderId="0" xfId="0" applyNumberFormat="1" applyFill="1"/>
    <xf numFmtId="49" fontId="23" fillId="2" borderId="1" xfId="0" applyNumberFormat="1" applyFont="1" applyFill="1" applyBorder="1"/>
    <xf numFmtId="49" fontId="6" fillId="5" borderId="0" xfId="0" applyNumberFormat="1" applyFont="1" applyFill="1" applyAlignment="1">
      <alignment horizontal="left"/>
    </xf>
    <xf numFmtId="49" fontId="0" fillId="5" borderId="0" xfId="0" applyNumberFormat="1" applyFill="1" applyAlignment="1">
      <alignment horizontal="center"/>
    </xf>
    <xf numFmtId="49" fontId="6" fillId="6" borderId="0" xfId="0" applyNumberFormat="1" applyFont="1" applyFill="1" applyAlignment="1">
      <alignment horizontal="left"/>
    </xf>
    <xf numFmtId="49" fontId="0" fillId="3" borderId="0" xfId="0" applyNumberFormat="1" applyFill="1" applyAlignment="1">
      <alignment horizontal="center"/>
    </xf>
    <xf numFmtId="0" fontId="25" fillId="2" borderId="1" xfId="0" applyFont="1" applyFill="1" applyBorder="1" applyAlignment="1">
      <alignment horizontal="right"/>
    </xf>
    <xf numFmtId="0" fontId="26" fillId="2" borderId="1" xfId="0" applyFont="1" applyFill="1" applyBorder="1"/>
    <xf numFmtId="49" fontId="27" fillId="2" borderId="1" xfId="0" applyNumberFormat="1" applyFont="1" applyFill="1" applyBorder="1" applyAlignment="1">
      <alignment horizontal="center"/>
    </xf>
    <xf numFmtId="0" fontId="27" fillId="2" borderId="0" xfId="0" applyFont="1" applyFill="1"/>
    <xf numFmtId="49" fontId="23" fillId="11" borderId="1" xfId="0" applyNumberFormat="1" applyFont="1" applyFill="1" applyBorder="1"/>
    <xf numFmtId="0" fontId="20" fillId="5" borderId="0" xfId="0" applyFont="1" applyFill="1" applyAlignment="1">
      <alignment horizontal="right"/>
    </xf>
    <xf numFmtId="49" fontId="27" fillId="8" borderId="0" xfId="0" applyNumberFormat="1" applyFont="1" applyFill="1"/>
    <xf numFmtId="4" fontId="20" fillId="5" borderId="0" xfId="0" applyNumberFormat="1" applyFont="1" applyFill="1" applyAlignment="1">
      <alignment horizontal="right"/>
    </xf>
    <xf numFmtId="0" fontId="27" fillId="5" borderId="0" xfId="0" applyFont="1" applyFill="1"/>
    <xf numFmtId="0" fontId="27" fillId="6" borderId="0" xfId="0" applyFont="1" applyFill="1"/>
    <xf numFmtId="4" fontId="27" fillId="6" borderId="0" xfId="0" applyNumberFormat="1" applyFont="1" applyFill="1" applyBorder="1"/>
    <xf numFmtId="4" fontId="20" fillId="6" borderId="0" xfId="0" applyNumberFormat="1" applyFont="1" applyFill="1" applyAlignment="1">
      <alignment horizontal="right"/>
    </xf>
    <xf numFmtId="4" fontId="20" fillId="6" borderId="0" xfId="0" applyNumberFormat="1" applyFont="1" applyFill="1"/>
    <xf numFmtId="0" fontId="20" fillId="6" borderId="0" xfId="0" applyFont="1" applyFill="1" applyAlignment="1">
      <alignment horizontal="right"/>
    </xf>
    <xf numFmtId="0" fontId="28" fillId="6" borderId="0" xfId="0" applyFont="1" applyFill="1" applyAlignment="1">
      <alignment horizontal="center" wrapText="1"/>
    </xf>
    <xf numFmtId="49" fontId="28" fillId="6" borderId="0" xfId="0" applyNumberFormat="1" applyFont="1" applyFill="1" applyAlignment="1">
      <alignment horizontal="center" wrapText="1"/>
    </xf>
    <xf numFmtId="4" fontId="28" fillId="6" borderId="0" xfId="0" applyNumberFormat="1" applyFont="1" applyFill="1" applyAlignment="1">
      <alignment horizontal="center" wrapText="1"/>
    </xf>
    <xf numFmtId="0" fontId="27" fillId="8" borderId="0" xfId="0" applyFont="1" applyFill="1" applyBorder="1" applyAlignment="1">
      <alignment horizontal="center" vertical="center"/>
    </xf>
    <xf numFmtId="0" fontId="27" fillId="8" borderId="0" xfId="0" applyFont="1" applyFill="1" applyAlignment="1">
      <alignment horizontal="center"/>
    </xf>
    <xf numFmtId="49" fontId="27" fillId="8" borderId="0" xfId="1" applyNumberFormat="1" applyFont="1" applyFill="1" applyBorder="1" applyAlignment="1">
      <alignment horizontal="center" vertical="center"/>
    </xf>
    <xf numFmtId="1" fontId="27" fillId="8" borderId="0" xfId="0" applyNumberFormat="1" applyFont="1" applyFill="1" applyAlignment="1">
      <alignment horizontal="center"/>
    </xf>
    <xf numFmtId="4" fontId="27" fillId="8" borderId="0" xfId="0" applyNumberFormat="1" applyFont="1" applyFill="1"/>
    <xf numFmtId="49" fontId="27" fillId="8" borderId="0" xfId="0" applyNumberFormat="1" applyFont="1" applyFill="1" applyAlignment="1">
      <alignment horizontal="center"/>
    </xf>
    <xf numFmtId="49" fontId="27" fillId="8" borderId="0" xfId="0" applyNumberFormat="1" applyFont="1" applyFill="1" applyBorder="1" applyAlignment="1">
      <alignment horizontal="center" vertical="center"/>
    </xf>
    <xf numFmtId="0" fontId="27" fillId="0" borderId="0" xfId="0" applyFont="1"/>
    <xf numFmtId="49" fontId="27" fillId="0" borderId="0" xfId="0" applyNumberFormat="1" applyFont="1"/>
    <xf numFmtId="4" fontId="27" fillId="0" borderId="0" xfId="0" applyNumberFormat="1" applyFont="1"/>
    <xf numFmtId="0" fontId="0" fillId="6" borderId="1" xfId="0" applyFill="1" applyBorder="1" applyAlignment="1">
      <alignment vertical="center"/>
    </xf>
    <xf numFmtId="0" fontId="0" fillId="6" borderId="1" xfId="0" applyFill="1" applyBorder="1" applyAlignment="1">
      <alignment horizontal="center" vertical="center"/>
    </xf>
    <xf numFmtId="49" fontId="0" fillId="6" borderId="1" xfId="0" applyNumberFormat="1" applyFill="1" applyBorder="1" applyAlignment="1">
      <alignment horizontal="center" vertical="center"/>
    </xf>
    <xf numFmtId="0" fontId="2" fillId="6" borderId="1" xfId="0" applyFont="1" applyFill="1" applyBorder="1" applyAlignment="1">
      <alignment vertical="center" wrapText="1"/>
    </xf>
    <xf numFmtId="0" fontId="2" fillId="6" borderId="1" xfId="0" applyFont="1" applyFill="1" applyBorder="1" applyAlignment="1">
      <alignment vertical="center"/>
    </xf>
    <xf numFmtId="0" fontId="0" fillId="0" borderId="1" xfId="0" applyFont="1" applyBorder="1" applyAlignment="1">
      <alignment horizontal="left" vertical="center"/>
    </xf>
    <xf numFmtId="0" fontId="0" fillId="0" borderId="1" xfId="0" applyFont="1" applyBorder="1" applyAlignment="1">
      <alignment horizontal="left" vertical="center" wrapText="1"/>
    </xf>
    <xf numFmtId="0" fontId="0" fillId="0" borderId="1" xfId="0" applyFont="1" applyBorder="1" applyAlignment="1">
      <alignment horizontal="center" vertical="center"/>
    </xf>
    <xf numFmtId="49" fontId="0" fillId="0" borderId="1" xfId="0" applyNumberFormat="1" applyFont="1" applyBorder="1" applyAlignment="1">
      <alignment horizontal="center" vertical="center"/>
    </xf>
    <xf numFmtId="49" fontId="27" fillId="8" borderId="0" xfId="0" applyNumberFormat="1" applyFont="1" applyFill="1" applyAlignment="1">
      <alignment horizontal="left"/>
    </xf>
    <xf numFmtId="4" fontId="20" fillId="8" borderId="0" xfId="0" applyNumberFormat="1" applyFont="1" applyFill="1" applyAlignment="1">
      <alignment horizontal="left"/>
    </xf>
    <xf numFmtId="0" fontId="0" fillId="0" borderId="1" xfId="0" applyBorder="1" applyAlignment="1"/>
    <xf numFmtId="0" fontId="0" fillId="0" borderId="1" xfId="0" applyBorder="1" applyAlignment="1">
      <alignment vertical="center"/>
    </xf>
    <xf numFmtId="49" fontId="0" fillId="0" borderId="1" xfId="0" applyNumberFormat="1" applyBorder="1" applyAlignment="1">
      <alignment horizontal="left"/>
    </xf>
    <xf numFmtId="49" fontId="0" fillId="0" borderId="1" xfId="0" applyNumberFormat="1" applyBorder="1" applyAlignment="1">
      <alignment horizontal="left" vertical="center"/>
    </xf>
    <xf numFmtId="0" fontId="1" fillId="0" borderId="0" xfId="0" applyFont="1"/>
    <xf numFmtId="0" fontId="1" fillId="0" borderId="1" xfId="0" applyFont="1" applyBorder="1"/>
    <xf numFmtId="0" fontId="0" fillId="0" borderId="1" xfId="0" applyBorder="1" applyAlignment="1">
      <alignment vertical="center" wrapText="1"/>
    </xf>
    <xf numFmtId="0" fontId="0" fillId="0" borderId="1" xfId="0" applyBorder="1" applyAlignment="1">
      <alignment horizontal="center" vertical="center" wrapText="1"/>
    </xf>
    <xf numFmtId="0" fontId="0" fillId="0" borderId="1" xfId="0" applyBorder="1" applyAlignment="1">
      <alignment horizontal="left" wrapText="1"/>
    </xf>
    <xf numFmtId="49" fontId="27" fillId="3" borderId="0" xfId="0" applyNumberFormat="1" applyFont="1" applyFill="1" applyAlignment="1">
      <alignment horizontal="center"/>
    </xf>
    <xf numFmtId="0" fontId="27" fillId="8" borderId="0" xfId="0" applyFont="1" applyFill="1" applyBorder="1" applyAlignment="1">
      <alignment horizontal="left" vertical="center"/>
    </xf>
    <xf numFmtId="0" fontId="27" fillId="4" borderId="0" xfId="0" applyFont="1" applyFill="1" applyAlignment="1">
      <alignment horizontal="left"/>
    </xf>
    <xf numFmtId="0" fontId="27" fillId="7" borderId="0" xfId="0" applyFont="1" applyFill="1" applyAlignment="1">
      <alignment horizontal="center"/>
    </xf>
    <xf numFmtId="0" fontId="20" fillId="9" borderId="0" xfId="0" applyFont="1" applyFill="1" applyAlignment="1">
      <alignment horizontal="center"/>
    </xf>
    <xf numFmtId="0" fontId="29" fillId="12" borderId="2" xfId="0" applyFont="1" applyFill="1" applyBorder="1" applyAlignment="1">
      <alignment vertical="center" wrapText="1"/>
    </xf>
    <xf numFmtId="0" fontId="24" fillId="12" borderId="3" xfId="0" applyFont="1" applyFill="1" applyBorder="1" applyAlignment="1">
      <alignment vertical="center" wrapText="1"/>
    </xf>
    <xf numFmtId="0" fontId="29" fillId="12" borderId="4" xfId="0" applyFont="1" applyFill="1" applyBorder="1" applyAlignment="1">
      <alignment vertical="center" wrapText="1"/>
    </xf>
    <xf numFmtId="0" fontId="24" fillId="12" borderId="5" xfId="0" applyFont="1" applyFill="1" applyBorder="1" applyAlignment="1">
      <alignment vertical="center" wrapText="1"/>
    </xf>
    <xf numFmtId="0" fontId="21" fillId="8" borderId="0" xfId="0" applyFont="1" applyFill="1" applyBorder="1" applyAlignment="1">
      <alignment horizontal="center" vertical="center"/>
    </xf>
    <xf numFmtId="49" fontId="21" fillId="8" borderId="0" xfId="0" applyNumberFormat="1" applyFont="1" applyFill="1" applyAlignment="1">
      <alignment horizontal="center"/>
    </xf>
    <xf numFmtId="0" fontId="30" fillId="12" borderId="2" xfId="0" applyFont="1" applyFill="1" applyBorder="1" applyAlignment="1">
      <alignment vertical="center" wrapText="1"/>
    </xf>
    <xf numFmtId="0" fontId="30" fillId="12" borderId="4" xfId="0" applyFont="1" applyFill="1" applyBorder="1" applyAlignment="1">
      <alignment vertical="center" wrapText="1"/>
    </xf>
    <xf numFmtId="49" fontId="21" fillId="2" borderId="1" xfId="0" applyNumberFormat="1" applyFont="1" applyFill="1" applyBorder="1" applyAlignment="1">
      <alignment horizontal="left"/>
    </xf>
    <xf numFmtId="4" fontId="21" fillId="8" borderId="0" xfId="0" applyNumberFormat="1" applyFont="1" applyFill="1"/>
    <xf numFmtId="0" fontId="31" fillId="12" borderId="2" xfId="0" applyFont="1" applyFill="1" applyBorder="1" applyAlignment="1">
      <alignment vertical="center" wrapText="1"/>
    </xf>
    <xf numFmtId="0" fontId="0" fillId="12" borderId="3" xfId="0" applyFill="1" applyBorder="1"/>
    <xf numFmtId="0" fontId="32" fillId="12" borderId="4" xfId="0" applyFont="1" applyFill="1" applyBorder="1" applyAlignment="1">
      <alignment vertical="center" wrapText="1"/>
    </xf>
    <xf numFmtId="0" fontId="31" fillId="12" borderId="5" xfId="0" applyFont="1" applyFill="1" applyBorder="1" applyAlignment="1">
      <alignment vertical="center" wrapText="1"/>
    </xf>
    <xf numFmtId="0" fontId="0" fillId="0" borderId="1" xfId="0" applyBorder="1" applyAlignment="1">
      <alignment horizontal="center" vertical="center" wrapText="1"/>
    </xf>
    <xf numFmtId="0" fontId="0" fillId="0" borderId="1" xfId="0" applyBorder="1" applyAlignment="1">
      <alignment horizontal="center" vertical="center"/>
    </xf>
    <xf numFmtId="49" fontId="21" fillId="8" borderId="0" xfId="1" applyNumberFormat="1" applyFont="1" applyFill="1" applyBorder="1" applyAlignment="1">
      <alignment horizontal="center" vertical="center"/>
    </xf>
    <xf numFmtId="49" fontId="21" fillId="8" borderId="0" xfId="0" applyNumberFormat="1" applyFont="1" applyFill="1" applyBorder="1" applyAlignment="1">
      <alignment horizontal="center" vertical="center"/>
    </xf>
  </cellXfs>
  <cellStyles count="2">
    <cellStyle name="Millares" xfId="1" builtinId="3"/>
    <cellStyle name="Normal" xfId="0" builtinId="0"/>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
  <sheetViews>
    <sheetView workbookViewId="0">
      <selection activeCell="D20" sqref="D20"/>
    </sheetView>
  </sheetViews>
  <sheetFormatPr baseColWidth="10" defaultRowHeight="15" x14ac:dyDescent="0.25"/>
  <cols>
    <col min="1" max="1" width="4.28515625" customWidth="1"/>
    <col min="2" max="2" width="20.85546875" customWidth="1"/>
  </cols>
  <sheetData>
    <row r="1" spans="1:2" x14ac:dyDescent="0.25">
      <c r="A1" s="21" t="s">
        <v>102</v>
      </c>
    </row>
    <row r="3" spans="1:2" x14ac:dyDescent="0.25">
      <c r="A3" s="25" t="s">
        <v>103</v>
      </c>
      <c r="B3" t="s">
        <v>104</v>
      </c>
    </row>
    <row r="4" spans="1:2" x14ac:dyDescent="0.25">
      <c r="A4" s="25"/>
      <c r="B4" t="s">
        <v>105</v>
      </c>
    </row>
    <row r="5" spans="1:2" x14ac:dyDescent="0.25">
      <c r="A5" s="25"/>
      <c r="B5" t="s">
        <v>106</v>
      </c>
    </row>
    <row r="6" spans="1:2" x14ac:dyDescent="0.25">
      <c r="A6" s="25"/>
      <c r="B6" t="s">
        <v>109</v>
      </c>
    </row>
    <row r="7" spans="1:2" x14ac:dyDescent="0.25">
      <c r="A7" s="25"/>
      <c r="B7" t="s">
        <v>107</v>
      </c>
    </row>
    <row r="8" spans="1:2" x14ac:dyDescent="0.25">
      <c r="A8" s="25"/>
      <c r="B8" t="s">
        <v>108</v>
      </c>
    </row>
    <row r="9" spans="1:2" x14ac:dyDescent="0.25">
      <c r="A9" s="25"/>
    </row>
    <row r="10" spans="1:2" x14ac:dyDescent="0.25">
      <c r="A10" s="25" t="s">
        <v>110</v>
      </c>
      <c r="B10" t="s">
        <v>111</v>
      </c>
    </row>
    <row r="11" spans="1:2" x14ac:dyDescent="0.25">
      <c r="A11" s="25" t="s">
        <v>112</v>
      </c>
      <c r="B11" t="s">
        <v>113</v>
      </c>
    </row>
    <row r="12" spans="1:2" x14ac:dyDescent="0.25">
      <c r="A12" s="25" t="s">
        <v>114</v>
      </c>
      <c r="B12" t="s">
        <v>115</v>
      </c>
    </row>
    <row r="13" spans="1:2" x14ac:dyDescent="0.25">
      <c r="A13" s="25" t="s">
        <v>116</v>
      </c>
      <c r="B13" t="s">
        <v>117</v>
      </c>
    </row>
    <row r="14" spans="1:2" x14ac:dyDescent="0.25">
      <c r="A14" s="25" t="s">
        <v>118</v>
      </c>
      <c r="B14" t="s">
        <v>119</v>
      </c>
    </row>
    <row r="15" spans="1:2" x14ac:dyDescent="0.25">
      <c r="A15" s="25" t="s">
        <v>120</v>
      </c>
      <c r="B15" t="s">
        <v>123</v>
      </c>
    </row>
    <row r="16" spans="1:2" x14ac:dyDescent="0.25">
      <c r="A16" s="25" t="s">
        <v>122</v>
      </c>
      <c r="B16" t="s">
        <v>121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P111"/>
  <sheetViews>
    <sheetView tabSelected="1" topLeftCell="G1" zoomScale="76" zoomScaleNormal="76" workbookViewId="0">
      <selection activeCell="N14" sqref="N14"/>
    </sheetView>
  </sheetViews>
  <sheetFormatPr baseColWidth="10" defaultRowHeight="15" x14ac:dyDescent="0.25"/>
  <cols>
    <col min="1" max="1" width="5.7109375" style="3" customWidth="1"/>
    <col min="2" max="2" width="17" style="3" customWidth="1"/>
    <col min="3" max="3" width="14.85546875" style="81" bestFit="1" customWidth="1"/>
    <col min="4" max="4" width="18.85546875" style="81" customWidth="1"/>
    <col min="5" max="5" width="15.140625" style="81" bestFit="1" customWidth="1"/>
    <col min="6" max="6" width="22.5703125" style="82" bestFit="1" customWidth="1"/>
    <col min="7" max="7" width="19.7109375" style="82" bestFit="1" customWidth="1"/>
    <col min="8" max="8" width="18.42578125" style="83" customWidth="1"/>
    <col min="9" max="9" width="19" style="81" customWidth="1"/>
    <col min="10" max="10" width="17.140625" style="81" customWidth="1"/>
    <col min="11" max="12" width="20" style="81" customWidth="1"/>
    <col min="13" max="13" width="20.140625" style="81" customWidth="1"/>
    <col min="14" max="14" width="110.85546875" customWidth="1"/>
    <col min="15" max="16" width="9.85546875" style="1" bestFit="1" customWidth="1"/>
  </cols>
  <sheetData>
    <row r="1" spans="1:16" ht="21" x14ac:dyDescent="0.35">
      <c r="A1" s="53" t="s">
        <v>88</v>
      </c>
      <c r="B1" s="53"/>
      <c r="C1" s="62" t="s">
        <v>89</v>
      </c>
      <c r="D1" s="93" t="s">
        <v>127</v>
      </c>
      <c r="E1" s="64" t="s">
        <v>91</v>
      </c>
      <c r="F1" s="63" t="s">
        <v>645</v>
      </c>
      <c r="G1" s="65"/>
      <c r="H1" s="62" t="s">
        <v>90</v>
      </c>
      <c r="I1" s="26" t="s">
        <v>128</v>
      </c>
      <c r="J1" s="93"/>
      <c r="K1" s="62"/>
      <c r="L1" s="62"/>
      <c r="M1" s="62"/>
      <c r="O1" s="22"/>
    </row>
    <row r="2" spans="1:16" x14ac:dyDescent="0.25">
      <c r="A2" s="54"/>
      <c r="B2" s="54"/>
      <c r="C2" s="62" t="s">
        <v>92</v>
      </c>
      <c r="D2" s="94">
        <f>+SUM(H5:H43)</f>
        <v>50745</v>
      </c>
      <c r="E2" s="64" t="s">
        <v>100</v>
      </c>
      <c r="F2" s="93" t="s">
        <v>130</v>
      </c>
      <c r="G2" s="65"/>
      <c r="H2" s="62" t="s">
        <v>129</v>
      </c>
      <c r="I2" s="43" t="str">
        <f>CONCATENATE(F2,F1)</f>
        <v>D20550226589130107</v>
      </c>
      <c r="J2" s="93"/>
      <c r="K2" s="62"/>
      <c r="L2" s="62"/>
      <c r="M2" s="62"/>
      <c r="O2" s="22"/>
    </row>
    <row r="3" spans="1:16" ht="21" x14ac:dyDescent="0.35">
      <c r="A3" s="55" t="s">
        <v>93</v>
      </c>
      <c r="B3" s="55"/>
      <c r="C3" s="66"/>
      <c r="D3" s="66"/>
      <c r="E3" s="66"/>
      <c r="F3" s="67"/>
      <c r="G3" s="68"/>
      <c r="H3" s="69"/>
      <c r="I3" s="66"/>
      <c r="J3" s="70"/>
      <c r="K3" s="70"/>
      <c r="L3" s="70"/>
      <c r="M3" s="70"/>
      <c r="N3" s="19"/>
    </row>
    <row r="4" spans="1:16" s="15" customFormat="1" ht="36.75" x14ac:dyDescent="0.25">
      <c r="A4" s="20" t="s">
        <v>101</v>
      </c>
      <c r="B4" s="20" t="s">
        <v>528</v>
      </c>
      <c r="C4" s="71" t="s">
        <v>94</v>
      </c>
      <c r="D4" s="71" t="s">
        <v>529</v>
      </c>
      <c r="E4" s="71" t="s">
        <v>95</v>
      </c>
      <c r="F4" s="72" t="s">
        <v>535</v>
      </c>
      <c r="G4" s="72" t="s">
        <v>96</v>
      </c>
      <c r="H4" s="73" t="s">
        <v>97</v>
      </c>
      <c r="I4" s="71" t="s">
        <v>98</v>
      </c>
      <c r="J4" s="71" t="s">
        <v>99</v>
      </c>
      <c r="K4" s="71" t="s">
        <v>534</v>
      </c>
      <c r="L4" s="71" t="s">
        <v>533</v>
      </c>
      <c r="M4" s="71" t="s">
        <v>604</v>
      </c>
      <c r="N4" s="14" t="str">
        <f>CONCATENATE("*",D1,LEFT(CONCATENATE(I1,"                                   "),35),RIGHT(CONCATENATE("000000",F1),6),RIGHT(CONCATENATE("000000000000000",D2*100),15))</f>
        <v>*20550226589SANTANDER CONSUMO PERU S.A.        130107000000005074500</v>
      </c>
      <c r="O4" s="24">
        <f>LEN(N4)</f>
        <v>68</v>
      </c>
      <c r="P4" s="27">
        <v>68</v>
      </c>
    </row>
    <row r="5" spans="1:16" s="81" customFormat="1" x14ac:dyDescent="0.25">
      <c r="A5" s="104" t="s">
        <v>392</v>
      </c>
      <c r="B5" s="75" t="s">
        <v>396</v>
      </c>
      <c r="C5" s="113">
        <v>20557209167</v>
      </c>
      <c r="D5" s="105"/>
      <c r="E5" s="75"/>
      <c r="F5" s="114" t="s">
        <v>507</v>
      </c>
      <c r="G5" s="77" t="str">
        <f>VLOOKUP(C5,'CTAS DETRACCION'!$B$4:$D$1048576,3,0)</f>
        <v>00015032650</v>
      </c>
      <c r="H5" s="118">
        <v>85</v>
      </c>
      <c r="I5" s="79" t="s">
        <v>84</v>
      </c>
      <c r="J5" s="74" t="s">
        <v>617</v>
      </c>
      <c r="K5" s="80" t="s">
        <v>84</v>
      </c>
      <c r="L5" s="80" t="s">
        <v>606</v>
      </c>
      <c r="M5" s="80" t="s">
        <v>622</v>
      </c>
      <c r="N5" s="106" t="str">
        <f>CONCATENATE(B5,C5,LEFT(CONCATENATE(D5,"                                   "),35),RIGHT(CONCATENATE("0000000000",E5),9),F5,RIGHT(CONCATENATE("0000000000",G5),11),RIGHT(CONCATENATE("000000000000000",H5*100),15),I5,J5,K5,L5,RIGHT(CONCATENATE("00000000",M5),8))</f>
        <v>620557209167                                   000000000037000150326500000000000085000120150201F00100000127</v>
      </c>
      <c r="O5" s="107">
        <f t="shared" ref="O5:O15" si="0">LEN(N5)</f>
        <v>107</v>
      </c>
      <c r="P5" s="108">
        <v>107</v>
      </c>
    </row>
    <row r="6" spans="1:16" s="81" customFormat="1" x14ac:dyDescent="0.25">
      <c r="A6" s="104" t="s">
        <v>393</v>
      </c>
      <c r="B6" s="75" t="s">
        <v>396</v>
      </c>
      <c r="C6" s="113">
        <v>20297867718</v>
      </c>
      <c r="D6" s="74"/>
      <c r="E6" s="75"/>
      <c r="F6" s="114" t="s">
        <v>65</v>
      </c>
      <c r="G6" s="77" t="str">
        <f>VLOOKUP(C6,'CTAS DETRACCION'!$B$4:$D$1048576,3,0)</f>
        <v>00000712183</v>
      </c>
      <c r="H6" s="118">
        <v>1912</v>
      </c>
      <c r="I6" s="79" t="s">
        <v>84</v>
      </c>
      <c r="J6" s="74" t="s">
        <v>617</v>
      </c>
      <c r="K6" s="80" t="s">
        <v>84</v>
      </c>
      <c r="L6" s="80" t="s">
        <v>641</v>
      </c>
      <c r="M6" s="80" t="s">
        <v>623</v>
      </c>
      <c r="N6" s="106" t="str">
        <f t="shared" ref="N6:N69" si="1">CONCATENATE(B6,C6,LEFT(CONCATENATE(D6,"                                   "),35),RIGHT(CONCATENATE("0000000000",E6),9),F6,RIGHT(CONCATENATE("0000000000",G6),11),RIGHT(CONCATENATE("000000000000000",H6*100),15),I6,J6,K6,L6,RIGHT(CONCATENATE("00000000",M6),8))</f>
        <v>620297867718                                   000000000024000007121830000000001912000120150201F01100028783</v>
      </c>
      <c r="O6" s="107">
        <f>LEN(N6)</f>
        <v>107</v>
      </c>
      <c r="P6" s="108">
        <v>107</v>
      </c>
    </row>
    <row r="7" spans="1:16" s="81" customFormat="1" x14ac:dyDescent="0.25">
      <c r="A7" s="104" t="s">
        <v>605</v>
      </c>
      <c r="B7" s="75" t="s">
        <v>396</v>
      </c>
      <c r="C7" s="113">
        <v>20538545326</v>
      </c>
      <c r="D7" s="74"/>
      <c r="E7" s="75"/>
      <c r="F7" s="114" t="s">
        <v>62</v>
      </c>
      <c r="G7" s="77" t="str">
        <f>VLOOKUP(C7,'CTAS DETRACCION'!$B$4:$D$1048576,3,0)</f>
        <v>00005209862</v>
      </c>
      <c r="H7" s="118">
        <v>797</v>
      </c>
      <c r="I7" s="79" t="s">
        <v>84</v>
      </c>
      <c r="J7" s="74" t="s">
        <v>617</v>
      </c>
      <c r="K7" s="80" t="s">
        <v>84</v>
      </c>
      <c r="L7" s="80" t="s">
        <v>606</v>
      </c>
      <c r="M7" s="80" t="s">
        <v>624</v>
      </c>
      <c r="N7" s="106" t="str">
        <f t="shared" si="1"/>
        <v>620538545326                                   000000000022000052098620000000000797000120150201F00100000269</v>
      </c>
      <c r="O7" s="107">
        <f t="shared" ref="O7:O14" si="2">LEN(N7)</f>
        <v>107</v>
      </c>
      <c r="P7" s="108">
        <v>107</v>
      </c>
    </row>
    <row r="8" spans="1:16" s="81" customFormat="1" x14ac:dyDescent="0.25">
      <c r="A8" s="104" t="s">
        <v>394</v>
      </c>
      <c r="B8" s="75" t="s">
        <v>396</v>
      </c>
      <c r="C8" s="113">
        <v>20538545326</v>
      </c>
      <c r="D8" s="74"/>
      <c r="E8" s="75"/>
      <c r="F8" s="114" t="s">
        <v>62</v>
      </c>
      <c r="G8" s="77" t="str">
        <f>VLOOKUP(C8,'CTAS DETRACCION'!$B$4:$D$1048576,3,0)</f>
        <v>00005209862</v>
      </c>
      <c r="H8" s="118">
        <v>554</v>
      </c>
      <c r="I8" s="79" t="s">
        <v>84</v>
      </c>
      <c r="J8" s="74" t="s">
        <v>617</v>
      </c>
      <c r="K8" s="80" t="s">
        <v>84</v>
      </c>
      <c r="L8" s="80" t="s">
        <v>606</v>
      </c>
      <c r="M8" s="80" t="s">
        <v>625</v>
      </c>
      <c r="N8" s="106" t="str">
        <f t="shared" si="1"/>
        <v>620538545326                                   000000000022000052098620000000000554000120150201F00100000270</v>
      </c>
      <c r="O8" s="107">
        <f t="shared" si="2"/>
        <v>107</v>
      </c>
      <c r="P8" s="108">
        <v>107</v>
      </c>
    </row>
    <row r="9" spans="1:16" s="81" customFormat="1" x14ac:dyDescent="0.25">
      <c r="A9" s="104" t="s">
        <v>395</v>
      </c>
      <c r="B9" s="75" t="s">
        <v>396</v>
      </c>
      <c r="C9" s="113">
        <v>20537942381</v>
      </c>
      <c r="D9" s="74"/>
      <c r="E9" s="75"/>
      <c r="F9" s="114" t="s">
        <v>65</v>
      </c>
      <c r="G9" s="77" t="str">
        <f>VLOOKUP(C9,'CTAS DETRACCION'!$B$4:$D$1048576,3,0)</f>
        <v>00005201985</v>
      </c>
      <c r="H9" s="118">
        <v>417</v>
      </c>
      <c r="I9" s="79" t="s">
        <v>84</v>
      </c>
      <c r="J9" s="74" t="s">
        <v>617</v>
      </c>
      <c r="K9" s="80" t="s">
        <v>84</v>
      </c>
      <c r="L9" s="80" t="s">
        <v>606</v>
      </c>
      <c r="M9" s="80" t="s">
        <v>626</v>
      </c>
      <c r="N9" s="106" t="str">
        <f t="shared" si="1"/>
        <v>620537942381                                   000000000024000052019850000000000417000120150201F00100029485</v>
      </c>
      <c r="O9" s="107">
        <f t="shared" si="2"/>
        <v>107</v>
      </c>
      <c r="P9" s="108">
        <v>107</v>
      </c>
    </row>
    <row r="10" spans="1:16" s="81" customFormat="1" x14ac:dyDescent="0.25">
      <c r="A10" s="104" t="s">
        <v>396</v>
      </c>
      <c r="B10" s="75" t="s">
        <v>396</v>
      </c>
      <c r="C10" s="113">
        <v>20544466675</v>
      </c>
      <c r="D10" s="74"/>
      <c r="E10" s="75"/>
      <c r="F10" s="114" t="s">
        <v>65</v>
      </c>
      <c r="G10" s="77" t="str">
        <f>VLOOKUP(C10,'CTAS DETRACCION'!$B$4:$D$1048576,3,0)</f>
        <v>00076029059</v>
      </c>
      <c r="H10" s="118">
        <v>301</v>
      </c>
      <c r="I10" s="79" t="s">
        <v>84</v>
      </c>
      <c r="J10" s="74" t="s">
        <v>617</v>
      </c>
      <c r="K10" s="80" t="s">
        <v>84</v>
      </c>
      <c r="L10" s="80" t="s">
        <v>642</v>
      </c>
      <c r="M10" s="80" t="s">
        <v>627</v>
      </c>
      <c r="N10" s="106" t="str">
        <f t="shared" si="1"/>
        <v>620544466675                                   000000000024000760290590000000000301000120150201F00400009114</v>
      </c>
      <c r="O10" s="107">
        <f t="shared" si="2"/>
        <v>107</v>
      </c>
      <c r="P10" s="108">
        <v>107</v>
      </c>
    </row>
    <row r="11" spans="1:16" s="81" customFormat="1" x14ac:dyDescent="0.25">
      <c r="A11" s="104" t="s">
        <v>397</v>
      </c>
      <c r="B11" s="75" t="s">
        <v>396</v>
      </c>
      <c r="C11" s="113">
        <v>20544466675</v>
      </c>
      <c r="D11" s="74"/>
      <c r="E11" s="75"/>
      <c r="F11" s="114" t="s">
        <v>65</v>
      </c>
      <c r="G11" s="77" t="str">
        <f>VLOOKUP(C11,'CTAS DETRACCION'!$B$4:$D$1048576,3,0)</f>
        <v>00076029059</v>
      </c>
      <c r="H11" s="118">
        <v>99</v>
      </c>
      <c r="I11" s="79" t="s">
        <v>84</v>
      </c>
      <c r="J11" s="74" t="s">
        <v>617</v>
      </c>
      <c r="K11" s="80" t="s">
        <v>84</v>
      </c>
      <c r="L11" s="80" t="s">
        <v>642</v>
      </c>
      <c r="M11" s="80" t="s">
        <v>628</v>
      </c>
      <c r="N11" s="106" t="str">
        <f t="shared" si="1"/>
        <v>620544466675                                   000000000024000760290590000000000099000120150201F00400009115</v>
      </c>
      <c r="O11" s="107">
        <f t="shared" si="2"/>
        <v>107</v>
      </c>
      <c r="P11" s="108">
        <v>107</v>
      </c>
    </row>
    <row r="12" spans="1:16" s="81" customFormat="1" x14ac:dyDescent="0.25">
      <c r="A12" s="104" t="s">
        <v>398</v>
      </c>
      <c r="B12" s="75" t="s">
        <v>396</v>
      </c>
      <c r="C12" s="113">
        <v>20552305010</v>
      </c>
      <c r="D12" s="74"/>
      <c r="E12" s="75"/>
      <c r="F12" s="114" t="s">
        <v>62</v>
      </c>
      <c r="G12" s="77" t="str">
        <f>VLOOKUP(C12,'CTAS DETRACCION'!$B$4:$D$1048576,3,0)</f>
        <v>00066044807</v>
      </c>
      <c r="H12" s="118">
        <v>180</v>
      </c>
      <c r="I12" s="79" t="s">
        <v>84</v>
      </c>
      <c r="J12" s="74" t="s">
        <v>617</v>
      </c>
      <c r="K12" s="80" t="s">
        <v>84</v>
      </c>
      <c r="L12" s="80" t="s">
        <v>606</v>
      </c>
      <c r="M12" s="80" t="s">
        <v>629</v>
      </c>
      <c r="N12" s="106" t="str">
        <f t="shared" si="1"/>
        <v>620552305010                                   000000000022000660448070000000000180000120150201F00100000008</v>
      </c>
      <c r="O12" s="107">
        <f t="shared" si="2"/>
        <v>107</v>
      </c>
      <c r="P12" s="108">
        <v>107</v>
      </c>
    </row>
    <row r="13" spans="1:16" s="81" customFormat="1" x14ac:dyDescent="0.25">
      <c r="A13" s="104" t="s">
        <v>399</v>
      </c>
      <c r="B13" s="75" t="s">
        <v>396</v>
      </c>
      <c r="C13" s="113">
        <v>20546218504</v>
      </c>
      <c r="D13" s="74"/>
      <c r="E13" s="75"/>
      <c r="F13" s="114" t="s">
        <v>65</v>
      </c>
      <c r="G13" s="77" t="str">
        <f>VLOOKUP(C13,'CTAS DETRACCION'!$B$4:$D$1048576,3,0)</f>
        <v>00046060709</v>
      </c>
      <c r="H13" s="118">
        <v>22540</v>
      </c>
      <c r="I13" s="79" t="s">
        <v>84</v>
      </c>
      <c r="J13" s="74" t="s">
        <v>617</v>
      </c>
      <c r="K13" s="80" t="s">
        <v>84</v>
      </c>
      <c r="L13" s="80" t="s">
        <v>606</v>
      </c>
      <c r="M13" s="80" t="s">
        <v>630</v>
      </c>
      <c r="N13" s="106" t="str">
        <f t="shared" si="1"/>
        <v>620546218504                                   000000000024000460607090000000022540000120150201F00100000463</v>
      </c>
      <c r="O13" s="107">
        <f t="shared" si="2"/>
        <v>107</v>
      </c>
      <c r="P13" s="108">
        <v>107</v>
      </c>
    </row>
    <row r="14" spans="1:16" s="81" customFormat="1" x14ac:dyDescent="0.25">
      <c r="A14" s="104" t="s">
        <v>400</v>
      </c>
      <c r="B14" s="75" t="s">
        <v>396</v>
      </c>
      <c r="C14" s="113">
        <v>20347764664</v>
      </c>
      <c r="D14" s="74"/>
      <c r="E14" s="75"/>
      <c r="F14" s="114" t="s">
        <v>65</v>
      </c>
      <c r="G14" s="77" t="str">
        <f>VLOOKUP(C14,'CTAS DETRACCION'!$B$4:$D$1048576,3,0)</f>
        <v>00000831727</v>
      </c>
      <c r="H14" s="118">
        <v>3536</v>
      </c>
      <c r="I14" s="79" t="s">
        <v>84</v>
      </c>
      <c r="J14" s="74" t="s">
        <v>617</v>
      </c>
      <c r="K14" s="80" t="s">
        <v>84</v>
      </c>
      <c r="L14" s="80" t="s">
        <v>642</v>
      </c>
      <c r="M14" s="80" t="s">
        <v>631</v>
      </c>
      <c r="N14" s="106" t="str">
        <f t="shared" si="1"/>
        <v>620347764664                                   000000000024000008317270000000003536000120150201F00400001958</v>
      </c>
      <c r="O14" s="107">
        <f t="shared" si="2"/>
        <v>107</v>
      </c>
      <c r="P14" s="108">
        <v>107</v>
      </c>
    </row>
    <row r="15" spans="1:16" s="81" customFormat="1" x14ac:dyDescent="0.25">
      <c r="A15" s="104" t="s">
        <v>401</v>
      </c>
      <c r="B15" s="75" t="s">
        <v>396</v>
      </c>
      <c r="C15" s="113">
        <v>20347764664</v>
      </c>
      <c r="D15" s="74"/>
      <c r="E15" s="75"/>
      <c r="F15" s="114" t="s">
        <v>65</v>
      </c>
      <c r="G15" s="77" t="str">
        <f>VLOOKUP(C15,'CTAS DETRACCION'!$B$4:$D$1048576,3,0)</f>
        <v>00000831727</v>
      </c>
      <c r="H15" s="118">
        <v>3697</v>
      </c>
      <c r="I15" s="79" t="s">
        <v>84</v>
      </c>
      <c r="J15" s="74" t="s">
        <v>617</v>
      </c>
      <c r="K15" s="80" t="s">
        <v>84</v>
      </c>
      <c r="L15" s="80" t="s">
        <v>642</v>
      </c>
      <c r="M15" s="80" t="s">
        <v>632</v>
      </c>
      <c r="N15" s="106" t="str">
        <f t="shared" si="1"/>
        <v>620347764664                                   000000000024000008317270000000003697000120150201F00400001949</v>
      </c>
      <c r="O15" s="107">
        <f t="shared" si="0"/>
        <v>107</v>
      </c>
      <c r="P15" s="108">
        <v>107</v>
      </c>
    </row>
    <row r="16" spans="1:16" s="81" customFormat="1" x14ac:dyDescent="0.25">
      <c r="A16" s="104" t="s">
        <v>402</v>
      </c>
      <c r="B16" s="75" t="s">
        <v>396</v>
      </c>
      <c r="C16" s="113">
        <v>20347764664</v>
      </c>
      <c r="D16" s="74"/>
      <c r="E16" s="75"/>
      <c r="F16" s="114" t="s">
        <v>65</v>
      </c>
      <c r="G16" s="77" t="str">
        <f>VLOOKUP(C16,'CTAS DETRACCION'!$B$4:$D$1048576,3,0)</f>
        <v>00000831727</v>
      </c>
      <c r="H16" s="118">
        <v>1016</v>
      </c>
      <c r="I16" s="79" t="s">
        <v>84</v>
      </c>
      <c r="J16" s="74" t="s">
        <v>617</v>
      </c>
      <c r="K16" s="80" t="s">
        <v>84</v>
      </c>
      <c r="L16" s="80" t="s">
        <v>642</v>
      </c>
      <c r="M16" s="80" t="s">
        <v>633</v>
      </c>
      <c r="N16" s="106" t="str">
        <f t="shared" si="1"/>
        <v>620347764664                                   000000000024000008317270000000001016000120150201F00400001850</v>
      </c>
      <c r="O16" s="107">
        <f t="shared" ref="O16:O43" si="3">LEN(N16)</f>
        <v>107</v>
      </c>
      <c r="P16" s="108">
        <v>107</v>
      </c>
    </row>
    <row r="17" spans="1:16" s="81" customFormat="1" x14ac:dyDescent="0.25">
      <c r="A17" s="104" t="s">
        <v>403</v>
      </c>
      <c r="B17" s="75" t="s">
        <v>396</v>
      </c>
      <c r="C17" s="113">
        <v>20483998270</v>
      </c>
      <c r="D17" s="74"/>
      <c r="E17" s="75"/>
      <c r="F17" s="114" t="s">
        <v>65</v>
      </c>
      <c r="G17" s="77" t="str">
        <f>VLOOKUP(C17,'CTAS DETRACCION'!$B$4:$D$1048576,3,0)</f>
        <v>00631075053</v>
      </c>
      <c r="H17" s="118">
        <v>77</v>
      </c>
      <c r="I17" s="79" t="s">
        <v>84</v>
      </c>
      <c r="J17" s="74" t="s">
        <v>617</v>
      </c>
      <c r="K17" s="80" t="s">
        <v>84</v>
      </c>
      <c r="L17" s="80" t="s">
        <v>606</v>
      </c>
      <c r="M17" s="80" t="s">
        <v>634</v>
      </c>
      <c r="N17" s="106" t="str">
        <f t="shared" si="1"/>
        <v>620483998270                                   000000000024006310750530000000000077000120150201F00100071774</v>
      </c>
      <c r="O17" s="107">
        <f t="shared" si="3"/>
        <v>107</v>
      </c>
      <c r="P17" s="108">
        <v>107</v>
      </c>
    </row>
    <row r="18" spans="1:16" s="81" customFormat="1" x14ac:dyDescent="0.25">
      <c r="A18" s="104" t="s">
        <v>404</v>
      </c>
      <c r="B18" s="75" t="s">
        <v>396</v>
      </c>
      <c r="C18" s="126">
        <v>20537942381</v>
      </c>
      <c r="D18" s="80"/>
      <c r="E18" s="75"/>
      <c r="F18" s="114" t="s">
        <v>65</v>
      </c>
      <c r="G18" s="77" t="str">
        <f>VLOOKUP(C18,'CTAS DETRACCION'!$B$4:$D$1048576,3,0)</f>
        <v>00005201985</v>
      </c>
      <c r="H18" s="118">
        <v>379</v>
      </c>
      <c r="I18" s="79" t="s">
        <v>84</v>
      </c>
      <c r="J18" s="74" t="s">
        <v>617</v>
      </c>
      <c r="K18" s="80" t="s">
        <v>84</v>
      </c>
      <c r="L18" s="80" t="s">
        <v>606</v>
      </c>
      <c r="M18" s="80" t="s">
        <v>635</v>
      </c>
      <c r="N18" s="106" t="str">
        <f t="shared" si="1"/>
        <v>620537942381                                   000000000024000052019850000000000379000120150201F00100029590</v>
      </c>
      <c r="O18" s="107">
        <f t="shared" si="3"/>
        <v>107</v>
      </c>
      <c r="P18" s="108">
        <v>107</v>
      </c>
    </row>
    <row r="19" spans="1:16" s="81" customFormat="1" x14ac:dyDescent="0.25">
      <c r="A19" s="104" t="s">
        <v>405</v>
      </c>
      <c r="B19" s="75" t="s">
        <v>396</v>
      </c>
      <c r="C19" s="113">
        <v>20160286068</v>
      </c>
      <c r="D19" s="74"/>
      <c r="E19" s="75"/>
      <c r="F19" s="114" t="s">
        <v>65</v>
      </c>
      <c r="G19" s="77" t="str">
        <f>VLOOKUP(C19,'CTAS DETRACCION'!$B$4:$D$1048576,3,0)</f>
        <v>00000757756</v>
      </c>
      <c r="H19" s="118">
        <v>8324</v>
      </c>
      <c r="I19" s="79" t="s">
        <v>84</v>
      </c>
      <c r="J19" s="74" t="s">
        <v>617</v>
      </c>
      <c r="K19" s="80" t="s">
        <v>84</v>
      </c>
      <c r="L19" s="80" t="s">
        <v>643</v>
      </c>
      <c r="M19" s="80" t="s">
        <v>636</v>
      </c>
      <c r="N19" s="106" t="str">
        <f t="shared" si="1"/>
        <v>620160286068                                   000000000024000007577560000000008324000120150201F50000005350</v>
      </c>
      <c r="O19" s="107">
        <f t="shared" si="3"/>
        <v>107</v>
      </c>
      <c r="P19" s="108">
        <v>107</v>
      </c>
    </row>
    <row r="20" spans="1:16" s="81" customFormat="1" x14ac:dyDescent="0.25">
      <c r="A20" s="104" t="s">
        <v>406</v>
      </c>
      <c r="B20" s="75" t="s">
        <v>396</v>
      </c>
      <c r="C20" s="113">
        <v>20197450151</v>
      </c>
      <c r="D20" s="74"/>
      <c r="E20" s="75"/>
      <c r="F20" s="114" t="s">
        <v>65</v>
      </c>
      <c r="G20" s="77" t="str">
        <f>VLOOKUP(C20,'CTAS DETRACCION'!$B$4:$D$1048576,3,0)</f>
        <v>00005167213</v>
      </c>
      <c r="H20" s="118">
        <v>100</v>
      </c>
      <c r="I20" s="79" t="s">
        <v>84</v>
      </c>
      <c r="J20" s="74" t="s">
        <v>617</v>
      </c>
      <c r="K20" s="80" t="s">
        <v>84</v>
      </c>
      <c r="L20" s="80" t="s">
        <v>644</v>
      </c>
      <c r="M20" s="80" t="s">
        <v>637</v>
      </c>
      <c r="N20" s="106" t="str">
        <f t="shared" si="1"/>
        <v>620197450151                                   000000000024000051672130000000000100000120150201F01400001770</v>
      </c>
      <c r="O20" s="107">
        <f t="shared" si="3"/>
        <v>107</v>
      </c>
      <c r="P20" s="108">
        <v>107</v>
      </c>
    </row>
    <row r="21" spans="1:16" s="81" customFormat="1" x14ac:dyDescent="0.25">
      <c r="A21" s="104" t="s">
        <v>407</v>
      </c>
      <c r="B21" s="75" t="s">
        <v>396</v>
      </c>
      <c r="C21" s="113">
        <v>20160286068</v>
      </c>
      <c r="D21" s="74"/>
      <c r="E21" s="75"/>
      <c r="F21" s="114" t="s">
        <v>65</v>
      </c>
      <c r="G21" s="77" t="str">
        <f>VLOOKUP(C21,'CTAS DETRACCION'!$B$4:$D$1048576,3,0)</f>
        <v>00000757756</v>
      </c>
      <c r="H21" s="118">
        <v>5343</v>
      </c>
      <c r="I21" s="79" t="s">
        <v>84</v>
      </c>
      <c r="J21" s="74" t="s">
        <v>617</v>
      </c>
      <c r="K21" s="80" t="s">
        <v>84</v>
      </c>
      <c r="L21" s="80" t="s">
        <v>643</v>
      </c>
      <c r="M21" s="80" t="s">
        <v>639</v>
      </c>
      <c r="N21" s="106" t="str">
        <f t="shared" si="1"/>
        <v>620160286068                                   000000000024000007577560000000005343000120150201F50000005355</v>
      </c>
      <c r="O21" s="107">
        <f t="shared" si="3"/>
        <v>107</v>
      </c>
      <c r="P21" s="108">
        <v>107</v>
      </c>
    </row>
    <row r="22" spans="1:16" s="81" customFormat="1" x14ac:dyDescent="0.25">
      <c r="A22" s="104" t="s">
        <v>408</v>
      </c>
      <c r="B22" s="75" t="s">
        <v>396</v>
      </c>
      <c r="C22" s="113">
        <v>20502057899</v>
      </c>
      <c r="D22" s="74"/>
      <c r="E22" s="75"/>
      <c r="F22" s="125" t="s">
        <v>62</v>
      </c>
      <c r="G22" s="77" t="str">
        <f>VLOOKUP(C22,'CTAS DETRACCION'!$B$4:$D$1048576,3,0)</f>
        <v>00000584991</v>
      </c>
      <c r="H22" s="118">
        <v>473</v>
      </c>
      <c r="I22" s="79" t="s">
        <v>84</v>
      </c>
      <c r="J22" s="74" t="s">
        <v>617</v>
      </c>
      <c r="K22" s="80" t="s">
        <v>84</v>
      </c>
      <c r="L22" s="80" t="s">
        <v>606</v>
      </c>
      <c r="M22" s="80" t="s">
        <v>638</v>
      </c>
      <c r="N22" s="106" t="str">
        <f t="shared" si="1"/>
        <v>620502057899                                   000000000022000005849910000000000473000120150201F00100000636</v>
      </c>
      <c r="O22" s="107">
        <f t="shared" si="3"/>
        <v>107</v>
      </c>
      <c r="P22" s="108">
        <v>107</v>
      </c>
    </row>
    <row r="23" spans="1:16" s="81" customFormat="1" x14ac:dyDescent="0.25">
      <c r="A23" s="104" t="s">
        <v>409</v>
      </c>
      <c r="B23" s="75" t="s">
        <v>396</v>
      </c>
      <c r="C23" s="113">
        <v>20537942381</v>
      </c>
      <c r="D23" s="74"/>
      <c r="E23" s="75"/>
      <c r="F23" s="125" t="s">
        <v>65</v>
      </c>
      <c r="G23" s="77" t="str">
        <f>VLOOKUP(C23,'CTAS DETRACCION'!$B$4:$D$1048576,3,0)</f>
        <v>00005201985</v>
      </c>
      <c r="H23" s="118">
        <v>915</v>
      </c>
      <c r="I23" s="79" t="s">
        <v>84</v>
      </c>
      <c r="J23" s="74" t="s">
        <v>617</v>
      </c>
      <c r="K23" s="80" t="s">
        <v>84</v>
      </c>
      <c r="L23" s="80" t="s">
        <v>606</v>
      </c>
      <c r="M23" s="80" t="s">
        <v>640</v>
      </c>
      <c r="N23" s="106" t="str">
        <f t="shared" si="1"/>
        <v>620537942381                                   000000000024000052019850000000000915000120150201F00100029297</v>
      </c>
      <c r="O23" s="107">
        <f t="shared" si="3"/>
        <v>107</v>
      </c>
      <c r="P23" s="108">
        <v>107</v>
      </c>
    </row>
    <row r="24" spans="1:16" s="81" customFormat="1" x14ac:dyDescent="0.25">
      <c r="A24" s="104" t="s">
        <v>410</v>
      </c>
      <c r="B24" s="75" t="s">
        <v>396</v>
      </c>
      <c r="C24" s="74"/>
      <c r="D24" s="74"/>
      <c r="E24" s="75"/>
      <c r="F24" s="76"/>
      <c r="G24" s="77" t="e">
        <f>VLOOKUP(C24,'CTAS DETRACCION'!$B$4:$D$1048576,3,0)</f>
        <v>#N/A</v>
      </c>
      <c r="H24" s="78"/>
      <c r="I24" s="79" t="s">
        <v>84</v>
      </c>
      <c r="J24" s="74"/>
      <c r="K24" s="80"/>
      <c r="L24" s="80"/>
      <c r="M24" s="80"/>
      <c r="N24" s="106" t="e">
        <f t="shared" si="1"/>
        <v>#N/A</v>
      </c>
      <c r="O24" s="107" t="e">
        <f t="shared" si="3"/>
        <v>#N/A</v>
      </c>
      <c r="P24" s="108">
        <v>107</v>
      </c>
    </row>
    <row r="25" spans="1:16" s="81" customFormat="1" x14ac:dyDescent="0.25">
      <c r="A25" s="104" t="s">
        <v>411</v>
      </c>
      <c r="B25" s="75" t="s">
        <v>396</v>
      </c>
      <c r="C25" s="74"/>
      <c r="D25" s="74"/>
      <c r="E25" s="75"/>
      <c r="F25" s="76"/>
      <c r="G25" s="77" t="e">
        <f>VLOOKUP(C25,'CTAS DETRACCION'!$B$4:$D$1048576,3,0)</f>
        <v>#N/A</v>
      </c>
      <c r="H25" s="78"/>
      <c r="I25" s="79" t="s">
        <v>84</v>
      </c>
      <c r="J25" s="74"/>
      <c r="K25" s="80"/>
      <c r="L25" s="80"/>
      <c r="M25" s="80"/>
      <c r="N25" s="106" t="e">
        <f t="shared" si="1"/>
        <v>#N/A</v>
      </c>
      <c r="O25" s="107" t="e">
        <f t="shared" si="3"/>
        <v>#N/A</v>
      </c>
      <c r="P25" s="108">
        <v>107</v>
      </c>
    </row>
    <row r="26" spans="1:16" s="81" customFormat="1" x14ac:dyDescent="0.25">
      <c r="A26" s="104" t="s">
        <v>412</v>
      </c>
      <c r="B26" s="75" t="s">
        <v>396</v>
      </c>
      <c r="C26" s="74"/>
      <c r="D26" s="74"/>
      <c r="E26" s="75"/>
      <c r="F26" s="76"/>
      <c r="G26" s="77" t="e">
        <f>VLOOKUP(C26,'CTAS DETRACCION'!$B$4:$D$1048576,3,0)</f>
        <v>#N/A</v>
      </c>
      <c r="H26" s="78"/>
      <c r="I26" s="79" t="s">
        <v>84</v>
      </c>
      <c r="J26" s="74"/>
      <c r="K26" s="80"/>
      <c r="L26" s="80"/>
      <c r="M26" s="80"/>
      <c r="N26" s="106" t="e">
        <f t="shared" si="1"/>
        <v>#N/A</v>
      </c>
      <c r="O26" s="107" t="e">
        <f t="shared" si="3"/>
        <v>#N/A</v>
      </c>
      <c r="P26" s="108">
        <v>107</v>
      </c>
    </row>
    <row r="27" spans="1:16" s="81" customFormat="1" x14ac:dyDescent="0.25">
      <c r="A27" s="104" t="s">
        <v>413</v>
      </c>
      <c r="B27" s="75" t="s">
        <v>396</v>
      </c>
      <c r="C27" s="74"/>
      <c r="D27" s="74"/>
      <c r="E27" s="75"/>
      <c r="F27" s="76"/>
      <c r="G27" s="77" t="e">
        <f>VLOOKUP(C27,'CTAS DETRACCION'!$B$4:$D$1048576,3,0)</f>
        <v>#N/A</v>
      </c>
      <c r="H27" s="78"/>
      <c r="I27" s="79" t="s">
        <v>84</v>
      </c>
      <c r="J27" s="74"/>
      <c r="K27" s="80"/>
      <c r="L27" s="80"/>
      <c r="M27" s="80"/>
      <c r="N27" s="106" t="e">
        <f t="shared" si="1"/>
        <v>#N/A</v>
      </c>
      <c r="O27" s="107" t="e">
        <f t="shared" si="3"/>
        <v>#N/A</v>
      </c>
      <c r="P27" s="108">
        <v>107</v>
      </c>
    </row>
    <row r="28" spans="1:16" s="81" customFormat="1" x14ac:dyDescent="0.25">
      <c r="A28" s="104" t="s">
        <v>414</v>
      </c>
      <c r="B28" s="75" t="s">
        <v>396</v>
      </c>
      <c r="C28" s="74"/>
      <c r="D28" s="74"/>
      <c r="E28" s="75"/>
      <c r="F28" s="76"/>
      <c r="G28" s="77" t="e">
        <f>VLOOKUP(C28,'CTAS DETRACCION'!$B$4:$D$1048576,3,0)</f>
        <v>#N/A</v>
      </c>
      <c r="H28" s="78"/>
      <c r="I28" s="79" t="s">
        <v>84</v>
      </c>
      <c r="J28" s="74"/>
      <c r="K28" s="80"/>
      <c r="L28" s="80"/>
      <c r="M28" s="80"/>
      <c r="N28" s="106" t="e">
        <f t="shared" si="1"/>
        <v>#N/A</v>
      </c>
      <c r="O28" s="107" t="e">
        <f t="shared" si="3"/>
        <v>#N/A</v>
      </c>
      <c r="P28" s="108">
        <v>107</v>
      </c>
    </row>
    <row r="29" spans="1:16" s="81" customFormat="1" x14ac:dyDescent="0.25">
      <c r="A29" s="104" t="s">
        <v>415</v>
      </c>
      <c r="B29" s="75" t="s">
        <v>396</v>
      </c>
      <c r="C29" s="74"/>
      <c r="D29" s="74"/>
      <c r="E29" s="75"/>
      <c r="F29" s="76"/>
      <c r="G29" s="77" t="e">
        <f>VLOOKUP(C29,'CTAS DETRACCION'!$B$4:$D$1048576,3,0)</f>
        <v>#N/A</v>
      </c>
      <c r="H29" s="78"/>
      <c r="I29" s="79" t="s">
        <v>84</v>
      </c>
      <c r="J29" s="74"/>
      <c r="K29" s="80"/>
      <c r="L29" s="80"/>
      <c r="M29" s="80"/>
      <c r="N29" s="106" t="e">
        <f t="shared" si="1"/>
        <v>#N/A</v>
      </c>
      <c r="O29" s="107" t="e">
        <f t="shared" si="3"/>
        <v>#N/A</v>
      </c>
      <c r="P29" s="108">
        <v>107</v>
      </c>
    </row>
    <row r="30" spans="1:16" s="81" customFormat="1" x14ac:dyDescent="0.25">
      <c r="A30" s="104" t="s">
        <v>416</v>
      </c>
      <c r="B30" s="75" t="s">
        <v>396</v>
      </c>
      <c r="C30" s="80"/>
      <c r="D30" s="80"/>
      <c r="E30" s="75"/>
      <c r="F30" s="76"/>
      <c r="G30" s="77" t="e">
        <f>VLOOKUP(C30,'CTAS DETRACCION'!$B$4:$D$1048576,3,0)</f>
        <v>#N/A</v>
      </c>
      <c r="H30" s="78"/>
      <c r="I30" s="79" t="s">
        <v>84</v>
      </c>
      <c r="J30" s="74"/>
      <c r="K30" s="80"/>
      <c r="L30" s="80"/>
      <c r="M30" s="80"/>
      <c r="N30" s="106" t="e">
        <f t="shared" si="1"/>
        <v>#N/A</v>
      </c>
      <c r="O30" s="107" t="e">
        <f t="shared" si="3"/>
        <v>#N/A</v>
      </c>
      <c r="P30" s="108">
        <v>107</v>
      </c>
    </row>
    <row r="31" spans="1:16" s="81" customFormat="1" x14ac:dyDescent="0.25">
      <c r="A31" s="104" t="s">
        <v>417</v>
      </c>
      <c r="B31" s="75" t="s">
        <v>396</v>
      </c>
      <c r="C31" s="74"/>
      <c r="D31" s="74"/>
      <c r="E31" s="75"/>
      <c r="F31" s="76"/>
      <c r="G31" s="77" t="e">
        <f>VLOOKUP(C31,'CTAS DETRACCION'!$B$4:$D$1048576,3,0)</f>
        <v>#N/A</v>
      </c>
      <c r="H31" s="78"/>
      <c r="I31" s="79" t="s">
        <v>84</v>
      </c>
      <c r="J31" s="74"/>
      <c r="K31" s="80"/>
      <c r="L31" s="80"/>
      <c r="M31" s="80"/>
      <c r="N31" s="106" t="e">
        <f t="shared" si="1"/>
        <v>#N/A</v>
      </c>
      <c r="O31" s="107" t="e">
        <f t="shared" si="3"/>
        <v>#N/A</v>
      </c>
      <c r="P31" s="108">
        <v>107</v>
      </c>
    </row>
    <row r="32" spans="1:16" s="81" customFormat="1" x14ac:dyDescent="0.25">
      <c r="A32" s="104" t="s">
        <v>418</v>
      </c>
      <c r="B32" s="75" t="s">
        <v>396</v>
      </c>
      <c r="C32" s="74"/>
      <c r="D32" s="74"/>
      <c r="E32" s="75"/>
      <c r="F32" s="76"/>
      <c r="G32" s="77" t="e">
        <f>VLOOKUP(C32,'CTAS DETRACCION'!$B$4:$D$1048576,3,0)</f>
        <v>#N/A</v>
      </c>
      <c r="H32" s="78"/>
      <c r="I32" s="79" t="s">
        <v>84</v>
      </c>
      <c r="J32" s="74"/>
      <c r="K32" s="80"/>
      <c r="L32" s="80"/>
      <c r="M32" s="80"/>
      <c r="N32" s="106" t="e">
        <f t="shared" si="1"/>
        <v>#N/A</v>
      </c>
      <c r="O32" s="107" t="e">
        <f t="shared" si="3"/>
        <v>#N/A</v>
      </c>
      <c r="P32" s="108">
        <v>107</v>
      </c>
    </row>
    <row r="33" spans="1:16" s="81" customFormat="1" x14ac:dyDescent="0.25">
      <c r="A33" s="104" t="s">
        <v>419</v>
      </c>
      <c r="B33" s="75" t="s">
        <v>396</v>
      </c>
      <c r="C33" s="74"/>
      <c r="D33" s="74"/>
      <c r="E33" s="75"/>
      <c r="F33" s="76"/>
      <c r="G33" s="77" t="e">
        <f>VLOOKUP(C33,'CTAS DETRACCION'!$B$4:$D$1048576,3,0)</f>
        <v>#N/A</v>
      </c>
      <c r="H33" s="78"/>
      <c r="I33" s="79" t="s">
        <v>84</v>
      </c>
      <c r="J33" s="74"/>
      <c r="K33" s="80"/>
      <c r="L33" s="80"/>
      <c r="M33" s="80"/>
      <c r="N33" s="106" t="e">
        <f t="shared" si="1"/>
        <v>#N/A</v>
      </c>
      <c r="O33" s="107" t="e">
        <f t="shared" si="3"/>
        <v>#N/A</v>
      </c>
      <c r="P33" s="108">
        <v>107</v>
      </c>
    </row>
    <row r="34" spans="1:16" s="81" customFormat="1" x14ac:dyDescent="0.25">
      <c r="A34" s="104" t="s">
        <v>420</v>
      </c>
      <c r="B34" s="75" t="s">
        <v>396</v>
      </c>
      <c r="C34" s="74"/>
      <c r="D34" s="74"/>
      <c r="E34" s="75"/>
      <c r="F34" s="76"/>
      <c r="G34" s="77" t="e">
        <f>VLOOKUP(C34,'CTAS DETRACCION'!$B$4:$D$1048576,3,0)</f>
        <v>#N/A</v>
      </c>
      <c r="H34" s="78"/>
      <c r="I34" s="79" t="s">
        <v>84</v>
      </c>
      <c r="J34" s="74"/>
      <c r="K34" s="80"/>
      <c r="L34" s="80"/>
      <c r="M34" s="80"/>
      <c r="N34" s="106" t="e">
        <f t="shared" si="1"/>
        <v>#N/A</v>
      </c>
      <c r="O34" s="107" t="e">
        <f t="shared" si="3"/>
        <v>#N/A</v>
      </c>
      <c r="P34" s="108">
        <v>107</v>
      </c>
    </row>
    <row r="35" spans="1:16" s="81" customFormat="1" x14ac:dyDescent="0.25">
      <c r="A35" s="104" t="s">
        <v>421</v>
      </c>
      <c r="B35" s="75" t="s">
        <v>396</v>
      </c>
      <c r="C35" s="74"/>
      <c r="D35" s="74"/>
      <c r="E35" s="75"/>
      <c r="F35" s="76"/>
      <c r="G35" s="77" t="e">
        <f>VLOOKUP(C35,'CTAS DETRACCION'!$B$4:$D$1048576,3,0)</f>
        <v>#N/A</v>
      </c>
      <c r="H35" s="78"/>
      <c r="I35" s="79" t="s">
        <v>84</v>
      </c>
      <c r="J35" s="74"/>
      <c r="K35" s="80"/>
      <c r="L35" s="80"/>
      <c r="M35" s="80"/>
      <c r="N35" s="106" t="e">
        <f t="shared" si="1"/>
        <v>#N/A</v>
      </c>
      <c r="O35" s="107" t="e">
        <f t="shared" si="3"/>
        <v>#N/A</v>
      </c>
      <c r="P35" s="108">
        <v>107</v>
      </c>
    </row>
    <row r="36" spans="1:16" x14ac:dyDescent="0.25">
      <c r="A36" s="56" t="s">
        <v>422</v>
      </c>
      <c r="B36" s="75" t="s">
        <v>396</v>
      </c>
      <c r="C36" s="74"/>
      <c r="D36" s="74"/>
      <c r="E36" s="75"/>
      <c r="F36" s="76"/>
      <c r="G36" s="77" t="e">
        <f>VLOOKUP(C36,'CTAS DETRACCION'!$B$4:$D$1048576,3,0)</f>
        <v>#N/A</v>
      </c>
      <c r="H36" s="78"/>
      <c r="I36" s="79" t="s">
        <v>84</v>
      </c>
      <c r="J36" s="74"/>
      <c r="K36" s="80"/>
      <c r="L36" s="80"/>
      <c r="M36" s="80"/>
      <c r="N36" s="14" t="e">
        <f t="shared" si="1"/>
        <v>#N/A</v>
      </c>
      <c r="O36" s="23" t="e">
        <f t="shared" si="3"/>
        <v>#N/A</v>
      </c>
      <c r="P36" s="28">
        <v>107</v>
      </c>
    </row>
    <row r="37" spans="1:16" x14ac:dyDescent="0.25">
      <c r="A37" s="56" t="s">
        <v>423</v>
      </c>
      <c r="B37" s="75" t="s">
        <v>396</v>
      </c>
      <c r="C37" s="74"/>
      <c r="D37" s="74"/>
      <c r="E37" s="75"/>
      <c r="F37" s="76"/>
      <c r="G37" s="77" t="e">
        <f>VLOOKUP(C37,'CTAS DETRACCION'!$B$4:$D$1048576,3,0)</f>
        <v>#N/A</v>
      </c>
      <c r="H37" s="78"/>
      <c r="I37" s="79" t="s">
        <v>84</v>
      </c>
      <c r="J37" s="74"/>
      <c r="K37" s="80"/>
      <c r="L37" s="80"/>
      <c r="M37" s="80"/>
      <c r="N37" s="14" t="e">
        <f t="shared" si="1"/>
        <v>#N/A</v>
      </c>
      <c r="O37" s="23" t="e">
        <f t="shared" si="3"/>
        <v>#N/A</v>
      </c>
      <c r="P37" s="28">
        <v>107</v>
      </c>
    </row>
    <row r="38" spans="1:16" x14ac:dyDescent="0.25">
      <c r="A38" s="56" t="s">
        <v>424</v>
      </c>
      <c r="B38" s="75" t="s">
        <v>396</v>
      </c>
      <c r="C38" s="74"/>
      <c r="D38" s="74"/>
      <c r="E38" s="75"/>
      <c r="F38" s="76"/>
      <c r="G38" s="77" t="e">
        <f>VLOOKUP(C38,'CTAS DETRACCION'!$B$4:$D$1048576,3,0)</f>
        <v>#N/A</v>
      </c>
      <c r="H38" s="78"/>
      <c r="I38" s="79" t="s">
        <v>84</v>
      </c>
      <c r="J38" s="74"/>
      <c r="K38" s="80"/>
      <c r="L38" s="80"/>
      <c r="M38" s="80"/>
      <c r="N38" s="14" t="e">
        <f t="shared" si="1"/>
        <v>#N/A</v>
      </c>
      <c r="O38" s="23" t="e">
        <f t="shared" si="3"/>
        <v>#N/A</v>
      </c>
      <c r="P38" s="28">
        <v>107</v>
      </c>
    </row>
    <row r="39" spans="1:16" x14ac:dyDescent="0.25">
      <c r="A39" s="56" t="s">
        <v>425</v>
      </c>
      <c r="B39" s="75" t="s">
        <v>396</v>
      </c>
      <c r="C39" s="74"/>
      <c r="D39" s="74"/>
      <c r="E39" s="75"/>
      <c r="F39" s="76"/>
      <c r="G39" s="77" t="e">
        <f>VLOOKUP(C39,'CTAS DETRACCION'!$B$4:$D$1048576,3,0)</f>
        <v>#N/A</v>
      </c>
      <c r="H39" s="78"/>
      <c r="I39" s="79" t="s">
        <v>84</v>
      </c>
      <c r="J39" s="74"/>
      <c r="K39" s="80"/>
      <c r="L39" s="80"/>
      <c r="M39" s="80"/>
      <c r="N39" s="14" t="e">
        <f t="shared" si="1"/>
        <v>#N/A</v>
      </c>
      <c r="O39" s="23" t="e">
        <f t="shared" si="3"/>
        <v>#N/A</v>
      </c>
      <c r="P39" s="28">
        <v>107</v>
      </c>
    </row>
    <row r="40" spans="1:16" x14ac:dyDescent="0.25">
      <c r="A40" s="56" t="s">
        <v>426</v>
      </c>
      <c r="B40" s="75" t="s">
        <v>396</v>
      </c>
      <c r="C40" s="74"/>
      <c r="D40" s="74"/>
      <c r="E40" s="75"/>
      <c r="F40" s="76"/>
      <c r="G40" s="77" t="e">
        <f>VLOOKUP(C40,'CTAS DETRACCION'!$B$4:$D$1048576,3,0)</f>
        <v>#N/A</v>
      </c>
      <c r="H40" s="78"/>
      <c r="I40" s="79" t="s">
        <v>84</v>
      </c>
      <c r="J40" s="74"/>
      <c r="K40" s="80"/>
      <c r="L40" s="80"/>
      <c r="M40" s="80"/>
      <c r="N40" s="14" t="e">
        <f t="shared" si="1"/>
        <v>#N/A</v>
      </c>
      <c r="O40" s="23" t="e">
        <f t="shared" si="3"/>
        <v>#N/A</v>
      </c>
      <c r="P40" s="28">
        <v>107</v>
      </c>
    </row>
    <row r="41" spans="1:16" x14ac:dyDescent="0.25">
      <c r="A41" s="56" t="s">
        <v>427</v>
      </c>
      <c r="B41" s="75" t="s">
        <v>396</v>
      </c>
      <c r="C41" s="74"/>
      <c r="D41" s="74"/>
      <c r="E41" s="75"/>
      <c r="F41" s="76"/>
      <c r="G41" s="77" t="e">
        <f>VLOOKUP(C41,'CTAS DETRACCION'!$B$4:$D$1048576,3,0)</f>
        <v>#N/A</v>
      </c>
      <c r="H41" s="78"/>
      <c r="I41" s="79" t="s">
        <v>84</v>
      </c>
      <c r="J41" s="74"/>
      <c r="K41" s="80"/>
      <c r="L41" s="80"/>
      <c r="M41" s="80"/>
      <c r="N41" s="14" t="e">
        <f t="shared" si="1"/>
        <v>#N/A</v>
      </c>
      <c r="O41" s="23" t="e">
        <f t="shared" si="3"/>
        <v>#N/A</v>
      </c>
      <c r="P41" s="28">
        <v>107</v>
      </c>
    </row>
    <row r="42" spans="1:16" x14ac:dyDescent="0.25">
      <c r="A42" s="56" t="s">
        <v>428</v>
      </c>
      <c r="B42" s="75" t="s">
        <v>396</v>
      </c>
      <c r="C42" s="74"/>
      <c r="D42" s="74"/>
      <c r="E42" s="75"/>
      <c r="F42" s="76"/>
      <c r="G42" s="77" t="e">
        <f>VLOOKUP(C42,'CTAS DETRACCION'!$B$4:$D$1048576,3,0)</f>
        <v>#N/A</v>
      </c>
      <c r="H42" s="78"/>
      <c r="I42" s="79" t="s">
        <v>84</v>
      </c>
      <c r="J42" s="74"/>
      <c r="K42" s="80"/>
      <c r="L42" s="80"/>
      <c r="M42" s="80"/>
      <c r="N42" s="14" t="e">
        <f t="shared" si="1"/>
        <v>#N/A</v>
      </c>
      <c r="O42" s="23" t="e">
        <f t="shared" si="3"/>
        <v>#N/A</v>
      </c>
      <c r="P42" s="28">
        <v>107</v>
      </c>
    </row>
    <row r="43" spans="1:16" x14ac:dyDescent="0.25">
      <c r="A43" s="56" t="s">
        <v>429</v>
      </c>
      <c r="B43" s="75" t="s">
        <v>396</v>
      </c>
      <c r="C43" s="74"/>
      <c r="D43" s="74"/>
      <c r="E43" s="75"/>
      <c r="F43" s="76"/>
      <c r="G43" s="77" t="e">
        <f>VLOOKUP(C43,'CTAS DETRACCION'!$B$4:$D$1048576,3,0)</f>
        <v>#N/A</v>
      </c>
      <c r="H43" s="78"/>
      <c r="I43" s="79" t="s">
        <v>84</v>
      </c>
      <c r="J43" s="74"/>
      <c r="K43" s="80"/>
      <c r="L43" s="80"/>
      <c r="M43" s="80"/>
      <c r="N43" s="14" t="e">
        <f t="shared" si="1"/>
        <v>#N/A</v>
      </c>
      <c r="O43" s="23" t="e">
        <f t="shared" si="3"/>
        <v>#N/A</v>
      </c>
      <c r="P43" s="28">
        <v>107</v>
      </c>
    </row>
    <row r="44" spans="1:16" x14ac:dyDescent="0.25">
      <c r="A44" s="56" t="s">
        <v>430</v>
      </c>
      <c r="B44" s="75" t="s">
        <v>396</v>
      </c>
      <c r="C44" s="74"/>
      <c r="D44" s="74"/>
      <c r="E44" s="75"/>
      <c r="F44" s="76"/>
      <c r="G44" s="77" t="e">
        <f>VLOOKUP(C44,'CTAS DETRACCION'!$B$4:$D$1048576,3,0)</f>
        <v>#N/A</v>
      </c>
      <c r="H44" s="78"/>
      <c r="I44" s="79" t="s">
        <v>84</v>
      </c>
      <c r="J44" s="74"/>
      <c r="K44" s="80"/>
      <c r="L44" s="80"/>
      <c r="M44" s="80"/>
      <c r="N44" s="14" t="e">
        <f t="shared" si="1"/>
        <v>#N/A</v>
      </c>
      <c r="O44" s="23" t="e">
        <f t="shared" ref="O44:O107" si="4">LEN(N44)</f>
        <v>#N/A</v>
      </c>
      <c r="P44" s="28">
        <v>107</v>
      </c>
    </row>
    <row r="45" spans="1:16" x14ac:dyDescent="0.25">
      <c r="A45" s="56" t="s">
        <v>431</v>
      </c>
      <c r="B45" s="75" t="s">
        <v>396</v>
      </c>
      <c r="C45" s="74"/>
      <c r="D45" s="74"/>
      <c r="E45" s="75"/>
      <c r="F45" s="76"/>
      <c r="G45" s="77" t="e">
        <f>VLOOKUP(C45,'CTAS DETRACCION'!$B$4:$D$1048576,3,0)</f>
        <v>#N/A</v>
      </c>
      <c r="H45" s="78"/>
      <c r="I45" s="79" t="s">
        <v>84</v>
      </c>
      <c r="J45" s="74"/>
      <c r="K45" s="80"/>
      <c r="L45" s="80"/>
      <c r="M45" s="80"/>
      <c r="N45" s="14" t="e">
        <f t="shared" si="1"/>
        <v>#N/A</v>
      </c>
      <c r="O45" s="23" t="e">
        <f t="shared" si="4"/>
        <v>#N/A</v>
      </c>
      <c r="P45" s="28">
        <v>107</v>
      </c>
    </row>
    <row r="46" spans="1:16" x14ac:dyDescent="0.25">
      <c r="A46" s="56" t="s">
        <v>432</v>
      </c>
      <c r="B46" s="75" t="s">
        <v>396</v>
      </c>
      <c r="C46" s="74"/>
      <c r="D46" s="74"/>
      <c r="E46" s="75"/>
      <c r="F46" s="76"/>
      <c r="G46" s="77" t="e">
        <f>VLOOKUP(C46,'CTAS DETRACCION'!$B$4:$D$1048576,3,0)</f>
        <v>#N/A</v>
      </c>
      <c r="H46" s="78"/>
      <c r="I46" s="79" t="s">
        <v>84</v>
      </c>
      <c r="J46" s="74"/>
      <c r="K46" s="80"/>
      <c r="L46" s="80"/>
      <c r="M46" s="80"/>
      <c r="N46" s="14" t="e">
        <f t="shared" si="1"/>
        <v>#N/A</v>
      </c>
      <c r="O46" s="23" t="e">
        <f t="shared" si="4"/>
        <v>#N/A</v>
      </c>
      <c r="P46" s="28">
        <v>107</v>
      </c>
    </row>
    <row r="47" spans="1:16" x14ac:dyDescent="0.25">
      <c r="A47" s="56" t="s">
        <v>433</v>
      </c>
      <c r="B47" s="75" t="s">
        <v>396</v>
      </c>
      <c r="C47" s="74"/>
      <c r="D47" s="74"/>
      <c r="E47" s="75"/>
      <c r="F47" s="76"/>
      <c r="G47" s="77" t="e">
        <f>VLOOKUP(C47,'CTAS DETRACCION'!$B$4:$D$1048576,3,0)</f>
        <v>#N/A</v>
      </c>
      <c r="H47" s="78"/>
      <c r="I47" s="79" t="s">
        <v>84</v>
      </c>
      <c r="J47" s="74"/>
      <c r="K47" s="80"/>
      <c r="L47" s="80"/>
      <c r="M47" s="80"/>
      <c r="N47" s="14" t="e">
        <f t="shared" si="1"/>
        <v>#N/A</v>
      </c>
      <c r="O47" s="23" t="e">
        <f t="shared" si="4"/>
        <v>#N/A</v>
      </c>
      <c r="P47" s="28">
        <v>107</v>
      </c>
    </row>
    <row r="48" spans="1:16" x14ac:dyDescent="0.25">
      <c r="A48" s="56" t="s">
        <v>434</v>
      </c>
      <c r="B48" s="75" t="s">
        <v>396</v>
      </c>
      <c r="C48" s="74"/>
      <c r="D48" s="74"/>
      <c r="E48" s="75"/>
      <c r="F48" s="76"/>
      <c r="G48" s="77" t="e">
        <f>VLOOKUP(C48,'CTAS DETRACCION'!$B$4:$D$1048576,3,0)</f>
        <v>#N/A</v>
      </c>
      <c r="H48" s="78"/>
      <c r="I48" s="79" t="s">
        <v>84</v>
      </c>
      <c r="J48" s="74"/>
      <c r="K48" s="80"/>
      <c r="L48" s="80"/>
      <c r="M48" s="80"/>
      <c r="N48" s="14" t="e">
        <f t="shared" si="1"/>
        <v>#N/A</v>
      </c>
      <c r="O48" s="23" t="e">
        <f t="shared" si="4"/>
        <v>#N/A</v>
      </c>
      <c r="P48" s="28">
        <v>107</v>
      </c>
    </row>
    <row r="49" spans="1:16" x14ac:dyDescent="0.25">
      <c r="A49" s="56" t="s">
        <v>435</v>
      </c>
      <c r="B49" s="75" t="s">
        <v>396</v>
      </c>
      <c r="C49" s="74"/>
      <c r="D49" s="74"/>
      <c r="E49" s="75"/>
      <c r="F49" s="76"/>
      <c r="G49" s="77" t="e">
        <f>VLOOKUP(C49,'CTAS DETRACCION'!$B$4:$D$1048576,3,0)</f>
        <v>#N/A</v>
      </c>
      <c r="H49" s="78"/>
      <c r="I49" s="79" t="s">
        <v>84</v>
      </c>
      <c r="J49" s="74"/>
      <c r="K49" s="80"/>
      <c r="L49" s="80"/>
      <c r="M49" s="80"/>
      <c r="N49" s="14" t="e">
        <f t="shared" si="1"/>
        <v>#N/A</v>
      </c>
      <c r="O49" s="23" t="e">
        <f t="shared" si="4"/>
        <v>#N/A</v>
      </c>
      <c r="P49" s="28">
        <v>107</v>
      </c>
    </row>
    <row r="50" spans="1:16" x14ac:dyDescent="0.25">
      <c r="A50" s="56" t="s">
        <v>436</v>
      </c>
      <c r="B50" s="75" t="s">
        <v>396</v>
      </c>
      <c r="C50" s="74"/>
      <c r="D50" s="74"/>
      <c r="E50" s="75"/>
      <c r="F50" s="76"/>
      <c r="G50" s="77" t="e">
        <f>VLOOKUP(C50,'CTAS DETRACCION'!$B$4:$D$1048576,3,0)</f>
        <v>#N/A</v>
      </c>
      <c r="H50" s="78"/>
      <c r="I50" s="79" t="s">
        <v>84</v>
      </c>
      <c r="J50" s="74"/>
      <c r="K50" s="80"/>
      <c r="L50" s="80"/>
      <c r="M50" s="80"/>
      <c r="N50" s="14" t="e">
        <f t="shared" si="1"/>
        <v>#N/A</v>
      </c>
      <c r="O50" s="23" t="e">
        <f t="shared" si="4"/>
        <v>#N/A</v>
      </c>
      <c r="P50" s="28">
        <v>107</v>
      </c>
    </row>
    <row r="51" spans="1:16" x14ac:dyDescent="0.25">
      <c r="A51" s="56" t="s">
        <v>437</v>
      </c>
      <c r="B51" s="75" t="s">
        <v>396</v>
      </c>
      <c r="C51" s="74"/>
      <c r="D51" s="74"/>
      <c r="E51" s="75"/>
      <c r="F51" s="76"/>
      <c r="G51" s="77" t="e">
        <f>VLOOKUP(C51,'CTAS DETRACCION'!$B$4:$D$1048576,3,0)</f>
        <v>#N/A</v>
      </c>
      <c r="H51" s="78"/>
      <c r="I51" s="79" t="s">
        <v>84</v>
      </c>
      <c r="J51" s="74"/>
      <c r="K51" s="80"/>
      <c r="L51" s="80"/>
      <c r="M51" s="80"/>
      <c r="N51" s="14" t="e">
        <f t="shared" si="1"/>
        <v>#N/A</v>
      </c>
      <c r="O51" s="23" t="e">
        <f t="shared" si="4"/>
        <v>#N/A</v>
      </c>
      <c r="P51" s="28">
        <v>107</v>
      </c>
    </row>
    <row r="52" spans="1:16" x14ac:dyDescent="0.25">
      <c r="A52" s="56" t="s">
        <v>438</v>
      </c>
      <c r="B52" s="75" t="s">
        <v>396</v>
      </c>
      <c r="C52" s="74"/>
      <c r="D52" s="74"/>
      <c r="E52" s="75"/>
      <c r="F52" s="76"/>
      <c r="G52" s="77" t="e">
        <f>VLOOKUP(C52,'CTAS DETRACCION'!$B$4:$D$1048576,3,0)</f>
        <v>#N/A</v>
      </c>
      <c r="H52" s="78"/>
      <c r="I52" s="79" t="s">
        <v>84</v>
      </c>
      <c r="J52" s="74"/>
      <c r="K52" s="80"/>
      <c r="L52" s="80"/>
      <c r="M52" s="80"/>
      <c r="N52" s="14" t="e">
        <f t="shared" si="1"/>
        <v>#N/A</v>
      </c>
      <c r="O52" s="23" t="e">
        <f t="shared" si="4"/>
        <v>#N/A</v>
      </c>
      <c r="P52" s="28">
        <v>107</v>
      </c>
    </row>
    <row r="53" spans="1:16" x14ac:dyDescent="0.25">
      <c r="A53" s="56" t="s">
        <v>439</v>
      </c>
      <c r="B53" s="75" t="s">
        <v>396</v>
      </c>
      <c r="C53" s="74"/>
      <c r="D53" s="74"/>
      <c r="E53" s="75"/>
      <c r="F53" s="76"/>
      <c r="G53" s="77" t="e">
        <f>VLOOKUP(C53,'CTAS DETRACCION'!$B$4:$D$1048576,3,0)</f>
        <v>#N/A</v>
      </c>
      <c r="H53" s="78"/>
      <c r="I53" s="79" t="s">
        <v>84</v>
      </c>
      <c r="J53" s="74"/>
      <c r="K53" s="80"/>
      <c r="L53" s="80"/>
      <c r="M53" s="80"/>
      <c r="N53" s="14" t="e">
        <f t="shared" si="1"/>
        <v>#N/A</v>
      </c>
      <c r="O53" s="23" t="e">
        <f t="shared" si="4"/>
        <v>#N/A</v>
      </c>
      <c r="P53" s="28">
        <v>107</v>
      </c>
    </row>
    <row r="54" spans="1:16" x14ac:dyDescent="0.25">
      <c r="A54" s="56" t="s">
        <v>440</v>
      </c>
      <c r="B54" s="75" t="s">
        <v>396</v>
      </c>
      <c r="C54" s="74"/>
      <c r="D54" s="74"/>
      <c r="E54" s="75"/>
      <c r="F54" s="76"/>
      <c r="G54" s="77" t="e">
        <f>VLOOKUP(C54,'CTAS DETRACCION'!$B$4:$D$1048576,3,0)</f>
        <v>#N/A</v>
      </c>
      <c r="H54" s="78"/>
      <c r="I54" s="79" t="s">
        <v>84</v>
      </c>
      <c r="J54" s="74"/>
      <c r="K54" s="80"/>
      <c r="L54" s="80"/>
      <c r="M54" s="80"/>
      <c r="N54" s="14" t="e">
        <f t="shared" si="1"/>
        <v>#N/A</v>
      </c>
      <c r="O54" s="23" t="e">
        <f t="shared" si="4"/>
        <v>#N/A</v>
      </c>
      <c r="P54" s="28">
        <v>107</v>
      </c>
    </row>
    <row r="55" spans="1:16" x14ac:dyDescent="0.25">
      <c r="A55" s="56" t="s">
        <v>441</v>
      </c>
      <c r="B55" s="75" t="s">
        <v>396</v>
      </c>
      <c r="C55" s="74"/>
      <c r="D55" s="74"/>
      <c r="E55" s="75"/>
      <c r="F55" s="76"/>
      <c r="G55" s="77" t="e">
        <f>VLOOKUP(C55,'CTAS DETRACCION'!$B$4:$D$1048576,3,0)</f>
        <v>#N/A</v>
      </c>
      <c r="H55" s="78"/>
      <c r="I55" s="79" t="s">
        <v>84</v>
      </c>
      <c r="J55" s="74"/>
      <c r="K55" s="80"/>
      <c r="L55" s="80"/>
      <c r="M55" s="80"/>
      <c r="N55" s="14" t="e">
        <f t="shared" si="1"/>
        <v>#N/A</v>
      </c>
      <c r="O55" s="23" t="e">
        <f t="shared" si="4"/>
        <v>#N/A</v>
      </c>
      <c r="P55" s="28">
        <v>107</v>
      </c>
    </row>
    <row r="56" spans="1:16" x14ac:dyDescent="0.25">
      <c r="A56" s="56" t="s">
        <v>442</v>
      </c>
      <c r="B56" s="75" t="s">
        <v>396</v>
      </c>
      <c r="C56" s="74"/>
      <c r="D56" s="74"/>
      <c r="E56" s="75"/>
      <c r="F56" s="76"/>
      <c r="G56" s="77" t="e">
        <f>VLOOKUP(C56,'CTAS DETRACCION'!$B$4:$D$1048576,3,0)</f>
        <v>#N/A</v>
      </c>
      <c r="H56" s="78"/>
      <c r="I56" s="79" t="s">
        <v>84</v>
      </c>
      <c r="J56" s="74"/>
      <c r="K56" s="80"/>
      <c r="L56" s="80"/>
      <c r="M56" s="80"/>
      <c r="N56" s="14" t="e">
        <f t="shared" si="1"/>
        <v>#N/A</v>
      </c>
      <c r="O56" s="23" t="e">
        <f t="shared" si="4"/>
        <v>#N/A</v>
      </c>
      <c r="P56" s="28">
        <v>107</v>
      </c>
    </row>
    <row r="57" spans="1:16" x14ac:dyDescent="0.25">
      <c r="A57" s="56" t="s">
        <v>443</v>
      </c>
      <c r="B57" s="75" t="s">
        <v>396</v>
      </c>
      <c r="C57" s="74"/>
      <c r="D57" s="74"/>
      <c r="E57" s="75"/>
      <c r="F57" s="76"/>
      <c r="G57" s="77" t="e">
        <f>VLOOKUP(C57,'CTAS DETRACCION'!$B$4:$D$1048576,3,0)</f>
        <v>#N/A</v>
      </c>
      <c r="H57" s="78"/>
      <c r="I57" s="79" t="s">
        <v>84</v>
      </c>
      <c r="J57" s="74"/>
      <c r="K57" s="80"/>
      <c r="L57" s="80"/>
      <c r="M57" s="80"/>
      <c r="N57" s="14" t="e">
        <f t="shared" si="1"/>
        <v>#N/A</v>
      </c>
      <c r="O57" s="23" t="e">
        <f t="shared" si="4"/>
        <v>#N/A</v>
      </c>
      <c r="P57" s="28">
        <v>107</v>
      </c>
    </row>
    <row r="58" spans="1:16" x14ac:dyDescent="0.25">
      <c r="A58" s="56" t="s">
        <v>444</v>
      </c>
      <c r="B58" s="75" t="s">
        <v>396</v>
      </c>
      <c r="C58" s="74"/>
      <c r="D58" s="74"/>
      <c r="E58" s="75"/>
      <c r="F58" s="76"/>
      <c r="G58" s="77" t="e">
        <f>VLOOKUP(C58,'CTAS DETRACCION'!$B$4:$D$1048576,3,0)</f>
        <v>#N/A</v>
      </c>
      <c r="H58" s="78"/>
      <c r="I58" s="79" t="s">
        <v>84</v>
      </c>
      <c r="J58" s="74"/>
      <c r="K58" s="80"/>
      <c r="L58" s="80"/>
      <c r="M58" s="80"/>
      <c r="N58" s="14" t="e">
        <f t="shared" si="1"/>
        <v>#N/A</v>
      </c>
      <c r="O58" s="23" t="e">
        <f t="shared" si="4"/>
        <v>#N/A</v>
      </c>
      <c r="P58" s="28">
        <v>107</v>
      </c>
    </row>
    <row r="59" spans="1:16" x14ac:dyDescent="0.25">
      <c r="A59" s="56" t="s">
        <v>445</v>
      </c>
      <c r="B59" s="75" t="s">
        <v>396</v>
      </c>
      <c r="C59" s="74"/>
      <c r="D59" s="74"/>
      <c r="E59" s="75"/>
      <c r="F59" s="76"/>
      <c r="G59" s="77" t="e">
        <f>VLOOKUP(C59,'CTAS DETRACCION'!$B$4:$D$1048576,3,0)</f>
        <v>#N/A</v>
      </c>
      <c r="H59" s="78"/>
      <c r="I59" s="79" t="s">
        <v>84</v>
      </c>
      <c r="J59" s="74"/>
      <c r="K59" s="80"/>
      <c r="L59" s="80"/>
      <c r="M59" s="80"/>
      <c r="N59" s="14" t="e">
        <f t="shared" si="1"/>
        <v>#N/A</v>
      </c>
      <c r="O59" s="23" t="e">
        <f t="shared" si="4"/>
        <v>#N/A</v>
      </c>
      <c r="P59" s="28">
        <v>107</v>
      </c>
    </row>
    <row r="60" spans="1:16" x14ac:dyDescent="0.25">
      <c r="A60" s="56" t="s">
        <v>446</v>
      </c>
      <c r="B60" s="75" t="s">
        <v>396</v>
      </c>
      <c r="C60" s="74"/>
      <c r="D60" s="74"/>
      <c r="E60" s="75"/>
      <c r="F60" s="76"/>
      <c r="G60" s="77" t="e">
        <f>VLOOKUP(C60,'CTAS DETRACCION'!$B$4:$D$1048576,3,0)</f>
        <v>#N/A</v>
      </c>
      <c r="H60" s="78"/>
      <c r="I60" s="79" t="s">
        <v>84</v>
      </c>
      <c r="J60" s="74"/>
      <c r="K60" s="80"/>
      <c r="L60" s="80"/>
      <c r="M60" s="80"/>
      <c r="N60" s="14" t="e">
        <f t="shared" si="1"/>
        <v>#N/A</v>
      </c>
      <c r="O60" s="23" t="e">
        <f t="shared" si="4"/>
        <v>#N/A</v>
      </c>
      <c r="P60" s="28">
        <v>107</v>
      </c>
    </row>
    <row r="61" spans="1:16" x14ac:dyDescent="0.25">
      <c r="A61" s="56" t="s">
        <v>447</v>
      </c>
      <c r="B61" s="75" t="s">
        <v>396</v>
      </c>
      <c r="C61" s="74"/>
      <c r="D61" s="74"/>
      <c r="E61" s="75"/>
      <c r="F61" s="76"/>
      <c r="G61" s="77" t="e">
        <f>VLOOKUP(C61,'CTAS DETRACCION'!$B$4:$D$1048576,3,0)</f>
        <v>#N/A</v>
      </c>
      <c r="H61" s="78"/>
      <c r="I61" s="79" t="s">
        <v>84</v>
      </c>
      <c r="J61" s="74"/>
      <c r="K61" s="80"/>
      <c r="L61" s="80"/>
      <c r="M61" s="80"/>
      <c r="N61" s="14" t="e">
        <f t="shared" si="1"/>
        <v>#N/A</v>
      </c>
      <c r="O61" s="23" t="e">
        <f t="shared" si="4"/>
        <v>#N/A</v>
      </c>
      <c r="P61" s="28">
        <v>107</v>
      </c>
    </row>
    <row r="62" spans="1:16" x14ac:dyDescent="0.25">
      <c r="A62" s="56" t="s">
        <v>448</v>
      </c>
      <c r="B62" s="75" t="s">
        <v>396</v>
      </c>
      <c r="C62" s="74"/>
      <c r="D62" s="74"/>
      <c r="E62" s="75"/>
      <c r="F62" s="76"/>
      <c r="G62" s="77" t="e">
        <f>VLOOKUP(C62,'CTAS DETRACCION'!$B$4:$D$1048576,3,0)</f>
        <v>#N/A</v>
      </c>
      <c r="H62" s="78"/>
      <c r="I62" s="79" t="s">
        <v>84</v>
      </c>
      <c r="J62" s="74"/>
      <c r="K62" s="80"/>
      <c r="L62" s="80"/>
      <c r="M62" s="80"/>
      <c r="N62" s="14" t="e">
        <f t="shared" si="1"/>
        <v>#N/A</v>
      </c>
      <c r="O62" s="23" t="e">
        <f t="shared" si="4"/>
        <v>#N/A</v>
      </c>
      <c r="P62" s="28">
        <v>107</v>
      </c>
    </row>
    <row r="63" spans="1:16" x14ac:dyDescent="0.25">
      <c r="A63" s="56" t="s">
        <v>449</v>
      </c>
      <c r="B63" s="75" t="s">
        <v>396</v>
      </c>
      <c r="C63" s="74"/>
      <c r="D63" s="74"/>
      <c r="E63" s="75"/>
      <c r="F63" s="76"/>
      <c r="G63" s="77" t="e">
        <f>VLOOKUP(C63,'CTAS DETRACCION'!$B$4:$D$1048576,3,0)</f>
        <v>#N/A</v>
      </c>
      <c r="H63" s="78"/>
      <c r="I63" s="79" t="s">
        <v>84</v>
      </c>
      <c r="J63" s="74"/>
      <c r="K63" s="80"/>
      <c r="L63" s="80"/>
      <c r="M63" s="80"/>
      <c r="N63" s="14" t="e">
        <f t="shared" si="1"/>
        <v>#N/A</v>
      </c>
      <c r="O63" s="23" t="e">
        <f t="shared" si="4"/>
        <v>#N/A</v>
      </c>
      <c r="P63" s="28">
        <v>107</v>
      </c>
    </row>
    <row r="64" spans="1:16" x14ac:dyDescent="0.25">
      <c r="A64" s="56" t="s">
        <v>450</v>
      </c>
      <c r="B64" s="75" t="s">
        <v>396</v>
      </c>
      <c r="C64" s="74"/>
      <c r="D64" s="74"/>
      <c r="E64" s="75"/>
      <c r="F64" s="76"/>
      <c r="G64" s="77" t="e">
        <f>VLOOKUP(C64,'CTAS DETRACCION'!$B$4:$D$1048576,3,0)</f>
        <v>#N/A</v>
      </c>
      <c r="H64" s="78"/>
      <c r="I64" s="79"/>
      <c r="J64" s="74"/>
      <c r="K64" s="80"/>
      <c r="L64" s="80"/>
      <c r="M64" s="80"/>
      <c r="N64" s="14" t="e">
        <f t="shared" si="1"/>
        <v>#N/A</v>
      </c>
      <c r="O64" s="23" t="e">
        <f t="shared" si="4"/>
        <v>#N/A</v>
      </c>
      <c r="P64" s="28">
        <v>107</v>
      </c>
    </row>
    <row r="65" spans="1:16" x14ac:dyDescent="0.25">
      <c r="A65" s="56" t="s">
        <v>451</v>
      </c>
      <c r="B65" s="75" t="s">
        <v>396</v>
      </c>
      <c r="C65" s="74"/>
      <c r="D65" s="74"/>
      <c r="E65" s="75"/>
      <c r="F65" s="76"/>
      <c r="G65" s="77" t="e">
        <f>VLOOKUP(C65,'CTAS DETRACCION'!$B$4:$D$1048576,3,0)</f>
        <v>#N/A</v>
      </c>
      <c r="H65" s="78"/>
      <c r="I65" s="79"/>
      <c r="J65" s="74"/>
      <c r="K65" s="80"/>
      <c r="L65" s="80"/>
      <c r="M65" s="80"/>
      <c r="N65" s="14" t="e">
        <f t="shared" si="1"/>
        <v>#N/A</v>
      </c>
      <c r="O65" s="23" t="e">
        <f t="shared" si="4"/>
        <v>#N/A</v>
      </c>
      <c r="P65" s="28">
        <v>107</v>
      </c>
    </row>
    <row r="66" spans="1:16" x14ac:dyDescent="0.25">
      <c r="A66" s="56" t="s">
        <v>452</v>
      </c>
      <c r="B66" s="75" t="s">
        <v>396</v>
      </c>
      <c r="C66" s="74"/>
      <c r="D66" s="74"/>
      <c r="E66" s="75"/>
      <c r="F66" s="76"/>
      <c r="G66" s="77" t="e">
        <f>VLOOKUP(C66,'CTAS DETRACCION'!$B$4:$D$1048576,3,0)</f>
        <v>#N/A</v>
      </c>
      <c r="H66" s="78"/>
      <c r="I66" s="79"/>
      <c r="J66" s="74"/>
      <c r="K66" s="80"/>
      <c r="L66" s="80"/>
      <c r="M66" s="80"/>
      <c r="N66" s="14" t="e">
        <f t="shared" si="1"/>
        <v>#N/A</v>
      </c>
      <c r="O66" s="23" t="e">
        <f t="shared" si="4"/>
        <v>#N/A</v>
      </c>
      <c r="P66" s="28">
        <v>107</v>
      </c>
    </row>
    <row r="67" spans="1:16" x14ac:dyDescent="0.25">
      <c r="A67" s="56" t="s">
        <v>453</v>
      </c>
      <c r="B67" s="75" t="s">
        <v>396</v>
      </c>
      <c r="C67" s="74"/>
      <c r="D67" s="74"/>
      <c r="E67" s="75"/>
      <c r="F67" s="76"/>
      <c r="G67" s="77" t="e">
        <f>VLOOKUP(C67,'CTAS DETRACCION'!$B$4:$D$1048576,3,0)</f>
        <v>#N/A</v>
      </c>
      <c r="H67" s="78"/>
      <c r="I67" s="79"/>
      <c r="J67" s="74"/>
      <c r="K67" s="80"/>
      <c r="L67" s="80"/>
      <c r="M67" s="80"/>
      <c r="N67" s="14" t="e">
        <f t="shared" si="1"/>
        <v>#N/A</v>
      </c>
      <c r="O67" s="23" t="e">
        <f t="shared" si="4"/>
        <v>#N/A</v>
      </c>
      <c r="P67" s="28">
        <v>107</v>
      </c>
    </row>
    <row r="68" spans="1:16" x14ac:dyDescent="0.25">
      <c r="A68" s="56" t="s">
        <v>454</v>
      </c>
      <c r="B68" s="75" t="s">
        <v>396</v>
      </c>
      <c r="C68" s="74"/>
      <c r="D68" s="74"/>
      <c r="E68" s="75"/>
      <c r="F68" s="76"/>
      <c r="G68" s="77" t="e">
        <f>VLOOKUP(C68,'CTAS DETRACCION'!$B$4:$D$1048576,3,0)</f>
        <v>#N/A</v>
      </c>
      <c r="H68" s="78"/>
      <c r="I68" s="79"/>
      <c r="J68" s="74"/>
      <c r="K68" s="80"/>
      <c r="L68" s="80"/>
      <c r="M68" s="80"/>
      <c r="N68" s="14" t="e">
        <f t="shared" si="1"/>
        <v>#N/A</v>
      </c>
      <c r="O68" s="23" t="e">
        <f t="shared" si="4"/>
        <v>#N/A</v>
      </c>
      <c r="P68" s="28">
        <v>107</v>
      </c>
    </row>
    <row r="69" spans="1:16" x14ac:dyDescent="0.25">
      <c r="A69" s="56" t="s">
        <v>455</v>
      </c>
      <c r="B69" s="75" t="s">
        <v>396</v>
      </c>
      <c r="C69" s="74"/>
      <c r="D69" s="74"/>
      <c r="E69" s="75"/>
      <c r="F69" s="76"/>
      <c r="G69" s="77" t="e">
        <f>VLOOKUP(C69,'CTAS DETRACCION'!$B$4:$D$1048576,3,0)</f>
        <v>#N/A</v>
      </c>
      <c r="H69" s="78"/>
      <c r="I69" s="79"/>
      <c r="J69" s="74"/>
      <c r="K69" s="80"/>
      <c r="L69" s="80"/>
      <c r="M69" s="80"/>
      <c r="N69" s="14" t="e">
        <f t="shared" si="1"/>
        <v>#N/A</v>
      </c>
      <c r="O69" s="23" t="e">
        <f t="shared" si="4"/>
        <v>#N/A</v>
      </c>
      <c r="P69" s="28">
        <v>107</v>
      </c>
    </row>
    <row r="70" spans="1:16" x14ac:dyDescent="0.25">
      <c r="A70" s="56" t="s">
        <v>456</v>
      </c>
      <c r="B70" s="75" t="s">
        <v>396</v>
      </c>
      <c r="C70" s="74"/>
      <c r="D70" s="74"/>
      <c r="E70" s="75"/>
      <c r="F70" s="76"/>
      <c r="G70" s="77" t="e">
        <f>VLOOKUP(C70,'CTAS DETRACCION'!$B$4:$D$1048576,3,0)</f>
        <v>#N/A</v>
      </c>
      <c r="H70" s="78"/>
      <c r="I70" s="79"/>
      <c r="J70" s="74"/>
      <c r="K70" s="80"/>
      <c r="L70" s="80"/>
      <c r="M70" s="80"/>
      <c r="N70" s="14" t="e">
        <f t="shared" ref="N70:N110" si="5">CONCATENATE(B70,C70,LEFT(CONCATENATE(D70,"                                   "),35),RIGHT(CONCATENATE("0000000000",E70),9),F70,RIGHT(CONCATENATE("0000000000",G70),11),RIGHT(CONCATENATE("000000000000000",H70*100),15),I70,J70,K70,L70,RIGHT(CONCATENATE("00000000",M70),8))</f>
        <v>#N/A</v>
      </c>
      <c r="O70" s="23" t="e">
        <f t="shared" si="4"/>
        <v>#N/A</v>
      </c>
      <c r="P70" s="28">
        <v>107</v>
      </c>
    </row>
    <row r="71" spans="1:16" x14ac:dyDescent="0.25">
      <c r="A71" s="56" t="s">
        <v>457</v>
      </c>
      <c r="B71" s="75" t="s">
        <v>396</v>
      </c>
      <c r="C71" s="74"/>
      <c r="D71" s="74"/>
      <c r="E71" s="75"/>
      <c r="F71" s="76"/>
      <c r="G71" s="77" t="e">
        <f>VLOOKUP(C71,'CTAS DETRACCION'!$B$4:$D$1048576,3,0)</f>
        <v>#N/A</v>
      </c>
      <c r="H71" s="78"/>
      <c r="I71" s="79"/>
      <c r="J71" s="74"/>
      <c r="K71" s="80"/>
      <c r="L71" s="80"/>
      <c r="M71" s="80"/>
      <c r="N71" s="14" t="e">
        <f t="shared" si="5"/>
        <v>#N/A</v>
      </c>
      <c r="O71" s="23" t="e">
        <f t="shared" si="4"/>
        <v>#N/A</v>
      </c>
      <c r="P71" s="28">
        <v>107</v>
      </c>
    </row>
    <row r="72" spans="1:16" x14ac:dyDescent="0.25">
      <c r="A72" s="56" t="s">
        <v>458</v>
      </c>
      <c r="B72" s="75" t="s">
        <v>396</v>
      </c>
      <c r="C72" s="74"/>
      <c r="D72" s="74"/>
      <c r="E72" s="75"/>
      <c r="F72" s="76"/>
      <c r="G72" s="77" t="e">
        <f>VLOOKUP(C72,'CTAS DETRACCION'!$B$4:$D$1048576,3,0)</f>
        <v>#N/A</v>
      </c>
      <c r="H72" s="78"/>
      <c r="I72" s="79"/>
      <c r="J72" s="74"/>
      <c r="K72" s="80"/>
      <c r="L72" s="80"/>
      <c r="M72" s="80"/>
      <c r="N72" s="14" t="e">
        <f t="shared" si="5"/>
        <v>#N/A</v>
      </c>
      <c r="O72" s="23" t="e">
        <f t="shared" si="4"/>
        <v>#N/A</v>
      </c>
      <c r="P72" s="28">
        <v>107</v>
      </c>
    </row>
    <row r="73" spans="1:16" x14ac:dyDescent="0.25">
      <c r="A73" s="56" t="s">
        <v>459</v>
      </c>
      <c r="B73" s="75" t="s">
        <v>396</v>
      </c>
      <c r="C73" s="74"/>
      <c r="D73" s="74"/>
      <c r="E73" s="75"/>
      <c r="F73" s="76"/>
      <c r="G73" s="77" t="e">
        <f>VLOOKUP(C73,'CTAS DETRACCION'!$B$4:$D$1048576,3,0)</f>
        <v>#N/A</v>
      </c>
      <c r="H73" s="78"/>
      <c r="I73" s="79"/>
      <c r="J73" s="74"/>
      <c r="K73" s="80"/>
      <c r="L73" s="80"/>
      <c r="M73" s="80"/>
      <c r="N73" s="14" t="e">
        <f t="shared" si="5"/>
        <v>#N/A</v>
      </c>
      <c r="O73" s="23" t="e">
        <f t="shared" si="4"/>
        <v>#N/A</v>
      </c>
      <c r="P73" s="28">
        <v>107</v>
      </c>
    </row>
    <row r="74" spans="1:16" x14ac:dyDescent="0.25">
      <c r="A74" s="56" t="s">
        <v>460</v>
      </c>
      <c r="B74" s="75" t="s">
        <v>396</v>
      </c>
      <c r="C74" s="74"/>
      <c r="D74" s="74"/>
      <c r="E74" s="75"/>
      <c r="F74" s="76"/>
      <c r="G74" s="77" t="e">
        <f>VLOOKUP(C74,'CTAS DETRACCION'!$B$4:$D$1048576,3,0)</f>
        <v>#N/A</v>
      </c>
      <c r="H74" s="78"/>
      <c r="I74" s="79"/>
      <c r="J74" s="74"/>
      <c r="K74" s="80"/>
      <c r="L74" s="80"/>
      <c r="M74" s="80"/>
      <c r="N74" s="14" t="e">
        <f t="shared" si="5"/>
        <v>#N/A</v>
      </c>
      <c r="O74" s="23" t="e">
        <f t="shared" si="4"/>
        <v>#N/A</v>
      </c>
      <c r="P74" s="28">
        <v>107</v>
      </c>
    </row>
    <row r="75" spans="1:16" x14ac:dyDescent="0.25">
      <c r="A75" s="56" t="s">
        <v>461</v>
      </c>
      <c r="B75" s="75" t="s">
        <v>396</v>
      </c>
      <c r="C75" s="74"/>
      <c r="D75" s="74"/>
      <c r="E75" s="75"/>
      <c r="F75" s="76"/>
      <c r="G75" s="77" t="e">
        <f>VLOOKUP(C75,'CTAS DETRACCION'!$B$4:$D$1048576,3,0)</f>
        <v>#N/A</v>
      </c>
      <c r="H75" s="78"/>
      <c r="I75" s="79"/>
      <c r="J75" s="74"/>
      <c r="K75" s="80"/>
      <c r="L75" s="80"/>
      <c r="M75" s="80"/>
      <c r="N75" s="14" t="e">
        <f t="shared" si="5"/>
        <v>#N/A</v>
      </c>
      <c r="O75" s="23" t="e">
        <f t="shared" si="4"/>
        <v>#N/A</v>
      </c>
      <c r="P75" s="28">
        <v>107</v>
      </c>
    </row>
    <row r="76" spans="1:16" x14ac:dyDescent="0.25">
      <c r="A76" s="56" t="s">
        <v>462</v>
      </c>
      <c r="B76" s="75" t="s">
        <v>396</v>
      </c>
      <c r="C76" s="74"/>
      <c r="D76" s="74"/>
      <c r="E76" s="75"/>
      <c r="F76" s="76"/>
      <c r="G76" s="77" t="e">
        <f>VLOOKUP(C76,'CTAS DETRACCION'!$B$4:$D$1048576,3,0)</f>
        <v>#N/A</v>
      </c>
      <c r="H76" s="78"/>
      <c r="I76" s="79"/>
      <c r="J76" s="74"/>
      <c r="K76" s="80"/>
      <c r="L76" s="80"/>
      <c r="M76" s="80"/>
      <c r="N76" s="14" t="e">
        <f t="shared" si="5"/>
        <v>#N/A</v>
      </c>
      <c r="O76" s="23" t="e">
        <f t="shared" si="4"/>
        <v>#N/A</v>
      </c>
      <c r="P76" s="28">
        <v>107</v>
      </c>
    </row>
    <row r="77" spans="1:16" x14ac:dyDescent="0.25">
      <c r="A77" s="56" t="s">
        <v>463</v>
      </c>
      <c r="B77" s="75" t="s">
        <v>396</v>
      </c>
      <c r="C77" s="74"/>
      <c r="D77" s="74"/>
      <c r="E77" s="75"/>
      <c r="F77" s="76"/>
      <c r="G77" s="77" t="e">
        <f>VLOOKUP(C77,'CTAS DETRACCION'!$B$4:$D$1048576,3,0)</f>
        <v>#N/A</v>
      </c>
      <c r="H77" s="78"/>
      <c r="I77" s="79"/>
      <c r="J77" s="74"/>
      <c r="K77" s="80"/>
      <c r="L77" s="80"/>
      <c r="M77" s="80"/>
      <c r="N77" s="14" t="e">
        <f t="shared" si="5"/>
        <v>#N/A</v>
      </c>
      <c r="O77" s="23" t="e">
        <f t="shared" si="4"/>
        <v>#N/A</v>
      </c>
      <c r="P77" s="28">
        <v>107</v>
      </c>
    </row>
    <row r="78" spans="1:16" x14ac:dyDescent="0.25">
      <c r="A78" s="56" t="s">
        <v>464</v>
      </c>
      <c r="B78" s="75" t="s">
        <v>396</v>
      </c>
      <c r="C78" s="74"/>
      <c r="D78" s="74"/>
      <c r="E78" s="75"/>
      <c r="F78" s="76"/>
      <c r="G78" s="77" t="e">
        <f>VLOOKUP(C78,'CTAS DETRACCION'!$B$4:$D$1048576,3,0)</f>
        <v>#N/A</v>
      </c>
      <c r="H78" s="78"/>
      <c r="I78" s="79"/>
      <c r="J78" s="74"/>
      <c r="K78" s="80"/>
      <c r="L78" s="80"/>
      <c r="M78" s="80"/>
      <c r="N78" s="14" t="e">
        <f t="shared" si="5"/>
        <v>#N/A</v>
      </c>
      <c r="O78" s="23" t="e">
        <f t="shared" si="4"/>
        <v>#N/A</v>
      </c>
      <c r="P78" s="28">
        <v>107</v>
      </c>
    </row>
    <row r="79" spans="1:16" x14ac:dyDescent="0.25">
      <c r="A79" s="56" t="s">
        <v>465</v>
      </c>
      <c r="B79" s="75" t="s">
        <v>396</v>
      </c>
      <c r="C79" s="74"/>
      <c r="D79" s="74"/>
      <c r="E79" s="75"/>
      <c r="F79" s="76"/>
      <c r="G79" s="77" t="e">
        <f>VLOOKUP(C79,'CTAS DETRACCION'!$B$4:$D$1048576,3,0)</f>
        <v>#N/A</v>
      </c>
      <c r="H79" s="78"/>
      <c r="I79" s="79"/>
      <c r="J79" s="74"/>
      <c r="K79" s="80"/>
      <c r="L79" s="80"/>
      <c r="M79" s="80"/>
      <c r="N79" s="14" t="e">
        <f t="shared" si="5"/>
        <v>#N/A</v>
      </c>
      <c r="O79" s="23" t="e">
        <f t="shared" si="4"/>
        <v>#N/A</v>
      </c>
      <c r="P79" s="28">
        <v>107</v>
      </c>
    </row>
    <row r="80" spans="1:16" x14ac:dyDescent="0.25">
      <c r="A80" s="56" t="s">
        <v>466</v>
      </c>
      <c r="B80" s="75" t="s">
        <v>396</v>
      </c>
      <c r="C80" s="74"/>
      <c r="D80" s="74"/>
      <c r="E80" s="75"/>
      <c r="F80" s="76"/>
      <c r="G80" s="77" t="e">
        <f>VLOOKUP(C80,'CTAS DETRACCION'!$B$4:$D$1048576,3,0)</f>
        <v>#N/A</v>
      </c>
      <c r="H80" s="78"/>
      <c r="I80" s="79"/>
      <c r="J80" s="74"/>
      <c r="K80" s="80"/>
      <c r="L80" s="80"/>
      <c r="M80" s="80"/>
      <c r="N80" s="14" t="e">
        <f t="shared" si="5"/>
        <v>#N/A</v>
      </c>
      <c r="O80" s="23" t="e">
        <f t="shared" si="4"/>
        <v>#N/A</v>
      </c>
      <c r="P80" s="28">
        <v>107</v>
      </c>
    </row>
    <row r="81" spans="1:16" x14ac:dyDescent="0.25">
      <c r="A81" s="56" t="s">
        <v>467</v>
      </c>
      <c r="B81" s="75" t="s">
        <v>396</v>
      </c>
      <c r="C81" s="74"/>
      <c r="D81" s="74"/>
      <c r="E81" s="75"/>
      <c r="F81" s="76"/>
      <c r="G81" s="77" t="e">
        <f>VLOOKUP(C81,'CTAS DETRACCION'!$B$4:$D$1048576,3,0)</f>
        <v>#N/A</v>
      </c>
      <c r="H81" s="78"/>
      <c r="I81" s="79"/>
      <c r="J81" s="74"/>
      <c r="K81" s="80"/>
      <c r="L81" s="80"/>
      <c r="M81" s="80"/>
      <c r="N81" s="14" t="e">
        <f t="shared" si="5"/>
        <v>#N/A</v>
      </c>
      <c r="O81" s="23" t="e">
        <f t="shared" si="4"/>
        <v>#N/A</v>
      </c>
      <c r="P81" s="28">
        <v>107</v>
      </c>
    </row>
    <row r="82" spans="1:16" x14ac:dyDescent="0.25">
      <c r="A82" s="56" t="s">
        <v>468</v>
      </c>
      <c r="B82" s="75" t="s">
        <v>396</v>
      </c>
      <c r="C82" s="74"/>
      <c r="D82" s="74"/>
      <c r="E82" s="75"/>
      <c r="F82" s="76"/>
      <c r="G82" s="77" t="e">
        <f>VLOOKUP(C82,'CTAS DETRACCION'!$B$4:$D$1048576,3,0)</f>
        <v>#N/A</v>
      </c>
      <c r="H82" s="78"/>
      <c r="I82" s="79"/>
      <c r="J82" s="74"/>
      <c r="K82" s="80"/>
      <c r="L82" s="80"/>
      <c r="M82" s="80"/>
      <c r="N82" s="14" t="e">
        <f t="shared" si="5"/>
        <v>#N/A</v>
      </c>
      <c r="O82" s="23" t="e">
        <f t="shared" si="4"/>
        <v>#N/A</v>
      </c>
      <c r="P82" s="28">
        <v>107</v>
      </c>
    </row>
    <row r="83" spans="1:16" x14ac:dyDescent="0.25">
      <c r="A83" s="56" t="s">
        <v>469</v>
      </c>
      <c r="B83" s="75" t="s">
        <v>396</v>
      </c>
      <c r="C83" s="74"/>
      <c r="D83" s="74"/>
      <c r="E83" s="75"/>
      <c r="F83" s="76"/>
      <c r="G83" s="77" t="e">
        <f>VLOOKUP(C83,'CTAS DETRACCION'!$B$4:$D$1048576,3,0)</f>
        <v>#N/A</v>
      </c>
      <c r="H83" s="78"/>
      <c r="I83" s="79"/>
      <c r="J83" s="74"/>
      <c r="K83" s="80"/>
      <c r="L83" s="80"/>
      <c r="M83" s="80"/>
      <c r="N83" s="14" t="e">
        <f t="shared" si="5"/>
        <v>#N/A</v>
      </c>
      <c r="O83" s="23" t="e">
        <f t="shared" si="4"/>
        <v>#N/A</v>
      </c>
      <c r="P83" s="28">
        <v>107</v>
      </c>
    </row>
    <row r="84" spans="1:16" x14ac:dyDescent="0.25">
      <c r="A84" s="56" t="s">
        <v>470</v>
      </c>
      <c r="B84" s="75" t="s">
        <v>396</v>
      </c>
      <c r="C84" s="74"/>
      <c r="D84" s="74"/>
      <c r="E84" s="75"/>
      <c r="F84" s="76"/>
      <c r="G84" s="77" t="e">
        <f>VLOOKUP(C84,'CTAS DETRACCION'!$B$4:$D$1048576,3,0)</f>
        <v>#N/A</v>
      </c>
      <c r="H84" s="78"/>
      <c r="I84" s="79"/>
      <c r="J84" s="74"/>
      <c r="K84" s="80"/>
      <c r="L84" s="80"/>
      <c r="M84" s="80"/>
      <c r="N84" s="14" t="e">
        <f t="shared" si="5"/>
        <v>#N/A</v>
      </c>
      <c r="O84" s="23" t="e">
        <f t="shared" si="4"/>
        <v>#N/A</v>
      </c>
      <c r="P84" s="28">
        <v>107</v>
      </c>
    </row>
    <row r="85" spans="1:16" x14ac:dyDescent="0.25">
      <c r="A85" s="56" t="s">
        <v>471</v>
      </c>
      <c r="B85" s="75" t="s">
        <v>396</v>
      </c>
      <c r="C85" s="74"/>
      <c r="D85" s="74"/>
      <c r="E85" s="75"/>
      <c r="F85" s="76"/>
      <c r="G85" s="77" t="e">
        <f>VLOOKUP(C85,'CTAS DETRACCION'!$B$4:$D$1048576,3,0)</f>
        <v>#N/A</v>
      </c>
      <c r="H85" s="78"/>
      <c r="I85" s="79"/>
      <c r="J85" s="74"/>
      <c r="K85" s="80"/>
      <c r="L85" s="80"/>
      <c r="M85" s="80"/>
      <c r="N85" s="14" t="e">
        <f t="shared" si="5"/>
        <v>#N/A</v>
      </c>
      <c r="O85" s="23" t="e">
        <f t="shared" si="4"/>
        <v>#N/A</v>
      </c>
      <c r="P85" s="28">
        <v>107</v>
      </c>
    </row>
    <row r="86" spans="1:16" x14ac:dyDescent="0.25">
      <c r="A86" s="56" t="s">
        <v>472</v>
      </c>
      <c r="B86" s="75" t="s">
        <v>396</v>
      </c>
      <c r="C86" s="74"/>
      <c r="D86" s="74"/>
      <c r="E86" s="75"/>
      <c r="F86" s="76"/>
      <c r="G86" s="77" t="e">
        <f>VLOOKUP(C86,'CTAS DETRACCION'!$B$4:$D$1048576,3,0)</f>
        <v>#N/A</v>
      </c>
      <c r="H86" s="78"/>
      <c r="I86" s="79"/>
      <c r="J86" s="74"/>
      <c r="K86" s="80"/>
      <c r="L86" s="80"/>
      <c r="M86" s="80"/>
      <c r="N86" s="14" t="e">
        <f t="shared" si="5"/>
        <v>#N/A</v>
      </c>
      <c r="O86" s="23" t="e">
        <f t="shared" si="4"/>
        <v>#N/A</v>
      </c>
      <c r="P86" s="28">
        <v>107</v>
      </c>
    </row>
    <row r="87" spans="1:16" x14ac:dyDescent="0.25">
      <c r="A87" s="56" t="s">
        <v>473</v>
      </c>
      <c r="B87" s="75" t="s">
        <v>396</v>
      </c>
      <c r="C87" s="74"/>
      <c r="D87" s="74"/>
      <c r="E87" s="75"/>
      <c r="F87" s="76"/>
      <c r="G87" s="77" t="e">
        <f>VLOOKUP(C87,'CTAS DETRACCION'!$B$4:$D$1048576,3,0)</f>
        <v>#N/A</v>
      </c>
      <c r="H87" s="78"/>
      <c r="I87" s="79"/>
      <c r="J87" s="74"/>
      <c r="K87" s="80"/>
      <c r="L87" s="80"/>
      <c r="M87" s="80"/>
      <c r="N87" s="14" t="e">
        <f t="shared" si="5"/>
        <v>#N/A</v>
      </c>
      <c r="O87" s="23" t="e">
        <f t="shared" si="4"/>
        <v>#N/A</v>
      </c>
      <c r="P87" s="28">
        <v>107</v>
      </c>
    </row>
    <row r="88" spans="1:16" x14ac:dyDescent="0.25">
      <c r="A88" s="56" t="s">
        <v>474</v>
      </c>
      <c r="B88" s="75" t="s">
        <v>396</v>
      </c>
      <c r="C88" s="74"/>
      <c r="D88" s="74"/>
      <c r="E88" s="75"/>
      <c r="F88" s="76"/>
      <c r="G88" s="77" t="e">
        <f>VLOOKUP(C88,'CTAS DETRACCION'!$B$4:$D$1048576,3,0)</f>
        <v>#N/A</v>
      </c>
      <c r="H88" s="78"/>
      <c r="I88" s="79"/>
      <c r="J88" s="74"/>
      <c r="K88" s="80"/>
      <c r="L88" s="80"/>
      <c r="M88" s="80"/>
      <c r="N88" s="14" t="e">
        <f t="shared" si="5"/>
        <v>#N/A</v>
      </c>
      <c r="O88" s="23" t="e">
        <f t="shared" si="4"/>
        <v>#N/A</v>
      </c>
      <c r="P88" s="28">
        <v>107</v>
      </c>
    </row>
    <row r="89" spans="1:16" x14ac:dyDescent="0.25">
      <c r="A89" s="56" t="s">
        <v>475</v>
      </c>
      <c r="B89" s="75" t="s">
        <v>396</v>
      </c>
      <c r="C89" s="74"/>
      <c r="D89" s="74"/>
      <c r="E89" s="75"/>
      <c r="F89" s="76"/>
      <c r="G89" s="77" t="e">
        <f>VLOOKUP(C89,'CTAS DETRACCION'!$B$4:$D$1048576,3,0)</f>
        <v>#N/A</v>
      </c>
      <c r="H89" s="78"/>
      <c r="I89" s="79"/>
      <c r="J89" s="74"/>
      <c r="K89" s="80"/>
      <c r="L89" s="80"/>
      <c r="M89" s="80"/>
      <c r="N89" s="14" t="e">
        <f t="shared" si="5"/>
        <v>#N/A</v>
      </c>
      <c r="O89" s="23" t="e">
        <f t="shared" si="4"/>
        <v>#N/A</v>
      </c>
      <c r="P89" s="28">
        <v>107</v>
      </c>
    </row>
    <row r="90" spans="1:16" x14ac:dyDescent="0.25">
      <c r="A90" s="56" t="s">
        <v>476</v>
      </c>
      <c r="B90" s="75" t="s">
        <v>396</v>
      </c>
      <c r="C90" s="74"/>
      <c r="D90" s="74"/>
      <c r="E90" s="75"/>
      <c r="F90" s="76"/>
      <c r="G90" s="77" t="e">
        <f>VLOOKUP(C90,'CTAS DETRACCION'!$B$4:$D$1048576,3,0)</f>
        <v>#N/A</v>
      </c>
      <c r="H90" s="78"/>
      <c r="I90" s="79"/>
      <c r="J90" s="74"/>
      <c r="K90" s="80"/>
      <c r="L90" s="80"/>
      <c r="M90" s="80"/>
      <c r="N90" s="14" t="e">
        <f t="shared" si="5"/>
        <v>#N/A</v>
      </c>
      <c r="O90" s="23" t="e">
        <f t="shared" si="4"/>
        <v>#N/A</v>
      </c>
      <c r="P90" s="28">
        <v>107</v>
      </c>
    </row>
    <row r="91" spans="1:16" x14ac:dyDescent="0.25">
      <c r="A91" s="56" t="s">
        <v>477</v>
      </c>
      <c r="B91" s="75" t="s">
        <v>396</v>
      </c>
      <c r="C91" s="74"/>
      <c r="D91" s="74"/>
      <c r="E91" s="75"/>
      <c r="F91" s="76"/>
      <c r="G91" s="77" t="e">
        <f>VLOOKUP(C91,'CTAS DETRACCION'!$B$4:$D$1048576,3,0)</f>
        <v>#N/A</v>
      </c>
      <c r="H91" s="78"/>
      <c r="I91" s="79"/>
      <c r="J91" s="74"/>
      <c r="K91" s="80"/>
      <c r="L91" s="80"/>
      <c r="M91" s="80"/>
      <c r="N91" s="14" t="e">
        <f t="shared" si="5"/>
        <v>#N/A</v>
      </c>
      <c r="O91" s="23" t="e">
        <f t="shared" si="4"/>
        <v>#N/A</v>
      </c>
      <c r="P91" s="28">
        <v>107</v>
      </c>
    </row>
    <row r="92" spans="1:16" x14ac:dyDescent="0.25">
      <c r="A92" s="56" t="s">
        <v>478</v>
      </c>
      <c r="B92" s="75" t="s">
        <v>396</v>
      </c>
      <c r="C92" s="74"/>
      <c r="D92" s="74"/>
      <c r="E92" s="75"/>
      <c r="F92" s="76"/>
      <c r="G92" s="77" t="e">
        <f>VLOOKUP(C92,'CTAS DETRACCION'!$B$4:$D$1048576,3,0)</f>
        <v>#N/A</v>
      </c>
      <c r="H92" s="78"/>
      <c r="I92" s="79"/>
      <c r="J92" s="74"/>
      <c r="K92" s="80"/>
      <c r="L92" s="80"/>
      <c r="M92" s="80"/>
      <c r="N92" s="14" t="e">
        <f t="shared" si="5"/>
        <v>#N/A</v>
      </c>
      <c r="O92" s="23" t="e">
        <f t="shared" si="4"/>
        <v>#N/A</v>
      </c>
      <c r="P92" s="28">
        <v>107</v>
      </c>
    </row>
    <row r="93" spans="1:16" x14ac:dyDescent="0.25">
      <c r="A93" s="56" t="s">
        <v>479</v>
      </c>
      <c r="B93" s="75" t="s">
        <v>396</v>
      </c>
      <c r="C93" s="74"/>
      <c r="D93" s="74"/>
      <c r="E93" s="75"/>
      <c r="F93" s="76"/>
      <c r="G93" s="77" t="e">
        <f>VLOOKUP(C93,'CTAS DETRACCION'!$B$4:$D$1048576,3,0)</f>
        <v>#N/A</v>
      </c>
      <c r="H93" s="78"/>
      <c r="I93" s="79"/>
      <c r="J93" s="74"/>
      <c r="K93" s="80"/>
      <c r="L93" s="80"/>
      <c r="M93" s="80"/>
      <c r="N93" s="14" t="e">
        <f t="shared" si="5"/>
        <v>#N/A</v>
      </c>
      <c r="O93" s="23" t="e">
        <f t="shared" si="4"/>
        <v>#N/A</v>
      </c>
      <c r="P93" s="28">
        <v>107</v>
      </c>
    </row>
    <row r="94" spans="1:16" x14ac:dyDescent="0.25">
      <c r="A94" s="56" t="s">
        <v>480</v>
      </c>
      <c r="B94" s="75" t="s">
        <v>396</v>
      </c>
      <c r="C94" s="74"/>
      <c r="D94" s="74"/>
      <c r="E94" s="75"/>
      <c r="F94" s="76"/>
      <c r="G94" s="77" t="e">
        <f>VLOOKUP(C94,'CTAS DETRACCION'!$B$4:$D$1048576,3,0)</f>
        <v>#N/A</v>
      </c>
      <c r="H94" s="78"/>
      <c r="I94" s="79"/>
      <c r="J94" s="74"/>
      <c r="K94" s="80"/>
      <c r="L94" s="80"/>
      <c r="M94" s="80"/>
      <c r="N94" s="14" t="e">
        <f t="shared" si="5"/>
        <v>#N/A</v>
      </c>
      <c r="O94" s="23" t="e">
        <f t="shared" si="4"/>
        <v>#N/A</v>
      </c>
      <c r="P94" s="28">
        <v>107</v>
      </c>
    </row>
    <row r="95" spans="1:16" x14ac:dyDescent="0.25">
      <c r="A95" s="56" t="s">
        <v>481</v>
      </c>
      <c r="B95" s="75" t="s">
        <v>396</v>
      </c>
      <c r="C95" s="74"/>
      <c r="D95" s="74"/>
      <c r="E95" s="75"/>
      <c r="F95" s="76"/>
      <c r="G95" s="77" t="e">
        <f>VLOOKUP(C95,'CTAS DETRACCION'!$B$4:$D$1048576,3,0)</f>
        <v>#N/A</v>
      </c>
      <c r="H95" s="78"/>
      <c r="I95" s="79"/>
      <c r="J95" s="74"/>
      <c r="K95" s="80"/>
      <c r="L95" s="80"/>
      <c r="M95" s="80"/>
      <c r="N95" s="14" t="e">
        <f t="shared" si="5"/>
        <v>#N/A</v>
      </c>
      <c r="O95" s="23" t="e">
        <f t="shared" si="4"/>
        <v>#N/A</v>
      </c>
      <c r="P95" s="28">
        <v>107</v>
      </c>
    </row>
    <row r="96" spans="1:16" x14ac:dyDescent="0.25">
      <c r="A96" s="56" t="s">
        <v>482</v>
      </c>
      <c r="B96" s="75" t="s">
        <v>396</v>
      </c>
      <c r="C96" s="74"/>
      <c r="D96" s="74"/>
      <c r="E96" s="75"/>
      <c r="F96" s="76"/>
      <c r="G96" s="77" t="e">
        <f>VLOOKUP(C96,'CTAS DETRACCION'!$B$4:$D$1048576,3,0)</f>
        <v>#N/A</v>
      </c>
      <c r="H96" s="78"/>
      <c r="I96" s="79"/>
      <c r="J96" s="74"/>
      <c r="K96" s="80"/>
      <c r="L96" s="80"/>
      <c r="M96" s="80"/>
      <c r="N96" s="14" t="e">
        <f t="shared" si="5"/>
        <v>#N/A</v>
      </c>
      <c r="O96" s="23" t="e">
        <f t="shared" si="4"/>
        <v>#N/A</v>
      </c>
      <c r="P96" s="28">
        <v>107</v>
      </c>
    </row>
    <row r="97" spans="1:16" x14ac:dyDescent="0.25">
      <c r="A97" s="56" t="s">
        <v>483</v>
      </c>
      <c r="B97" s="75" t="s">
        <v>396</v>
      </c>
      <c r="C97" s="74"/>
      <c r="D97" s="74"/>
      <c r="E97" s="75"/>
      <c r="F97" s="76"/>
      <c r="G97" s="77" t="e">
        <f>VLOOKUP(C97,'CTAS DETRACCION'!$B$4:$D$1048576,3,0)</f>
        <v>#N/A</v>
      </c>
      <c r="H97" s="78"/>
      <c r="I97" s="79"/>
      <c r="J97" s="74"/>
      <c r="K97" s="80"/>
      <c r="L97" s="80"/>
      <c r="M97" s="80"/>
      <c r="N97" s="14" t="e">
        <f t="shared" si="5"/>
        <v>#N/A</v>
      </c>
      <c r="O97" s="23" t="e">
        <f t="shared" si="4"/>
        <v>#N/A</v>
      </c>
      <c r="P97" s="28">
        <v>107</v>
      </c>
    </row>
    <row r="98" spans="1:16" x14ac:dyDescent="0.25">
      <c r="A98" s="56" t="s">
        <v>484</v>
      </c>
      <c r="B98" s="75" t="s">
        <v>396</v>
      </c>
      <c r="C98" s="74"/>
      <c r="D98" s="74"/>
      <c r="E98" s="75"/>
      <c r="F98" s="76"/>
      <c r="G98" s="77" t="e">
        <f>VLOOKUP(C98,'CTAS DETRACCION'!$B$4:$D$1048576,3,0)</f>
        <v>#N/A</v>
      </c>
      <c r="H98" s="78"/>
      <c r="I98" s="79"/>
      <c r="J98" s="74"/>
      <c r="K98" s="80"/>
      <c r="L98" s="80"/>
      <c r="M98" s="80"/>
      <c r="N98" s="14" t="e">
        <f t="shared" si="5"/>
        <v>#N/A</v>
      </c>
      <c r="O98" s="23" t="e">
        <f t="shared" si="4"/>
        <v>#N/A</v>
      </c>
      <c r="P98" s="28">
        <v>107</v>
      </c>
    </row>
    <row r="99" spans="1:16" x14ac:dyDescent="0.25">
      <c r="A99" s="56" t="s">
        <v>485</v>
      </c>
      <c r="B99" s="75" t="s">
        <v>396</v>
      </c>
      <c r="C99" s="74"/>
      <c r="D99" s="74"/>
      <c r="E99" s="75"/>
      <c r="F99" s="76"/>
      <c r="G99" s="77" t="e">
        <f>VLOOKUP(C99,'CTAS DETRACCION'!$B$4:$D$1048576,3,0)</f>
        <v>#N/A</v>
      </c>
      <c r="H99" s="78"/>
      <c r="I99" s="79"/>
      <c r="J99" s="74"/>
      <c r="K99" s="80"/>
      <c r="L99" s="80"/>
      <c r="M99" s="80"/>
      <c r="N99" s="14" t="e">
        <f t="shared" si="5"/>
        <v>#N/A</v>
      </c>
      <c r="O99" s="23" t="e">
        <f t="shared" si="4"/>
        <v>#N/A</v>
      </c>
      <c r="P99" s="28">
        <v>107</v>
      </c>
    </row>
    <row r="100" spans="1:16" x14ac:dyDescent="0.25">
      <c r="A100" s="56" t="s">
        <v>486</v>
      </c>
      <c r="B100" s="75" t="s">
        <v>396</v>
      </c>
      <c r="C100" s="74"/>
      <c r="D100" s="74"/>
      <c r="E100" s="75"/>
      <c r="F100" s="76"/>
      <c r="G100" s="77" t="e">
        <f>VLOOKUP(C100,'CTAS DETRACCION'!$B$4:$D$1048576,3,0)</f>
        <v>#N/A</v>
      </c>
      <c r="H100" s="78"/>
      <c r="I100" s="79"/>
      <c r="J100" s="74"/>
      <c r="K100" s="80"/>
      <c r="L100" s="80"/>
      <c r="M100" s="80"/>
      <c r="N100" s="14" t="e">
        <f t="shared" si="5"/>
        <v>#N/A</v>
      </c>
      <c r="O100" s="23" t="e">
        <f t="shared" si="4"/>
        <v>#N/A</v>
      </c>
      <c r="P100" s="28">
        <v>107</v>
      </c>
    </row>
    <row r="101" spans="1:16" x14ac:dyDescent="0.25">
      <c r="A101" s="56" t="s">
        <v>487</v>
      </c>
      <c r="B101" s="75" t="s">
        <v>396</v>
      </c>
      <c r="C101" s="74"/>
      <c r="D101" s="74"/>
      <c r="E101" s="75"/>
      <c r="F101" s="76"/>
      <c r="G101" s="77" t="e">
        <f>VLOOKUP(C101,'CTAS DETRACCION'!$B$4:$D$1048576,3,0)</f>
        <v>#N/A</v>
      </c>
      <c r="H101" s="78"/>
      <c r="I101" s="79"/>
      <c r="J101" s="74"/>
      <c r="K101" s="80"/>
      <c r="L101" s="80"/>
      <c r="M101" s="80"/>
      <c r="N101" s="14" t="e">
        <f t="shared" si="5"/>
        <v>#N/A</v>
      </c>
      <c r="O101" s="23" t="e">
        <f t="shared" si="4"/>
        <v>#N/A</v>
      </c>
      <c r="P101" s="28">
        <v>107</v>
      </c>
    </row>
    <row r="102" spans="1:16" x14ac:dyDescent="0.25">
      <c r="A102" s="56" t="s">
        <v>488</v>
      </c>
      <c r="B102" s="75" t="s">
        <v>396</v>
      </c>
      <c r="C102" s="74"/>
      <c r="D102" s="74"/>
      <c r="E102" s="75"/>
      <c r="F102" s="76"/>
      <c r="G102" s="77" t="e">
        <f>VLOOKUP(C102,'CTAS DETRACCION'!$B$4:$D$1048576,3,0)</f>
        <v>#N/A</v>
      </c>
      <c r="H102" s="78"/>
      <c r="I102" s="79"/>
      <c r="J102" s="74"/>
      <c r="K102" s="80"/>
      <c r="L102" s="80"/>
      <c r="M102" s="80"/>
      <c r="N102" s="14" t="e">
        <f t="shared" si="5"/>
        <v>#N/A</v>
      </c>
      <c r="O102" s="23" t="e">
        <f t="shared" si="4"/>
        <v>#N/A</v>
      </c>
      <c r="P102" s="28">
        <v>107</v>
      </c>
    </row>
    <row r="103" spans="1:16" x14ac:dyDescent="0.25">
      <c r="A103" s="56" t="s">
        <v>489</v>
      </c>
      <c r="B103" s="75" t="s">
        <v>396</v>
      </c>
      <c r="C103" s="74"/>
      <c r="D103" s="74"/>
      <c r="E103" s="75"/>
      <c r="F103" s="76"/>
      <c r="G103" s="77" t="e">
        <f>VLOOKUP(C103,'CTAS DETRACCION'!$B$4:$D$1048576,3,0)</f>
        <v>#N/A</v>
      </c>
      <c r="H103" s="78"/>
      <c r="I103" s="79"/>
      <c r="J103" s="74"/>
      <c r="K103" s="80"/>
      <c r="L103" s="80"/>
      <c r="M103" s="80"/>
      <c r="N103" s="14" t="e">
        <f t="shared" si="5"/>
        <v>#N/A</v>
      </c>
      <c r="O103" s="23" t="e">
        <f t="shared" si="4"/>
        <v>#N/A</v>
      </c>
      <c r="P103" s="28">
        <v>107</v>
      </c>
    </row>
    <row r="104" spans="1:16" x14ac:dyDescent="0.25">
      <c r="A104" s="56" t="s">
        <v>490</v>
      </c>
      <c r="B104" s="75" t="s">
        <v>396</v>
      </c>
      <c r="C104" s="74"/>
      <c r="D104" s="74"/>
      <c r="E104" s="75"/>
      <c r="F104" s="76"/>
      <c r="G104" s="77" t="e">
        <f>VLOOKUP(C104,'CTAS DETRACCION'!$B$4:$D$1048576,3,0)</f>
        <v>#N/A</v>
      </c>
      <c r="H104" s="78"/>
      <c r="I104" s="79"/>
      <c r="J104" s="74"/>
      <c r="K104" s="80"/>
      <c r="L104" s="80"/>
      <c r="M104" s="80"/>
      <c r="N104" s="14" t="e">
        <f t="shared" si="5"/>
        <v>#N/A</v>
      </c>
      <c r="O104" s="23" t="e">
        <f t="shared" si="4"/>
        <v>#N/A</v>
      </c>
      <c r="P104" s="28">
        <v>107</v>
      </c>
    </row>
    <row r="105" spans="1:16" x14ac:dyDescent="0.25">
      <c r="A105" s="56" t="s">
        <v>491</v>
      </c>
      <c r="B105" s="75" t="s">
        <v>396</v>
      </c>
      <c r="C105" s="74"/>
      <c r="D105" s="74"/>
      <c r="E105" s="75"/>
      <c r="F105" s="76"/>
      <c r="G105" s="77" t="e">
        <f>VLOOKUP(C105,'CTAS DETRACCION'!$B$4:$D$1048576,3,0)</f>
        <v>#N/A</v>
      </c>
      <c r="H105" s="78"/>
      <c r="I105" s="79"/>
      <c r="J105" s="74"/>
      <c r="K105" s="80"/>
      <c r="L105" s="80"/>
      <c r="M105" s="80"/>
      <c r="N105" s="14" t="e">
        <f t="shared" si="5"/>
        <v>#N/A</v>
      </c>
      <c r="O105" s="23" t="e">
        <f t="shared" si="4"/>
        <v>#N/A</v>
      </c>
      <c r="P105" s="28">
        <v>107</v>
      </c>
    </row>
    <row r="106" spans="1:16" x14ac:dyDescent="0.25">
      <c r="A106" s="56" t="s">
        <v>492</v>
      </c>
      <c r="B106" s="75" t="s">
        <v>396</v>
      </c>
      <c r="C106" s="74"/>
      <c r="D106" s="74"/>
      <c r="E106" s="75"/>
      <c r="F106" s="76"/>
      <c r="G106" s="77" t="e">
        <f>VLOOKUP(C106,'CTAS DETRACCION'!$B$4:$D$1048576,3,0)</f>
        <v>#N/A</v>
      </c>
      <c r="H106" s="78"/>
      <c r="I106" s="79"/>
      <c r="J106" s="74"/>
      <c r="K106" s="80"/>
      <c r="L106" s="80"/>
      <c r="M106" s="80"/>
      <c r="N106" s="14" t="e">
        <f t="shared" si="5"/>
        <v>#N/A</v>
      </c>
      <c r="O106" s="23" t="e">
        <f t="shared" si="4"/>
        <v>#N/A</v>
      </c>
      <c r="P106" s="28">
        <v>107</v>
      </c>
    </row>
    <row r="107" spans="1:16" x14ac:dyDescent="0.25">
      <c r="A107" s="56" t="s">
        <v>493</v>
      </c>
      <c r="B107" s="75" t="s">
        <v>396</v>
      </c>
      <c r="C107" s="74"/>
      <c r="D107" s="74"/>
      <c r="E107" s="75"/>
      <c r="F107" s="76"/>
      <c r="G107" s="77" t="e">
        <f>VLOOKUP(C107,'CTAS DETRACCION'!$B$4:$D$1048576,3,0)</f>
        <v>#N/A</v>
      </c>
      <c r="H107" s="78"/>
      <c r="I107" s="79"/>
      <c r="J107" s="74"/>
      <c r="K107" s="80"/>
      <c r="L107" s="80"/>
      <c r="M107" s="80"/>
      <c r="N107" s="14" t="e">
        <f t="shared" si="5"/>
        <v>#N/A</v>
      </c>
      <c r="O107" s="23" t="e">
        <f t="shared" si="4"/>
        <v>#N/A</v>
      </c>
      <c r="P107" s="28">
        <v>107</v>
      </c>
    </row>
    <row r="108" spans="1:16" x14ac:dyDescent="0.25">
      <c r="A108" s="56" t="s">
        <v>494</v>
      </c>
      <c r="B108" s="75" t="s">
        <v>396</v>
      </c>
      <c r="C108" s="74"/>
      <c r="D108" s="74"/>
      <c r="E108" s="75"/>
      <c r="F108" s="76"/>
      <c r="G108" s="77" t="e">
        <f>VLOOKUP(C108,'CTAS DETRACCION'!$B$4:$D$1048576,3,0)</f>
        <v>#N/A</v>
      </c>
      <c r="H108" s="78"/>
      <c r="I108" s="79"/>
      <c r="J108" s="74"/>
      <c r="K108" s="80"/>
      <c r="L108" s="80"/>
      <c r="M108" s="80"/>
      <c r="N108" s="14" t="e">
        <f t="shared" si="5"/>
        <v>#N/A</v>
      </c>
      <c r="O108" s="23" t="e">
        <f t="shared" ref="O108:O110" si="6">LEN(N108)</f>
        <v>#N/A</v>
      </c>
      <c r="P108" s="28">
        <v>107</v>
      </c>
    </row>
    <row r="109" spans="1:16" x14ac:dyDescent="0.25">
      <c r="A109" s="56" t="s">
        <v>495</v>
      </c>
      <c r="B109" s="75" t="s">
        <v>396</v>
      </c>
      <c r="C109" s="74"/>
      <c r="D109" s="74"/>
      <c r="E109" s="75"/>
      <c r="F109" s="76"/>
      <c r="G109" s="77" t="e">
        <f>VLOOKUP(C109,'CTAS DETRACCION'!$B$4:$D$1048576,3,0)</f>
        <v>#N/A</v>
      </c>
      <c r="H109" s="78"/>
      <c r="I109" s="79"/>
      <c r="J109" s="74"/>
      <c r="K109" s="80"/>
      <c r="L109" s="80"/>
      <c r="M109" s="80"/>
      <c r="N109" s="14" t="e">
        <f t="shared" si="5"/>
        <v>#N/A</v>
      </c>
      <c r="O109" s="23" t="e">
        <f t="shared" si="6"/>
        <v>#N/A</v>
      </c>
      <c r="P109" s="28">
        <v>107</v>
      </c>
    </row>
    <row r="110" spans="1:16" x14ac:dyDescent="0.25">
      <c r="A110" s="56" t="s">
        <v>496</v>
      </c>
      <c r="B110" s="75" t="s">
        <v>396</v>
      </c>
      <c r="C110" s="74"/>
      <c r="D110" s="74"/>
      <c r="E110" s="75"/>
      <c r="F110" s="76"/>
      <c r="G110" s="77" t="e">
        <f>VLOOKUP(C110,'CTAS DETRACCION'!$B$4:$D$1048576,3,0)</f>
        <v>#N/A</v>
      </c>
      <c r="H110" s="78"/>
      <c r="I110" s="79"/>
      <c r="J110" s="74"/>
      <c r="K110" s="80"/>
      <c r="L110" s="80"/>
      <c r="M110" s="80"/>
      <c r="N110" s="14" t="e">
        <f t="shared" si="5"/>
        <v>#N/A</v>
      </c>
      <c r="O110" s="23" t="e">
        <f t="shared" si="6"/>
        <v>#N/A</v>
      </c>
      <c r="P110" s="28">
        <v>107</v>
      </c>
    </row>
    <row r="111" spans="1:16" x14ac:dyDescent="0.25">
      <c r="A111" s="56" t="s">
        <v>497</v>
      </c>
      <c r="B111" s="75"/>
    </row>
  </sheetData>
  <sortState ref="N20:O47">
    <sortCondition ref="N20:N47"/>
  </sortState>
  <pageMargins left="0.7" right="0.7" top="0.75" bottom="0.75" header="0.3" footer="0.3"/>
  <pageSetup paperSize="9" orientation="portrait" horizontalDpi="300" verticalDpi="300"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G144"/>
  <sheetViews>
    <sheetView workbookViewId="0">
      <selection activeCell="C117" sqref="C117"/>
    </sheetView>
  </sheetViews>
  <sheetFormatPr baseColWidth="10" defaultRowHeight="15" x14ac:dyDescent="0.25"/>
  <cols>
    <col min="1" max="1" width="11.42578125" style="29"/>
    <col min="2" max="2" width="15.42578125" style="31" bestFit="1" customWidth="1"/>
    <col min="3" max="3" width="47.28515625" style="30" customWidth="1"/>
    <col min="4" max="4" width="18.42578125" style="32" bestFit="1" customWidth="1"/>
    <col min="5" max="16384" width="11.42578125" style="29"/>
  </cols>
  <sheetData>
    <row r="3" spans="2:4" x14ac:dyDescent="0.25">
      <c r="B3" s="40" t="s">
        <v>124</v>
      </c>
      <c r="C3" s="41" t="s">
        <v>125</v>
      </c>
      <c r="D3" s="42" t="s">
        <v>126</v>
      </c>
    </row>
    <row r="4" spans="2:4" x14ac:dyDescent="0.25">
      <c r="B4" s="33">
        <v>10102149187</v>
      </c>
      <c r="C4" s="34" t="s">
        <v>142</v>
      </c>
      <c r="D4" s="35" t="s">
        <v>143</v>
      </c>
    </row>
    <row r="5" spans="2:4" x14ac:dyDescent="0.25">
      <c r="B5" s="36">
        <v>10446141851</v>
      </c>
      <c r="C5" s="37" t="s">
        <v>144</v>
      </c>
      <c r="D5" s="38" t="s">
        <v>145</v>
      </c>
    </row>
    <row r="6" spans="2:4" x14ac:dyDescent="0.25">
      <c r="B6" s="33">
        <v>20124163693</v>
      </c>
      <c r="C6" s="34" t="s">
        <v>146</v>
      </c>
      <c r="D6" s="35" t="s">
        <v>147</v>
      </c>
    </row>
    <row r="7" spans="2:4" x14ac:dyDescent="0.25">
      <c r="B7" s="36">
        <v>20160286068</v>
      </c>
      <c r="C7" s="37" t="s">
        <v>139</v>
      </c>
      <c r="D7" s="38" t="s">
        <v>140</v>
      </c>
    </row>
    <row r="8" spans="2:4" x14ac:dyDescent="0.25">
      <c r="B8" s="33">
        <v>20265681299</v>
      </c>
      <c r="C8" s="34" t="s">
        <v>148</v>
      </c>
      <c r="D8" s="35" t="s">
        <v>149</v>
      </c>
    </row>
    <row r="9" spans="2:4" x14ac:dyDescent="0.25">
      <c r="B9" s="36">
        <v>20347764664</v>
      </c>
      <c r="C9" s="37" t="s">
        <v>150</v>
      </c>
      <c r="D9" s="38" t="s">
        <v>151</v>
      </c>
    </row>
    <row r="10" spans="2:4" x14ac:dyDescent="0.25">
      <c r="B10" s="36">
        <v>20422293699</v>
      </c>
      <c r="C10" s="37" t="s">
        <v>152</v>
      </c>
      <c r="D10" s="38" t="s">
        <v>153</v>
      </c>
    </row>
    <row r="11" spans="2:4" x14ac:dyDescent="0.25">
      <c r="B11" s="36">
        <v>20430500521</v>
      </c>
      <c r="C11" s="37" t="s">
        <v>154</v>
      </c>
      <c r="D11" s="38" t="s">
        <v>138</v>
      </c>
    </row>
    <row r="12" spans="2:4" x14ac:dyDescent="0.25">
      <c r="B12" s="36">
        <v>20502057899</v>
      </c>
      <c r="C12" s="37" t="s">
        <v>155</v>
      </c>
      <c r="D12" s="38" t="s">
        <v>156</v>
      </c>
    </row>
    <row r="13" spans="2:4" x14ac:dyDescent="0.25">
      <c r="B13" s="36">
        <v>20535631124</v>
      </c>
      <c r="C13" s="37" t="s">
        <v>157</v>
      </c>
      <c r="D13" s="38" t="s">
        <v>158</v>
      </c>
    </row>
    <row r="14" spans="2:4" x14ac:dyDescent="0.25">
      <c r="B14" s="36">
        <v>20537194651</v>
      </c>
      <c r="C14" s="37" t="s">
        <v>159</v>
      </c>
      <c r="D14" s="38" t="s">
        <v>160</v>
      </c>
    </row>
    <row r="15" spans="2:4" x14ac:dyDescent="0.25">
      <c r="B15" s="33">
        <v>20543617009</v>
      </c>
      <c r="C15" s="34" t="s">
        <v>161</v>
      </c>
      <c r="D15" s="35" t="s">
        <v>162</v>
      </c>
    </row>
    <row r="16" spans="2:4" x14ac:dyDescent="0.25">
      <c r="B16" s="33">
        <v>20544926340</v>
      </c>
      <c r="C16" s="34" t="s">
        <v>163</v>
      </c>
      <c r="D16" s="35" t="s">
        <v>164</v>
      </c>
    </row>
    <row r="17" spans="2:4" x14ac:dyDescent="0.25">
      <c r="B17" s="33">
        <v>20547067071</v>
      </c>
      <c r="C17" s="34" t="s">
        <v>137</v>
      </c>
      <c r="D17" s="35" t="s">
        <v>136</v>
      </c>
    </row>
    <row r="18" spans="2:4" x14ac:dyDescent="0.25">
      <c r="B18" s="36">
        <v>20548112762</v>
      </c>
      <c r="C18" s="37" t="s">
        <v>165</v>
      </c>
      <c r="D18" s="38" t="s">
        <v>166</v>
      </c>
    </row>
    <row r="19" spans="2:4" x14ac:dyDescent="0.25">
      <c r="B19" s="33">
        <v>20550158648</v>
      </c>
      <c r="C19" s="34" t="s">
        <v>167</v>
      </c>
      <c r="D19" s="35" t="s">
        <v>168</v>
      </c>
    </row>
    <row r="20" spans="2:4" x14ac:dyDescent="0.25">
      <c r="B20" s="33">
        <v>20537090791</v>
      </c>
      <c r="C20" s="37" t="s">
        <v>169</v>
      </c>
      <c r="D20" s="35" t="s">
        <v>170</v>
      </c>
    </row>
    <row r="21" spans="2:4" x14ac:dyDescent="0.25">
      <c r="B21" s="39">
        <v>20495956629</v>
      </c>
      <c r="C21" s="37" t="s">
        <v>171</v>
      </c>
      <c r="D21" s="35" t="s">
        <v>172</v>
      </c>
    </row>
    <row r="22" spans="2:4" x14ac:dyDescent="0.25">
      <c r="B22" s="39">
        <v>20391835447</v>
      </c>
      <c r="C22" s="37" t="s">
        <v>173</v>
      </c>
      <c r="D22" s="35" t="s">
        <v>174</v>
      </c>
    </row>
    <row r="23" spans="2:4" x14ac:dyDescent="0.25">
      <c r="B23" s="39">
        <v>20503980216</v>
      </c>
      <c r="C23" s="37" t="s">
        <v>175</v>
      </c>
      <c r="D23" s="35" t="s">
        <v>176</v>
      </c>
    </row>
    <row r="24" spans="2:4" x14ac:dyDescent="0.25">
      <c r="B24" s="39">
        <v>20100148162</v>
      </c>
      <c r="C24" s="37" t="s">
        <v>177</v>
      </c>
      <c r="D24" s="35" t="s">
        <v>178</v>
      </c>
    </row>
    <row r="25" spans="2:4" x14ac:dyDescent="0.25">
      <c r="B25" s="39">
        <v>20426385873</v>
      </c>
      <c r="C25" s="37" t="s">
        <v>179</v>
      </c>
      <c r="D25" s="35" t="s">
        <v>180</v>
      </c>
    </row>
    <row r="26" spans="2:4" x14ac:dyDescent="0.25">
      <c r="B26" s="39">
        <v>20492992578</v>
      </c>
      <c r="C26" s="37" t="s">
        <v>181</v>
      </c>
      <c r="D26" s="35" t="s">
        <v>182</v>
      </c>
    </row>
    <row r="27" spans="2:4" x14ac:dyDescent="0.25">
      <c r="B27" s="39">
        <v>20514020907</v>
      </c>
      <c r="C27" s="37" t="s">
        <v>183</v>
      </c>
      <c r="D27" s="35" t="s">
        <v>184</v>
      </c>
    </row>
    <row r="28" spans="2:4" x14ac:dyDescent="0.25">
      <c r="B28" s="39">
        <v>20349065488</v>
      </c>
      <c r="C28" s="37" t="s">
        <v>135</v>
      </c>
      <c r="D28" s="35" t="s">
        <v>131</v>
      </c>
    </row>
    <row r="29" spans="2:4" x14ac:dyDescent="0.25">
      <c r="B29" s="39">
        <v>20297867718</v>
      </c>
      <c r="C29" s="37" t="s">
        <v>133</v>
      </c>
      <c r="D29" s="35" t="s">
        <v>134</v>
      </c>
    </row>
    <row r="30" spans="2:4" x14ac:dyDescent="0.25">
      <c r="B30" s="44">
        <v>20269721830</v>
      </c>
      <c r="C30" s="45" t="s">
        <v>132</v>
      </c>
      <c r="D30" s="46" t="s">
        <v>141</v>
      </c>
    </row>
    <row r="31" spans="2:4" x14ac:dyDescent="0.25">
      <c r="B31" s="47">
        <v>20537942381</v>
      </c>
      <c r="C31" s="45" t="s">
        <v>185</v>
      </c>
      <c r="D31" s="46" t="s">
        <v>189</v>
      </c>
    </row>
    <row r="32" spans="2:4" x14ac:dyDescent="0.25">
      <c r="B32" s="44">
        <v>20100951232</v>
      </c>
      <c r="C32" s="45" t="s">
        <v>186</v>
      </c>
      <c r="D32" s="46" t="s">
        <v>190</v>
      </c>
    </row>
    <row r="33" spans="2:4" x14ac:dyDescent="0.25">
      <c r="B33" s="48">
        <v>20544466675</v>
      </c>
      <c r="C33" s="49" t="s">
        <v>187</v>
      </c>
      <c r="D33" s="46" t="s">
        <v>196</v>
      </c>
    </row>
    <row r="34" spans="2:4" x14ac:dyDescent="0.25">
      <c r="B34" s="47">
        <v>20546218504</v>
      </c>
      <c r="C34" s="45" t="s">
        <v>188</v>
      </c>
      <c r="D34" s="46" t="s">
        <v>191</v>
      </c>
    </row>
    <row r="35" spans="2:4" x14ac:dyDescent="0.25">
      <c r="B35" s="47">
        <v>20544751442</v>
      </c>
      <c r="C35" s="45" t="s">
        <v>192</v>
      </c>
      <c r="D35" s="46" t="s">
        <v>200</v>
      </c>
    </row>
    <row r="36" spans="2:4" x14ac:dyDescent="0.25">
      <c r="B36" s="47">
        <v>20467225821</v>
      </c>
      <c r="C36" s="45" t="s">
        <v>193</v>
      </c>
      <c r="D36" s="46" t="s">
        <v>199</v>
      </c>
    </row>
    <row r="37" spans="2:4" x14ac:dyDescent="0.25">
      <c r="B37" s="47">
        <v>20376321712</v>
      </c>
      <c r="C37" s="45" t="s">
        <v>194</v>
      </c>
      <c r="D37" s="46" t="s">
        <v>198</v>
      </c>
    </row>
    <row r="38" spans="2:4" x14ac:dyDescent="0.25">
      <c r="B38" s="47">
        <v>20510018851</v>
      </c>
      <c r="C38" s="45" t="s">
        <v>195</v>
      </c>
      <c r="D38" s="46" t="s">
        <v>197</v>
      </c>
    </row>
    <row r="39" spans="2:4" x14ac:dyDescent="0.25">
      <c r="B39" s="47">
        <v>20502245113</v>
      </c>
      <c r="C39" s="45" t="s">
        <v>201</v>
      </c>
      <c r="D39" s="46" t="s">
        <v>202</v>
      </c>
    </row>
    <row r="40" spans="2:4" x14ac:dyDescent="0.25">
      <c r="B40" s="47">
        <v>20100686814</v>
      </c>
      <c r="C40" s="45" t="s">
        <v>203</v>
      </c>
      <c r="D40" s="46" t="s">
        <v>204</v>
      </c>
    </row>
    <row r="41" spans="2:4" x14ac:dyDescent="0.25">
      <c r="B41" s="47">
        <v>20538545326</v>
      </c>
      <c r="C41" s="45" t="s">
        <v>205</v>
      </c>
      <c r="D41" s="46" t="s">
        <v>206</v>
      </c>
    </row>
    <row r="42" spans="2:4" x14ac:dyDescent="0.25">
      <c r="B42" s="47">
        <v>20493026578</v>
      </c>
      <c r="C42" s="45" t="s">
        <v>207</v>
      </c>
      <c r="D42" s="46" t="s">
        <v>210</v>
      </c>
    </row>
    <row r="43" spans="2:4" x14ac:dyDescent="0.25">
      <c r="B43" s="47">
        <v>20518596188</v>
      </c>
      <c r="C43" s="45" t="s">
        <v>208</v>
      </c>
      <c r="D43" s="46" t="s">
        <v>211</v>
      </c>
    </row>
    <row r="44" spans="2:4" x14ac:dyDescent="0.25">
      <c r="B44" s="47">
        <v>20267781151</v>
      </c>
      <c r="C44" s="45" t="s">
        <v>209</v>
      </c>
      <c r="D44" s="46" t="s">
        <v>212</v>
      </c>
    </row>
    <row r="45" spans="2:4" x14ac:dyDescent="0.25">
      <c r="B45" s="47">
        <v>20546121845</v>
      </c>
      <c r="C45" s="45" t="s">
        <v>213</v>
      </c>
      <c r="D45" s="46" t="s">
        <v>214</v>
      </c>
    </row>
    <row r="46" spans="2:4" x14ac:dyDescent="0.25">
      <c r="B46" s="47">
        <v>20483998270</v>
      </c>
      <c r="C46" s="45" t="s">
        <v>215</v>
      </c>
      <c r="D46" s="46" t="s">
        <v>216</v>
      </c>
    </row>
    <row r="47" spans="2:4" x14ac:dyDescent="0.25">
      <c r="B47" s="47">
        <v>20100299969</v>
      </c>
      <c r="C47" s="45" t="s">
        <v>217</v>
      </c>
      <c r="D47" s="46" t="s">
        <v>218</v>
      </c>
    </row>
    <row r="48" spans="2:4" x14ac:dyDescent="0.25">
      <c r="B48" s="47">
        <v>20377019980</v>
      </c>
      <c r="C48" s="45" t="s">
        <v>219</v>
      </c>
      <c r="D48" s="46" t="s">
        <v>221</v>
      </c>
    </row>
    <row r="49" spans="2:4" x14ac:dyDescent="0.25">
      <c r="B49" s="47">
        <v>20507432256</v>
      </c>
      <c r="C49" s="45" t="s">
        <v>220</v>
      </c>
      <c r="D49" s="46" t="s">
        <v>222</v>
      </c>
    </row>
    <row r="50" spans="2:4" x14ac:dyDescent="0.25">
      <c r="B50" s="47">
        <v>20510037562</v>
      </c>
      <c r="C50" s="45" t="s">
        <v>223</v>
      </c>
      <c r="D50" s="46" t="s">
        <v>224</v>
      </c>
    </row>
    <row r="51" spans="2:4" x14ac:dyDescent="0.25">
      <c r="B51" s="47">
        <v>20516062305</v>
      </c>
      <c r="C51" s="45" t="s">
        <v>225</v>
      </c>
      <c r="D51" s="46" t="s">
        <v>230</v>
      </c>
    </row>
    <row r="52" spans="2:4" x14ac:dyDescent="0.25">
      <c r="B52" s="47">
        <v>20492018423</v>
      </c>
      <c r="C52" s="45" t="s">
        <v>227</v>
      </c>
      <c r="D52" s="46" t="s">
        <v>226</v>
      </c>
    </row>
    <row r="53" spans="2:4" x14ac:dyDescent="0.25">
      <c r="B53" s="47">
        <v>20502581814</v>
      </c>
      <c r="C53" s="45" t="s">
        <v>228</v>
      </c>
      <c r="D53" s="46" t="s">
        <v>229</v>
      </c>
    </row>
    <row r="54" spans="2:4" x14ac:dyDescent="0.25">
      <c r="B54" s="47">
        <v>20504611061</v>
      </c>
      <c r="C54" s="45" t="s">
        <v>231</v>
      </c>
      <c r="D54" s="46" t="s">
        <v>232</v>
      </c>
    </row>
    <row r="55" spans="2:4" x14ac:dyDescent="0.25">
      <c r="B55" s="47">
        <v>20308700349</v>
      </c>
      <c r="C55" s="45" t="s">
        <v>233</v>
      </c>
      <c r="D55" s="46" t="s">
        <v>234</v>
      </c>
    </row>
    <row r="56" spans="2:4" x14ac:dyDescent="0.25">
      <c r="B56" s="47">
        <v>20197450151</v>
      </c>
      <c r="C56" s="45" t="s">
        <v>235</v>
      </c>
      <c r="D56" s="46" t="s">
        <v>236</v>
      </c>
    </row>
    <row r="57" spans="2:4" x14ac:dyDescent="0.25">
      <c r="B57" s="47">
        <v>20498107410</v>
      </c>
      <c r="C57" s="45" t="s">
        <v>237</v>
      </c>
      <c r="D57" s="46" t="s">
        <v>238</v>
      </c>
    </row>
    <row r="58" spans="2:4" x14ac:dyDescent="0.25">
      <c r="B58" s="47">
        <v>20453919651</v>
      </c>
      <c r="C58" s="45" t="s">
        <v>240</v>
      </c>
      <c r="D58" s="46" t="s">
        <v>239</v>
      </c>
    </row>
    <row r="59" spans="2:4" x14ac:dyDescent="0.25">
      <c r="B59" s="47">
        <v>20546992986</v>
      </c>
      <c r="C59" s="45" t="s">
        <v>241</v>
      </c>
      <c r="D59" s="46" t="s">
        <v>248</v>
      </c>
    </row>
    <row r="60" spans="2:4" x14ac:dyDescent="0.25">
      <c r="B60" s="47">
        <v>20547235046</v>
      </c>
      <c r="C60" s="45" t="s">
        <v>242</v>
      </c>
      <c r="D60" s="46" t="s">
        <v>249</v>
      </c>
    </row>
    <row r="61" spans="2:4" x14ac:dyDescent="0.25">
      <c r="B61" s="47">
        <v>10076058275</v>
      </c>
      <c r="C61" s="45" t="s">
        <v>243</v>
      </c>
      <c r="D61" s="46" t="s">
        <v>250</v>
      </c>
    </row>
    <row r="62" spans="2:4" x14ac:dyDescent="0.25">
      <c r="B62" s="47">
        <v>20432295754</v>
      </c>
      <c r="C62" s="45" t="s">
        <v>244</v>
      </c>
      <c r="D62" s="46" t="s">
        <v>246</v>
      </c>
    </row>
    <row r="63" spans="2:4" x14ac:dyDescent="0.25">
      <c r="B63" s="47">
        <v>20538175481</v>
      </c>
      <c r="C63" s="45" t="s">
        <v>245</v>
      </c>
      <c r="D63" s="46" t="s">
        <v>247</v>
      </c>
    </row>
    <row r="64" spans="2:4" x14ac:dyDescent="0.25">
      <c r="B64" s="47">
        <v>20114803228</v>
      </c>
      <c r="C64" s="45" t="s">
        <v>251</v>
      </c>
      <c r="D64" s="46" t="s">
        <v>252</v>
      </c>
    </row>
    <row r="65" spans="2:4" x14ac:dyDescent="0.25">
      <c r="B65" s="47">
        <v>20108001535</v>
      </c>
      <c r="C65" s="45" t="s">
        <v>253</v>
      </c>
      <c r="D65" s="46" t="s">
        <v>254</v>
      </c>
    </row>
    <row r="66" spans="2:4" x14ac:dyDescent="0.25">
      <c r="B66" s="47">
        <v>20553766622</v>
      </c>
      <c r="C66" s="45" t="s">
        <v>255</v>
      </c>
      <c r="D66" s="46" t="s">
        <v>256</v>
      </c>
    </row>
    <row r="67" spans="2:4" x14ac:dyDescent="0.25">
      <c r="B67" s="47">
        <v>20440376704</v>
      </c>
      <c r="C67" s="45" t="s">
        <v>257</v>
      </c>
      <c r="D67" s="46" t="s">
        <v>258</v>
      </c>
    </row>
    <row r="68" spans="2:4" x14ac:dyDescent="0.25">
      <c r="B68" s="47">
        <v>20492402797</v>
      </c>
      <c r="C68" s="45" t="s">
        <v>259</v>
      </c>
      <c r="D68" s="46" t="s">
        <v>260</v>
      </c>
    </row>
    <row r="69" spans="2:4" x14ac:dyDescent="0.25">
      <c r="B69" s="47">
        <v>20551534422</v>
      </c>
      <c r="C69" s="45" t="s">
        <v>261</v>
      </c>
      <c r="D69" s="46" t="s">
        <v>262</v>
      </c>
    </row>
    <row r="70" spans="2:4" x14ac:dyDescent="0.25">
      <c r="B70" s="47">
        <v>20487848361</v>
      </c>
      <c r="C70" s="45" t="s">
        <v>263</v>
      </c>
      <c r="D70" s="46" t="s">
        <v>264</v>
      </c>
    </row>
    <row r="71" spans="2:4" x14ac:dyDescent="0.25">
      <c r="B71" s="47">
        <v>20537212145</v>
      </c>
      <c r="C71" s="45" t="s">
        <v>266</v>
      </c>
      <c r="D71" s="46" t="s">
        <v>265</v>
      </c>
    </row>
    <row r="72" spans="2:4" x14ac:dyDescent="0.25">
      <c r="B72" s="47">
        <v>20521448092</v>
      </c>
      <c r="C72" s="45" t="s">
        <v>267</v>
      </c>
      <c r="D72" s="46" t="s">
        <v>268</v>
      </c>
    </row>
    <row r="73" spans="2:4" x14ac:dyDescent="0.25">
      <c r="B73" s="47">
        <v>20515317792</v>
      </c>
      <c r="C73" s="45" t="s">
        <v>269</v>
      </c>
      <c r="D73" s="46" t="s">
        <v>270</v>
      </c>
    </row>
    <row r="74" spans="2:4" x14ac:dyDescent="0.25">
      <c r="B74" s="47">
        <v>20106910791</v>
      </c>
      <c r="C74" s="45" t="s">
        <v>271</v>
      </c>
      <c r="D74" s="46" t="s">
        <v>272</v>
      </c>
    </row>
    <row r="75" spans="2:4" x14ac:dyDescent="0.25">
      <c r="B75" s="47">
        <v>20520935542</v>
      </c>
      <c r="C75" s="45" t="s">
        <v>273</v>
      </c>
      <c r="D75" s="46" t="s">
        <v>274</v>
      </c>
    </row>
    <row r="76" spans="2:4" x14ac:dyDescent="0.25">
      <c r="B76" s="47">
        <v>20484448222</v>
      </c>
      <c r="C76" s="45" t="s">
        <v>276</v>
      </c>
      <c r="D76" s="46" t="s">
        <v>275</v>
      </c>
    </row>
    <row r="77" spans="2:4" x14ac:dyDescent="0.25">
      <c r="B77" s="47">
        <v>20505356579</v>
      </c>
      <c r="C77" s="45" t="s">
        <v>299</v>
      </c>
      <c r="D77" s="46" t="s">
        <v>301</v>
      </c>
    </row>
    <row r="78" spans="2:4" x14ac:dyDescent="0.25">
      <c r="B78" s="47">
        <v>20451780647</v>
      </c>
      <c r="C78" s="45" t="s">
        <v>300</v>
      </c>
      <c r="D78" s="46" t="s">
        <v>302</v>
      </c>
    </row>
    <row r="79" spans="2:4" x14ac:dyDescent="0.25">
      <c r="B79" s="47">
        <v>20506659338</v>
      </c>
      <c r="C79" s="45" t="s">
        <v>305</v>
      </c>
      <c r="D79" s="46" t="s">
        <v>307</v>
      </c>
    </row>
    <row r="80" spans="2:4" x14ac:dyDescent="0.25">
      <c r="B80" s="47">
        <v>20551334849</v>
      </c>
      <c r="C80" s="45" t="s">
        <v>303</v>
      </c>
      <c r="D80" s="46" t="s">
        <v>304</v>
      </c>
    </row>
    <row r="81" spans="2:4" x14ac:dyDescent="0.25">
      <c r="B81" s="47">
        <v>20260510887</v>
      </c>
      <c r="C81" s="45" t="s">
        <v>306</v>
      </c>
      <c r="D81" s="46" t="s">
        <v>308</v>
      </c>
    </row>
    <row r="82" spans="2:4" x14ac:dyDescent="0.25">
      <c r="B82" s="47">
        <v>20552231733</v>
      </c>
      <c r="C82" s="45" t="s">
        <v>309</v>
      </c>
      <c r="D82" s="46" t="s">
        <v>310</v>
      </c>
    </row>
    <row r="83" spans="2:4" x14ac:dyDescent="0.25">
      <c r="B83" s="47">
        <v>20547888511</v>
      </c>
      <c r="C83" s="45" t="s">
        <v>311</v>
      </c>
      <c r="D83" s="46" t="s">
        <v>315</v>
      </c>
    </row>
    <row r="84" spans="2:4" x14ac:dyDescent="0.25">
      <c r="B84" s="47">
        <v>20537918676</v>
      </c>
      <c r="C84" s="45" t="s">
        <v>312</v>
      </c>
      <c r="D84" s="46" t="s">
        <v>314</v>
      </c>
    </row>
    <row r="85" spans="2:4" x14ac:dyDescent="0.25">
      <c r="B85" s="47">
        <v>20508126698</v>
      </c>
      <c r="C85" s="45" t="s">
        <v>313</v>
      </c>
      <c r="D85" s="46" t="s">
        <v>316</v>
      </c>
    </row>
    <row r="86" spans="2:4" x14ac:dyDescent="0.25">
      <c r="B86" s="47">
        <v>20524207509</v>
      </c>
      <c r="C86" s="45" t="s">
        <v>317</v>
      </c>
      <c r="D86" s="46" t="s">
        <v>318</v>
      </c>
    </row>
    <row r="87" spans="2:4" x14ac:dyDescent="0.25">
      <c r="B87" s="47">
        <v>20518860381</v>
      </c>
      <c r="C87" s="45" t="s">
        <v>319</v>
      </c>
      <c r="D87" s="46" t="s">
        <v>322</v>
      </c>
    </row>
    <row r="88" spans="2:4" x14ac:dyDescent="0.25">
      <c r="B88" s="47">
        <v>20516955342</v>
      </c>
      <c r="C88" s="45" t="s">
        <v>320</v>
      </c>
      <c r="D88" s="46" t="s">
        <v>324</v>
      </c>
    </row>
    <row r="89" spans="2:4" x14ac:dyDescent="0.25">
      <c r="B89" s="47">
        <v>20332308182</v>
      </c>
      <c r="C89" s="45" t="s">
        <v>321</v>
      </c>
      <c r="D89" s="46" t="s">
        <v>323</v>
      </c>
    </row>
    <row r="90" spans="2:4" x14ac:dyDescent="0.25">
      <c r="B90" s="47">
        <v>20100117526</v>
      </c>
      <c r="C90" s="45" t="s">
        <v>325</v>
      </c>
      <c r="D90" s="46" t="s">
        <v>326</v>
      </c>
    </row>
    <row r="91" spans="2:4" x14ac:dyDescent="0.25">
      <c r="B91" s="47">
        <v>20390187565</v>
      </c>
      <c r="C91" s="45" t="s">
        <v>327</v>
      </c>
      <c r="D91" s="46" t="s">
        <v>328</v>
      </c>
    </row>
    <row r="92" spans="2:4" x14ac:dyDescent="0.25">
      <c r="B92" s="47">
        <v>20553811512</v>
      </c>
      <c r="C92" s="45" t="s">
        <v>335</v>
      </c>
      <c r="D92" s="46" t="s">
        <v>336</v>
      </c>
    </row>
    <row r="93" spans="2:4" x14ac:dyDescent="0.25">
      <c r="B93" s="47">
        <v>20219243261</v>
      </c>
      <c r="C93" s="45" t="s">
        <v>337</v>
      </c>
      <c r="D93" s="46" t="s">
        <v>338</v>
      </c>
    </row>
    <row r="94" spans="2:4" x14ac:dyDescent="0.25">
      <c r="B94" s="47">
        <v>20545777615</v>
      </c>
      <c r="C94" s="45" t="s">
        <v>339</v>
      </c>
      <c r="D94" s="46" t="s">
        <v>341</v>
      </c>
    </row>
    <row r="95" spans="2:4" x14ac:dyDescent="0.25">
      <c r="B95" s="47">
        <v>20398043872</v>
      </c>
      <c r="C95" s="45" t="s">
        <v>340</v>
      </c>
      <c r="D95" s="46" t="s">
        <v>344</v>
      </c>
    </row>
    <row r="96" spans="2:4" x14ac:dyDescent="0.25">
      <c r="B96" s="47">
        <v>20507433651</v>
      </c>
      <c r="C96" s="45" t="s">
        <v>342</v>
      </c>
      <c r="D96" s="46" t="s">
        <v>343</v>
      </c>
    </row>
    <row r="97" spans="2:7" x14ac:dyDescent="0.25">
      <c r="B97" s="47">
        <v>20553278822</v>
      </c>
      <c r="C97" s="45" t="s">
        <v>345</v>
      </c>
      <c r="D97" s="46" t="s">
        <v>347</v>
      </c>
    </row>
    <row r="98" spans="2:7" x14ac:dyDescent="0.25">
      <c r="B98" s="47">
        <v>20552305010</v>
      </c>
      <c r="C98" s="45" t="s">
        <v>346</v>
      </c>
      <c r="D98" s="46" t="s">
        <v>348</v>
      </c>
    </row>
    <row r="99" spans="2:7" x14ac:dyDescent="0.25">
      <c r="B99" s="47">
        <v>20251715191</v>
      </c>
      <c r="C99" s="45" t="s">
        <v>510</v>
      </c>
      <c r="D99" s="46" t="s">
        <v>511</v>
      </c>
    </row>
    <row r="100" spans="2:7" x14ac:dyDescent="0.25">
      <c r="B100" s="47">
        <v>20500996286</v>
      </c>
      <c r="C100" s="45" t="s">
        <v>349</v>
      </c>
      <c r="D100" s="46" t="s">
        <v>352</v>
      </c>
    </row>
    <row r="101" spans="2:7" x14ac:dyDescent="0.25">
      <c r="B101" s="47">
        <v>20562810961</v>
      </c>
      <c r="C101" s="45" t="s">
        <v>351</v>
      </c>
      <c r="D101" s="46" t="s">
        <v>350</v>
      </c>
    </row>
    <row r="102" spans="2:7" x14ac:dyDescent="0.25">
      <c r="B102" s="47">
        <v>20106910872</v>
      </c>
      <c r="C102" s="45" t="s">
        <v>353</v>
      </c>
      <c r="D102" s="46" t="s">
        <v>354</v>
      </c>
    </row>
    <row r="103" spans="2:7" x14ac:dyDescent="0.25">
      <c r="B103" s="47">
        <v>20523162862</v>
      </c>
      <c r="C103" s="45" t="s">
        <v>355</v>
      </c>
      <c r="D103" s="46" t="s">
        <v>356</v>
      </c>
    </row>
    <row r="104" spans="2:7" x14ac:dyDescent="0.25">
      <c r="B104" s="47">
        <v>20100664179</v>
      </c>
      <c r="C104" s="45" t="s">
        <v>360</v>
      </c>
      <c r="D104" s="46" t="s">
        <v>359</v>
      </c>
      <c r="E104" s="50"/>
    </row>
    <row r="105" spans="2:7" x14ac:dyDescent="0.25">
      <c r="B105" s="47">
        <v>20507735232</v>
      </c>
      <c r="C105" s="45" t="s">
        <v>508</v>
      </c>
      <c r="D105" s="46" t="s">
        <v>509</v>
      </c>
      <c r="E105" s="50"/>
    </row>
    <row r="106" spans="2:7" x14ac:dyDescent="0.25">
      <c r="B106" s="47">
        <v>20565761774</v>
      </c>
      <c r="C106" s="45" t="s">
        <v>498</v>
      </c>
      <c r="D106" s="46" t="s">
        <v>499</v>
      </c>
      <c r="E106" s="50"/>
    </row>
    <row r="107" spans="2:7" s="51" customFormat="1" x14ac:dyDescent="0.25">
      <c r="B107" s="47">
        <v>20514348899</v>
      </c>
      <c r="C107" s="61" t="s">
        <v>369</v>
      </c>
      <c r="D107" s="46" t="s">
        <v>370</v>
      </c>
    </row>
    <row r="108" spans="2:7" x14ac:dyDescent="0.25">
      <c r="B108" s="47">
        <v>10091794506</v>
      </c>
      <c r="C108" s="45" t="s">
        <v>358</v>
      </c>
      <c r="D108" s="46" t="s">
        <v>357</v>
      </c>
    </row>
    <row r="109" spans="2:7" ht="15.75" thickBot="1" x14ac:dyDescent="0.3">
      <c r="B109" s="47">
        <v>20518908503</v>
      </c>
      <c r="C109" s="45" t="s">
        <v>330</v>
      </c>
      <c r="D109" s="46" t="s">
        <v>329</v>
      </c>
    </row>
    <row r="110" spans="2:7" ht="63" x14ac:dyDescent="0.25">
      <c r="B110" s="47">
        <v>20525107915</v>
      </c>
      <c r="C110" s="45" t="s">
        <v>331</v>
      </c>
      <c r="D110" s="46" t="s">
        <v>332</v>
      </c>
      <c r="F110" s="109" t="s">
        <v>607</v>
      </c>
      <c r="G110" s="110" t="s">
        <v>608</v>
      </c>
    </row>
    <row r="111" spans="2:7" ht="42.75" thickBot="1" x14ac:dyDescent="0.3">
      <c r="B111" s="47">
        <v>20515439634</v>
      </c>
      <c r="C111" s="45" t="s">
        <v>333</v>
      </c>
      <c r="D111" s="46" t="s">
        <v>334</v>
      </c>
      <c r="F111" s="111" t="s">
        <v>609</v>
      </c>
      <c r="G111" s="112" t="s">
        <v>610</v>
      </c>
    </row>
    <row r="112" spans="2:7" x14ac:dyDescent="0.25">
      <c r="B112" s="47">
        <v>20451472403</v>
      </c>
      <c r="C112" s="45" t="s">
        <v>390</v>
      </c>
      <c r="D112" s="46" t="s">
        <v>391</v>
      </c>
    </row>
    <row r="113" spans="2:7" ht="15.75" thickBot="1" x14ac:dyDescent="0.3">
      <c r="B113" s="47">
        <v>20137962625</v>
      </c>
      <c r="C113" s="117" t="s">
        <v>615</v>
      </c>
      <c r="D113" s="46" t="s">
        <v>616</v>
      </c>
    </row>
    <row r="114" spans="2:7" ht="63" x14ac:dyDescent="0.25">
      <c r="B114" s="47">
        <v>20553968411</v>
      </c>
      <c r="C114" s="45" t="s">
        <v>612</v>
      </c>
      <c r="D114" s="46" t="s">
        <v>611</v>
      </c>
      <c r="F114" s="115" t="s">
        <v>607</v>
      </c>
      <c r="G114" s="110" t="s">
        <v>613</v>
      </c>
    </row>
    <row r="115" spans="2:7" ht="42.75" thickBot="1" x14ac:dyDescent="0.3">
      <c r="B115" s="47">
        <v>20521678331</v>
      </c>
      <c r="C115" s="45" t="s">
        <v>388</v>
      </c>
      <c r="D115" s="46" t="s">
        <v>389</v>
      </c>
      <c r="F115" s="116" t="s">
        <v>609</v>
      </c>
      <c r="G115" s="112" t="s">
        <v>614</v>
      </c>
    </row>
    <row r="116" spans="2:7" x14ac:dyDescent="0.25">
      <c r="B116" s="47">
        <v>20296136728</v>
      </c>
      <c r="C116" s="45" t="s">
        <v>278</v>
      </c>
      <c r="D116" s="46" t="s">
        <v>277</v>
      </c>
    </row>
    <row r="117" spans="2:7" ht="15.75" thickBot="1" x14ac:dyDescent="0.3">
      <c r="B117" s="47">
        <v>20600069501</v>
      </c>
      <c r="C117" s="45" t="s">
        <v>620</v>
      </c>
      <c r="D117" s="46" t="s">
        <v>621</v>
      </c>
    </row>
    <row r="118" spans="2:7" ht="63" x14ac:dyDescent="0.25">
      <c r="B118" s="47">
        <v>20552343612</v>
      </c>
      <c r="C118" s="45" t="s">
        <v>501</v>
      </c>
      <c r="D118" s="46" t="s">
        <v>502</v>
      </c>
      <c r="F118" s="119" t="s">
        <v>618</v>
      </c>
      <c r="G118" s="120"/>
    </row>
    <row r="119" spans="2:7" ht="74.25" thickBot="1" x14ac:dyDescent="0.3">
      <c r="B119" s="47">
        <v>20292632640</v>
      </c>
      <c r="C119" s="45" t="s">
        <v>383</v>
      </c>
      <c r="D119" s="46" t="s">
        <v>384</v>
      </c>
      <c r="F119" s="121" t="s">
        <v>609</v>
      </c>
      <c r="G119" s="122" t="s">
        <v>619</v>
      </c>
    </row>
    <row r="120" spans="2:7" x14ac:dyDescent="0.25">
      <c r="B120" s="47">
        <v>20509794074</v>
      </c>
      <c r="C120" s="45" t="s">
        <v>503</v>
      </c>
      <c r="D120" s="46" t="s">
        <v>504</v>
      </c>
    </row>
    <row r="121" spans="2:7" x14ac:dyDescent="0.25">
      <c r="B121" s="47">
        <v>20538381200</v>
      </c>
      <c r="C121" s="45" t="s">
        <v>285</v>
      </c>
      <c r="D121" s="46" t="s">
        <v>286</v>
      </c>
    </row>
    <row r="122" spans="2:7" x14ac:dyDescent="0.25">
      <c r="B122" s="47">
        <v>20549704396</v>
      </c>
      <c r="C122" s="45" t="s">
        <v>386</v>
      </c>
      <c r="D122" s="46" t="s">
        <v>387</v>
      </c>
    </row>
    <row r="123" spans="2:7" s="60" customFormat="1" x14ac:dyDescent="0.25">
      <c r="B123" s="57">
        <v>20107701495</v>
      </c>
      <c r="C123" s="58" t="s">
        <v>505</v>
      </c>
      <c r="D123" s="59" t="s">
        <v>506</v>
      </c>
    </row>
    <row r="124" spans="2:7" s="51" customFormat="1" x14ac:dyDescent="0.25">
      <c r="B124" s="47">
        <v>20507731083</v>
      </c>
      <c r="C124" s="52" t="s">
        <v>385</v>
      </c>
      <c r="D124" s="46" t="s">
        <v>500</v>
      </c>
    </row>
    <row r="125" spans="2:7" s="51" customFormat="1" x14ac:dyDescent="0.25">
      <c r="B125" s="47">
        <v>20292632640</v>
      </c>
      <c r="C125" s="52" t="s">
        <v>383</v>
      </c>
      <c r="D125" s="46" t="s">
        <v>384</v>
      </c>
    </row>
    <row r="126" spans="2:7" x14ac:dyDescent="0.25">
      <c r="B126" s="47">
        <v>20513839821</v>
      </c>
      <c r="C126" s="45" t="s">
        <v>287</v>
      </c>
      <c r="D126" s="46" t="s">
        <v>288</v>
      </c>
    </row>
    <row r="127" spans="2:7" x14ac:dyDescent="0.25">
      <c r="B127" s="47">
        <v>20503835127</v>
      </c>
      <c r="C127" s="45" t="s">
        <v>289</v>
      </c>
      <c r="D127" s="46" t="s">
        <v>290</v>
      </c>
    </row>
    <row r="128" spans="2:7" x14ac:dyDescent="0.25">
      <c r="B128" s="47">
        <v>20120476816</v>
      </c>
      <c r="C128" s="45" t="s">
        <v>291</v>
      </c>
      <c r="D128" s="46" t="s">
        <v>292</v>
      </c>
    </row>
    <row r="129" spans="2:4" x14ac:dyDescent="0.25">
      <c r="B129" s="47">
        <v>20504292968</v>
      </c>
      <c r="C129" s="45" t="s">
        <v>375</v>
      </c>
      <c r="D129" s="46" t="s">
        <v>376</v>
      </c>
    </row>
    <row r="130" spans="2:4" x14ac:dyDescent="0.25">
      <c r="B130" s="47">
        <v>10082112362</v>
      </c>
      <c r="C130" s="45" t="s">
        <v>381</v>
      </c>
      <c r="D130" s="46" t="s">
        <v>382</v>
      </c>
    </row>
    <row r="131" spans="2:4" x14ac:dyDescent="0.25">
      <c r="B131" s="47">
        <v>20401080920</v>
      </c>
      <c r="C131" s="45" t="s">
        <v>293</v>
      </c>
      <c r="D131" s="46" t="s">
        <v>294</v>
      </c>
    </row>
    <row r="132" spans="2:4" x14ac:dyDescent="0.25">
      <c r="B132" s="47">
        <v>20552836481</v>
      </c>
      <c r="C132" s="45" t="s">
        <v>295</v>
      </c>
      <c r="D132" s="46" t="s">
        <v>296</v>
      </c>
    </row>
    <row r="133" spans="2:4" x14ac:dyDescent="0.25">
      <c r="B133" s="47">
        <v>20505121342</v>
      </c>
      <c r="C133" s="45" t="s">
        <v>371</v>
      </c>
      <c r="D133" s="46" t="s">
        <v>372</v>
      </c>
    </row>
    <row r="134" spans="2:4" x14ac:dyDescent="0.25">
      <c r="B134" s="47">
        <v>10081654757</v>
      </c>
      <c r="C134" s="45" t="s">
        <v>373</v>
      </c>
      <c r="D134" s="46" t="s">
        <v>374</v>
      </c>
    </row>
    <row r="135" spans="2:4" x14ac:dyDescent="0.25">
      <c r="B135" s="47">
        <v>20506654298</v>
      </c>
      <c r="C135" s="45" t="s">
        <v>379</v>
      </c>
      <c r="D135" s="46" t="s">
        <v>380</v>
      </c>
    </row>
    <row r="136" spans="2:4" x14ac:dyDescent="0.25">
      <c r="B136" s="47">
        <v>20557209167</v>
      </c>
      <c r="C136" s="45" t="s">
        <v>377</v>
      </c>
      <c r="D136" s="46" t="s">
        <v>378</v>
      </c>
    </row>
    <row r="137" spans="2:4" x14ac:dyDescent="0.25">
      <c r="B137" s="47">
        <v>10082315590</v>
      </c>
      <c r="C137" s="45" t="s">
        <v>297</v>
      </c>
      <c r="D137" s="46" t="s">
        <v>298</v>
      </c>
    </row>
    <row r="138" spans="2:4" x14ac:dyDescent="0.25">
      <c r="B138" s="47">
        <v>10082314135</v>
      </c>
      <c r="C138" s="45" t="s">
        <v>279</v>
      </c>
      <c r="D138" s="46" t="s">
        <v>284</v>
      </c>
    </row>
    <row r="139" spans="2:4" x14ac:dyDescent="0.25">
      <c r="B139" s="47">
        <v>20101054986</v>
      </c>
      <c r="C139" s="45" t="s">
        <v>280</v>
      </c>
      <c r="D139" s="46" t="s">
        <v>283</v>
      </c>
    </row>
    <row r="140" spans="2:4" x14ac:dyDescent="0.25">
      <c r="B140" s="47">
        <v>20514277266</v>
      </c>
      <c r="C140" s="45" t="s">
        <v>281</v>
      </c>
      <c r="D140" s="46" t="s">
        <v>282</v>
      </c>
    </row>
    <row r="141" spans="2:4" x14ac:dyDescent="0.25">
      <c r="B141" s="47">
        <v>20419020606</v>
      </c>
      <c r="C141" s="45" t="s">
        <v>361</v>
      </c>
      <c r="D141" s="46" t="s">
        <v>362</v>
      </c>
    </row>
    <row r="142" spans="2:4" x14ac:dyDescent="0.25">
      <c r="B142" s="47">
        <v>20523745027</v>
      </c>
      <c r="C142" s="45" t="s">
        <v>364</v>
      </c>
      <c r="D142" s="46" t="s">
        <v>363</v>
      </c>
    </row>
    <row r="143" spans="2:4" x14ac:dyDescent="0.25">
      <c r="B143" s="47">
        <v>20520622927</v>
      </c>
      <c r="C143" s="45" t="s">
        <v>365</v>
      </c>
      <c r="D143" s="46" t="s">
        <v>366</v>
      </c>
    </row>
    <row r="144" spans="2:4" x14ac:dyDescent="0.25">
      <c r="B144" s="47">
        <v>20525138985</v>
      </c>
      <c r="C144" s="45" t="s">
        <v>367</v>
      </c>
      <c r="D144" s="46" t="s">
        <v>368</v>
      </c>
    </row>
  </sheetData>
  <sortState ref="B2:D19">
    <sortCondition ref="B2:B19"/>
  </sortState>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2"/>
  <sheetViews>
    <sheetView workbookViewId="0">
      <selection activeCell="B41" sqref="B41"/>
    </sheetView>
  </sheetViews>
  <sheetFormatPr baseColWidth="10" defaultRowHeight="15" x14ac:dyDescent="0.25"/>
  <cols>
    <col min="1" max="1" width="8.140625" style="18" bestFit="1" customWidth="1"/>
    <col min="2" max="2" width="107.140625" bestFit="1" customWidth="1"/>
    <col min="3" max="3" width="18.28515625" bestFit="1" customWidth="1"/>
  </cols>
  <sheetData>
    <row r="1" spans="1:3" ht="15.75" x14ac:dyDescent="0.25">
      <c r="A1" s="10" t="s">
        <v>33</v>
      </c>
    </row>
    <row r="3" spans="1:3" x14ac:dyDescent="0.25">
      <c r="A3" s="8" t="s">
        <v>536</v>
      </c>
      <c r="B3" s="8" t="s">
        <v>537</v>
      </c>
      <c r="C3" s="8" t="s">
        <v>538</v>
      </c>
    </row>
    <row r="4" spans="1:3" x14ac:dyDescent="0.25">
      <c r="A4" s="97" t="s">
        <v>34</v>
      </c>
      <c r="B4" s="95" t="s">
        <v>35</v>
      </c>
      <c r="C4" s="4" t="s">
        <v>539</v>
      </c>
    </row>
    <row r="5" spans="1:3" x14ac:dyDescent="0.25">
      <c r="A5" s="97" t="s">
        <v>36</v>
      </c>
      <c r="B5" s="95" t="s">
        <v>37</v>
      </c>
      <c r="C5" s="4" t="s">
        <v>539</v>
      </c>
    </row>
    <row r="6" spans="1:3" x14ac:dyDescent="0.25">
      <c r="A6" s="97" t="s">
        <v>38</v>
      </c>
      <c r="B6" s="95" t="s">
        <v>540</v>
      </c>
      <c r="C6" s="4" t="s">
        <v>541</v>
      </c>
    </row>
    <row r="7" spans="1:3" x14ac:dyDescent="0.25">
      <c r="A7" s="97" t="s">
        <v>39</v>
      </c>
      <c r="B7" s="95" t="s">
        <v>40</v>
      </c>
      <c r="C7" s="95" t="s">
        <v>542</v>
      </c>
    </row>
    <row r="8" spans="1:3" x14ac:dyDescent="0.25">
      <c r="A8" s="97" t="s">
        <v>41</v>
      </c>
      <c r="B8" s="95" t="s">
        <v>42</v>
      </c>
      <c r="C8" s="4" t="s">
        <v>539</v>
      </c>
    </row>
    <row r="9" spans="1:3" x14ac:dyDescent="0.25">
      <c r="A9" s="97" t="s">
        <v>43</v>
      </c>
      <c r="B9" s="95" t="s">
        <v>543</v>
      </c>
      <c r="C9" s="4" t="s">
        <v>539</v>
      </c>
    </row>
    <row r="10" spans="1:3" x14ac:dyDescent="0.25">
      <c r="A10" s="97" t="s">
        <v>44</v>
      </c>
      <c r="B10" s="95" t="s">
        <v>45</v>
      </c>
      <c r="C10" s="4" t="s">
        <v>541</v>
      </c>
    </row>
    <row r="11" spans="1:3" x14ac:dyDescent="0.25">
      <c r="A11" s="97" t="s">
        <v>46</v>
      </c>
      <c r="B11" s="95" t="s">
        <v>47</v>
      </c>
      <c r="C11" s="4" t="s">
        <v>541</v>
      </c>
    </row>
    <row r="12" spans="1:3" x14ac:dyDescent="0.25">
      <c r="A12" s="98" t="s">
        <v>48</v>
      </c>
      <c r="B12" s="95" t="s">
        <v>544</v>
      </c>
      <c r="C12" s="96" t="s">
        <v>541</v>
      </c>
    </row>
    <row r="13" spans="1:3" x14ac:dyDescent="0.25">
      <c r="A13" s="98" t="s">
        <v>49</v>
      </c>
      <c r="B13" s="95" t="s">
        <v>545</v>
      </c>
      <c r="C13" s="96" t="s">
        <v>539</v>
      </c>
    </row>
    <row r="14" spans="1:3" x14ac:dyDescent="0.25">
      <c r="A14" s="97" t="s">
        <v>50</v>
      </c>
      <c r="B14" s="95" t="s">
        <v>546</v>
      </c>
      <c r="C14" s="4" t="s">
        <v>541</v>
      </c>
    </row>
    <row r="15" spans="1:3" x14ac:dyDescent="0.25">
      <c r="A15" s="97" t="s">
        <v>51</v>
      </c>
      <c r="B15" s="95" t="s">
        <v>547</v>
      </c>
      <c r="C15" s="4" t="s">
        <v>548</v>
      </c>
    </row>
    <row r="16" spans="1:3" x14ac:dyDescent="0.25">
      <c r="A16" s="97" t="s">
        <v>52</v>
      </c>
      <c r="B16" s="95" t="s">
        <v>549</v>
      </c>
      <c r="C16" s="4" t="s">
        <v>541</v>
      </c>
    </row>
    <row r="17" spans="1:3" x14ac:dyDescent="0.25">
      <c r="A17" s="97" t="s">
        <v>53</v>
      </c>
      <c r="B17" s="95" t="s">
        <v>550</v>
      </c>
      <c r="C17" s="4" t="s">
        <v>548</v>
      </c>
    </row>
    <row r="18" spans="1:3" x14ac:dyDescent="0.25">
      <c r="A18" s="97" t="s">
        <v>54</v>
      </c>
      <c r="B18" s="95" t="s">
        <v>551</v>
      </c>
      <c r="C18" s="4" t="s">
        <v>539</v>
      </c>
    </row>
    <row r="19" spans="1:3" x14ac:dyDescent="0.25">
      <c r="A19" s="97" t="s">
        <v>55</v>
      </c>
      <c r="B19" s="95" t="s">
        <v>552</v>
      </c>
      <c r="C19" s="4" t="s">
        <v>541</v>
      </c>
    </row>
    <row r="20" spans="1:3" x14ac:dyDescent="0.25">
      <c r="A20" s="97" t="s">
        <v>56</v>
      </c>
      <c r="B20" s="95" t="s">
        <v>57</v>
      </c>
      <c r="C20" s="4" t="s">
        <v>539</v>
      </c>
    </row>
    <row r="21" spans="1:3" x14ac:dyDescent="0.25">
      <c r="A21" s="97" t="s">
        <v>58</v>
      </c>
      <c r="B21" s="95" t="s">
        <v>553</v>
      </c>
      <c r="C21" s="4" t="s">
        <v>541</v>
      </c>
    </row>
    <row r="22" spans="1:3" x14ac:dyDescent="0.25">
      <c r="A22" s="97" t="s">
        <v>59</v>
      </c>
      <c r="B22" s="95" t="s">
        <v>554</v>
      </c>
      <c r="C22" s="4" t="s">
        <v>541</v>
      </c>
    </row>
    <row r="23" spans="1:3" x14ac:dyDescent="0.25">
      <c r="A23" s="97" t="s">
        <v>60</v>
      </c>
      <c r="B23" s="95" t="s">
        <v>61</v>
      </c>
      <c r="C23" s="4" t="s">
        <v>542</v>
      </c>
    </row>
    <row r="24" spans="1:3" x14ac:dyDescent="0.25">
      <c r="A24" s="97" t="s">
        <v>62</v>
      </c>
      <c r="B24" s="95" t="s">
        <v>555</v>
      </c>
      <c r="C24" s="4" t="s">
        <v>541</v>
      </c>
    </row>
    <row r="25" spans="1:3" x14ac:dyDescent="0.25">
      <c r="A25" s="97" t="s">
        <v>63</v>
      </c>
      <c r="B25" s="95" t="s">
        <v>64</v>
      </c>
      <c r="C25" s="4" t="s">
        <v>539</v>
      </c>
    </row>
    <row r="26" spans="1:3" x14ac:dyDescent="0.25">
      <c r="A26" s="97" t="s">
        <v>65</v>
      </c>
      <c r="B26" s="95" t="s">
        <v>556</v>
      </c>
      <c r="C26" s="4" t="s">
        <v>541</v>
      </c>
    </row>
    <row r="27" spans="1:3" x14ac:dyDescent="0.25">
      <c r="A27" s="97" t="s">
        <v>66</v>
      </c>
      <c r="B27" s="95" t="s">
        <v>67</v>
      </c>
      <c r="C27" s="4" t="s">
        <v>541</v>
      </c>
    </row>
    <row r="28" spans="1:3" x14ac:dyDescent="0.25">
      <c r="A28" s="97" t="s">
        <v>68</v>
      </c>
      <c r="B28" s="95" t="s">
        <v>69</v>
      </c>
      <c r="C28" s="4" t="s">
        <v>541</v>
      </c>
    </row>
    <row r="29" spans="1:3" x14ac:dyDescent="0.25">
      <c r="A29" s="97" t="s">
        <v>70</v>
      </c>
      <c r="B29" s="95" t="s">
        <v>557</v>
      </c>
      <c r="C29" s="4" t="s">
        <v>541</v>
      </c>
    </row>
    <row r="30" spans="1:3" x14ac:dyDescent="0.25">
      <c r="A30" s="97" t="s">
        <v>71</v>
      </c>
      <c r="B30" s="95" t="s">
        <v>558</v>
      </c>
      <c r="C30" s="4" t="s">
        <v>539</v>
      </c>
    </row>
    <row r="31" spans="1:3" x14ac:dyDescent="0.25">
      <c r="A31" s="97" t="s">
        <v>72</v>
      </c>
      <c r="B31" s="95" t="s">
        <v>559</v>
      </c>
      <c r="C31" s="4" t="s">
        <v>541</v>
      </c>
    </row>
    <row r="32" spans="1:3" x14ac:dyDescent="0.25">
      <c r="A32" s="97" t="s">
        <v>73</v>
      </c>
      <c r="B32" s="95" t="s">
        <v>560</v>
      </c>
      <c r="C32" s="4" t="s">
        <v>541</v>
      </c>
    </row>
    <row r="33" spans="1:3" x14ac:dyDescent="0.25">
      <c r="A33" s="97" t="s">
        <v>74</v>
      </c>
      <c r="B33" s="95" t="s">
        <v>561</v>
      </c>
      <c r="C33" s="4" t="s">
        <v>539</v>
      </c>
    </row>
    <row r="34" spans="1:3" x14ac:dyDescent="0.25">
      <c r="A34" s="97" t="s">
        <v>75</v>
      </c>
      <c r="B34" s="95" t="s">
        <v>562</v>
      </c>
      <c r="C34" s="4" t="s">
        <v>539</v>
      </c>
    </row>
    <row r="35" spans="1:3" x14ac:dyDescent="0.25">
      <c r="A35" s="97" t="s">
        <v>76</v>
      </c>
      <c r="B35" s="95" t="s">
        <v>563</v>
      </c>
      <c r="C35" s="4" t="s">
        <v>541</v>
      </c>
    </row>
    <row r="36" spans="1:3" x14ac:dyDescent="0.25">
      <c r="A36" s="97" t="s">
        <v>571</v>
      </c>
      <c r="B36" s="95" t="s">
        <v>564</v>
      </c>
      <c r="C36" s="4" t="s">
        <v>541</v>
      </c>
    </row>
    <row r="37" spans="1:3" x14ac:dyDescent="0.25">
      <c r="A37" s="97" t="s">
        <v>572</v>
      </c>
      <c r="B37" s="95" t="s">
        <v>565</v>
      </c>
      <c r="C37" s="4" t="s">
        <v>541</v>
      </c>
    </row>
    <row r="38" spans="1:3" x14ac:dyDescent="0.25">
      <c r="A38" s="97" t="s">
        <v>507</v>
      </c>
      <c r="B38" s="95" t="s">
        <v>566</v>
      </c>
      <c r="C38" s="4" t="s">
        <v>541</v>
      </c>
    </row>
    <row r="39" spans="1:3" x14ac:dyDescent="0.25">
      <c r="A39" s="97" t="s">
        <v>573</v>
      </c>
      <c r="B39" s="95" t="s">
        <v>567</v>
      </c>
      <c r="C39" s="4" t="s">
        <v>539</v>
      </c>
    </row>
    <row r="40" spans="1:3" x14ac:dyDescent="0.25">
      <c r="A40" s="97" t="s">
        <v>574</v>
      </c>
      <c r="B40" s="95" t="s">
        <v>568</v>
      </c>
      <c r="C40" s="4" t="s">
        <v>541</v>
      </c>
    </row>
    <row r="41" spans="1:3" x14ac:dyDescent="0.25">
      <c r="A41" s="97" t="s">
        <v>575</v>
      </c>
      <c r="B41" s="95" t="s">
        <v>569</v>
      </c>
      <c r="C41" s="4" t="s">
        <v>541</v>
      </c>
    </row>
    <row r="42" spans="1:3" x14ac:dyDescent="0.25">
      <c r="A42" s="97" t="s">
        <v>576</v>
      </c>
      <c r="B42" s="95" t="s">
        <v>570</v>
      </c>
      <c r="C42" s="4" t="s">
        <v>539</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activeCell="B21" sqref="B21"/>
    </sheetView>
  </sheetViews>
  <sheetFormatPr baseColWidth="10" defaultRowHeight="15" x14ac:dyDescent="0.25"/>
  <cols>
    <col min="1" max="1" width="8.28515625" style="12" bestFit="1" customWidth="1"/>
    <col min="2" max="2" width="46" customWidth="1"/>
    <col min="3" max="3" width="11.5703125" customWidth="1"/>
  </cols>
  <sheetData>
    <row r="1" spans="1:2" ht="15.75" x14ac:dyDescent="0.25">
      <c r="A1" s="13" t="s">
        <v>77</v>
      </c>
    </row>
    <row r="3" spans="1:2" x14ac:dyDescent="0.25">
      <c r="A3" s="9" t="s">
        <v>78</v>
      </c>
      <c r="B3" s="8" t="s">
        <v>79</v>
      </c>
    </row>
    <row r="4" spans="1:2" ht="30" x14ac:dyDescent="0.25">
      <c r="A4" s="16" t="s">
        <v>84</v>
      </c>
      <c r="B4" s="11" t="s">
        <v>80</v>
      </c>
    </row>
    <row r="5" spans="1:2" x14ac:dyDescent="0.25">
      <c r="A5" s="17" t="s">
        <v>85</v>
      </c>
      <c r="B5" s="4" t="s">
        <v>81</v>
      </c>
    </row>
    <row r="6" spans="1:2" x14ac:dyDescent="0.25">
      <c r="A6" s="17" t="s">
        <v>86</v>
      </c>
      <c r="B6" s="4" t="s">
        <v>82</v>
      </c>
    </row>
    <row r="7" spans="1:2" ht="30" x14ac:dyDescent="0.25">
      <c r="A7" s="16" t="s">
        <v>87</v>
      </c>
      <c r="B7" s="11" t="s">
        <v>83</v>
      </c>
    </row>
  </sheetData>
  <pageMargins left="0.7" right="0.7" top="0.75" bottom="0.75" header="0.3" footer="0.3"/>
  <pageSetup paperSize="9"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11"/>
  <sheetViews>
    <sheetView workbookViewId="0">
      <selection activeCell="G7" sqref="G7"/>
    </sheetView>
  </sheetViews>
  <sheetFormatPr baseColWidth="10" defaultRowHeight="15" x14ac:dyDescent="0.25"/>
  <cols>
    <col min="1" max="1" width="23.42578125" customWidth="1"/>
    <col min="2" max="2" width="26.42578125" customWidth="1"/>
    <col min="3" max="3" width="26.42578125" bestFit="1" customWidth="1"/>
  </cols>
  <sheetData>
    <row r="2" spans="1:3" x14ac:dyDescent="0.25">
      <c r="A2" s="99" t="s">
        <v>577</v>
      </c>
      <c r="B2" s="99"/>
      <c r="C2" s="99"/>
    </row>
    <row r="4" spans="1:3" x14ac:dyDescent="0.25">
      <c r="A4" s="100" t="s">
        <v>578</v>
      </c>
      <c r="B4" s="100" t="s">
        <v>579</v>
      </c>
      <c r="C4" s="100" t="s">
        <v>580</v>
      </c>
    </row>
    <row r="5" spans="1:3" ht="45" x14ac:dyDescent="0.25">
      <c r="A5" s="123" t="s">
        <v>581</v>
      </c>
      <c r="B5" s="7" t="s">
        <v>582</v>
      </c>
      <c r="C5" s="96" t="s">
        <v>583</v>
      </c>
    </row>
    <row r="6" spans="1:3" ht="60" x14ac:dyDescent="0.25">
      <c r="A6" s="124"/>
      <c r="B6" s="7" t="s">
        <v>584</v>
      </c>
      <c r="C6" s="96" t="s">
        <v>585</v>
      </c>
    </row>
    <row r="7" spans="1:3" ht="75" x14ac:dyDescent="0.25">
      <c r="A7" s="124"/>
      <c r="B7" s="101" t="s">
        <v>586</v>
      </c>
      <c r="C7" s="7" t="s">
        <v>587</v>
      </c>
    </row>
    <row r="8" spans="1:3" ht="60" x14ac:dyDescent="0.25">
      <c r="A8" s="123" t="s">
        <v>588</v>
      </c>
      <c r="B8" s="7" t="s">
        <v>582</v>
      </c>
      <c r="C8" s="7" t="s">
        <v>589</v>
      </c>
    </row>
    <row r="9" spans="1:3" ht="45" x14ac:dyDescent="0.25">
      <c r="A9" s="124"/>
      <c r="B9" s="7" t="s">
        <v>590</v>
      </c>
      <c r="C9" s="7" t="s">
        <v>591</v>
      </c>
    </row>
    <row r="10" spans="1:3" ht="30" x14ac:dyDescent="0.25">
      <c r="A10" s="124"/>
      <c r="B10" s="7" t="s">
        <v>592</v>
      </c>
      <c r="C10" s="7" t="s">
        <v>593</v>
      </c>
    </row>
    <row r="11" spans="1:3" ht="45" x14ac:dyDescent="0.25">
      <c r="A11" s="102" t="s">
        <v>594</v>
      </c>
      <c r="B11" s="7" t="s">
        <v>595</v>
      </c>
      <c r="C11" s="7" t="s">
        <v>596</v>
      </c>
    </row>
  </sheetData>
  <mergeCells count="2">
    <mergeCell ref="A5:A7"/>
    <mergeCell ref="A8:A10"/>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7"/>
  <sheetViews>
    <sheetView workbookViewId="0">
      <selection activeCell="D8" sqref="D8"/>
    </sheetView>
  </sheetViews>
  <sheetFormatPr baseColWidth="10" defaultRowHeight="15" x14ac:dyDescent="0.25"/>
  <cols>
    <col min="1" max="1" width="23.140625" customWidth="1"/>
    <col min="2" max="2" width="60.85546875" customWidth="1"/>
  </cols>
  <sheetData>
    <row r="2" spans="1:2" x14ac:dyDescent="0.25">
      <c r="A2" s="99" t="s">
        <v>597</v>
      </c>
    </row>
    <row r="4" spans="1:2" x14ac:dyDescent="0.25">
      <c r="A4" s="8" t="s">
        <v>578</v>
      </c>
      <c r="B4" s="8" t="s">
        <v>598</v>
      </c>
    </row>
    <row r="5" spans="1:2" ht="75" x14ac:dyDescent="0.25">
      <c r="A5" s="96" t="s">
        <v>599</v>
      </c>
      <c r="B5" s="7" t="s">
        <v>600</v>
      </c>
    </row>
    <row r="6" spans="1:2" ht="60" x14ac:dyDescent="0.25">
      <c r="A6" s="101" t="s">
        <v>588</v>
      </c>
      <c r="B6" s="103" t="s">
        <v>601</v>
      </c>
    </row>
    <row r="7" spans="1:2" ht="45" x14ac:dyDescent="0.25">
      <c r="A7" s="101" t="s">
        <v>602</v>
      </c>
      <c r="B7" s="7" t="s">
        <v>603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workbookViewId="0">
      <selection activeCell="A5" sqref="A5"/>
    </sheetView>
  </sheetViews>
  <sheetFormatPr baseColWidth="10" defaultRowHeight="15" x14ac:dyDescent="0.25"/>
  <cols>
    <col min="1" max="1" width="19.7109375" bestFit="1" customWidth="1"/>
    <col min="2" max="2" width="10.140625" style="1" bestFit="1" customWidth="1"/>
    <col min="3" max="3" width="20.85546875" style="3" bestFit="1" customWidth="1"/>
    <col min="4" max="4" width="69.42578125" customWidth="1"/>
  </cols>
  <sheetData>
    <row r="1" spans="1:4" x14ac:dyDescent="0.25">
      <c r="A1" s="8" t="s">
        <v>1</v>
      </c>
      <c r="B1" s="8" t="s">
        <v>2</v>
      </c>
      <c r="C1" s="9" t="s">
        <v>3</v>
      </c>
      <c r="D1" s="8" t="s">
        <v>0</v>
      </c>
    </row>
    <row r="2" spans="1:4" x14ac:dyDescent="0.25">
      <c r="A2" s="4" t="s">
        <v>4</v>
      </c>
      <c r="B2" s="5">
        <v>1</v>
      </c>
      <c r="C2" s="6" t="s">
        <v>9</v>
      </c>
      <c r="D2" s="7" t="s">
        <v>14</v>
      </c>
    </row>
    <row r="3" spans="1:4" ht="30" x14ac:dyDescent="0.25">
      <c r="A3" s="4" t="s">
        <v>5</v>
      </c>
      <c r="B3" s="5">
        <v>11</v>
      </c>
      <c r="C3" s="6" t="s">
        <v>10</v>
      </c>
      <c r="D3" s="7" t="s">
        <v>15</v>
      </c>
    </row>
    <row r="4" spans="1:4" ht="45" x14ac:dyDescent="0.25">
      <c r="A4" s="4" t="s">
        <v>6</v>
      </c>
      <c r="B4" s="5">
        <v>35</v>
      </c>
      <c r="C4" s="6" t="s">
        <v>11</v>
      </c>
      <c r="D4" s="7" t="s">
        <v>16</v>
      </c>
    </row>
    <row r="5" spans="1:4" ht="75" x14ac:dyDescent="0.25">
      <c r="A5" s="4" t="s">
        <v>7</v>
      </c>
      <c r="B5" s="5">
        <v>6</v>
      </c>
      <c r="C5" s="6" t="s">
        <v>12</v>
      </c>
      <c r="D5" s="7" t="s">
        <v>17</v>
      </c>
    </row>
    <row r="6" spans="1:4" ht="43.5" x14ac:dyDescent="0.25">
      <c r="A6" s="4" t="s">
        <v>8</v>
      </c>
      <c r="B6" s="5">
        <v>15</v>
      </c>
      <c r="C6" s="6" t="s">
        <v>13</v>
      </c>
      <c r="D6" s="7" t="s">
        <v>18</v>
      </c>
    </row>
    <row r="7" spans="1:4" x14ac:dyDescent="0.25">
      <c r="D7" s="2"/>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zoomScaleNormal="100" workbookViewId="0">
      <selection activeCell="D12" sqref="D12"/>
    </sheetView>
  </sheetViews>
  <sheetFormatPr baseColWidth="10" defaultRowHeight="15" x14ac:dyDescent="0.25"/>
  <cols>
    <col min="1" max="1" width="34.85546875" customWidth="1"/>
    <col min="2" max="2" width="10.42578125" style="1" bestFit="1" customWidth="1"/>
    <col min="3" max="3" width="20.85546875" style="3" bestFit="1" customWidth="1"/>
    <col min="4" max="4" width="75.5703125" customWidth="1"/>
  </cols>
  <sheetData>
    <row r="1" spans="1:4" x14ac:dyDescent="0.25">
      <c r="A1" s="8" t="s">
        <v>1</v>
      </c>
      <c r="B1" s="8" t="s">
        <v>2</v>
      </c>
      <c r="C1" s="9" t="s">
        <v>3</v>
      </c>
      <c r="D1" s="8" t="s">
        <v>0</v>
      </c>
    </row>
    <row r="2" spans="1:4" ht="30" x14ac:dyDescent="0.25">
      <c r="A2" s="89" t="s">
        <v>512</v>
      </c>
      <c r="B2" s="91">
        <v>1</v>
      </c>
      <c r="C2" s="92" t="s">
        <v>9</v>
      </c>
      <c r="D2" s="90" t="s">
        <v>513</v>
      </c>
    </row>
    <row r="3" spans="1:4" ht="25.5" x14ac:dyDescent="0.25">
      <c r="A3" s="84" t="s">
        <v>19</v>
      </c>
      <c r="B3" s="85">
        <v>11</v>
      </c>
      <c r="C3" s="86" t="s">
        <v>10</v>
      </c>
      <c r="D3" s="87" t="s">
        <v>26</v>
      </c>
    </row>
    <row r="4" spans="1:4" ht="75" x14ac:dyDescent="0.25">
      <c r="A4" s="89" t="s">
        <v>514</v>
      </c>
      <c r="B4" s="91">
        <v>35</v>
      </c>
      <c r="C4" s="92" t="s">
        <v>11</v>
      </c>
      <c r="D4" s="90" t="s">
        <v>515</v>
      </c>
    </row>
    <row r="5" spans="1:4" ht="25.5" x14ac:dyDescent="0.25">
      <c r="A5" s="84" t="s">
        <v>20</v>
      </c>
      <c r="B5" s="85">
        <v>9</v>
      </c>
      <c r="C5" s="86" t="s">
        <v>516</v>
      </c>
      <c r="D5" s="87" t="s">
        <v>27</v>
      </c>
    </row>
    <row r="6" spans="1:4" ht="25.5" x14ac:dyDescent="0.25">
      <c r="A6" s="84" t="s">
        <v>21</v>
      </c>
      <c r="B6" s="85">
        <v>3</v>
      </c>
      <c r="C6" s="86" t="s">
        <v>517</v>
      </c>
      <c r="D6" s="87" t="s">
        <v>28</v>
      </c>
    </row>
    <row r="7" spans="1:4" x14ac:dyDescent="0.25">
      <c r="A7" s="88" t="s">
        <v>22</v>
      </c>
      <c r="B7" s="85">
        <v>11</v>
      </c>
      <c r="C7" s="86" t="s">
        <v>518</v>
      </c>
      <c r="D7" s="87" t="s">
        <v>29</v>
      </c>
    </row>
    <row r="8" spans="1:4" ht="38.25" x14ac:dyDescent="0.25">
      <c r="A8" s="88" t="s">
        <v>23</v>
      </c>
      <c r="B8" s="85">
        <v>15</v>
      </c>
      <c r="C8" s="86" t="s">
        <v>519</v>
      </c>
      <c r="D8" s="87" t="s">
        <v>30</v>
      </c>
    </row>
    <row r="9" spans="1:4" ht="25.5" x14ac:dyDescent="0.25">
      <c r="A9" s="87" t="s">
        <v>24</v>
      </c>
      <c r="B9" s="85">
        <v>2</v>
      </c>
      <c r="C9" s="86" t="s">
        <v>520</v>
      </c>
      <c r="D9" s="87" t="s">
        <v>31</v>
      </c>
    </row>
    <row r="10" spans="1:4" ht="89.25" x14ac:dyDescent="0.25">
      <c r="A10" s="88" t="s">
        <v>25</v>
      </c>
      <c r="B10" s="85">
        <v>6</v>
      </c>
      <c r="C10" s="86" t="s">
        <v>521</v>
      </c>
      <c r="D10" s="87" t="s">
        <v>32</v>
      </c>
    </row>
    <row r="11" spans="1:4" ht="120" x14ac:dyDescent="0.25">
      <c r="A11" s="89" t="s">
        <v>522</v>
      </c>
      <c r="B11" s="91">
        <v>2</v>
      </c>
      <c r="C11" s="92" t="s">
        <v>525</v>
      </c>
      <c r="D11" s="90" t="s">
        <v>530</v>
      </c>
    </row>
    <row r="12" spans="1:4" ht="60" x14ac:dyDescent="0.25">
      <c r="A12" s="89" t="s">
        <v>523</v>
      </c>
      <c r="B12" s="91">
        <v>4</v>
      </c>
      <c r="C12" s="92" t="s">
        <v>526</v>
      </c>
      <c r="D12" s="90" t="s">
        <v>531</v>
      </c>
    </row>
    <row r="13" spans="1:4" x14ac:dyDescent="0.25">
      <c r="A13" s="89" t="s">
        <v>524</v>
      </c>
      <c r="B13" s="91">
        <v>8</v>
      </c>
      <c r="C13" s="92" t="s">
        <v>527</v>
      </c>
      <c r="D13" s="90" t="s">
        <v>532</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9</vt:i4>
      </vt:variant>
    </vt:vector>
  </HeadingPairs>
  <TitlesOfParts>
    <vt:vector size="9" baseType="lpstr">
      <vt:lpstr>INSTRUCCIONES</vt:lpstr>
      <vt:lpstr>INPUT</vt:lpstr>
      <vt:lpstr>CTAS DETRACCION</vt:lpstr>
      <vt:lpstr>TABLA 5.4</vt:lpstr>
      <vt:lpstr>TABLA 5.5</vt:lpstr>
      <vt:lpstr>TABLA 5.6</vt:lpstr>
      <vt:lpstr>TABLA 5.7</vt:lpstr>
      <vt:lpstr>DETALLE_CABECERA</vt:lpstr>
      <vt:lpstr>DETALLE_DETALLE</vt:lpstr>
    </vt:vector>
  </TitlesOfParts>
  <Company>Toshiba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Analista</dc:creator>
  <cp:lastModifiedBy>Jonathan Gutierrez</cp:lastModifiedBy>
  <cp:lastPrinted>2015-01-26T20:30:34Z</cp:lastPrinted>
  <dcterms:created xsi:type="dcterms:W3CDTF">2013-05-20T19:45:08Z</dcterms:created>
  <dcterms:modified xsi:type="dcterms:W3CDTF">2015-02-25T20:24:54Z</dcterms:modified>
</cp:coreProperties>
</file>