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 firstSheet="1" activeTab="4"/>
  </bookViews>
  <sheets>
    <sheet name="HKD_010_BasisSwapQuotes" sheetId="8" r:id="rId1"/>
    <sheet name="HKD_010_DepoFRAFuturesQuotes" sheetId="15" r:id="rId2"/>
    <sheet name="HKD_010_SwapQuotes" sheetId="21" r:id="rId3"/>
    <sheet name="HKD_015_SyntheticQuotes" sheetId="27" r:id="rId4"/>
    <sheet name="HKD_020_FuturesConvAdjQuotes" sheetId="35" r:id="rId5"/>
    <sheet name="StyleTemplate" sheetId="4" r:id="rId6"/>
  </sheets>
  <definedNames>
    <definedName name="Currency" localSheetId="1">HKD_010_DepoFRAFuturesQuotes!$D$14</definedName>
    <definedName name="Currency" localSheetId="2">HKD_010_SwapQuotes!$D$14</definedName>
    <definedName name="Currency" localSheetId="3">HKD_015_SyntheticQuotes!$D$14</definedName>
    <definedName name="Currency" localSheetId="4">HKD_020_FuturesConvAdjQuotes!$D$14</definedName>
    <definedName name="Currency">HKD_010_BasisSwapQuotes!$D$14</definedName>
    <definedName name="FamilyName" localSheetId="4">HKD_020_FuturesConvAdjQuotes!$D$15</definedName>
    <definedName name="FamilyName">#REF!</definedName>
    <definedName name="FileOverwrite" localSheetId="1">HKD_010_DepoFRAFuturesQuotes!$D$9</definedName>
    <definedName name="FileOverwrite" localSheetId="2">HKD_010_SwapQuotes!$D$9</definedName>
    <definedName name="FileOverwrite" localSheetId="3">HKD_015_SyntheticQuotes!$D$9</definedName>
    <definedName name="FileOverwrite" localSheetId="4">HKD_020_FuturesConvAdjQuotes!$D$9</definedName>
    <definedName name="FileOverwrite">HKD_010_BasisSwapQuotes!$D$9</definedName>
    <definedName name="FixingType">#REF!</definedName>
    <definedName name="IborIndex" localSheetId="4">HKD_020_FuturesConvAdjQuotes!$F$24</definedName>
    <definedName name="MeanReversion" localSheetId="4">HKD_020_FuturesConvAdjQuotes!$F$23</definedName>
    <definedName name="Months" localSheetId="3">HKD_015_SyntheticQuotes!$B$26</definedName>
    <definedName name="ObjectOverwrite" localSheetId="1">HKD_010_DepoFRAFuturesQuotes!$D$6</definedName>
    <definedName name="ObjectOverwrite" localSheetId="2">HKD_010_SwapQuotes!$D$6</definedName>
    <definedName name="ObjectOverwrite" localSheetId="3">HKD_015_SyntheticQuotes!$D$6</definedName>
    <definedName name="ObjectOverwrite" localSheetId="4">HKD_020_FuturesConvAdjQuotes!$D$6</definedName>
    <definedName name="ObjectOverwrite">HKD_010_BasisSwapQuotes!$D$6</definedName>
    <definedName name="Permanent" localSheetId="1">HKD_010_DepoFRAFuturesQuotes!$D$5</definedName>
    <definedName name="Permanent" localSheetId="2">HKD_010_SwapQuotes!$D$5</definedName>
    <definedName name="Permanent" localSheetId="3">HKD_015_SyntheticQuotes!$D$5</definedName>
    <definedName name="Permanent" localSheetId="4">HKD_020_FuturesConvAdjQuotes!$D$5</definedName>
    <definedName name="Permanent">HKD_010_BasisSwapQuotes!$D$5</definedName>
    <definedName name="PriceTickValue" localSheetId="1">HKD_010_DepoFRAFuturesQuotes!$D$17</definedName>
    <definedName name="PriceTickValue" localSheetId="2">HKD_010_SwapQuotes!$D$17</definedName>
    <definedName name="PriceTickValue" localSheetId="4">HKD_020_FuturesConvAdjQuotes!$D$18</definedName>
    <definedName name="PriceTickValue">HKD_010_BasisSwapQuotes!$D$17</definedName>
    <definedName name="qlxlProgramColumns" localSheetId="5">StyleTemplate!$A:$E</definedName>
    <definedName name="qlxlProgramRows" localSheetId="5">StyleTemplate!$1:$10</definedName>
    <definedName name="qlxlWorksheetType" localSheetId="5">""</definedName>
    <definedName name="QuoteSuffix" localSheetId="1">HKD_010_DepoFRAFuturesQuotes!$D$15</definedName>
    <definedName name="QuoteSuffix" localSheetId="2">HKD_010_SwapQuotes!$D$15</definedName>
    <definedName name="QuoteSuffix" localSheetId="3">HKD_015_SyntheticQuotes!$D$15</definedName>
    <definedName name="QuoteSuffix" localSheetId="4">HKD_020_FuturesConvAdjQuotes!$D$16</definedName>
    <definedName name="QuoteSuffix">HKD_010_BasisSwapQuotes!$D$15</definedName>
    <definedName name="RateTickValue" localSheetId="1">HKD_010_DepoFRAFuturesQuotes!$D$16</definedName>
    <definedName name="RateTickValue" localSheetId="2">HKD_010_SwapQuotes!$D$16</definedName>
    <definedName name="RateTickValue" localSheetId="3">HKD_015_SyntheticQuotes!$D$16</definedName>
    <definedName name="RateTickValue" localSheetId="4">HKD_020_FuturesConvAdjQuotes!$D$17</definedName>
    <definedName name="RateTickValue">HKD_010_BasisSwapQuotes!$D$16</definedName>
    <definedName name="SerializationPath" localSheetId="1">HKD_010_DepoFRAFuturesQuotes!$D$8</definedName>
    <definedName name="SerializationPath" localSheetId="2">HKD_010_SwapQuotes!$D$8</definedName>
    <definedName name="SerializationPath" localSheetId="3">HKD_015_SyntheticQuotes!$D$8</definedName>
    <definedName name="SerializationPath" localSheetId="4">HKD_020_FuturesConvAdjQuotes!$D$8</definedName>
    <definedName name="SerializationPath">HKD_010_BasisSwapQuotes!$D$8</definedName>
    <definedName name="Serialize" localSheetId="1">HKD_010_DepoFRAFuturesQuotes!$D$7</definedName>
    <definedName name="Serialize" localSheetId="2">HKD_010_SwapQuotes!$D$7</definedName>
    <definedName name="Serialize" localSheetId="3">HKD_015_SyntheticQuotes!$D$7</definedName>
    <definedName name="Serialize" localSheetId="4">HKD_020_FuturesConvAdjQuotes!$D$7</definedName>
    <definedName name="Serialize">HKD_010_BasisSwapQuotes!$D$7</definedName>
    <definedName name="SwapMainSetConventions">HKD_010_SwapQuotes!$J$144:$L$151</definedName>
    <definedName name="SwapSecondarySetConventions">HKD_010_SwapQuotes!$J$186:$L$190</definedName>
    <definedName name="Tenor" localSheetId="3">HKD_015_SyntheticQuotes!$C$19</definedName>
    <definedName name="Tenor2">HKD_015_SyntheticQuotes!$C$26</definedName>
    <definedName name="Tenor3">HKD_015_SyntheticQuotes!$C$39</definedName>
    <definedName name="Tenor4">HKD_015_SyntheticQuotes!$C$55</definedName>
    <definedName name="Tenor5">HKD_015_SyntheticQuotes!$C$73</definedName>
    <definedName name="Trigger" localSheetId="1">HKD_010_DepoFRAFuturesQuotes!$D$4</definedName>
    <definedName name="Trigger" localSheetId="2">HKD_010_SwapQuotes!$D$4</definedName>
    <definedName name="Trigger" localSheetId="3">HKD_015_SyntheticQuotes!$D$4</definedName>
    <definedName name="Trigger" localSheetId="4">HKD_020_FuturesConvAdjQuotes!$D$4</definedName>
    <definedName name="Trigger">HKD_010_BasisSwapQuotes!$D$4</definedName>
    <definedName name="Volatility" localSheetId="4">HKD_020_FuturesConvAdjQuotes!$F$22</definedName>
  </definedNames>
  <calcPr calcId="145621"/>
</workbook>
</file>

<file path=xl/calcChain.xml><?xml version="1.0" encoding="utf-8"?>
<calcChain xmlns="http://schemas.openxmlformats.org/spreadsheetml/2006/main">
  <c r="F150" i="35" l="1"/>
  <c r="F151" i="35"/>
  <c r="F152" i="35"/>
  <c r="F154" i="35"/>
  <c r="D155" i="35" a="1"/>
  <c r="D156" i="35" l="1"/>
  <c r="D160" i="35"/>
  <c r="E160" i="35" s="1"/>
  <c r="D157" i="35"/>
  <c r="D158" i="35"/>
  <c r="D155" i="35"/>
  <c r="D159" i="35"/>
  <c r="D161" i="35"/>
  <c r="E161" i="35" s="1"/>
  <c r="D162" i="35"/>
  <c r="E162" i="35" s="1"/>
  <c r="D163" i="35"/>
  <c r="E163" i="35" s="1"/>
  <c r="D164" i="35"/>
  <c r="F164" i="35" s="1"/>
  <c r="D165" i="35"/>
  <c r="E165" i="35" s="1"/>
  <c r="D166" i="35"/>
  <c r="F166" i="35" s="1"/>
  <c r="D167" i="35"/>
  <c r="E167" i="35" s="1"/>
  <c r="D168" i="35"/>
  <c r="F168" i="35" s="1"/>
  <c r="D169" i="35"/>
  <c r="E169" i="35" s="1"/>
  <c r="D170" i="35"/>
  <c r="E170" i="35" s="1"/>
  <c r="D171" i="35"/>
  <c r="E171" i="35" s="1"/>
  <c r="D172" i="35"/>
  <c r="F172" i="35" s="1"/>
  <c r="D173" i="35"/>
  <c r="F173" i="35" s="1"/>
  <c r="D174" i="35"/>
  <c r="E174" i="35" s="1"/>
  <c r="D175" i="35"/>
  <c r="E175" i="35" s="1"/>
  <c r="D176" i="35"/>
  <c r="F176" i="35" s="1"/>
  <c r="D177" i="35"/>
  <c r="E177" i="35" s="1"/>
  <c r="D178" i="35"/>
  <c r="F178" i="35" s="1"/>
  <c r="E178" i="35"/>
  <c r="D179" i="35"/>
  <c r="E179" i="35" s="1"/>
  <c r="D180" i="35"/>
  <c r="F180" i="35" s="1"/>
  <c r="D181" i="35"/>
  <c r="E181" i="35" s="1"/>
  <c r="D182" i="35"/>
  <c r="E182" i="35" s="1"/>
  <c r="D183" i="35"/>
  <c r="E183" i="35" s="1"/>
  <c r="D184" i="35"/>
  <c r="F184" i="35" s="1"/>
  <c r="D185" i="35"/>
  <c r="E185" i="35" s="1"/>
  <c r="D186" i="35"/>
  <c r="E186" i="35" s="1"/>
  <c r="D187" i="35"/>
  <c r="E187" i="35" s="1"/>
  <c r="D188" i="35"/>
  <c r="F188" i="35" s="1"/>
  <c r="D189" i="35"/>
  <c r="E189" i="35" s="1"/>
  <c r="D190" i="35"/>
  <c r="F190" i="35" s="1"/>
  <c r="D191" i="35"/>
  <c r="E191" i="35" s="1"/>
  <c r="D192" i="35"/>
  <c r="F192" i="35" s="1"/>
  <c r="D193" i="35"/>
  <c r="E193" i="35" s="1"/>
  <c r="D194" i="35"/>
  <c r="F194" i="35" s="1"/>
  <c r="D195" i="35"/>
  <c r="E195" i="35" s="1"/>
  <c r="D196" i="35"/>
  <c r="F196" i="35" s="1"/>
  <c r="D197" i="35"/>
  <c r="E197" i="35" s="1"/>
  <c r="F197" i="35"/>
  <c r="D198" i="35"/>
  <c r="F198" i="35" s="1"/>
  <c r="E198" i="35"/>
  <c r="D199" i="35"/>
  <c r="E199" i="35" s="1"/>
  <c r="D200" i="35"/>
  <c r="F200" i="35" s="1"/>
  <c r="D201" i="35"/>
  <c r="E201" i="35" s="1"/>
  <c r="D202" i="35"/>
  <c r="F202" i="35" s="1"/>
  <c r="D203" i="35"/>
  <c r="E203" i="35" s="1"/>
  <c r="D204" i="35"/>
  <c r="F204" i="35" s="1"/>
  <c r="D205" i="35"/>
  <c r="E205" i="35" s="1"/>
  <c r="D206" i="35"/>
  <c r="E206" i="35" s="1"/>
  <c r="D207" i="35"/>
  <c r="E207" i="35" s="1"/>
  <c r="D208" i="35"/>
  <c r="F208" i="35" s="1"/>
  <c r="D209" i="35"/>
  <c r="E209" i="35" s="1"/>
  <c r="D210" i="35"/>
  <c r="E210" i="35" s="1"/>
  <c r="D211" i="35"/>
  <c r="E211" i="35" s="1"/>
  <c r="D212" i="35"/>
  <c r="F212" i="35" s="1"/>
  <c r="D213" i="35"/>
  <c r="F213" i="35" s="1"/>
  <c r="E213" i="35"/>
  <c r="D214" i="35"/>
  <c r="E214" i="35" s="1"/>
  <c r="D215" i="35"/>
  <c r="E215" i="35" s="1"/>
  <c r="D216" i="35"/>
  <c r="F216" i="35" s="1"/>
  <c r="D217" i="35"/>
  <c r="E217" i="35" s="1"/>
  <c r="D218" i="35"/>
  <c r="E218" i="35" s="1"/>
  <c r="D219" i="35"/>
  <c r="E219" i="35" s="1"/>
  <c r="D220" i="35"/>
  <c r="F220" i="35" s="1"/>
  <c r="D221" i="35"/>
  <c r="F221" i="35" s="1"/>
  <c r="D222" i="35"/>
  <c r="E222" i="35" s="1"/>
  <c r="D223" i="35"/>
  <c r="E223" i="35" s="1"/>
  <c r="D224" i="35"/>
  <c r="F224" i="35" s="1"/>
  <c r="D225" i="35"/>
  <c r="E225" i="35" s="1"/>
  <c r="D226" i="35"/>
  <c r="E226" i="35" s="1"/>
  <c r="D227" i="35"/>
  <c r="E227" i="35" s="1"/>
  <c r="D228" i="35"/>
  <c r="F228" i="35" s="1"/>
  <c r="D229" i="35"/>
  <c r="E229" i="35" s="1"/>
  <c r="D230" i="35"/>
  <c r="F230" i="35" s="1"/>
  <c r="D231" i="35"/>
  <c r="E231" i="35" s="1"/>
  <c r="D232" i="35"/>
  <c r="F232" i="35" s="1"/>
  <c r="D233" i="35"/>
  <c r="E233" i="35" s="1"/>
  <c r="D234" i="35"/>
  <c r="E234" i="35" s="1"/>
  <c r="D235" i="35"/>
  <c r="E235" i="35" s="1"/>
  <c r="D236" i="35"/>
  <c r="F236" i="35" s="1"/>
  <c r="D237" i="35"/>
  <c r="F237" i="35" s="1"/>
  <c r="D238" i="35"/>
  <c r="E238" i="35" s="1"/>
  <c r="D239" i="35"/>
  <c r="E239" i="35" s="1"/>
  <c r="D240" i="35"/>
  <c r="F240" i="35" s="1"/>
  <c r="D241" i="35"/>
  <c r="E241" i="35" s="1"/>
  <c r="D242" i="35"/>
  <c r="E242" i="35" s="1"/>
  <c r="D243" i="35"/>
  <c r="E243" i="35" s="1"/>
  <c r="D244" i="35"/>
  <c r="F244" i="35" s="1"/>
  <c r="D245" i="35"/>
  <c r="E245" i="35" s="1"/>
  <c r="D246" i="35"/>
  <c r="E246" i="35" s="1"/>
  <c r="D247" i="35"/>
  <c r="E247" i="35" s="1"/>
  <c r="D248" i="35"/>
  <c r="F248" i="35" s="1"/>
  <c r="D249" i="35"/>
  <c r="E249" i="35" s="1"/>
  <c r="D250" i="35"/>
  <c r="E250" i="35" s="1"/>
  <c r="D251" i="35"/>
  <c r="E251" i="35" s="1"/>
  <c r="D252" i="35"/>
  <c r="F252" i="35" s="1"/>
  <c r="D253" i="35"/>
  <c r="E253" i="35" s="1"/>
  <c r="D254" i="35"/>
  <c r="F254" i="35" s="1"/>
  <c r="E254" i="35"/>
  <c r="D255" i="35"/>
  <c r="E255" i="35" s="1"/>
  <c r="D256" i="35"/>
  <c r="F256" i="35" s="1"/>
  <c r="D257" i="35"/>
  <c r="E257" i="35" s="1"/>
  <c r="D258" i="35"/>
  <c r="F258" i="35" s="1"/>
  <c r="E258" i="35"/>
  <c r="D259" i="35"/>
  <c r="E259" i="35" s="1"/>
  <c r="D260" i="35"/>
  <c r="F260" i="35" s="1"/>
  <c r="D261" i="35"/>
  <c r="F261" i="35" s="1"/>
  <c r="D262" i="35"/>
  <c r="F262" i="35" s="1"/>
  <c r="D263" i="35"/>
  <c r="E263" i="35" s="1"/>
  <c r="D264" i="35"/>
  <c r="F264" i="35" s="1"/>
  <c r="D265" i="35"/>
  <c r="E265" i="35" s="1"/>
  <c r="D266" i="35"/>
  <c r="F266" i="35" s="1"/>
  <c r="E266" i="35"/>
  <c r="D267" i="35"/>
  <c r="E267" i="35" s="1"/>
  <c r="D268" i="35"/>
  <c r="F268" i="35" s="1"/>
  <c r="D269" i="35"/>
  <c r="E269" i="35" s="1"/>
  <c r="D270" i="35"/>
  <c r="E270" i="35" s="1"/>
  <c r="D271" i="35"/>
  <c r="E271" i="35" s="1"/>
  <c r="D272" i="35"/>
  <c r="F272" i="35" s="1"/>
  <c r="D273" i="35"/>
  <c r="E273" i="35" s="1"/>
  <c r="D274" i="35"/>
  <c r="E274" i="35" s="1"/>
  <c r="F22" i="35"/>
  <c r="F23" i="35"/>
  <c r="F24" i="35"/>
  <c r="F26" i="35"/>
  <c r="G197" i="35"/>
  <c r="G266" i="35"/>
  <c r="G213" i="35"/>
  <c r="G198" i="35"/>
  <c r="G254" i="35"/>
  <c r="G258" i="35"/>
  <c r="D27" i="35" a="1"/>
  <c r="G178" i="35"/>
  <c r="H258" i="35"/>
  <c r="H266" i="35"/>
  <c r="H197" i="35"/>
  <c r="H198" i="35"/>
  <c r="H178" i="35"/>
  <c r="H213" i="35"/>
  <c r="H254" i="35"/>
  <c r="E262" i="35" l="1"/>
  <c r="F174" i="35"/>
  <c r="E237" i="35"/>
  <c r="F253" i="35"/>
  <c r="F181" i="35"/>
  <c r="F186" i="35"/>
  <c r="F242" i="35"/>
  <c r="F269" i="35"/>
  <c r="F245" i="35"/>
  <c r="E190" i="35"/>
  <c r="E173" i="35"/>
  <c r="F250" i="35"/>
  <c r="F238" i="35"/>
  <c r="F189" i="35"/>
  <c r="E261" i="35"/>
  <c r="E194" i="35"/>
  <c r="F246" i="35"/>
  <c r="F182" i="35"/>
  <c r="E230" i="35"/>
  <c r="E166" i="35"/>
  <c r="F234" i="35"/>
  <c r="F170" i="35"/>
  <c r="F271" i="35"/>
  <c r="E228" i="35"/>
  <c r="E221" i="35"/>
  <c r="E164" i="35"/>
  <c r="E220" i="35"/>
  <c r="F207" i="35"/>
  <c r="E224" i="35"/>
  <c r="E216" i="35"/>
  <c r="E202" i="35"/>
  <c r="E264" i="35"/>
  <c r="E256" i="35"/>
  <c r="E240" i="35"/>
  <c r="F223" i="35"/>
  <c r="F205" i="35"/>
  <c r="E192" i="35"/>
  <c r="E176" i="35"/>
  <c r="E260" i="35"/>
  <c r="E248" i="35"/>
  <c r="E236" i="35"/>
  <c r="F231" i="35"/>
  <c r="F214" i="35"/>
  <c r="E200" i="35"/>
  <c r="E196" i="35"/>
  <c r="E184" i="35"/>
  <c r="E172" i="35"/>
  <c r="F167" i="35"/>
  <c r="E272" i="35"/>
  <c r="E268" i="35"/>
  <c r="F263" i="35"/>
  <c r="F255" i="35"/>
  <c r="E252" i="35"/>
  <c r="F239" i="35"/>
  <c r="F226" i="35"/>
  <c r="F222" i="35"/>
  <c r="F218" i="35"/>
  <c r="F191" i="35"/>
  <c r="E188" i="35"/>
  <c r="F175" i="35"/>
  <c r="F162" i="35"/>
  <c r="E208" i="35"/>
  <c r="E204" i="35"/>
  <c r="F199" i="35"/>
  <c r="F274" i="35"/>
  <c r="F270" i="35"/>
  <c r="F229" i="35"/>
  <c r="F210" i="35"/>
  <c r="F206" i="35"/>
  <c r="F165" i="35"/>
  <c r="F247" i="35"/>
  <c r="E244" i="35"/>
  <c r="E232" i="35"/>
  <c r="F183" i="35"/>
  <c r="E180" i="35"/>
  <c r="E168" i="35"/>
  <c r="F215" i="35"/>
  <c r="E212" i="35"/>
  <c r="D27" i="35"/>
  <c r="D28" i="35"/>
  <c r="E28" i="35" s="1"/>
  <c r="F267" i="35"/>
  <c r="F259" i="35"/>
  <c r="F251" i="35"/>
  <c r="F243" i="35"/>
  <c r="F235" i="35"/>
  <c r="F227" i="35"/>
  <c r="F219" i="35"/>
  <c r="F211" i="35"/>
  <c r="F203" i="35"/>
  <c r="F195" i="35"/>
  <c r="F187" i="35"/>
  <c r="F179" i="35"/>
  <c r="F171" i="35"/>
  <c r="F163" i="35"/>
  <c r="F160" i="35"/>
  <c r="F158" i="35"/>
  <c r="E158" i="35"/>
  <c r="F157" i="35"/>
  <c r="E157" i="35"/>
  <c r="F159" i="35"/>
  <c r="E159" i="35"/>
  <c r="F273" i="35"/>
  <c r="F265" i="35"/>
  <c r="F257" i="35"/>
  <c r="F249" i="35"/>
  <c r="F241" i="35"/>
  <c r="F233" i="35"/>
  <c r="F225" i="35"/>
  <c r="F217" i="35"/>
  <c r="F209" i="35"/>
  <c r="F201" i="35"/>
  <c r="F193" i="35"/>
  <c r="F185" i="35"/>
  <c r="F177" i="35"/>
  <c r="F169" i="35"/>
  <c r="F161" i="35"/>
  <c r="F155" i="35"/>
  <c r="E155" i="35"/>
  <c r="F156" i="35"/>
  <c r="E156" i="35"/>
  <c r="D29" i="35"/>
  <c r="F29" i="35" s="1"/>
  <c r="D30" i="35"/>
  <c r="E30" i="35" s="1"/>
  <c r="G262" i="35"/>
  <c r="H262" i="35" s="1"/>
  <c r="G174" i="35"/>
  <c r="H174" i="35" s="1"/>
  <c r="G237" i="35"/>
  <c r="H237" i="35" s="1"/>
  <c r="G253" i="35"/>
  <c r="H253" i="35" s="1"/>
  <c r="G269" i="35"/>
  <c r="G229" i="35"/>
  <c r="G222" i="35"/>
  <c r="G165" i="35"/>
  <c r="G162" i="35"/>
  <c r="G270" i="35"/>
  <c r="G263" i="35"/>
  <c r="G234" i="35"/>
  <c r="G209" i="35"/>
  <c r="G205" i="35"/>
  <c r="G264" i="35"/>
  <c r="G196" i="35"/>
  <c r="G175" i="35"/>
  <c r="G248" i="35"/>
  <c r="G164" i="35"/>
  <c r="G251" i="35"/>
  <c r="G236" i="35"/>
  <c r="G245" i="35"/>
  <c r="G257" i="35"/>
  <c r="G238" i="35"/>
  <c r="G204" i="35"/>
  <c r="G161" i="35"/>
  <c r="G273" i="35"/>
  <c r="G223" i="35"/>
  <c r="G199" i="35"/>
  <c r="G177" i="35"/>
  <c r="G166" i="35"/>
  <c r="G181" i="35"/>
  <c r="H181" i="35" s="1"/>
  <c r="G194" i="35"/>
  <c r="G183" i="35"/>
  <c r="G214" i="35"/>
  <c r="G249" i="35"/>
  <c r="G168" i="35"/>
  <c r="G235" i="35"/>
  <c r="G159" i="35"/>
  <c r="G231" i="35"/>
  <c r="G190" i="35"/>
  <c r="G157" i="35"/>
  <c r="G193" i="35"/>
  <c r="G239" i="35"/>
  <c r="G201" i="35"/>
  <c r="G259" i="35"/>
  <c r="G186" i="35"/>
  <c r="H186" i="35" s="1"/>
  <c r="G180" i="35"/>
  <c r="G187" i="35"/>
  <c r="G155" i="35"/>
  <c r="G220" i="35"/>
  <c r="G179" i="35"/>
  <c r="G233" i="35"/>
  <c r="G227" i="35"/>
  <c r="G232" i="35"/>
  <c r="G160" i="35"/>
  <c r="G242" i="35"/>
  <c r="H242" i="35" s="1"/>
  <c r="G228" i="35"/>
  <c r="G267" i="35"/>
  <c r="G169" i="35"/>
  <c r="G211" i="35"/>
  <c r="G218" i="35"/>
  <c r="G224" i="35"/>
  <c r="G212" i="35"/>
  <c r="G189" i="35"/>
  <c r="G206" i="35"/>
  <c r="G246" i="35"/>
  <c r="G271" i="35"/>
  <c r="G188" i="35"/>
  <c r="G221" i="35"/>
  <c r="G216" i="35"/>
  <c r="G171" i="35"/>
  <c r="G203" i="35"/>
  <c r="G250" i="35"/>
  <c r="G215" i="35"/>
  <c r="G210" i="35"/>
  <c r="G185" i="35"/>
  <c r="G268" i="35"/>
  <c r="G156" i="35"/>
  <c r="G272" i="35"/>
  <c r="G191" i="35"/>
  <c r="G200" i="35"/>
  <c r="G184" i="35"/>
  <c r="G261" i="35"/>
  <c r="G247" i="35"/>
  <c r="G195" i="35"/>
  <c r="G173" i="35"/>
  <c r="G256" i="35"/>
  <c r="G202" i="35"/>
  <c r="G252" i="35"/>
  <c r="G182" i="35"/>
  <c r="G260" i="35"/>
  <c r="G230" i="35"/>
  <c r="G265" i="35"/>
  <c r="G240" i="35"/>
  <c r="G241" i="35"/>
  <c r="G217" i="35"/>
  <c r="G208" i="35"/>
  <c r="G243" i="35"/>
  <c r="G219" i="35"/>
  <c r="G244" i="35"/>
  <c r="G225" i="35"/>
  <c r="G207" i="35"/>
  <c r="G274" i="35"/>
  <c r="G167" i="35"/>
  <c r="G176" i="35"/>
  <c r="G158" i="35"/>
  <c r="G192" i="35"/>
  <c r="G255" i="35"/>
  <c r="G163" i="35"/>
  <c r="G172" i="35"/>
  <c r="G226" i="35"/>
  <c r="G170" i="35"/>
  <c r="H250" i="35"/>
  <c r="H261" i="35"/>
  <c r="H173" i="35"/>
  <c r="H194" i="35"/>
  <c r="H245" i="35"/>
  <c r="H269" i="35"/>
  <c r="H190" i="35"/>
  <c r="H238" i="35"/>
  <c r="H189" i="35"/>
  <c r="F28" i="35" l="1"/>
  <c r="E29" i="35"/>
  <c r="F27" i="35"/>
  <c r="E27" i="35"/>
  <c r="F30" i="35"/>
  <c r="D31" i="35"/>
  <c r="E31" i="35"/>
  <c r="F31" i="35"/>
  <c r="D32" i="35"/>
  <c r="E32" i="35" s="1"/>
  <c r="G27" i="35"/>
  <c r="G30" i="35"/>
  <c r="G31" i="35"/>
  <c r="G28" i="35"/>
  <c r="H28" i="35" s="1"/>
  <c r="G29" i="35"/>
  <c r="H161" i="35"/>
  <c r="H218" i="35"/>
  <c r="H259" i="35"/>
  <c r="H187" i="35"/>
  <c r="H256" i="35"/>
  <c r="H219" i="35"/>
  <c r="H246" i="35"/>
  <c r="H260" i="35"/>
  <c r="H226" i="35"/>
  <c r="H204" i="35"/>
  <c r="H169" i="35"/>
  <c r="H199" i="35"/>
  <c r="H233" i="35"/>
  <c r="H236" i="35"/>
  <c r="H201" i="35"/>
  <c r="H249" i="35"/>
  <c r="H206" i="35"/>
  <c r="H268" i="35"/>
  <c r="H156" i="35"/>
  <c r="H220" i="35"/>
  <c r="H31" i="35"/>
  <c r="H241" i="35"/>
  <c r="H193" i="35"/>
  <c r="H267" i="35"/>
  <c r="H223" i="35"/>
  <c r="H239" i="35"/>
  <c r="H180" i="35"/>
  <c r="H196" i="35"/>
  <c r="H214" i="35"/>
  <c r="H227" i="35"/>
  <c r="H212" i="35"/>
  <c r="H234" i="35"/>
  <c r="H200" i="35"/>
  <c r="H240" i="35"/>
  <c r="H205" i="35"/>
  <c r="H228" i="35"/>
  <c r="H273" i="35"/>
  <c r="H264" i="35"/>
  <c r="H251" i="35"/>
  <c r="H170" i="35"/>
  <c r="H183" i="35"/>
  <c r="H167" i="35"/>
  <c r="H224" i="35"/>
  <c r="H272" i="35"/>
  <c r="H263" i="35"/>
  <c r="H188" i="35"/>
  <c r="H203" i="35"/>
  <c r="H232" i="35"/>
  <c r="H182" i="35"/>
  <c r="H191" i="35"/>
  <c r="H265" i="35"/>
  <c r="H30" i="35"/>
  <c r="H155" i="35"/>
  <c r="H210" i="35"/>
  <c r="H163" i="35"/>
  <c r="H271" i="35"/>
  <c r="H177" i="35"/>
  <c r="H211" i="35"/>
  <c r="H27" i="35"/>
  <c r="H252" i="35"/>
  <c r="H164" i="35"/>
  <c r="H195" i="35"/>
  <c r="H29" i="35"/>
  <c r="H248" i="35"/>
  <c r="H168" i="35"/>
  <c r="H184" i="35"/>
  <c r="H202" i="35"/>
  <c r="H179" i="35"/>
  <c r="H171" i="35"/>
  <c r="H247" i="35"/>
  <c r="H225" i="35"/>
  <c r="H231" i="35"/>
  <c r="H255" i="35"/>
  <c r="H160" i="35"/>
  <c r="H243" i="35"/>
  <c r="H175" i="35"/>
  <c r="H165" i="35"/>
  <c r="H274" i="35"/>
  <c r="H158" i="35"/>
  <c r="H157" i="35"/>
  <c r="H216" i="35"/>
  <c r="H192" i="35"/>
  <c r="H244" i="35"/>
  <c r="H270" i="35"/>
  <c r="H208" i="35"/>
  <c r="H162" i="35"/>
  <c r="H185" i="35"/>
  <c r="H257" i="35"/>
  <c r="H166" i="35"/>
  <c r="H222" i="35"/>
  <c r="H207" i="35"/>
  <c r="H209" i="35"/>
  <c r="H215" i="35"/>
  <c r="H176" i="35"/>
  <c r="H217" i="35"/>
  <c r="H159" i="35"/>
  <c r="H172" i="35"/>
  <c r="H229" i="35"/>
  <c r="H230" i="35"/>
  <c r="H221" i="35"/>
  <c r="H235" i="35"/>
  <c r="F32" i="35" l="1"/>
  <c r="D33" i="35"/>
  <c r="F33" i="35" s="1"/>
  <c r="E33" i="35"/>
  <c r="D34" i="35"/>
  <c r="E34" i="35" s="1"/>
  <c r="G32" i="35"/>
  <c r="G33" i="35"/>
  <c r="H33" i="35"/>
  <c r="H32" i="35"/>
  <c r="F34" i="35" l="1"/>
  <c r="D35" i="35"/>
  <c r="F35" i="35" s="1"/>
  <c r="E35" i="35"/>
  <c r="D36" i="35"/>
  <c r="E36" i="35" s="1"/>
  <c r="G34" i="35"/>
  <c r="G35" i="35"/>
  <c r="H34" i="35"/>
  <c r="H35" i="35"/>
  <c r="F36" i="35" l="1"/>
  <c r="D37" i="35"/>
  <c r="F37" i="35" s="1"/>
  <c r="E37" i="35"/>
  <c r="D38" i="35"/>
  <c r="E38" i="35" s="1"/>
  <c r="G36" i="35"/>
  <c r="G37" i="35"/>
  <c r="H37" i="35"/>
  <c r="H36" i="35"/>
  <c r="F38" i="35" l="1"/>
  <c r="D39" i="35"/>
  <c r="E39" i="35" s="1"/>
  <c r="D40" i="35"/>
  <c r="E40" i="35" s="1"/>
  <c r="G38" i="35"/>
  <c r="H38" i="35"/>
  <c r="F39" i="35" l="1"/>
  <c r="F40" i="35"/>
  <c r="D41" i="35"/>
  <c r="E41" i="35" s="1"/>
  <c r="D42" i="35"/>
  <c r="E42" i="35" s="1"/>
  <c r="G39" i="35"/>
  <c r="G40" i="35"/>
  <c r="H40" i="35"/>
  <c r="F41" i="35" l="1"/>
  <c r="F42" i="35"/>
  <c r="D43" i="35"/>
  <c r="E43" i="35" s="1"/>
  <c r="D44" i="35"/>
  <c r="E44" i="35" s="1"/>
  <c r="G41" i="35"/>
  <c r="G42" i="35"/>
  <c r="H39" i="35"/>
  <c r="H42" i="35"/>
  <c r="F43" i="35" l="1"/>
  <c r="F44" i="35"/>
  <c r="D45" i="35"/>
  <c r="E45" i="35" s="1"/>
  <c r="D46" i="35"/>
  <c r="E46" i="35" s="1"/>
  <c r="G44" i="35"/>
  <c r="G43" i="35"/>
  <c r="H41" i="35"/>
  <c r="H44" i="35"/>
  <c r="F45" i="35" l="1"/>
  <c r="F46" i="35"/>
  <c r="D47" i="35"/>
  <c r="E47" i="35" s="1"/>
  <c r="D48" i="35"/>
  <c r="E48" i="35" s="1"/>
  <c r="G45" i="35"/>
  <c r="G46" i="35"/>
  <c r="H43" i="35"/>
  <c r="H46" i="35"/>
  <c r="F47" i="35" l="1"/>
  <c r="F48" i="35"/>
  <c r="D49" i="35"/>
  <c r="E49" i="35" s="1"/>
  <c r="D50" i="35"/>
  <c r="E50" i="35" s="1"/>
  <c r="G47" i="35"/>
  <c r="G48" i="35"/>
  <c r="H45" i="35"/>
  <c r="H48" i="35"/>
  <c r="F49" i="35" l="1"/>
  <c r="F50" i="35"/>
  <c r="D51" i="35"/>
  <c r="E51" i="35" s="1"/>
  <c r="D52" i="35"/>
  <c r="E52" i="35" s="1"/>
  <c r="G49" i="35"/>
  <c r="G50" i="35"/>
  <c r="H47" i="35"/>
  <c r="H50" i="35"/>
  <c r="F51" i="35" l="1"/>
  <c r="F52" i="35"/>
  <c r="D53" i="35"/>
  <c r="E53" i="35" s="1"/>
  <c r="D54" i="35"/>
  <c r="E54" i="35" s="1"/>
  <c r="G51" i="35"/>
  <c r="G52" i="35"/>
  <c r="H49" i="35"/>
  <c r="H52" i="35"/>
  <c r="F53" i="35" l="1"/>
  <c r="F54" i="35"/>
  <c r="D55" i="35"/>
  <c r="E55" i="35" s="1"/>
  <c r="D56" i="35"/>
  <c r="E56" i="35" s="1"/>
  <c r="G53" i="35"/>
  <c r="G54" i="35"/>
  <c r="H51" i="35"/>
  <c r="H54" i="35"/>
  <c r="F55" i="35" l="1"/>
  <c r="F56" i="35"/>
  <c r="D57" i="35"/>
  <c r="E57" i="35" s="1"/>
  <c r="D58" i="35"/>
  <c r="F58" i="35" s="1"/>
  <c r="E58" i="35"/>
  <c r="D59" i="35"/>
  <c r="E59" i="35" s="1"/>
  <c r="D60" i="35"/>
  <c r="E60" i="35" s="1"/>
  <c r="G55" i="35"/>
  <c r="G58" i="35"/>
  <c r="G56" i="35"/>
  <c r="H56" i="35"/>
  <c r="H58" i="35"/>
  <c r="H53" i="35"/>
  <c r="F59" i="35" l="1"/>
  <c r="F57" i="35"/>
  <c r="F60" i="35"/>
  <c r="D61" i="35"/>
  <c r="F61" i="35" s="1"/>
  <c r="E61" i="35"/>
  <c r="D62" i="35"/>
  <c r="F62" i="35" s="1"/>
  <c r="D63" i="35"/>
  <c r="E63" i="35" s="1"/>
  <c r="G61" i="35"/>
  <c r="G59" i="35"/>
  <c r="G57" i="35"/>
  <c r="G60" i="35"/>
  <c r="H61" i="35"/>
  <c r="H55" i="35"/>
  <c r="H60" i="35"/>
  <c r="E62" i="35" l="1"/>
  <c r="F63" i="35"/>
  <c r="D64" i="35"/>
  <c r="E64" i="35" s="1"/>
  <c r="D65" i="35"/>
  <c r="E65" i="35" s="1"/>
  <c r="G62" i="35"/>
  <c r="G63" i="35"/>
  <c r="H57" i="35"/>
  <c r="H59" i="35"/>
  <c r="H62" i="35"/>
  <c r="H63" i="35"/>
  <c r="F64" i="35" l="1"/>
  <c r="F65" i="35"/>
  <c r="D66" i="35"/>
  <c r="E66" i="35" s="1"/>
  <c r="D67" i="35"/>
  <c r="F67" i="35" s="1"/>
  <c r="D68" i="35"/>
  <c r="F68" i="35" s="1"/>
  <c r="D69" i="35"/>
  <c r="E69" i="35"/>
  <c r="F69" i="35"/>
  <c r="D70" i="35"/>
  <c r="E70" i="35" s="1"/>
  <c r="D71" i="35"/>
  <c r="E71" i="35"/>
  <c r="F71" i="35"/>
  <c r="D72" i="35"/>
  <c r="E72" i="35" s="1"/>
  <c r="G65" i="35"/>
  <c r="G64" i="35"/>
  <c r="G69" i="35"/>
  <c r="G71" i="35"/>
  <c r="H65" i="35"/>
  <c r="H71" i="35"/>
  <c r="H69" i="35"/>
  <c r="E68" i="35" l="1"/>
  <c r="F66" i="35"/>
  <c r="E67" i="35"/>
  <c r="F70" i="35"/>
  <c r="F72" i="35"/>
  <c r="D73" i="35"/>
  <c r="F73" i="35" s="1"/>
  <c r="D74" i="35"/>
  <c r="F74" i="35" s="1"/>
  <c r="G68" i="35"/>
  <c r="H68" i="35" s="1"/>
  <c r="G72" i="35"/>
  <c r="G67" i="35"/>
  <c r="G66" i="35"/>
  <c r="H66" i="35" s="1"/>
  <c r="G70" i="35"/>
  <c r="H64" i="35"/>
  <c r="H72" i="35"/>
  <c r="E73" i="35" l="1"/>
  <c r="E74" i="35"/>
  <c r="D75" i="35"/>
  <c r="E75" i="35" s="1"/>
  <c r="D76" i="35"/>
  <c r="E76" i="35" s="1"/>
  <c r="G73" i="35"/>
  <c r="G74" i="35"/>
  <c r="H70" i="35"/>
  <c r="H67" i="35"/>
  <c r="H74" i="35"/>
  <c r="F75" i="35" l="1"/>
  <c r="F76" i="35"/>
  <c r="D77" i="35"/>
  <c r="E77" i="35" s="1"/>
  <c r="D78" i="35"/>
  <c r="E78" i="35" s="1"/>
  <c r="G76" i="35"/>
  <c r="G75" i="35"/>
  <c r="H73" i="35"/>
  <c r="H76" i="35"/>
  <c r="F77" i="35" l="1"/>
  <c r="F78" i="35"/>
  <c r="D79" i="35"/>
  <c r="E79" i="35" s="1"/>
  <c r="D80" i="35"/>
  <c r="E80" i="35" s="1"/>
  <c r="G78" i="35"/>
  <c r="G77" i="35"/>
  <c r="H77" i="35" s="1"/>
  <c r="H78" i="35"/>
  <c r="H75" i="35"/>
  <c r="F79" i="35" l="1"/>
  <c r="F80" i="35"/>
  <c r="D81" i="35"/>
  <c r="E81" i="35" s="1"/>
  <c r="D82" i="35"/>
  <c r="E82" i="35" s="1"/>
  <c r="G79" i="35"/>
  <c r="G80" i="35"/>
  <c r="H80" i="35"/>
  <c r="F81" i="35" l="1"/>
  <c r="F82" i="35"/>
  <c r="D83" i="35"/>
  <c r="F83" i="35" s="1"/>
  <c r="D84" i="35"/>
  <c r="E84" i="35" s="1"/>
  <c r="D85" i="35"/>
  <c r="E85" i="35" s="1"/>
  <c r="D86" i="35"/>
  <c r="E86" i="35" s="1"/>
  <c r="D87" i="35"/>
  <c r="F87" i="35" s="1"/>
  <c r="G81" i="35"/>
  <c r="H81" i="35" s="1"/>
  <c r="G82" i="35"/>
  <c r="H79" i="35"/>
  <c r="H82" i="35"/>
  <c r="E83" i="35" l="1"/>
  <c r="F86" i="35"/>
  <c r="F85" i="35"/>
  <c r="F84" i="35"/>
  <c r="E87" i="35"/>
  <c r="D88" i="35"/>
  <c r="F88" i="35" s="1"/>
  <c r="E88" i="35"/>
  <c r="D89" i="35"/>
  <c r="E89" i="35" s="1"/>
  <c r="G88" i="35"/>
  <c r="G86" i="35"/>
  <c r="G83" i="35"/>
  <c r="H83" i="35" s="1"/>
  <c r="G85" i="35"/>
  <c r="G84" i="35"/>
  <c r="G87" i="35"/>
  <c r="H88" i="35"/>
  <c r="H87" i="35"/>
  <c r="F89" i="35" l="1"/>
  <c r="D90" i="35"/>
  <c r="F90" i="35" s="1"/>
  <c r="E90" i="35"/>
  <c r="D91" i="35"/>
  <c r="F91" i="35" s="1"/>
  <c r="D92" i="35"/>
  <c r="E92" i="35" s="1"/>
  <c r="D93" i="35"/>
  <c r="E93" i="35"/>
  <c r="F93" i="35"/>
  <c r="D94" i="35"/>
  <c r="E94" i="35" s="1"/>
  <c r="D95" i="35"/>
  <c r="F95" i="35" s="1"/>
  <c r="D96" i="35"/>
  <c r="E96" i="35" s="1"/>
  <c r="D97" i="35"/>
  <c r="F97" i="35" s="1"/>
  <c r="D98" i="35"/>
  <c r="F98" i="35" s="1"/>
  <c r="E98" i="35"/>
  <c r="D99" i="35"/>
  <c r="F99" i="35" s="1"/>
  <c r="E99" i="35"/>
  <c r="D100" i="35"/>
  <c r="F100" i="35" s="1"/>
  <c r="E100" i="35"/>
  <c r="D101" i="35"/>
  <c r="F101" i="35" s="1"/>
  <c r="D102" i="35"/>
  <c r="F102" i="35" s="1"/>
  <c r="E102" i="35"/>
  <c r="D103" i="35"/>
  <c r="F103" i="35" s="1"/>
  <c r="E103" i="35"/>
  <c r="D104" i="35"/>
  <c r="E104" i="35"/>
  <c r="F104" i="35"/>
  <c r="D105" i="35"/>
  <c r="F105" i="35" s="1"/>
  <c r="E105" i="35"/>
  <c r="D106" i="35"/>
  <c r="E106" i="35" s="1"/>
  <c r="F106" i="35"/>
  <c r="D107" i="35"/>
  <c r="F107" i="35" s="1"/>
  <c r="D108" i="35"/>
  <c r="F108" i="35" s="1"/>
  <c r="D109" i="35"/>
  <c r="E109" i="35" s="1"/>
  <c r="G104" i="35"/>
  <c r="G103" i="35"/>
  <c r="G98" i="35"/>
  <c r="G89" i="35"/>
  <c r="G105" i="35"/>
  <c r="G90" i="35"/>
  <c r="G102" i="35"/>
  <c r="G99" i="35"/>
  <c r="G93" i="35"/>
  <c r="G100" i="35"/>
  <c r="G106" i="35"/>
  <c r="H98" i="35"/>
  <c r="H102" i="35"/>
  <c r="H103" i="35"/>
  <c r="H89" i="35"/>
  <c r="H86" i="35"/>
  <c r="H104" i="35"/>
  <c r="H105" i="35"/>
  <c r="H85" i="35"/>
  <c r="H90" i="35"/>
  <c r="H93" i="35"/>
  <c r="H84" i="35"/>
  <c r="H99" i="35"/>
  <c r="H100" i="35"/>
  <c r="H106" i="35"/>
  <c r="E101" i="35" l="1"/>
  <c r="E97" i="35"/>
  <c r="E107" i="35"/>
  <c r="E95" i="35"/>
  <c r="F96" i="35"/>
  <c r="F92" i="35"/>
  <c r="E108" i="35"/>
  <c r="E91" i="35"/>
  <c r="F94" i="35"/>
  <c r="F109" i="35"/>
  <c r="D110" i="35"/>
  <c r="E110" i="35" s="1"/>
  <c r="D111" i="35"/>
  <c r="E111" i="35" s="1"/>
  <c r="G101" i="35"/>
  <c r="H101" i="35" s="1"/>
  <c r="G97" i="35"/>
  <c r="H97" i="35" s="1"/>
  <c r="G107" i="35"/>
  <c r="H107" i="35" s="1"/>
  <c r="G108" i="35"/>
  <c r="G109" i="35"/>
  <c r="G92" i="35"/>
  <c r="G96" i="35"/>
  <c r="G95" i="35"/>
  <c r="H95" i="35" s="1"/>
  <c r="G91" i="35"/>
  <c r="G94" i="35"/>
  <c r="H109" i="35"/>
  <c r="H96" i="35"/>
  <c r="F110" i="35" l="1"/>
  <c r="F111" i="35"/>
  <c r="D112" i="35"/>
  <c r="F112" i="35" s="1"/>
  <c r="E112" i="35"/>
  <c r="D113" i="35"/>
  <c r="E113" i="35" s="1"/>
  <c r="G110" i="35"/>
  <c r="G111" i="35"/>
  <c r="G112" i="35"/>
  <c r="H111" i="35"/>
  <c r="H108" i="35"/>
  <c r="H112" i="35"/>
  <c r="H94" i="35"/>
  <c r="H92" i="35"/>
  <c r="H91" i="35"/>
  <c r="F113" i="35" l="1"/>
  <c r="D114" i="35"/>
  <c r="F114" i="35" s="1"/>
  <c r="D115" i="35"/>
  <c r="F115" i="35" s="1"/>
  <c r="E115" i="35"/>
  <c r="D116" i="35"/>
  <c r="E116" i="35" s="1"/>
  <c r="D117" i="35"/>
  <c r="F117" i="35" s="1"/>
  <c r="D118" i="35"/>
  <c r="E118" i="35" s="1"/>
  <c r="D119" i="35"/>
  <c r="E119" i="35" s="1"/>
  <c r="F119" i="35"/>
  <c r="D120" i="35"/>
  <c r="E120" i="35"/>
  <c r="F120" i="35"/>
  <c r="D121" i="35"/>
  <c r="E121" i="35" s="1"/>
  <c r="D122" i="35"/>
  <c r="F122" i="35" s="1"/>
  <c r="E122" i="35"/>
  <c r="D123" i="35"/>
  <c r="F123" i="35" s="1"/>
  <c r="D124" i="35"/>
  <c r="F124" i="35" s="1"/>
  <c r="D125" i="35"/>
  <c r="F125" i="35" s="1"/>
  <c r="D126" i="35"/>
  <c r="E126" i="35" s="1"/>
  <c r="G122" i="35"/>
  <c r="G119" i="35"/>
  <c r="G115" i="35"/>
  <c r="G113" i="35"/>
  <c r="G120" i="35"/>
  <c r="H110" i="35"/>
  <c r="H122" i="35"/>
  <c r="H120" i="35"/>
  <c r="H115" i="35"/>
  <c r="H113" i="35"/>
  <c r="H119" i="35"/>
  <c r="E124" i="35" l="1"/>
  <c r="E114" i="35"/>
  <c r="F121" i="35"/>
  <c r="E125" i="35"/>
  <c r="E117" i="35"/>
  <c r="F116" i="35"/>
  <c r="F118" i="35"/>
  <c r="E123" i="35"/>
  <c r="F126" i="35"/>
  <c r="D127" i="35"/>
  <c r="F127" i="35" s="1"/>
  <c r="G114" i="35"/>
  <c r="G121" i="35"/>
  <c r="G118" i="35"/>
  <c r="G117" i="35"/>
  <c r="G123" i="35"/>
  <c r="G124" i="35"/>
  <c r="H124" i="35" s="1"/>
  <c r="G126" i="35"/>
  <c r="G116" i="35"/>
  <c r="G125" i="35"/>
  <c r="H117" i="35"/>
  <c r="H126" i="35"/>
  <c r="H121" i="35"/>
  <c r="H114" i="35"/>
  <c r="H125" i="35"/>
  <c r="E127" i="35" l="1"/>
  <c r="D128" i="35"/>
  <c r="E128" i="35" s="1"/>
  <c r="G127" i="35"/>
  <c r="H123" i="35"/>
  <c r="H118" i="35"/>
  <c r="H116" i="35"/>
  <c r="H127" i="35"/>
  <c r="F128" i="35" l="1"/>
  <c r="D129" i="35"/>
  <c r="F129" i="35" s="1"/>
  <c r="E129" i="35"/>
  <c r="D130" i="35"/>
  <c r="F130" i="35" s="1"/>
  <c r="D131" i="35"/>
  <c r="E131" i="35" s="1"/>
  <c r="D132" i="35"/>
  <c r="E132" i="35" s="1"/>
  <c r="D133" i="35"/>
  <c r="E133" i="35" s="1"/>
  <c r="D134" i="35"/>
  <c r="E134" i="35" s="1"/>
  <c r="D135" i="35"/>
  <c r="E135" i="35" s="1"/>
  <c r="D136" i="35"/>
  <c r="E136" i="35" s="1"/>
  <c r="D137" i="35"/>
  <c r="F137" i="35" s="1"/>
  <c r="D138" i="35"/>
  <c r="F138" i="35" s="1"/>
  <c r="D139" i="35"/>
  <c r="F139" i="35" s="1"/>
  <c r="D140" i="35"/>
  <c r="E140" i="35" s="1"/>
  <c r="D141" i="35"/>
  <c r="E141" i="35"/>
  <c r="F141" i="35"/>
  <c r="D142" i="35"/>
  <c r="E142" i="35" s="1"/>
  <c r="D143" i="35"/>
  <c r="E143" i="35" s="1"/>
  <c r="D144" i="35"/>
  <c r="F144" i="35" s="1"/>
  <c r="D145" i="35"/>
  <c r="E145" i="35" s="1"/>
  <c r="D146" i="35"/>
  <c r="F146" i="35" s="1"/>
  <c r="D8" i="35"/>
  <c r="B1" i="35"/>
  <c r="G129" i="35"/>
  <c r="G141" i="35"/>
  <c r="G128" i="35"/>
  <c r="H141" i="35"/>
  <c r="H129" i="35"/>
  <c r="H128" i="35"/>
  <c r="G154" i="35"/>
  <c r="F131" i="35" l="1"/>
  <c r="E137" i="35"/>
  <c r="F132" i="35"/>
  <c r="F145" i="35"/>
  <c r="E130" i="35"/>
  <c r="F143" i="35"/>
  <c r="F134" i="35"/>
  <c r="E138" i="35"/>
  <c r="F136" i="35"/>
  <c r="E139" i="35"/>
  <c r="F135" i="35"/>
  <c r="F133" i="35"/>
  <c r="E146" i="35"/>
  <c r="F142" i="35"/>
  <c r="F140" i="35"/>
  <c r="E144" i="35"/>
  <c r="B136" i="27"/>
  <c r="B135" i="27"/>
  <c r="B134" i="27"/>
  <c r="B133" i="27"/>
  <c r="B132" i="27"/>
  <c r="B131" i="27"/>
  <c r="B130" i="27"/>
  <c r="B129" i="27"/>
  <c r="B128" i="27"/>
  <c r="B127" i="27"/>
  <c r="B126" i="27"/>
  <c r="B125" i="27"/>
  <c r="B124" i="27"/>
  <c r="B123" i="27"/>
  <c r="B122" i="27"/>
  <c r="B121" i="27"/>
  <c r="B120" i="27"/>
  <c r="B119" i="27"/>
  <c r="B118" i="27"/>
  <c r="B117" i="27"/>
  <c r="B116" i="27"/>
  <c r="B115" i="27"/>
  <c r="B114" i="27"/>
  <c r="B113" i="27"/>
  <c r="B112" i="27"/>
  <c r="B111" i="27"/>
  <c r="B110" i="27"/>
  <c r="B109" i="27"/>
  <c r="B108" i="27"/>
  <c r="B107" i="27"/>
  <c r="B106" i="27"/>
  <c r="B105" i="27"/>
  <c r="B104" i="27"/>
  <c r="B103" i="27"/>
  <c r="B102" i="27"/>
  <c r="B101" i="27"/>
  <c r="B100" i="27"/>
  <c r="B99" i="27"/>
  <c r="B98" i="27"/>
  <c r="B97" i="27"/>
  <c r="B96" i="27"/>
  <c r="B95" i="27"/>
  <c r="B94" i="27"/>
  <c r="B93" i="27"/>
  <c r="G131" i="35"/>
  <c r="H131" i="35" s="1"/>
  <c r="G137" i="35"/>
  <c r="H137" i="35" s="1"/>
  <c r="G132" i="35"/>
  <c r="H132" i="35" s="1"/>
  <c r="G139" i="35"/>
  <c r="G140" i="35"/>
  <c r="G134" i="35"/>
  <c r="G145" i="35"/>
  <c r="G142" i="35"/>
  <c r="G146" i="35"/>
  <c r="G135" i="35"/>
  <c r="G136" i="35"/>
  <c r="G133" i="35"/>
  <c r="G130" i="35"/>
  <c r="G144" i="35"/>
  <c r="G143" i="35"/>
  <c r="G138" i="35"/>
  <c r="H130" i="35"/>
  <c r="H154" i="35"/>
  <c r="G26" i="35"/>
  <c r="H145" i="35"/>
  <c r="C20" i="27" l="1"/>
  <c r="C21" i="27"/>
  <c r="C22" i="27"/>
  <c r="D8" i="27"/>
  <c r="D21" i="27"/>
  <c r="D22" i="27"/>
  <c r="B1" i="27"/>
  <c r="C26" i="27"/>
  <c r="C73" i="27"/>
  <c r="C55" i="27"/>
  <c r="C39" i="27"/>
  <c r="H144" i="35"/>
  <c r="H140" i="35"/>
  <c r="H142" i="35"/>
  <c r="H134" i="35"/>
  <c r="H133" i="35"/>
  <c r="H26" i="35"/>
  <c r="H139" i="35"/>
  <c r="H138" i="35"/>
  <c r="H143" i="35"/>
  <c r="H135" i="35"/>
  <c r="H146" i="35"/>
  <c r="H136" i="35"/>
  <c r="C128" i="27" l="1"/>
  <c r="C112" i="27"/>
  <c r="C96" i="27"/>
  <c r="C88" i="27"/>
  <c r="C80" i="27"/>
  <c r="C127" i="27"/>
  <c r="C111" i="27"/>
  <c r="C95" i="27"/>
  <c r="C79" i="27"/>
  <c r="C110" i="27"/>
  <c r="C94" i="27"/>
  <c r="C78" i="27"/>
  <c r="C125" i="27"/>
  <c r="C109" i="27"/>
  <c r="C77" i="27"/>
  <c r="C89" i="27"/>
  <c r="C87" i="27"/>
  <c r="C86" i="27"/>
  <c r="C85" i="27"/>
  <c r="C84" i="27"/>
  <c r="C101" i="27"/>
  <c r="C126" i="27"/>
  <c r="C136" i="27"/>
  <c r="C120" i="27"/>
  <c r="C104" i="27"/>
  <c r="C92" i="27"/>
  <c r="C76" i="27"/>
  <c r="C91" i="27"/>
  <c r="C83" i="27"/>
  <c r="C75" i="27"/>
  <c r="C134" i="27"/>
  <c r="C118" i="27"/>
  <c r="C102" i="27"/>
  <c r="C90" i="27"/>
  <c r="C82" i="27"/>
  <c r="C74" i="27"/>
  <c r="C133" i="27"/>
  <c r="C117" i="27"/>
  <c r="C81" i="27"/>
  <c r="C93" i="27"/>
  <c r="C129" i="27"/>
  <c r="C115" i="27"/>
  <c r="C98" i="27"/>
  <c r="C122" i="27"/>
  <c r="C119" i="27"/>
  <c r="C106" i="27"/>
  <c r="C131" i="27"/>
  <c r="C135" i="27"/>
  <c r="C114" i="27"/>
  <c r="C116" i="27"/>
  <c r="C105" i="27"/>
  <c r="C130" i="27"/>
  <c r="C132" i="27"/>
  <c r="C123" i="27"/>
  <c r="C97" i="27"/>
  <c r="C113" i="27"/>
  <c r="C99" i="27"/>
  <c r="C100" i="27"/>
  <c r="C121" i="27"/>
  <c r="C107" i="27"/>
  <c r="C124" i="27"/>
  <c r="C103" i="27"/>
  <c r="C108" i="27"/>
  <c r="C49" i="27"/>
  <c r="C40" i="27"/>
  <c r="C48" i="27"/>
  <c r="C41" i="27"/>
  <c r="C47" i="27"/>
  <c r="C46" i="27"/>
  <c r="C45" i="27"/>
  <c r="C50" i="27"/>
  <c r="C42" i="27"/>
  <c r="C44" i="27"/>
  <c r="C51" i="27"/>
  <c r="C43" i="27"/>
  <c r="C69" i="27"/>
  <c r="C61" i="27"/>
  <c r="C68" i="27"/>
  <c r="C60" i="27"/>
  <c r="C58" i="27"/>
  <c r="C65" i="27"/>
  <c r="C62" i="27"/>
  <c r="C59" i="27"/>
  <c r="C67" i="27"/>
  <c r="C66" i="27"/>
  <c r="C57" i="27"/>
  <c r="C70" i="27"/>
  <c r="C64" i="27"/>
  <c r="C56" i="27"/>
  <c r="C63" i="27"/>
  <c r="C30" i="27"/>
  <c r="C28" i="27"/>
  <c r="C27" i="27"/>
  <c r="C29" i="27"/>
  <c r="C36" i="27"/>
  <c r="C35" i="27"/>
  <c r="C34" i="27"/>
  <c r="C33" i="27"/>
  <c r="C32" i="27"/>
  <c r="C31" i="27"/>
  <c r="C186" i="21" a="1"/>
  <c r="C186" i="21" s="1"/>
  <c r="D186" i="21" a="1"/>
  <c r="D186" i="21" s="1"/>
  <c r="D82" i="27"/>
  <c r="D45" i="27"/>
  <c r="D76" i="27"/>
  <c r="D81" i="27"/>
  <c r="D127" i="27"/>
  <c r="D95" i="27"/>
  <c r="D123" i="27"/>
  <c r="D92" i="27"/>
  <c r="D32" i="27"/>
  <c r="D69" i="27"/>
  <c r="D46" i="27"/>
  <c r="D102" i="27"/>
  <c r="D94" i="27"/>
  <c r="D51" i="27"/>
  <c r="D112" i="27"/>
  <c r="D58" i="27"/>
  <c r="D114" i="27"/>
  <c r="D126" i="27"/>
  <c r="D86" i="27"/>
  <c r="D87" i="27"/>
  <c r="D61" i="27"/>
  <c r="D119" i="27"/>
  <c r="D124" i="27"/>
  <c r="D97" i="27"/>
  <c r="D88" i="27"/>
  <c r="D80" i="27"/>
  <c r="D34" i="27"/>
  <c r="D108" i="27"/>
  <c r="D36" i="27"/>
  <c r="D41" i="27"/>
  <c r="D62" i="27"/>
  <c r="D117" i="27"/>
  <c r="D111" i="27"/>
  <c r="D121" i="27"/>
  <c r="D77" i="27"/>
  <c r="D122" i="27"/>
  <c r="D68" i="27"/>
  <c r="D129" i="27"/>
  <c r="D132" i="27"/>
  <c r="D96" i="27"/>
  <c r="D135" i="27"/>
  <c r="D125" i="27"/>
  <c r="D109" i="27"/>
  <c r="D93" i="27"/>
  <c r="D107" i="27"/>
  <c r="D99" i="27"/>
  <c r="D120" i="27"/>
  <c r="D64" i="27"/>
  <c r="D33" i="27"/>
  <c r="D105" i="27"/>
  <c r="D49" i="27"/>
  <c r="D134" i="27"/>
  <c r="D91" i="27"/>
  <c r="D128" i="27"/>
  <c r="D118" i="27"/>
  <c r="D57" i="27"/>
  <c r="D116" i="27"/>
  <c r="D35" i="27"/>
  <c r="D29" i="27"/>
  <c r="D115" i="27"/>
  <c r="D31" i="27"/>
  <c r="D63" i="27"/>
  <c r="D43" i="27"/>
  <c r="D83" i="27"/>
  <c r="D103" i="27"/>
  <c r="D67" i="27"/>
  <c r="D85" i="27"/>
  <c r="D48" i="27"/>
  <c r="D104" i="27"/>
  <c r="D133" i="27"/>
  <c r="D84" i="27"/>
  <c r="D28" i="27"/>
  <c r="D66" i="27"/>
  <c r="D59" i="27"/>
  <c r="D98" i="27"/>
  <c r="D136" i="27"/>
  <c r="D100" i="27"/>
  <c r="D30" i="27"/>
  <c r="D65" i="27"/>
  <c r="D106" i="27"/>
  <c r="D113" i="27"/>
  <c r="D130" i="27"/>
  <c r="D70" i="27"/>
  <c r="D101" i="27"/>
  <c r="D89" i="27"/>
  <c r="D131" i="27"/>
  <c r="D79" i="27"/>
  <c r="D42" i="27"/>
  <c r="D50" i="27"/>
  <c r="D47" i="27"/>
  <c r="D60" i="27"/>
  <c r="D90" i="27"/>
  <c r="D110" i="27"/>
  <c r="D75" i="27"/>
  <c r="D44" i="27"/>
  <c r="D78" i="27"/>
  <c r="F186" i="21"/>
  <c r="D56" i="27"/>
  <c r="D20" i="27"/>
  <c r="E21" i="27"/>
  <c r="D40" i="27"/>
  <c r="D27" i="27"/>
  <c r="E22" i="27"/>
  <c r="D74" i="27"/>
  <c r="E185" i="21" l="1"/>
  <c r="E186" i="21"/>
  <c r="C187" i="21"/>
  <c r="D187" i="21"/>
  <c r="C188" i="21"/>
  <c r="D188" i="21"/>
  <c r="C189" i="21"/>
  <c r="D189" i="21"/>
  <c r="C190" i="21"/>
  <c r="D190" i="21"/>
  <c r="C191" i="21"/>
  <c r="D191" i="21"/>
  <c r="C192" i="21"/>
  <c r="D192" i="21"/>
  <c r="C193" i="21"/>
  <c r="D193" i="21"/>
  <c r="C194" i="21"/>
  <c r="D194" i="21"/>
  <c r="C195" i="21"/>
  <c r="D195" i="21"/>
  <c r="C196" i="21"/>
  <c r="D196" i="21"/>
  <c r="C197" i="21"/>
  <c r="D197" i="21"/>
  <c r="C198" i="21"/>
  <c r="D198" i="21"/>
  <c r="C199" i="21"/>
  <c r="D199" i="21"/>
  <c r="C200" i="21"/>
  <c r="D200" i="21"/>
  <c r="C201" i="21"/>
  <c r="D201" i="21"/>
  <c r="C202" i="21"/>
  <c r="D202" i="21"/>
  <c r="C203" i="21"/>
  <c r="D203" i="21"/>
  <c r="C204" i="21"/>
  <c r="D204" i="21"/>
  <c r="C205" i="21"/>
  <c r="D205" i="21"/>
  <c r="C206" i="21"/>
  <c r="D206" i="21"/>
  <c r="C207" i="21"/>
  <c r="D207" i="21"/>
  <c r="C208" i="21"/>
  <c r="D208" i="21"/>
  <c r="C209" i="21"/>
  <c r="D209" i="21"/>
  <c r="C210" i="21"/>
  <c r="D210" i="21"/>
  <c r="C211" i="21"/>
  <c r="D211" i="21"/>
  <c r="C212" i="21"/>
  <c r="D212" i="21"/>
  <c r="C213" i="21"/>
  <c r="D213" i="21"/>
  <c r="C214" i="21"/>
  <c r="D214" i="21"/>
  <c r="C215" i="21"/>
  <c r="D215" i="21"/>
  <c r="C216" i="21"/>
  <c r="D216" i="21"/>
  <c r="C217" i="21"/>
  <c r="D217" i="21"/>
  <c r="C218" i="21"/>
  <c r="D218" i="21"/>
  <c r="C219" i="21"/>
  <c r="D219" i="21"/>
  <c r="C220" i="21"/>
  <c r="D220" i="21"/>
  <c r="C221" i="21"/>
  <c r="D221" i="21"/>
  <c r="C222" i="21"/>
  <c r="D222" i="21"/>
  <c r="C144" i="21" a="1"/>
  <c r="C144" i="21" s="1"/>
  <c r="D144" i="21" a="1"/>
  <c r="D144" i="21" s="1"/>
  <c r="F214" i="21"/>
  <c r="F219" i="21"/>
  <c r="F192" i="21"/>
  <c r="F222" i="21"/>
  <c r="F217" i="21"/>
  <c r="F213" i="21"/>
  <c r="F144" i="21"/>
  <c r="F196" i="21"/>
  <c r="F212" i="21"/>
  <c r="F215" i="21"/>
  <c r="F188" i="21"/>
  <c r="F218" i="21"/>
  <c r="F220" i="21"/>
  <c r="E68" i="27"/>
  <c r="E104" i="27"/>
  <c r="E103" i="27"/>
  <c r="E94" i="27"/>
  <c r="E102" i="27"/>
  <c r="E59" i="27"/>
  <c r="E86" i="27"/>
  <c r="E115" i="27"/>
  <c r="E85" i="27"/>
  <c r="E107" i="27"/>
  <c r="E118" i="27"/>
  <c r="E44" i="27"/>
  <c r="E101" i="27"/>
  <c r="E114" i="27"/>
  <c r="E105" i="27"/>
  <c r="E67" i="27"/>
  <c r="E60" i="27"/>
  <c r="E62" i="27"/>
  <c r="E36" i="27"/>
  <c r="E132" i="27"/>
  <c r="E61" i="27"/>
  <c r="E97" i="27"/>
  <c r="E92" i="27"/>
  <c r="E113" i="27"/>
  <c r="E123" i="27"/>
  <c r="E49" i="27"/>
  <c r="E125" i="27"/>
  <c r="G186" i="21"/>
  <c r="E20" i="27"/>
  <c r="E112" i="27"/>
  <c r="E120" i="27"/>
  <c r="E108" i="27"/>
  <c r="E117" i="27"/>
  <c r="E90" i="27"/>
  <c r="E98" i="27"/>
  <c r="E35" i="27"/>
  <c r="E130" i="27"/>
  <c r="E116" i="27"/>
  <c r="E75" i="27"/>
  <c r="E124" i="27"/>
  <c r="E56" i="27"/>
  <c r="E100" i="27"/>
  <c r="E30" i="27"/>
  <c r="E41" i="27"/>
  <c r="E129" i="27"/>
  <c r="E87" i="27"/>
  <c r="E50" i="27"/>
  <c r="E135" i="27"/>
  <c r="E70" i="27"/>
  <c r="E28" i="27"/>
  <c r="E33" i="27"/>
  <c r="E95" i="27"/>
  <c r="E99" i="27"/>
  <c r="E121" i="27"/>
  <c r="E119" i="27"/>
  <c r="E76" i="27"/>
  <c r="E45" i="27"/>
  <c r="E128" i="27"/>
  <c r="E77" i="27"/>
  <c r="E58" i="27"/>
  <c r="E64" i="27"/>
  <c r="E27" i="27"/>
  <c r="E89" i="27"/>
  <c r="E42" i="27"/>
  <c r="E31" i="27"/>
  <c r="E48" i="27"/>
  <c r="E29" i="27"/>
  <c r="E88" i="27"/>
  <c r="E111" i="27"/>
  <c r="E91" i="27"/>
  <c r="E83" i="27"/>
  <c r="E136" i="27"/>
  <c r="E79" i="27"/>
  <c r="E134" i="27"/>
  <c r="E51" i="27"/>
  <c r="E74" i="27"/>
  <c r="E131" i="27"/>
  <c r="E126" i="27"/>
  <c r="E63" i="27"/>
  <c r="E34" i="27"/>
  <c r="E122" i="27"/>
  <c r="E80" i="27"/>
  <c r="E78" i="27"/>
  <c r="E57" i="27"/>
  <c r="E32" i="27"/>
  <c r="E43" i="27"/>
  <c r="E133" i="27"/>
  <c r="E106" i="27"/>
  <c r="E82" i="27"/>
  <c r="E40" i="27"/>
  <c r="E81" i="27"/>
  <c r="E93" i="27"/>
  <c r="E109" i="27"/>
  <c r="E69" i="27"/>
  <c r="E47" i="27"/>
  <c r="E46" i="27"/>
  <c r="E84" i="27"/>
  <c r="E110" i="27"/>
  <c r="E65" i="27"/>
  <c r="E127" i="27"/>
  <c r="E96" i="27"/>
  <c r="E66" i="27"/>
  <c r="E210" i="21" l="1"/>
  <c r="E206" i="21"/>
  <c r="E202" i="21"/>
  <c r="E198" i="21"/>
  <c r="E194" i="21"/>
  <c r="E190" i="21"/>
  <c r="E217" i="21"/>
  <c r="E211" i="21"/>
  <c r="E209" i="21"/>
  <c r="E205" i="21"/>
  <c r="E201" i="21"/>
  <c r="E197" i="21"/>
  <c r="E193" i="21"/>
  <c r="E189" i="21"/>
  <c r="E219" i="21"/>
  <c r="E208" i="21"/>
  <c r="E204" i="21"/>
  <c r="E200" i="21"/>
  <c r="E196" i="21"/>
  <c r="E192" i="21"/>
  <c r="E188" i="21"/>
  <c r="E207" i="21"/>
  <c r="E203" i="21"/>
  <c r="E199" i="21"/>
  <c r="E195" i="21"/>
  <c r="E191" i="21"/>
  <c r="E187" i="21"/>
  <c r="E218" i="21"/>
  <c r="E213" i="21"/>
  <c r="E212" i="21"/>
  <c r="E222" i="21"/>
  <c r="E221" i="21"/>
  <c r="E216" i="21"/>
  <c r="E220" i="21"/>
  <c r="E215" i="21"/>
  <c r="E214" i="21"/>
  <c r="E143" i="21"/>
  <c r="E144" i="21"/>
  <c r="C145" i="21"/>
  <c r="D145" i="21"/>
  <c r="F204" i="21"/>
  <c r="F203" i="21"/>
  <c r="F205" i="21"/>
  <c r="F202" i="21"/>
  <c r="F199" i="21"/>
  <c r="F198" i="21"/>
  <c r="F189" i="21"/>
  <c r="F201" i="21"/>
  <c r="F195" i="21"/>
  <c r="F206" i="21"/>
  <c r="F193" i="21"/>
  <c r="F194" i="21"/>
  <c r="F191" i="21"/>
  <c r="F190" i="21"/>
  <c r="F200" i="21"/>
  <c r="F211" i="21"/>
  <c r="F145" i="21"/>
  <c r="F187" i="21"/>
  <c r="F208" i="21"/>
  <c r="F207" i="21"/>
  <c r="F210" i="21"/>
  <c r="F221" i="21"/>
  <c r="F216" i="21"/>
  <c r="F197" i="21"/>
  <c r="F209" i="21"/>
  <c r="G192" i="21"/>
  <c r="G213" i="21"/>
  <c r="G218" i="21"/>
  <c r="G188" i="21"/>
  <c r="G212" i="21"/>
  <c r="G220" i="21"/>
  <c r="G217" i="21"/>
  <c r="G222" i="21"/>
  <c r="G219" i="21"/>
  <c r="G215" i="21"/>
  <c r="G214" i="21"/>
  <c r="G196" i="21"/>
  <c r="G144" i="21"/>
  <c r="E145" i="21" l="1"/>
  <c r="C146" i="21"/>
  <c r="D146" i="21"/>
  <c r="C147" i="21"/>
  <c r="D147" i="21"/>
  <c r="C148" i="21"/>
  <c r="D148" i="21"/>
  <c r="C149" i="21"/>
  <c r="D149" i="21"/>
  <c r="C150" i="21"/>
  <c r="D150" i="21"/>
  <c r="C151" i="21"/>
  <c r="D151" i="21"/>
  <c r="F150" i="21"/>
  <c r="F148" i="21"/>
  <c r="F151" i="21"/>
  <c r="F149" i="21"/>
  <c r="G216" i="21"/>
  <c r="G208" i="21"/>
  <c r="G202" i="21"/>
  <c r="G209" i="21"/>
  <c r="G200" i="21"/>
  <c r="G201" i="21"/>
  <c r="G190" i="21"/>
  <c r="G197" i="21"/>
  <c r="G210" i="21"/>
  <c r="G187" i="21"/>
  <c r="G189" i="21"/>
  <c r="G221" i="21"/>
  <c r="G207" i="21"/>
  <c r="G206" i="21"/>
  <c r="G145" i="21"/>
  <c r="G194" i="21"/>
  <c r="G211" i="21"/>
  <c r="G193" i="21"/>
  <c r="G204" i="21"/>
  <c r="G205" i="21"/>
  <c r="G203" i="21"/>
  <c r="G198" i="21"/>
  <c r="G199" i="21"/>
  <c r="G195" i="21"/>
  <c r="G191" i="21"/>
  <c r="E150" i="21" l="1"/>
  <c r="E147" i="21"/>
  <c r="E146" i="21"/>
  <c r="E148" i="21"/>
  <c r="E149" i="21"/>
  <c r="E151" i="21"/>
  <c r="C152" i="21"/>
  <c r="D152" i="21"/>
  <c r="C153" i="21"/>
  <c r="D153" i="21"/>
  <c r="C154" i="21"/>
  <c r="D154" i="21"/>
  <c r="C155" i="21"/>
  <c r="D155" i="21"/>
  <c r="C156" i="21"/>
  <c r="D156" i="21"/>
  <c r="C157" i="21"/>
  <c r="D157" i="21"/>
  <c r="C158" i="21"/>
  <c r="D158" i="21"/>
  <c r="C159" i="21"/>
  <c r="D159" i="21"/>
  <c r="C160" i="21"/>
  <c r="D160" i="21"/>
  <c r="F146" i="21"/>
  <c r="F147" i="21"/>
  <c r="F158" i="21"/>
  <c r="F152" i="21"/>
  <c r="F160" i="21"/>
  <c r="F156" i="21"/>
  <c r="G151" i="21"/>
  <c r="G150" i="21"/>
  <c r="G148" i="21"/>
  <c r="G149" i="21"/>
  <c r="E158" i="21" l="1"/>
  <c r="E154" i="21"/>
  <c r="E153" i="21"/>
  <c r="E155" i="21"/>
  <c r="E157" i="21"/>
  <c r="E159" i="21"/>
  <c r="E152" i="21"/>
  <c r="E156" i="21"/>
  <c r="E160" i="21"/>
  <c r="C161" i="21"/>
  <c r="D161" i="21"/>
  <c r="C162" i="21"/>
  <c r="D162" i="21"/>
  <c r="C163" i="21"/>
  <c r="D163" i="21"/>
  <c r="C164" i="21"/>
  <c r="D164" i="21"/>
  <c r="C165" i="21"/>
  <c r="D165" i="21"/>
  <c r="C166" i="21"/>
  <c r="D166" i="21"/>
  <c r="F155" i="21"/>
  <c r="F159" i="21"/>
  <c r="F157" i="21"/>
  <c r="F154" i="21"/>
  <c r="F153" i="21"/>
  <c r="F166" i="21"/>
  <c r="G156" i="21"/>
  <c r="G160" i="21"/>
  <c r="G152" i="21"/>
  <c r="G158" i="21"/>
  <c r="G146" i="21"/>
  <c r="G147" i="21"/>
  <c r="E162" i="21" l="1"/>
  <c r="E164" i="21"/>
  <c r="E165" i="21"/>
  <c r="E161" i="21"/>
  <c r="E163" i="21"/>
  <c r="E166" i="21"/>
  <c r="C167" i="21"/>
  <c r="D167" i="21"/>
  <c r="F163" i="21"/>
  <c r="F161" i="21"/>
  <c r="F162" i="21"/>
  <c r="F165" i="21"/>
  <c r="F164" i="21"/>
  <c r="F167" i="21"/>
  <c r="G154" i="21"/>
  <c r="G166" i="21"/>
  <c r="G157" i="21"/>
  <c r="G159" i="21"/>
  <c r="G153" i="21"/>
  <c r="G155" i="21"/>
  <c r="E167" i="21" l="1"/>
  <c r="C168" i="21"/>
  <c r="D168" i="21"/>
  <c r="C169" i="21"/>
  <c r="D169" i="21"/>
  <c r="F169" i="21"/>
  <c r="G167" i="21"/>
  <c r="G165" i="21"/>
  <c r="G164" i="21"/>
  <c r="G161" i="21"/>
  <c r="G162" i="21"/>
  <c r="G163" i="21"/>
  <c r="E168" i="21" l="1"/>
  <c r="E169" i="21"/>
  <c r="C170" i="21"/>
  <c r="D170" i="21"/>
  <c r="C171" i="21"/>
  <c r="D171" i="21"/>
  <c r="C172" i="21"/>
  <c r="D172" i="21"/>
  <c r="C173" i="21"/>
  <c r="D173" i="21"/>
  <c r="C174" i="21"/>
  <c r="D174" i="21"/>
  <c r="C175" i="21"/>
  <c r="D175" i="21"/>
  <c r="C176" i="21"/>
  <c r="D176" i="21"/>
  <c r="C177" i="21"/>
  <c r="D177" i="21"/>
  <c r="C178" i="21"/>
  <c r="D178" i="21"/>
  <c r="C179" i="21"/>
  <c r="D179" i="21"/>
  <c r="C180" i="21"/>
  <c r="D180" i="21"/>
  <c r="C181" i="21"/>
  <c r="D181" i="21"/>
  <c r="E132" i="21"/>
  <c r="E133" i="21"/>
  <c r="E134" i="21"/>
  <c r="E135" i="21"/>
  <c r="E136" i="21"/>
  <c r="E137" i="21"/>
  <c r="E138" i="21"/>
  <c r="E139" i="21"/>
  <c r="E128" i="21"/>
  <c r="E127" i="21"/>
  <c r="E126" i="21"/>
  <c r="E125" i="21"/>
  <c r="E124" i="21"/>
  <c r="E123" i="21"/>
  <c r="E122" i="21"/>
  <c r="E121" i="21"/>
  <c r="E120" i="21"/>
  <c r="E119" i="21"/>
  <c r="E118" i="21"/>
  <c r="E117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D8" i="21"/>
  <c r="F39" i="21"/>
  <c r="F52" i="21"/>
  <c r="F135" i="21"/>
  <c r="F173" i="21"/>
  <c r="F138" i="21"/>
  <c r="F45" i="21"/>
  <c r="F66" i="21"/>
  <c r="F64" i="21"/>
  <c r="F67" i="21"/>
  <c r="F33" i="21"/>
  <c r="F56" i="21"/>
  <c r="F136" i="21"/>
  <c r="F124" i="21"/>
  <c r="F61" i="21"/>
  <c r="F133" i="21"/>
  <c r="F75" i="21"/>
  <c r="F43" i="21"/>
  <c r="F63" i="21"/>
  <c r="F125" i="21"/>
  <c r="F58" i="21"/>
  <c r="F60" i="21"/>
  <c r="F50" i="21"/>
  <c r="F37" i="21"/>
  <c r="F179" i="21"/>
  <c r="F57" i="21"/>
  <c r="F38" i="21"/>
  <c r="F48" i="21"/>
  <c r="F59" i="21"/>
  <c r="F49" i="21"/>
  <c r="B1" i="21"/>
  <c r="F122" i="21"/>
  <c r="F28" i="21"/>
  <c r="F55" i="21"/>
  <c r="F40" i="21"/>
  <c r="F70" i="21"/>
  <c r="F30" i="21"/>
  <c r="F72" i="21"/>
  <c r="F62" i="21"/>
  <c r="F31" i="21"/>
  <c r="F177" i="21"/>
  <c r="F119" i="21"/>
  <c r="F26" i="21"/>
  <c r="F35" i="21"/>
  <c r="F181" i="21"/>
  <c r="F22" i="21"/>
  <c r="F175" i="21"/>
  <c r="F44" i="21"/>
  <c r="F128" i="21"/>
  <c r="F134" i="21"/>
  <c r="F51" i="21"/>
  <c r="F71" i="21"/>
  <c r="D77" i="21"/>
  <c r="F118" i="21"/>
  <c r="F139" i="21"/>
  <c r="F73" i="21"/>
  <c r="F41" i="21"/>
  <c r="F24" i="21"/>
  <c r="F27" i="21"/>
  <c r="F68" i="21"/>
  <c r="F25" i="21"/>
  <c r="F53" i="21"/>
  <c r="F123" i="21"/>
  <c r="F29" i="21"/>
  <c r="F65" i="21"/>
  <c r="F126" i="21"/>
  <c r="F32" i="21"/>
  <c r="F47" i="21"/>
  <c r="F42" i="21"/>
  <c r="F36" i="21"/>
  <c r="F127" i="21"/>
  <c r="F120" i="21"/>
  <c r="F168" i="21"/>
  <c r="F137" i="21"/>
  <c r="F121" i="21"/>
  <c r="F34" i="21"/>
  <c r="F69" i="21"/>
  <c r="F74" i="21"/>
  <c r="F23" i="21"/>
  <c r="F46" i="21"/>
  <c r="F54" i="21"/>
  <c r="F171" i="21"/>
  <c r="F170" i="21"/>
  <c r="G169" i="21"/>
  <c r="F185" i="21"/>
  <c r="G40" i="21"/>
  <c r="E175" i="21" l="1"/>
  <c r="E171" i="21"/>
  <c r="E173" i="21"/>
  <c r="E77" i="21"/>
  <c r="E179" i="21"/>
  <c r="E181" i="21"/>
  <c r="E177" i="21"/>
  <c r="E174" i="21"/>
  <c r="E172" i="21"/>
  <c r="E178" i="21"/>
  <c r="E180" i="21"/>
  <c r="E176" i="21"/>
  <c r="E170" i="21"/>
  <c r="B458" i="15"/>
  <c r="B459" i="15"/>
  <c r="B460" i="15"/>
  <c r="E333" i="15"/>
  <c r="E208" i="15"/>
  <c r="E83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C59" i="15"/>
  <c r="D59" i="15" s="1"/>
  <c r="C60" i="15"/>
  <c r="D60" i="15" s="1"/>
  <c r="C61" i="15"/>
  <c r="D61" i="15" s="1"/>
  <c r="C62" i="15"/>
  <c r="D62" i="15" s="1"/>
  <c r="C63" i="15"/>
  <c r="D63" i="15" s="1"/>
  <c r="C64" i="15"/>
  <c r="D64" i="15" s="1"/>
  <c r="C65" i="15"/>
  <c r="D65" i="15" s="1"/>
  <c r="C66" i="15"/>
  <c r="D66" i="15" s="1"/>
  <c r="C67" i="15"/>
  <c r="D67" i="15" s="1"/>
  <c r="C68" i="15"/>
  <c r="D68" i="15" s="1"/>
  <c r="C69" i="15"/>
  <c r="D69" i="15" s="1"/>
  <c r="C70" i="15"/>
  <c r="D70" i="15" s="1"/>
  <c r="C71" i="15"/>
  <c r="D71" i="15" s="1"/>
  <c r="C72" i="15"/>
  <c r="D72" i="15" s="1"/>
  <c r="C73" i="15"/>
  <c r="D73" i="15" s="1"/>
  <c r="C74" i="15"/>
  <c r="D74" i="15" s="1"/>
  <c r="C75" i="15"/>
  <c r="D75" i="15" s="1"/>
  <c r="C76" i="15"/>
  <c r="D76" i="15" s="1"/>
  <c r="D77" i="15"/>
  <c r="D78" i="15"/>
  <c r="D79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D8" i="15"/>
  <c r="E79" i="15"/>
  <c r="E77" i="15"/>
  <c r="E65" i="15"/>
  <c r="D33" i="15"/>
  <c r="D24" i="15"/>
  <c r="F178" i="21"/>
  <c r="E56" i="15"/>
  <c r="E71" i="15"/>
  <c r="D35" i="15"/>
  <c r="E74" i="15"/>
  <c r="E53" i="15"/>
  <c r="D23" i="15"/>
  <c r="E72" i="15"/>
  <c r="E60" i="15"/>
  <c r="E48" i="15"/>
  <c r="F174" i="21"/>
  <c r="F180" i="21"/>
  <c r="E59" i="15"/>
  <c r="E75" i="15"/>
  <c r="E63" i="15"/>
  <c r="D34" i="15"/>
  <c r="D25" i="15"/>
  <c r="E68" i="15"/>
  <c r="F172" i="21"/>
  <c r="E57" i="15"/>
  <c r="E58" i="15"/>
  <c r="E78" i="15"/>
  <c r="D37" i="15"/>
  <c r="E44" i="15"/>
  <c r="E46" i="15"/>
  <c r="E70" i="15"/>
  <c r="E61" i="15"/>
  <c r="D28" i="15"/>
  <c r="E47" i="15"/>
  <c r="D30" i="15"/>
  <c r="B1" i="15"/>
  <c r="E54" i="15"/>
  <c r="C460" i="15"/>
  <c r="D31" i="15"/>
  <c r="E45" i="15"/>
  <c r="E69" i="15"/>
  <c r="E52" i="15"/>
  <c r="D36" i="15"/>
  <c r="D32" i="15"/>
  <c r="D209" i="15" a="1"/>
  <c r="E64" i="15"/>
  <c r="D27" i="15"/>
  <c r="E50" i="15"/>
  <c r="F77" i="21"/>
  <c r="D334" i="15" a="1"/>
  <c r="C459" i="15"/>
  <c r="E55" i="15"/>
  <c r="E76" i="15"/>
  <c r="D22" i="15"/>
  <c r="E49" i="15"/>
  <c r="E62" i="15"/>
  <c r="E66" i="15"/>
  <c r="D39" i="15"/>
  <c r="D26" i="15"/>
  <c r="F176" i="21"/>
  <c r="D78" i="21"/>
  <c r="D79" i="21" s="1"/>
  <c r="D84" i="15" a="1"/>
  <c r="E73" i="15"/>
  <c r="E51" i="15"/>
  <c r="D29" i="15"/>
  <c r="D38" i="15"/>
  <c r="E67" i="15"/>
  <c r="G44" i="21"/>
  <c r="G67" i="21"/>
  <c r="G34" i="21"/>
  <c r="G73" i="21"/>
  <c r="G179" i="21"/>
  <c r="G118" i="21"/>
  <c r="G119" i="21"/>
  <c r="G26" i="21"/>
  <c r="F117" i="21"/>
  <c r="G66" i="21"/>
  <c r="G69" i="21"/>
  <c r="G136" i="21"/>
  <c r="G74" i="21"/>
  <c r="G139" i="21"/>
  <c r="G25" i="21"/>
  <c r="G54" i="21"/>
  <c r="G70" i="21"/>
  <c r="G68" i="21"/>
  <c r="G122" i="21"/>
  <c r="G65" i="21"/>
  <c r="G28" i="21"/>
  <c r="G41" i="21"/>
  <c r="G181" i="21"/>
  <c r="G30" i="21"/>
  <c r="G123" i="21"/>
  <c r="G63" i="21"/>
  <c r="G49" i="21"/>
  <c r="G58" i="21"/>
  <c r="G53" i="21"/>
  <c r="G42" i="21"/>
  <c r="G71" i="21"/>
  <c r="G134" i="21"/>
  <c r="G37" i="21"/>
  <c r="G51" i="21"/>
  <c r="G31" i="21"/>
  <c r="G173" i="21"/>
  <c r="G38" i="21"/>
  <c r="G24" i="21"/>
  <c r="G72" i="21"/>
  <c r="G32" i="21"/>
  <c r="G43" i="21"/>
  <c r="G133" i="21"/>
  <c r="G177" i="21"/>
  <c r="G48" i="21"/>
  <c r="G61" i="21"/>
  <c r="G56" i="21"/>
  <c r="G126" i="21"/>
  <c r="G29" i="21"/>
  <c r="G135" i="21"/>
  <c r="G168" i="21"/>
  <c r="G125" i="21"/>
  <c r="G137" i="21"/>
  <c r="G35" i="21"/>
  <c r="G128" i="21"/>
  <c r="G62" i="21"/>
  <c r="G64" i="21"/>
  <c r="G75" i="21"/>
  <c r="G36" i="21"/>
  <c r="G121" i="21"/>
  <c r="F143" i="21"/>
  <c r="G39" i="21"/>
  <c r="G60" i="21"/>
  <c r="G33" i="21"/>
  <c r="G23" i="21"/>
  <c r="G46" i="21"/>
  <c r="G55" i="21"/>
  <c r="G185" i="21"/>
  <c r="G124" i="21"/>
  <c r="G171" i="21"/>
  <c r="G45" i="21"/>
  <c r="G120" i="21"/>
  <c r="G27" i="21"/>
  <c r="G22" i="21"/>
  <c r="G47" i="21"/>
  <c r="G170" i="21"/>
  <c r="G52" i="21"/>
  <c r="G175" i="21"/>
  <c r="G127" i="21"/>
  <c r="G59" i="21"/>
  <c r="F132" i="21"/>
  <c r="G138" i="21"/>
  <c r="G57" i="21"/>
  <c r="G50" i="21"/>
  <c r="E43" i="15"/>
  <c r="E78" i="21" l="1"/>
  <c r="E79" i="21"/>
  <c r="D91" i="15"/>
  <c r="E91" i="15" s="1"/>
  <c r="D99" i="15"/>
  <c r="E99" i="15" s="1"/>
  <c r="D89" i="15"/>
  <c r="E89" i="15" s="1"/>
  <c r="D97" i="15"/>
  <c r="E97" i="15" s="1"/>
  <c r="D105" i="15"/>
  <c r="E105" i="15" s="1"/>
  <c r="D113" i="15"/>
  <c r="E113" i="15" s="1"/>
  <c r="D121" i="15"/>
  <c r="E121" i="15" s="1"/>
  <c r="D129" i="15"/>
  <c r="E129" i="15" s="1"/>
  <c r="D138" i="15"/>
  <c r="E138" i="15" s="1"/>
  <c r="D146" i="15"/>
  <c r="E146" i="15" s="1"/>
  <c r="D151" i="15"/>
  <c r="E151" i="15" s="1"/>
  <c r="D159" i="15"/>
  <c r="E159" i="15" s="1"/>
  <c r="D164" i="15"/>
  <c r="E164" i="15" s="1"/>
  <c r="D172" i="15"/>
  <c r="E172" i="15" s="1"/>
  <c r="D85" i="15"/>
  <c r="E85" i="15" s="1"/>
  <c r="D90" i="15"/>
  <c r="E90" i="15" s="1"/>
  <c r="D98" i="15"/>
  <c r="E98" i="15" s="1"/>
  <c r="D106" i="15"/>
  <c r="E106" i="15" s="1"/>
  <c r="D114" i="15"/>
  <c r="E114" i="15" s="1"/>
  <c r="D122" i="15"/>
  <c r="E122" i="15" s="1"/>
  <c r="D130" i="15"/>
  <c r="E130" i="15" s="1"/>
  <c r="D139" i="15"/>
  <c r="E139" i="15" s="1"/>
  <c r="D147" i="15"/>
  <c r="E147" i="15" s="1"/>
  <c r="D152" i="15"/>
  <c r="E152" i="15" s="1"/>
  <c r="D160" i="15"/>
  <c r="E160" i="15" s="1"/>
  <c r="D165" i="15"/>
  <c r="E165" i="15" s="1"/>
  <c r="D173" i="15"/>
  <c r="E173" i="15" s="1"/>
  <c r="D102" i="15"/>
  <c r="E102" i="15" s="1"/>
  <c r="D117" i="15"/>
  <c r="E117" i="15" s="1"/>
  <c r="D124" i="15"/>
  <c r="E124" i="15" s="1"/>
  <c r="D131" i="15"/>
  <c r="E131" i="15" s="1"/>
  <c r="D137" i="15"/>
  <c r="E137" i="15" s="1"/>
  <c r="D140" i="15"/>
  <c r="E140" i="15" s="1"/>
  <c r="D154" i="15"/>
  <c r="E154" i="15" s="1"/>
  <c r="D161" i="15"/>
  <c r="E161" i="15" s="1"/>
  <c r="D168" i="15"/>
  <c r="E168" i="15" s="1"/>
  <c r="D175" i="15"/>
  <c r="E175" i="15" s="1"/>
  <c r="D94" i="15"/>
  <c r="E94" i="15" s="1"/>
  <c r="D110" i="15"/>
  <c r="E110" i="15" s="1"/>
  <c r="D128" i="15"/>
  <c r="E128" i="15" s="1"/>
  <c r="D134" i="15"/>
  <c r="E134" i="15" s="1"/>
  <c r="D144" i="15"/>
  <c r="E144" i="15" s="1"/>
  <c r="D158" i="15"/>
  <c r="E158" i="15" s="1"/>
  <c r="D179" i="15"/>
  <c r="E179" i="15" s="1"/>
  <c r="D189" i="15"/>
  <c r="E189" i="15" s="1"/>
  <c r="D191" i="15"/>
  <c r="E191" i="15" s="1"/>
  <c r="D193" i="15"/>
  <c r="E193" i="15" s="1"/>
  <c r="D195" i="15"/>
  <c r="E195" i="15" s="1"/>
  <c r="D197" i="15"/>
  <c r="E197" i="15" s="1"/>
  <c r="D199" i="15"/>
  <c r="E199" i="15" s="1"/>
  <c r="D201" i="15"/>
  <c r="E201" i="15" s="1"/>
  <c r="D203" i="15"/>
  <c r="E203" i="15" s="1"/>
  <c r="D95" i="15"/>
  <c r="E95" i="15" s="1"/>
  <c r="D111" i="15"/>
  <c r="E111" i="15" s="1"/>
  <c r="D118" i="15"/>
  <c r="E118" i="15" s="1"/>
  <c r="D132" i="15"/>
  <c r="E132" i="15" s="1"/>
  <c r="D145" i="15"/>
  <c r="E145" i="15" s="1"/>
  <c r="D169" i="15"/>
  <c r="E169" i="15" s="1"/>
  <c r="D185" i="15"/>
  <c r="E185" i="15" s="1"/>
  <c r="D84" i="15"/>
  <c r="E84" i="15" s="1"/>
  <c r="D104" i="15"/>
  <c r="E104" i="15" s="1"/>
  <c r="D148" i="15"/>
  <c r="E148" i="15" s="1"/>
  <c r="D153" i="15"/>
  <c r="E153" i="15" s="1"/>
  <c r="D170" i="15"/>
  <c r="E170" i="15" s="1"/>
  <c r="D176" i="15"/>
  <c r="E176" i="15" s="1"/>
  <c r="D192" i="15"/>
  <c r="E192" i="15" s="1"/>
  <c r="D156" i="15"/>
  <c r="E156" i="15" s="1"/>
  <c r="D116" i="15"/>
  <c r="E116" i="15" s="1"/>
  <c r="D127" i="15"/>
  <c r="E127" i="15" s="1"/>
  <c r="D181" i="15"/>
  <c r="E181" i="15" s="1"/>
  <c r="D202" i="15"/>
  <c r="E202" i="15" s="1"/>
  <c r="D92" i="15"/>
  <c r="E92" i="15" s="1"/>
  <c r="D133" i="15"/>
  <c r="E133" i="15" s="1"/>
  <c r="D143" i="15"/>
  <c r="E143" i="15" s="1"/>
  <c r="D149" i="15"/>
  <c r="E149" i="15" s="1"/>
  <c r="D155" i="15"/>
  <c r="E155" i="15" s="1"/>
  <c r="D166" i="15"/>
  <c r="E166" i="15" s="1"/>
  <c r="D171" i="15"/>
  <c r="E171" i="15" s="1"/>
  <c r="D177" i="15"/>
  <c r="E177" i="15" s="1"/>
  <c r="D182" i="15"/>
  <c r="E182" i="15" s="1"/>
  <c r="D186" i="15"/>
  <c r="E186" i="15" s="1"/>
  <c r="D196" i="15"/>
  <c r="E196" i="15" s="1"/>
  <c r="D87" i="15"/>
  <c r="E87" i="15" s="1"/>
  <c r="D93" i="15"/>
  <c r="E93" i="15" s="1"/>
  <c r="D183" i="15"/>
  <c r="E183" i="15" s="1"/>
  <c r="D86" i="15"/>
  <c r="E86" i="15" s="1"/>
  <c r="D100" i="15"/>
  <c r="E100" i="15" s="1"/>
  <c r="D112" i="15"/>
  <c r="E112" i="15" s="1"/>
  <c r="D123" i="15"/>
  <c r="E123" i="15" s="1"/>
  <c r="D190" i="15"/>
  <c r="E190" i="15" s="1"/>
  <c r="D107" i="15"/>
  <c r="E107" i="15" s="1"/>
  <c r="D150" i="15"/>
  <c r="E150" i="15" s="1"/>
  <c r="D162" i="15"/>
  <c r="E162" i="15" s="1"/>
  <c r="D167" i="15"/>
  <c r="E167" i="15" s="1"/>
  <c r="D178" i="15"/>
  <c r="E178" i="15" s="1"/>
  <c r="D187" i="15"/>
  <c r="E187" i="15" s="1"/>
  <c r="D200" i="15"/>
  <c r="E200" i="15" s="1"/>
  <c r="D101" i="15"/>
  <c r="E101" i="15" s="1"/>
  <c r="D108" i="15"/>
  <c r="E108" i="15" s="1"/>
  <c r="D119" i="15"/>
  <c r="E119" i="15" s="1"/>
  <c r="D125" i="15"/>
  <c r="E125" i="15" s="1"/>
  <c r="D135" i="15"/>
  <c r="E135" i="15" s="1"/>
  <c r="D163" i="15"/>
  <c r="E163" i="15" s="1"/>
  <c r="D194" i="15"/>
  <c r="E194" i="15" s="1"/>
  <c r="D88" i="15"/>
  <c r="E88" i="15" s="1"/>
  <c r="D141" i="15"/>
  <c r="E141" i="15" s="1"/>
  <c r="D157" i="15"/>
  <c r="E157" i="15" s="1"/>
  <c r="D174" i="15"/>
  <c r="E174" i="15" s="1"/>
  <c r="D184" i="15"/>
  <c r="E184" i="15" s="1"/>
  <c r="D188" i="15"/>
  <c r="E188" i="15" s="1"/>
  <c r="D120" i="15"/>
  <c r="E120" i="15" s="1"/>
  <c r="D198" i="15"/>
  <c r="E198" i="15" s="1"/>
  <c r="D126" i="15"/>
  <c r="E126" i="15" s="1"/>
  <c r="D136" i="15"/>
  <c r="E136" i="15" s="1"/>
  <c r="D180" i="15"/>
  <c r="E180" i="15" s="1"/>
  <c r="D96" i="15"/>
  <c r="E96" i="15" s="1"/>
  <c r="D142" i="15"/>
  <c r="E142" i="15" s="1"/>
  <c r="D103" i="15"/>
  <c r="E103" i="15" s="1"/>
  <c r="D109" i="15"/>
  <c r="E109" i="15" s="1"/>
  <c r="D115" i="15"/>
  <c r="E115" i="15" s="1"/>
  <c r="D233" i="15"/>
  <c r="E233" i="15" s="1"/>
  <c r="D245" i="15"/>
  <c r="E245" i="15" s="1"/>
  <c r="D253" i="15"/>
  <c r="E253" i="15" s="1"/>
  <c r="D271" i="15"/>
  <c r="E271" i="15" s="1"/>
  <c r="D279" i="15"/>
  <c r="E279" i="15" s="1"/>
  <c r="D287" i="15"/>
  <c r="E287" i="15" s="1"/>
  <c r="D295" i="15"/>
  <c r="E295" i="15" s="1"/>
  <c r="D303" i="15"/>
  <c r="E303" i="15" s="1"/>
  <c r="D305" i="15"/>
  <c r="E305" i="15" s="1"/>
  <c r="D307" i="15"/>
  <c r="E307" i="15" s="1"/>
  <c r="D309" i="15"/>
  <c r="E309" i="15" s="1"/>
  <c r="D311" i="15"/>
  <c r="E311" i="15" s="1"/>
  <c r="D313" i="15"/>
  <c r="E313" i="15" s="1"/>
  <c r="D315" i="15"/>
  <c r="E315" i="15" s="1"/>
  <c r="D317" i="15"/>
  <c r="E317" i="15" s="1"/>
  <c r="D319" i="15"/>
  <c r="E319" i="15" s="1"/>
  <c r="D321" i="15"/>
  <c r="E321" i="15" s="1"/>
  <c r="D323" i="15"/>
  <c r="E323" i="15" s="1"/>
  <c r="D234" i="15"/>
  <c r="E234" i="15" s="1"/>
  <c r="D239" i="15"/>
  <c r="E239" i="15" s="1"/>
  <c r="D241" i="15"/>
  <c r="E241" i="15" s="1"/>
  <c r="D232" i="15"/>
  <c r="E232" i="15" s="1"/>
  <c r="D214" i="15"/>
  <c r="E214" i="15" s="1"/>
  <c r="D217" i="15"/>
  <c r="E217" i="15" s="1"/>
  <c r="D230" i="15"/>
  <c r="E230" i="15" s="1"/>
  <c r="D238" i="15"/>
  <c r="E238" i="15" s="1"/>
  <c r="D244" i="15"/>
  <c r="E244" i="15" s="1"/>
  <c r="D247" i="15"/>
  <c r="E247" i="15" s="1"/>
  <c r="D250" i="15"/>
  <c r="E250" i="15" s="1"/>
  <c r="D256" i="15"/>
  <c r="E256" i="15" s="1"/>
  <c r="D265" i="15"/>
  <c r="E265" i="15" s="1"/>
  <c r="D268" i="15"/>
  <c r="E268" i="15" s="1"/>
  <c r="D318" i="15"/>
  <c r="E318" i="15" s="1"/>
  <c r="D218" i="15"/>
  <c r="E218" i="15" s="1"/>
  <c r="D221" i="15"/>
  <c r="E221" i="15" s="1"/>
  <c r="D235" i="15"/>
  <c r="E235" i="15" s="1"/>
  <c r="D248" i="15"/>
  <c r="E248" i="15" s="1"/>
  <c r="D251" i="15"/>
  <c r="E251" i="15" s="1"/>
  <c r="D254" i="15"/>
  <c r="E254" i="15" s="1"/>
  <c r="D261" i="15"/>
  <c r="E261" i="15" s="1"/>
  <c r="D266" i="15"/>
  <c r="E266" i="15" s="1"/>
  <c r="D269" i="15"/>
  <c r="E269" i="15" s="1"/>
  <c r="D272" i="15"/>
  <c r="E272" i="15" s="1"/>
  <c r="D275" i="15"/>
  <c r="E275" i="15" s="1"/>
  <c r="D278" i="15"/>
  <c r="E278" i="15" s="1"/>
  <c r="D281" i="15"/>
  <c r="E281" i="15" s="1"/>
  <c r="D284" i="15"/>
  <c r="E284" i="15" s="1"/>
  <c r="D314" i="15"/>
  <c r="E314" i="15" s="1"/>
  <c r="D216" i="15"/>
  <c r="E216" i="15" s="1"/>
  <c r="D219" i="15"/>
  <c r="E219" i="15" s="1"/>
  <c r="D246" i="15"/>
  <c r="E246" i="15" s="1"/>
  <c r="D249" i="15"/>
  <c r="E249" i="15" s="1"/>
  <c r="D252" i="15"/>
  <c r="E252" i="15" s="1"/>
  <c r="D255" i="15"/>
  <c r="E255" i="15" s="1"/>
  <c r="D262" i="15"/>
  <c r="E262" i="15" s="1"/>
  <c r="D267" i="15"/>
  <c r="E267" i="15" s="1"/>
  <c r="D270" i="15"/>
  <c r="E270" i="15" s="1"/>
  <c r="D273" i="15"/>
  <c r="E273" i="15" s="1"/>
  <c r="D276" i="15"/>
  <c r="E276" i="15" s="1"/>
  <c r="D308" i="15"/>
  <c r="E308" i="15" s="1"/>
  <c r="D324" i="15"/>
  <c r="E324" i="15" s="1"/>
  <c r="D326" i="15"/>
  <c r="E326" i="15" s="1"/>
  <c r="D209" i="15"/>
  <c r="E209" i="15" s="1"/>
  <c r="D236" i="15"/>
  <c r="E236" i="15" s="1"/>
  <c r="D263" i="15"/>
  <c r="E263" i="15" s="1"/>
  <c r="D277" i="15"/>
  <c r="E277" i="15" s="1"/>
  <c r="D282" i="15"/>
  <c r="E282" i="15" s="1"/>
  <c r="D320" i="15"/>
  <c r="E320" i="15" s="1"/>
  <c r="D327" i="15"/>
  <c r="E327" i="15" s="1"/>
  <c r="D210" i="15"/>
  <c r="E210" i="15" s="1"/>
  <c r="D215" i="15"/>
  <c r="E215" i="15" s="1"/>
  <c r="D220" i="15"/>
  <c r="E220" i="15" s="1"/>
  <c r="D225" i="15"/>
  <c r="E225" i="15" s="1"/>
  <c r="D237" i="15"/>
  <c r="E237" i="15" s="1"/>
  <c r="D260" i="15"/>
  <c r="E260" i="15" s="1"/>
  <c r="D292" i="15"/>
  <c r="E292" i="15" s="1"/>
  <c r="D297" i="15"/>
  <c r="E297" i="15" s="1"/>
  <c r="D302" i="15"/>
  <c r="E302" i="15" s="1"/>
  <c r="D306" i="15"/>
  <c r="E306" i="15" s="1"/>
  <c r="D211" i="15"/>
  <c r="E211" i="15" s="1"/>
  <c r="D243" i="15"/>
  <c r="E243" i="15" s="1"/>
  <c r="D257" i="15"/>
  <c r="E257" i="15" s="1"/>
  <c r="D274" i="15"/>
  <c r="E274" i="15" s="1"/>
  <c r="D325" i="15"/>
  <c r="E325" i="15" s="1"/>
  <c r="D228" i="15"/>
  <c r="E228" i="15" s="1"/>
  <c r="D224" i="15"/>
  <c r="E224" i="15" s="1"/>
  <c r="D291" i="15"/>
  <c r="E291" i="15" s="1"/>
  <c r="D312" i="15"/>
  <c r="E312" i="15" s="1"/>
  <c r="D226" i="15"/>
  <c r="E226" i="15" s="1"/>
  <c r="D285" i="15"/>
  <c r="E285" i="15" s="1"/>
  <c r="D293" i="15"/>
  <c r="E293" i="15" s="1"/>
  <c r="D300" i="15"/>
  <c r="E300" i="15" s="1"/>
  <c r="D227" i="15"/>
  <c r="E227" i="15" s="1"/>
  <c r="D294" i="15"/>
  <c r="E294" i="15" s="1"/>
  <c r="D301" i="15"/>
  <c r="E301" i="15" s="1"/>
  <c r="D280" i="15"/>
  <c r="E280" i="15" s="1"/>
  <c r="D240" i="15"/>
  <c r="E240" i="15" s="1"/>
  <c r="D258" i="15"/>
  <c r="E258" i="15" s="1"/>
  <c r="D264" i="15"/>
  <c r="E264" i="15" s="1"/>
  <c r="D286" i="15"/>
  <c r="E286" i="15" s="1"/>
  <c r="D229" i="15"/>
  <c r="E229" i="15" s="1"/>
  <c r="D288" i="15"/>
  <c r="E288" i="15" s="1"/>
  <c r="D231" i="15"/>
  <c r="E231" i="15" s="1"/>
  <c r="D242" i="15"/>
  <c r="E242" i="15" s="1"/>
  <c r="D259" i="15"/>
  <c r="E259" i="15" s="1"/>
  <c r="D289" i="15"/>
  <c r="E289" i="15" s="1"/>
  <c r="D296" i="15"/>
  <c r="E296" i="15" s="1"/>
  <c r="D304" i="15"/>
  <c r="E304" i="15" s="1"/>
  <c r="D310" i="15"/>
  <c r="E310" i="15" s="1"/>
  <c r="D322" i="15"/>
  <c r="E322" i="15" s="1"/>
  <c r="D212" i="15"/>
  <c r="E212" i="15" s="1"/>
  <c r="D222" i="15"/>
  <c r="E222" i="15" s="1"/>
  <c r="D290" i="15"/>
  <c r="E290" i="15" s="1"/>
  <c r="D298" i="15"/>
  <c r="E298" i="15" s="1"/>
  <c r="D316" i="15"/>
  <c r="E316" i="15" s="1"/>
  <c r="D328" i="15"/>
  <c r="E328" i="15" s="1"/>
  <c r="D213" i="15"/>
  <c r="E213" i="15" s="1"/>
  <c r="D223" i="15"/>
  <c r="E223" i="15" s="1"/>
  <c r="D283" i="15"/>
  <c r="E283" i="15" s="1"/>
  <c r="D299" i="15"/>
  <c r="E299" i="15" s="1"/>
  <c r="D336" i="15"/>
  <c r="E336" i="15" s="1"/>
  <c r="D338" i="15"/>
  <c r="E338" i="15" s="1"/>
  <c r="D340" i="15"/>
  <c r="E340" i="15" s="1"/>
  <c r="D342" i="15"/>
  <c r="E342" i="15" s="1"/>
  <c r="D344" i="15"/>
  <c r="E344" i="15" s="1"/>
  <c r="D346" i="15"/>
  <c r="E346" i="15" s="1"/>
  <c r="D348" i="15"/>
  <c r="E348" i="15" s="1"/>
  <c r="D350" i="15"/>
  <c r="E350" i="15" s="1"/>
  <c r="D352" i="15"/>
  <c r="E352" i="15" s="1"/>
  <c r="D354" i="15"/>
  <c r="E354" i="15" s="1"/>
  <c r="D359" i="15"/>
  <c r="E359" i="15" s="1"/>
  <c r="D334" i="15"/>
  <c r="E334" i="15" s="1"/>
  <c r="D357" i="15"/>
  <c r="E357" i="15" s="1"/>
  <c r="D362" i="15"/>
  <c r="E362" i="15" s="1"/>
  <c r="D364" i="15"/>
  <c r="E364" i="15" s="1"/>
  <c r="D366" i="15"/>
  <c r="E366" i="15" s="1"/>
  <c r="D368" i="15"/>
  <c r="E368" i="15" s="1"/>
  <c r="D370" i="15"/>
  <c r="E370" i="15" s="1"/>
  <c r="D372" i="15"/>
  <c r="E372" i="15" s="1"/>
  <c r="D374" i="15"/>
  <c r="E374" i="15" s="1"/>
  <c r="D376" i="15"/>
  <c r="E376" i="15" s="1"/>
  <c r="D378" i="15"/>
  <c r="E378" i="15" s="1"/>
  <c r="D380" i="15"/>
  <c r="E380" i="15" s="1"/>
  <c r="D382" i="15"/>
  <c r="E382" i="15" s="1"/>
  <c r="D384" i="15"/>
  <c r="E384" i="15" s="1"/>
  <c r="D386" i="15"/>
  <c r="E386" i="15" s="1"/>
  <c r="D388" i="15"/>
  <c r="E388" i="15" s="1"/>
  <c r="D390" i="15"/>
  <c r="E390" i="15" s="1"/>
  <c r="D392" i="15"/>
  <c r="E392" i="15" s="1"/>
  <c r="D394" i="15"/>
  <c r="E394" i="15" s="1"/>
  <c r="D399" i="15"/>
  <c r="E399" i="15" s="1"/>
  <c r="D412" i="15"/>
  <c r="E412" i="15" s="1"/>
  <c r="D420" i="15"/>
  <c r="E420" i="15" s="1"/>
  <c r="D428" i="15"/>
  <c r="E428" i="15" s="1"/>
  <c r="D448" i="15"/>
  <c r="E448" i="15" s="1"/>
  <c r="D450" i="15"/>
  <c r="E450" i="15" s="1"/>
  <c r="D452" i="15"/>
  <c r="E452" i="15" s="1"/>
  <c r="D360" i="15"/>
  <c r="E360" i="15" s="1"/>
  <c r="D402" i="15"/>
  <c r="E402" i="15" s="1"/>
  <c r="D407" i="15"/>
  <c r="E407" i="15" s="1"/>
  <c r="D415" i="15"/>
  <c r="E415" i="15" s="1"/>
  <c r="D423" i="15"/>
  <c r="E423" i="15" s="1"/>
  <c r="D431" i="15"/>
  <c r="E431" i="15" s="1"/>
  <c r="D436" i="15"/>
  <c r="E436" i="15" s="1"/>
  <c r="D438" i="15"/>
  <c r="E438" i="15" s="1"/>
  <c r="D440" i="15"/>
  <c r="E440" i="15" s="1"/>
  <c r="D442" i="15"/>
  <c r="E442" i="15" s="1"/>
  <c r="D444" i="15"/>
  <c r="E444" i="15" s="1"/>
  <c r="D446" i="15"/>
  <c r="E446" i="15" s="1"/>
  <c r="D335" i="15"/>
  <c r="E335" i="15" s="1"/>
  <c r="D358" i="15"/>
  <c r="E358" i="15" s="1"/>
  <c r="D400" i="15"/>
  <c r="E400" i="15" s="1"/>
  <c r="D413" i="15"/>
  <c r="E413" i="15" s="1"/>
  <c r="D421" i="15"/>
  <c r="E421" i="15" s="1"/>
  <c r="D429" i="15"/>
  <c r="E429" i="15" s="1"/>
  <c r="D356" i="15"/>
  <c r="E356" i="15" s="1"/>
  <c r="D361" i="15"/>
  <c r="E361" i="15" s="1"/>
  <c r="D398" i="15"/>
  <c r="E398" i="15" s="1"/>
  <c r="D406" i="15"/>
  <c r="E406" i="15" s="1"/>
  <c r="D411" i="15"/>
  <c r="E411" i="15" s="1"/>
  <c r="D419" i="15"/>
  <c r="E419" i="15" s="1"/>
  <c r="D427" i="15"/>
  <c r="E427" i="15" s="1"/>
  <c r="D435" i="15"/>
  <c r="E435" i="15" s="1"/>
  <c r="D437" i="15"/>
  <c r="E437" i="15" s="1"/>
  <c r="D439" i="15"/>
  <c r="E439" i="15" s="1"/>
  <c r="D441" i="15"/>
  <c r="E441" i="15" s="1"/>
  <c r="D443" i="15"/>
  <c r="E443" i="15" s="1"/>
  <c r="D445" i="15"/>
  <c r="E445" i="15" s="1"/>
  <c r="D363" i="15"/>
  <c r="E363" i="15" s="1"/>
  <c r="D371" i="15"/>
  <c r="E371" i="15" s="1"/>
  <c r="D383" i="15"/>
  <c r="E383" i="15" s="1"/>
  <c r="D387" i="15"/>
  <c r="E387" i="15" s="1"/>
  <c r="D391" i="15"/>
  <c r="E391" i="15" s="1"/>
  <c r="D395" i="15"/>
  <c r="E395" i="15" s="1"/>
  <c r="D416" i="15"/>
  <c r="E416" i="15" s="1"/>
  <c r="D432" i="15"/>
  <c r="E432" i="15" s="1"/>
  <c r="D449" i="15"/>
  <c r="E449" i="15" s="1"/>
  <c r="D453" i="15"/>
  <c r="E453" i="15" s="1"/>
  <c r="D365" i="15"/>
  <c r="E365" i="15" s="1"/>
  <c r="D373" i="15"/>
  <c r="E373" i="15" s="1"/>
  <c r="D379" i="15"/>
  <c r="E379" i="15" s="1"/>
  <c r="D396" i="15"/>
  <c r="E396" i="15" s="1"/>
  <c r="D417" i="15"/>
  <c r="E417" i="15" s="1"/>
  <c r="D433" i="15"/>
  <c r="E433" i="15" s="1"/>
  <c r="D343" i="15"/>
  <c r="E343" i="15" s="1"/>
  <c r="D351" i="15"/>
  <c r="E351" i="15" s="1"/>
  <c r="D381" i="15"/>
  <c r="E381" i="15" s="1"/>
  <c r="D414" i="15"/>
  <c r="E414" i="15" s="1"/>
  <c r="D430" i="15"/>
  <c r="E430" i="15" s="1"/>
  <c r="D410" i="15"/>
  <c r="E410" i="15" s="1"/>
  <c r="D345" i="15"/>
  <c r="E345" i="15" s="1"/>
  <c r="D403" i="15"/>
  <c r="E403" i="15" s="1"/>
  <c r="D347" i="15"/>
  <c r="E347" i="15" s="1"/>
  <c r="D389" i="15"/>
  <c r="E389" i="15" s="1"/>
  <c r="D404" i="15"/>
  <c r="E404" i="15" s="1"/>
  <c r="D349" i="15"/>
  <c r="E349" i="15" s="1"/>
  <c r="D375" i="15"/>
  <c r="E375" i="15" s="1"/>
  <c r="D397" i="15"/>
  <c r="E397" i="15" s="1"/>
  <c r="D405" i="15"/>
  <c r="E405" i="15" s="1"/>
  <c r="D422" i="15"/>
  <c r="E422" i="15" s="1"/>
  <c r="D451" i="15"/>
  <c r="E451" i="15" s="1"/>
  <c r="D339" i="15"/>
  <c r="E339" i="15" s="1"/>
  <c r="D377" i="15"/>
  <c r="E377" i="15" s="1"/>
  <c r="D385" i="15"/>
  <c r="E385" i="15" s="1"/>
  <c r="D424" i="15"/>
  <c r="E424" i="15" s="1"/>
  <c r="D408" i="15"/>
  <c r="E408" i="15" s="1"/>
  <c r="D367" i="15"/>
  <c r="E367" i="15" s="1"/>
  <c r="D409" i="15"/>
  <c r="E409" i="15" s="1"/>
  <c r="D434" i="15"/>
  <c r="E434" i="15" s="1"/>
  <c r="D337" i="15"/>
  <c r="E337" i="15" s="1"/>
  <c r="D369" i="15"/>
  <c r="E369" i="15" s="1"/>
  <c r="D341" i="15"/>
  <c r="E341" i="15" s="1"/>
  <c r="D393" i="15"/>
  <c r="E393" i="15" s="1"/>
  <c r="D418" i="15"/>
  <c r="E418" i="15" s="1"/>
  <c r="D353" i="15"/>
  <c r="E353" i="15" s="1"/>
  <c r="D401" i="15"/>
  <c r="E401" i="15" s="1"/>
  <c r="D425" i="15"/>
  <c r="E425" i="15" s="1"/>
  <c r="D355" i="15"/>
  <c r="E355" i="15" s="1"/>
  <c r="D426" i="15"/>
  <c r="E426" i="15" s="1"/>
  <c r="D447" i="15"/>
  <c r="E447" i="15" s="1"/>
  <c r="C106" i="8"/>
  <c r="D106" i="8"/>
  <c r="D107" i="8" s="1"/>
  <c r="D108" i="8" s="1"/>
  <c r="D109" i="8" s="1"/>
  <c r="D110" i="8" s="1"/>
  <c r="F84" i="15"/>
  <c r="F279" i="15"/>
  <c r="F434" i="15"/>
  <c r="F229" i="15"/>
  <c r="F250" i="15"/>
  <c r="F167" i="15"/>
  <c r="F249" i="15"/>
  <c r="F94" i="15"/>
  <c r="F428" i="15"/>
  <c r="F86" i="15"/>
  <c r="F225" i="15"/>
  <c r="F128" i="15"/>
  <c r="F442" i="15"/>
  <c r="F147" i="15"/>
  <c r="F370" i="15"/>
  <c r="F278" i="15"/>
  <c r="F281" i="15"/>
  <c r="F308" i="15"/>
  <c r="F159" i="15"/>
  <c r="F273" i="15"/>
  <c r="F217" i="15"/>
  <c r="F165" i="15"/>
  <c r="F306" i="15"/>
  <c r="F357" i="15"/>
  <c r="F293" i="15"/>
  <c r="F176" i="15"/>
  <c r="F337" i="15"/>
  <c r="F263" i="15"/>
  <c r="F410" i="15"/>
  <c r="F149" i="15"/>
  <c r="F209" i="15"/>
  <c r="F119" i="15"/>
  <c r="F287" i="15"/>
  <c r="F226" i="15"/>
  <c r="F402" i="15"/>
  <c r="F369" i="15"/>
  <c r="F301" i="15"/>
  <c r="F325" i="15"/>
  <c r="F92" i="15"/>
  <c r="F300" i="15"/>
  <c r="F438" i="15"/>
  <c r="F338" i="15"/>
  <c r="F371" i="15"/>
  <c r="F401" i="15"/>
  <c r="D80" i="21"/>
  <c r="F285" i="15"/>
  <c r="F299" i="15"/>
  <c r="F432" i="15"/>
  <c r="F453" i="15"/>
  <c r="F339" i="15"/>
  <c r="F311" i="15"/>
  <c r="F283" i="15"/>
  <c r="F395" i="15"/>
  <c r="F420" i="15"/>
  <c r="F367" i="15"/>
  <c r="F184" i="15"/>
  <c r="F350" i="15"/>
  <c r="F310" i="15"/>
  <c r="F198" i="15"/>
  <c r="F144" i="15"/>
  <c r="F110" i="15"/>
  <c r="F130" i="15"/>
  <c r="F194" i="15"/>
  <c r="F365" i="15"/>
  <c r="F253" i="15"/>
  <c r="F236" i="15"/>
  <c r="F403" i="15"/>
  <c r="F405" i="15"/>
  <c r="F430" i="15"/>
  <c r="F448" i="15"/>
  <c r="F261" i="15"/>
  <c r="F197" i="15"/>
  <c r="F162" i="15"/>
  <c r="F399" i="15"/>
  <c r="F202" i="15"/>
  <c r="F91" i="15"/>
  <c r="F255" i="15"/>
  <c r="F127" i="15"/>
  <c r="F151" i="15"/>
  <c r="F241" i="15"/>
  <c r="F95" i="15"/>
  <c r="F346" i="15"/>
  <c r="F248" i="15"/>
  <c r="F437" i="15"/>
  <c r="F116" i="15"/>
  <c r="F396" i="15"/>
  <c r="F392" i="15"/>
  <c r="F141" i="15"/>
  <c r="F79" i="21"/>
  <c r="F368" i="15"/>
  <c r="F388" i="15"/>
  <c r="F277" i="15"/>
  <c r="F215" i="15"/>
  <c r="F435" i="15"/>
  <c r="F228" i="15"/>
  <c r="F216" i="15"/>
  <c r="F353" i="15"/>
  <c r="F112" i="15"/>
  <c r="F289" i="15"/>
  <c r="F415" i="15"/>
  <c r="F444" i="15"/>
  <c r="F213" i="15"/>
  <c r="F336" i="15"/>
  <c r="F387" i="15"/>
  <c r="F433" i="15"/>
  <c r="F107" i="15"/>
  <c r="F356" i="15"/>
  <c r="F386" i="15"/>
  <c r="F89" i="15"/>
  <c r="F355" i="15"/>
  <c r="F258" i="15"/>
  <c r="F232" i="15"/>
  <c r="F319" i="15"/>
  <c r="F406" i="15"/>
  <c r="F140" i="15"/>
  <c r="F224" i="15"/>
  <c r="F122" i="15"/>
  <c r="F384" i="15"/>
  <c r="F166" i="15"/>
  <c r="F323" i="15"/>
  <c r="F364" i="15"/>
  <c r="F307" i="15"/>
  <c r="F178" i="15"/>
  <c r="F257" i="15"/>
  <c r="F234" i="15"/>
  <c r="F109" i="15"/>
  <c r="F230" i="15"/>
  <c r="F275" i="15"/>
  <c r="F397" i="15"/>
  <c r="F87" i="15"/>
  <c r="F172" i="15"/>
  <c r="F269" i="15"/>
  <c r="F422" i="15"/>
  <c r="F150" i="15"/>
  <c r="F98" i="15"/>
  <c r="F440" i="15"/>
  <c r="F180" i="15"/>
  <c r="F351" i="15"/>
  <c r="F136" i="15"/>
  <c r="F270" i="15"/>
  <c r="F118" i="15"/>
  <c r="F203" i="15"/>
  <c r="F407" i="15"/>
  <c r="F354" i="15"/>
  <c r="F417" i="15"/>
  <c r="F93" i="15"/>
  <c r="F305" i="15"/>
  <c r="F304" i="15"/>
  <c r="F247" i="15"/>
  <c r="F418" i="15"/>
  <c r="F393" i="15"/>
  <c r="F246" i="15"/>
  <c r="F419" i="15"/>
  <c r="F296" i="15"/>
  <c r="F316" i="15"/>
  <c r="F101" i="15"/>
  <c r="F106" i="15"/>
  <c r="F245" i="15"/>
  <c r="F431" i="15"/>
  <c r="F390" i="15"/>
  <c r="F447" i="15"/>
  <c r="F221" i="15"/>
  <c r="F243" i="15"/>
  <c r="F148" i="15"/>
  <c r="F361" i="15"/>
  <c r="F251" i="15"/>
  <c r="F189" i="15"/>
  <c r="F111" i="15"/>
  <c r="F340" i="15"/>
  <c r="F309" i="15"/>
  <c r="F201" i="15"/>
  <c r="F185" i="15"/>
  <c r="F129" i="15"/>
  <c r="F227" i="15"/>
  <c r="F264" i="15"/>
  <c r="F342" i="15"/>
  <c r="F199" i="15"/>
  <c r="F288" i="15"/>
  <c r="F295" i="15"/>
  <c r="F412" i="15"/>
  <c r="F256" i="15"/>
  <c r="F181" i="15"/>
  <c r="F290" i="15"/>
  <c r="F284" i="15"/>
  <c r="F90" i="15"/>
  <c r="F297" i="15"/>
  <c r="F380" i="15"/>
  <c r="F195" i="15"/>
  <c r="F409" i="15"/>
  <c r="F375" i="15"/>
  <c r="F134" i="15"/>
  <c r="F382" i="15"/>
  <c r="F298" i="15"/>
  <c r="F303" i="15"/>
  <c r="F383" i="15"/>
  <c r="F450" i="15"/>
  <c r="F373" i="15"/>
  <c r="F360" i="15"/>
  <c r="F121" i="15"/>
  <c r="F423" i="15"/>
  <c r="F120" i="15"/>
  <c r="F223" i="15"/>
  <c r="F265" i="15"/>
  <c r="F138" i="15"/>
  <c r="F114" i="15"/>
  <c r="F123" i="15"/>
  <c r="F210" i="15"/>
  <c r="F379" i="15"/>
  <c r="F449" i="15"/>
  <c r="F429" i="15"/>
  <c r="F274" i="15"/>
  <c r="F200" i="15"/>
  <c r="F394" i="15"/>
  <c r="F267" i="15"/>
  <c r="F341" i="15"/>
  <c r="F385" i="15"/>
  <c r="F362" i="15"/>
  <c r="F238" i="15"/>
  <c r="F366" i="15"/>
  <c r="F312" i="15"/>
  <c r="F99" i="15"/>
  <c r="F103" i="15"/>
  <c r="F446" i="15"/>
  <c r="F280" i="15"/>
  <c r="F436" i="15"/>
  <c r="F451" i="15"/>
  <c r="F132" i="15"/>
  <c r="F161" i="15"/>
  <c r="F389" i="15"/>
  <c r="F192" i="15"/>
  <c r="F193" i="15"/>
  <c r="F156" i="15"/>
  <c r="F152" i="15"/>
  <c r="F244" i="15"/>
  <c r="F160" i="15"/>
  <c r="F421" i="15"/>
  <c r="F115" i="15"/>
  <c r="F135" i="15"/>
  <c r="F404" i="15"/>
  <c r="F211" i="15"/>
  <c r="F164" i="15"/>
  <c r="F142" i="15"/>
  <c r="F155" i="15"/>
  <c r="F173" i="15"/>
  <c r="F240" i="15"/>
  <c r="F314" i="15"/>
  <c r="F104" i="15"/>
  <c r="F411" i="15"/>
  <c r="F322" i="15"/>
  <c r="F400" i="15"/>
  <c r="F175" i="15"/>
  <c r="F320" i="15"/>
  <c r="F260" i="15"/>
  <c r="F85" i="15"/>
  <c r="F154" i="15"/>
  <c r="F163" i="15"/>
  <c r="F327" i="15"/>
  <c r="F191" i="15"/>
  <c r="F186" i="15"/>
  <c r="F376" i="15"/>
  <c r="F425" i="15"/>
  <c r="F262" i="15"/>
  <c r="F133" i="15"/>
  <c r="F174" i="15"/>
  <c r="F315" i="15"/>
  <c r="F222" i="15"/>
  <c r="F171" i="15"/>
  <c r="F398" i="15"/>
  <c r="F218" i="15"/>
  <c r="F153" i="15"/>
  <c r="F233" i="15"/>
  <c r="F231" i="15"/>
  <c r="F374" i="15"/>
  <c r="F408" i="15"/>
  <c r="F413" i="15"/>
  <c r="F124" i="15"/>
  <c r="F143" i="15"/>
  <c r="F441" i="15"/>
  <c r="F334" i="15"/>
  <c r="F335" i="15"/>
  <c r="F326" i="15"/>
  <c r="F220" i="15"/>
  <c r="F266" i="15"/>
  <c r="F125" i="15"/>
  <c r="F302" i="15"/>
  <c r="F381" i="15"/>
  <c r="F372" i="15"/>
  <c r="F96" i="15"/>
  <c r="F237" i="15"/>
  <c r="F105" i="15"/>
  <c r="F345" i="15"/>
  <c r="F190" i="15"/>
  <c r="F158" i="15"/>
  <c r="F378" i="15"/>
  <c r="F108" i="15"/>
  <c r="F177" i="15"/>
  <c r="F363" i="15"/>
  <c r="F239" i="15"/>
  <c r="F313" i="15"/>
  <c r="F358" i="15"/>
  <c r="F347" i="15"/>
  <c r="F145" i="15"/>
  <c r="F169" i="15"/>
  <c r="F254" i="15"/>
  <c r="F182" i="15"/>
  <c r="F259" i="15"/>
  <c r="F271" i="15"/>
  <c r="F126" i="15"/>
  <c r="F317" i="15"/>
  <c r="F426" i="15"/>
  <c r="F318" i="15"/>
  <c r="F359" i="15"/>
  <c r="F343" i="15"/>
  <c r="F272" i="15"/>
  <c r="F268" i="15"/>
  <c r="F377" i="15"/>
  <c r="F78" i="21"/>
  <c r="F179" i="15"/>
  <c r="F187" i="15"/>
  <c r="F452" i="15"/>
  <c r="F146" i="15"/>
  <c r="F100" i="15"/>
  <c r="F282" i="15"/>
  <c r="F214" i="15"/>
  <c r="F439" i="15"/>
  <c r="F344" i="15"/>
  <c r="F212" i="15"/>
  <c r="F416" i="15"/>
  <c r="F349" i="15"/>
  <c r="F292" i="15"/>
  <c r="F113" i="15"/>
  <c r="F117" i="15"/>
  <c r="F328" i="15"/>
  <c r="F188" i="15"/>
  <c r="F137" i="15"/>
  <c r="F324" i="15"/>
  <c r="F348" i="15"/>
  <c r="F168" i="15"/>
  <c r="F391" i="15"/>
  <c r="F97" i="15"/>
  <c r="F139" i="15"/>
  <c r="F252" i="15"/>
  <c r="F219" i="15"/>
  <c r="F286" i="15"/>
  <c r="F157" i="15"/>
  <c r="F235" i="15"/>
  <c r="F183" i="15"/>
  <c r="F414" i="15"/>
  <c r="F443" i="15"/>
  <c r="F131" i="15"/>
  <c r="F321" i="15"/>
  <c r="F242" i="15"/>
  <c r="F291" i="15"/>
  <c r="F88" i="15"/>
  <c r="F427" i="15"/>
  <c r="F170" i="15"/>
  <c r="F424" i="15"/>
  <c r="F294" i="15"/>
  <c r="F196" i="15"/>
  <c r="F102" i="15"/>
  <c r="F352" i="15"/>
  <c r="F276" i="15"/>
  <c r="F445" i="15"/>
  <c r="G176" i="21"/>
  <c r="E24" i="15"/>
  <c r="F48" i="15"/>
  <c r="G180" i="21"/>
  <c r="E36" i="15"/>
  <c r="F67" i="15"/>
  <c r="F68" i="15"/>
  <c r="F66" i="15"/>
  <c r="E26" i="15"/>
  <c r="E27" i="15"/>
  <c r="C458" i="15"/>
  <c r="F78" i="15"/>
  <c r="E22" i="15"/>
  <c r="F65" i="15"/>
  <c r="D460" i="15"/>
  <c r="F79" i="15"/>
  <c r="F69" i="15"/>
  <c r="F45" i="15"/>
  <c r="F61" i="15"/>
  <c r="F58" i="15"/>
  <c r="G172" i="21"/>
  <c r="G132" i="21"/>
  <c r="F59" i="15"/>
  <c r="F77" i="15"/>
  <c r="F63" i="15"/>
  <c r="E37" i="15"/>
  <c r="F75" i="15"/>
  <c r="G77" i="21"/>
  <c r="F73" i="15"/>
  <c r="G143" i="21"/>
  <c r="F47" i="15"/>
  <c r="F54" i="15"/>
  <c r="F46" i="15"/>
  <c r="G174" i="21"/>
  <c r="G178" i="21"/>
  <c r="E30" i="15"/>
  <c r="E31" i="15"/>
  <c r="F208" i="15"/>
  <c r="F50" i="15"/>
  <c r="E39" i="15"/>
  <c r="E29" i="15"/>
  <c r="F62" i="15"/>
  <c r="F76" i="15"/>
  <c r="F55" i="15"/>
  <c r="F52" i="15"/>
  <c r="G78" i="21"/>
  <c r="D459" i="15"/>
  <c r="F333" i="15"/>
  <c r="F71" i="15"/>
  <c r="F51" i="15"/>
  <c r="E28" i="15"/>
  <c r="E23" i="15"/>
  <c r="F74" i="15"/>
  <c r="E34" i="15"/>
  <c r="E35" i="15"/>
  <c r="F60" i="15"/>
  <c r="E38" i="15"/>
  <c r="D21" i="15"/>
  <c r="F53" i="15"/>
  <c r="F70" i="15"/>
  <c r="F72" i="15"/>
  <c r="F56" i="15"/>
  <c r="E32" i="15"/>
  <c r="F49" i="15"/>
  <c r="F64" i="15"/>
  <c r="E33" i="15"/>
  <c r="F44" i="15"/>
  <c r="F43" i="15"/>
  <c r="F57" i="15"/>
  <c r="E25" i="15"/>
  <c r="G117" i="21"/>
  <c r="E80" i="21" l="1"/>
  <c r="E106" i="8"/>
  <c r="C107" i="8"/>
  <c r="D111" i="8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D143" i="8" s="1"/>
  <c r="C64" i="8"/>
  <c r="D64" i="8"/>
  <c r="F106" i="8"/>
  <c r="D81" i="21"/>
  <c r="F80" i="21"/>
  <c r="G361" i="15"/>
  <c r="G195" i="15"/>
  <c r="G251" i="15"/>
  <c r="G353" i="15"/>
  <c r="G184" i="15"/>
  <c r="G306" i="15"/>
  <c r="G248" i="15"/>
  <c r="G211" i="15"/>
  <c r="G124" i="15"/>
  <c r="G264" i="15"/>
  <c r="G438" i="15"/>
  <c r="G388" i="15"/>
  <c r="G327" i="15"/>
  <c r="G318" i="15"/>
  <c r="G446" i="15"/>
  <c r="G416" i="15"/>
  <c r="G381" i="15"/>
  <c r="G382" i="15"/>
  <c r="G363" i="15"/>
  <c r="G163" i="15"/>
  <c r="G247" i="15"/>
  <c r="G210" i="15"/>
  <c r="G265" i="15"/>
  <c r="G241" i="15"/>
  <c r="G317" i="15"/>
  <c r="G389" i="15"/>
  <c r="G378" i="15"/>
  <c r="G376" i="15"/>
  <c r="G222" i="15"/>
  <c r="G217" i="15"/>
  <c r="G183" i="15"/>
  <c r="G128" i="15"/>
  <c r="G362" i="15"/>
  <c r="G404" i="15"/>
  <c r="G189" i="15"/>
  <c r="G116" i="15"/>
  <c r="G230" i="15"/>
  <c r="G400" i="15"/>
  <c r="G164" i="15"/>
  <c r="G401" i="15"/>
  <c r="G187" i="15"/>
  <c r="G267" i="15"/>
  <c r="G147" i="15"/>
  <c r="G155" i="15"/>
  <c r="G101" i="15"/>
  <c r="G219" i="15"/>
  <c r="G453" i="15"/>
  <c r="G154" i="15"/>
  <c r="G315" i="15"/>
  <c r="G188" i="15"/>
  <c r="G434" i="15"/>
  <c r="G344" i="15"/>
  <c r="G341" i="15"/>
  <c r="G385" i="15"/>
  <c r="G284" i="15"/>
  <c r="G100" i="15"/>
  <c r="G371" i="15"/>
  <c r="G93" i="15"/>
  <c r="G393" i="15"/>
  <c r="G243" i="15"/>
  <c r="G255" i="15"/>
  <c r="G408" i="15"/>
  <c r="G149" i="15"/>
  <c r="G236" i="15"/>
  <c r="G186" i="15"/>
  <c r="G338" i="15"/>
  <c r="G139" i="15"/>
  <c r="G452" i="15"/>
  <c r="G426" i="15"/>
  <c r="G121" i="15"/>
  <c r="G431" i="15"/>
  <c r="G364" i="15"/>
  <c r="G158" i="15"/>
  <c r="G169" i="15"/>
  <c r="G414" i="15"/>
  <c r="G418" i="15"/>
  <c r="G137" i="15"/>
  <c r="G311" i="15"/>
  <c r="G413" i="15"/>
  <c r="G129" i="15"/>
  <c r="G417" i="15"/>
  <c r="G309" i="15"/>
  <c r="G278" i="15"/>
  <c r="G370" i="15"/>
  <c r="G337" i="15"/>
  <c r="G238" i="15"/>
  <c r="G102" i="15"/>
  <c r="G444" i="15"/>
  <c r="G151" i="15"/>
  <c r="G170" i="15"/>
  <c r="G231" i="15"/>
  <c r="G281" i="15"/>
  <c r="G335" i="15"/>
  <c r="G253" i="15"/>
  <c r="E21" i="15"/>
  <c r="G168" i="15"/>
  <c r="G299" i="15"/>
  <c r="G220" i="15"/>
  <c r="G157" i="15"/>
  <c r="G424" i="15"/>
  <c r="G134" i="15"/>
  <c r="G377" i="15"/>
  <c r="G161" i="15"/>
  <c r="G257" i="15"/>
  <c r="G360" i="15"/>
  <c r="G224" i="15"/>
  <c r="G432" i="15"/>
  <c r="G148" i="15"/>
  <c r="G202" i="15"/>
  <c r="G379" i="15"/>
  <c r="G313" i="15"/>
  <c r="G351" i="15"/>
  <c r="G429" i="15"/>
  <c r="G293" i="15"/>
  <c r="G125" i="15"/>
  <c r="G366" i="15"/>
  <c r="G333" i="15"/>
  <c r="G273" i="15"/>
  <c r="G415" i="15"/>
  <c r="G246" i="15"/>
  <c r="G295" i="15"/>
  <c r="G442" i="15"/>
  <c r="G174" i="15"/>
  <c r="G194" i="15"/>
  <c r="G448" i="15"/>
  <c r="G120" i="15"/>
  <c r="G227" i="15"/>
  <c r="G420" i="15"/>
  <c r="G107" i="15"/>
  <c r="G428" i="15"/>
  <c r="G359" i="15"/>
  <c r="G339" i="15"/>
  <c r="G177" i="15"/>
  <c r="G323" i="15"/>
  <c r="G355" i="15"/>
  <c r="G440" i="15"/>
  <c r="G297" i="15"/>
  <c r="G218" i="15"/>
  <c r="G398" i="15"/>
  <c r="G95" i="15"/>
  <c r="G185" i="15"/>
  <c r="G292" i="15"/>
  <c r="G396" i="15"/>
  <c r="G269" i="15"/>
  <c r="G403" i="15"/>
  <c r="G119" i="15"/>
  <c r="G200" i="15"/>
  <c r="G348" i="15"/>
  <c r="G150" i="15"/>
  <c r="G288" i="15"/>
  <c r="G159" i="15"/>
  <c r="G272" i="15"/>
  <c r="G343" i="15"/>
  <c r="G419" i="15"/>
  <c r="G172" i="15"/>
  <c r="G143" i="15"/>
  <c r="G108" i="15"/>
  <c r="G213" i="15"/>
  <c r="G302" i="15"/>
  <c r="G437" i="15"/>
  <c r="G316" i="15"/>
  <c r="G430" i="15"/>
  <c r="G399" i="15"/>
  <c r="G122" i="15"/>
  <c r="G249" i="15"/>
  <c r="G235" i="15"/>
  <c r="G94" i="15"/>
  <c r="G304" i="15"/>
  <c r="G199" i="15"/>
  <c r="G141" i="15"/>
  <c r="G296" i="15"/>
  <c r="G178" i="15"/>
  <c r="G212" i="15"/>
  <c r="G423" i="15"/>
  <c r="G181" i="15"/>
  <c r="G405" i="15"/>
  <c r="G266" i="15"/>
  <c r="G384" i="15"/>
  <c r="G421" i="15"/>
  <c r="G156" i="15"/>
  <c r="G106" i="15"/>
  <c r="G449" i="15"/>
  <c r="G225" i="15"/>
  <c r="G285" i="15"/>
  <c r="G171" i="15"/>
  <c r="G223" i="15"/>
  <c r="G97" i="15"/>
  <c r="G198" i="15"/>
  <c r="G373" i="15"/>
  <c r="G375" i="15"/>
  <c r="G196" i="15"/>
  <c r="G412" i="15"/>
  <c r="G261" i="15"/>
  <c r="G88" i="15"/>
  <c r="G131" i="15"/>
  <c r="G328" i="15"/>
  <c r="G383" i="15"/>
  <c r="G256" i="15"/>
  <c r="G407" i="15"/>
  <c r="G232" i="15"/>
  <c r="G277" i="15"/>
  <c r="G245" i="15"/>
  <c r="G402" i="15"/>
  <c r="G275" i="15"/>
  <c r="G441" i="15"/>
  <c r="G233" i="15"/>
  <c r="G145" i="15"/>
  <c r="G274" i="15"/>
  <c r="G152" i="15"/>
  <c r="G160" i="15"/>
  <c r="G136" i="15"/>
  <c r="G289" i="15"/>
  <c r="G427" i="15"/>
  <c r="G305" i="15"/>
  <c r="G117" i="15"/>
  <c r="G191" i="15"/>
  <c r="G280" i="15"/>
  <c r="G356" i="15"/>
  <c r="G239" i="15"/>
  <c r="G347" i="15"/>
  <c r="G282" i="15"/>
  <c r="G260" i="15"/>
  <c r="G307" i="15"/>
  <c r="G447" i="15"/>
  <c r="G369" i="15"/>
  <c r="G91" i="15"/>
  <c r="G176" i="15"/>
  <c r="D458" i="15"/>
  <c r="G290" i="15"/>
  <c r="G197" i="15"/>
  <c r="G395" i="15"/>
  <c r="G303" i="15"/>
  <c r="G115" i="15"/>
  <c r="G340" i="15"/>
  <c r="G312" i="15"/>
  <c r="G368" i="15"/>
  <c r="G325" i="15"/>
  <c r="G445" i="15"/>
  <c r="G203" i="15"/>
  <c r="G130" i="15"/>
  <c r="G336" i="15"/>
  <c r="G319" i="15"/>
  <c r="G279" i="15"/>
  <c r="G391" i="15"/>
  <c r="G201" i="15"/>
  <c r="G380" i="15"/>
  <c r="G301" i="15"/>
  <c r="G173" i="15"/>
  <c r="G123" i="15"/>
  <c r="G345" i="15"/>
  <c r="G144" i="15"/>
  <c r="G96" i="15"/>
  <c r="G252" i="15"/>
  <c r="G286" i="15"/>
  <c r="G109" i="15"/>
  <c r="G153" i="15"/>
  <c r="G182" i="15"/>
  <c r="G240" i="15"/>
  <c r="G354" i="15"/>
  <c r="G422" i="15"/>
  <c r="G167" i="15"/>
  <c r="G105" i="15"/>
  <c r="G394" i="15"/>
  <c r="G226" i="15"/>
  <c r="G374" i="15"/>
  <c r="G99" i="15"/>
  <c r="G322" i="15"/>
  <c r="G244" i="15"/>
  <c r="G283" i="15"/>
  <c r="G291" i="15"/>
  <c r="G209" i="15"/>
  <c r="G435" i="15"/>
  <c r="G254" i="15"/>
  <c r="G439" i="15"/>
  <c r="G92" i="15"/>
  <c r="G270" i="15"/>
  <c r="G87" i="15"/>
  <c r="G135" i="15"/>
  <c r="G433" i="15"/>
  <c r="G250" i="15"/>
  <c r="G259" i="15"/>
  <c r="G321" i="15"/>
  <c r="G216" i="15"/>
  <c r="G410" i="15"/>
  <c r="G411" i="15"/>
  <c r="G350" i="15"/>
  <c r="G451" i="15"/>
  <c r="G118" i="15"/>
  <c r="G103" i="15"/>
  <c r="G276" i="15"/>
  <c r="G409" i="15"/>
  <c r="G298" i="15"/>
  <c r="G352" i="15"/>
  <c r="G271" i="15"/>
  <c r="G406" i="15"/>
  <c r="G342" i="15"/>
  <c r="G193" i="15"/>
  <c r="G79" i="21"/>
  <c r="G229" i="15"/>
  <c r="G146" i="15"/>
  <c r="G386" i="15"/>
  <c r="G221" i="15"/>
  <c r="G90" i="15"/>
  <c r="G367" i="15"/>
  <c r="G179" i="15"/>
  <c r="G287" i="15"/>
  <c r="G228" i="15"/>
  <c r="G324" i="15"/>
  <c r="G326" i="15"/>
  <c r="G314" i="15"/>
  <c r="G190" i="15"/>
  <c r="G192" i="15"/>
  <c r="G133" i="15"/>
  <c r="G450" i="15"/>
  <c r="G357" i="15"/>
  <c r="G392" i="15"/>
  <c r="G104" i="15"/>
  <c r="G349" i="15"/>
  <c r="G126" i="15"/>
  <c r="G165" i="15"/>
  <c r="G334" i="15"/>
  <c r="G294" i="15"/>
  <c r="G98" i="15"/>
  <c r="G112" i="15"/>
  <c r="G162" i="15"/>
  <c r="G175" i="15"/>
  <c r="G308" i="15"/>
  <c r="G425" i="15"/>
  <c r="G138" i="15"/>
  <c r="G387" i="15"/>
  <c r="G89" i="15"/>
  <c r="G242" i="15"/>
  <c r="G234" i="15"/>
  <c r="G365" i="15"/>
  <c r="G166" i="15"/>
  <c r="G300" i="15"/>
  <c r="G346" i="15"/>
  <c r="G180" i="15"/>
  <c r="G397" i="15"/>
  <c r="G85" i="15"/>
  <c r="G390" i="15"/>
  <c r="G263" i="15"/>
  <c r="G268" i="15"/>
  <c r="G358" i="15"/>
  <c r="G111" i="15"/>
  <c r="G113" i="15"/>
  <c r="G86" i="15"/>
  <c r="G372" i="15"/>
  <c r="G110" i="15"/>
  <c r="G84" i="15"/>
  <c r="G320" i="15"/>
  <c r="G436" i="15"/>
  <c r="G114" i="15"/>
  <c r="G258" i="15"/>
  <c r="G443" i="15"/>
  <c r="G310" i="15"/>
  <c r="G215" i="15"/>
  <c r="G214" i="15"/>
  <c r="G132" i="15"/>
  <c r="G142" i="15"/>
  <c r="G140" i="15"/>
  <c r="G237" i="15"/>
  <c r="G208" i="15"/>
  <c r="G127" i="15"/>
  <c r="G262" i="15"/>
  <c r="E81" i="21" l="1"/>
  <c r="E107" i="8"/>
  <c r="C108" i="8"/>
  <c r="E64" i="8"/>
  <c r="C65" i="8"/>
  <c r="D65" i="8"/>
  <c r="D82" i="21"/>
  <c r="F81" i="21"/>
  <c r="F64" i="8"/>
  <c r="F107" i="8"/>
  <c r="G106" i="8"/>
  <c r="G80" i="21"/>
  <c r="E82" i="21" l="1"/>
  <c r="C109" i="8"/>
  <c r="E108" i="8"/>
  <c r="E63" i="8"/>
  <c r="E65" i="8"/>
  <c r="C66" i="8"/>
  <c r="D66" i="8"/>
  <c r="F108" i="8"/>
  <c r="D83" i="21"/>
  <c r="F65" i="8"/>
  <c r="F82" i="21"/>
  <c r="G81" i="21"/>
  <c r="G64" i="8"/>
  <c r="G107" i="8"/>
  <c r="E83" i="21" l="1"/>
  <c r="E109" i="8"/>
  <c r="C110" i="8"/>
  <c r="E66" i="8"/>
  <c r="C67" i="8"/>
  <c r="D67" i="8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C22" i="8"/>
  <c r="D22" i="8"/>
  <c r="F66" i="8"/>
  <c r="F109" i="8"/>
  <c r="D84" i="21"/>
  <c r="F83" i="21"/>
  <c r="G82" i="21"/>
  <c r="G108" i="8"/>
  <c r="G65" i="8"/>
  <c r="E84" i="21" l="1"/>
  <c r="E67" i="8"/>
  <c r="E110" i="8"/>
  <c r="E105" i="8"/>
  <c r="C111" i="8"/>
  <c r="C68" i="8"/>
  <c r="E22" i="8"/>
  <c r="C23" i="8"/>
  <c r="D23" i="8"/>
  <c r="D85" i="21"/>
  <c r="F22" i="8"/>
  <c r="F110" i="8"/>
  <c r="F67" i="8"/>
  <c r="F84" i="21"/>
  <c r="D86" i="21"/>
  <c r="G83" i="21"/>
  <c r="G66" i="8"/>
  <c r="G109" i="8"/>
  <c r="E85" i="21" l="1"/>
  <c r="E86" i="21"/>
  <c r="E68" i="8"/>
  <c r="C69" i="8"/>
  <c r="E111" i="8"/>
  <c r="C112" i="8"/>
  <c r="E21" i="8"/>
  <c r="E23" i="8"/>
  <c r="C24" i="8"/>
  <c r="D24" i="8"/>
  <c r="F68" i="8"/>
  <c r="F85" i="21"/>
  <c r="F23" i="8"/>
  <c r="F86" i="21"/>
  <c r="F111" i="8"/>
  <c r="D87" i="21"/>
  <c r="G110" i="8"/>
  <c r="G85" i="21"/>
  <c r="G22" i="8"/>
  <c r="G67" i="8"/>
  <c r="G84" i="21"/>
  <c r="E87" i="21" l="1"/>
  <c r="C70" i="8"/>
  <c r="E69" i="8"/>
  <c r="E112" i="8"/>
  <c r="C113" i="8"/>
  <c r="E24" i="8"/>
  <c r="C25" i="8"/>
  <c r="C26" i="8" s="1"/>
  <c r="C27" i="8" s="1"/>
  <c r="D25" i="8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F87" i="21"/>
  <c r="D88" i="21"/>
  <c r="F69" i="8"/>
  <c r="F24" i="8"/>
  <c r="F112" i="8"/>
  <c r="G23" i="8"/>
  <c r="G111" i="8"/>
  <c r="G68" i="8"/>
  <c r="G86" i="21"/>
  <c r="E88" i="21" l="1"/>
  <c r="E25" i="8"/>
  <c r="E27" i="8"/>
  <c r="E26" i="8"/>
  <c r="E70" i="8"/>
  <c r="C71" i="8"/>
  <c r="C28" i="8"/>
  <c r="E113" i="8"/>
  <c r="C114" i="8"/>
  <c r="D42" i="8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8" i="8"/>
  <c r="B1" i="8"/>
  <c r="F25" i="8"/>
  <c r="F88" i="21"/>
  <c r="D89" i="21"/>
  <c r="F26" i="8"/>
  <c r="F70" i="8"/>
  <c r="F27" i="8"/>
  <c r="F113" i="8"/>
  <c r="G87" i="21"/>
  <c r="G69" i="8"/>
  <c r="G112" i="8"/>
  <c r="G24" i="8"/>
  <c r="G88" i="21"/>
  <c r="E89" i="21" l="1"/>
  <c r="D54" i="8"/>
  <c r="D55" i="8" s="1"/>
  <c r="D56" i="8" s="1"/>
  <c r="D57" i="8" s="1"/>
  <c r="D58" i="8" s="1"/>
  <c r="D59" i="8" s="1"/>
  <c r="E28" i="8"/>
  <c r="C29" i="8"/>
  <c r="E114" i="8"/>
  <c r="C115" i="8"/>
  <c r="E71" i="8"/>
  <c r="C72" i="8"/>
  <c r="F28" i="8"/>
  <c r="F71" i="8"/>
  <c r="F114" i="8"/>
  <c r="F89" i="21"/>
  <c r="D90" i="21"/>
  <c r="G27" i="8"/>
  <c r="G26" i="8"/>
  <c r="G25" i="8"/>
  <c r="G70" i="8"/>
  <c r="G113" i="8"/>
  <c r="E90" i="21" l="1"/>
  <c r="E72" i="8"/>
  <c r="C73" i="8"/>
  <c r="E115" i="8"/>
  <c r="C116" i="8"/>
  <c r="C30" i="8"/>
  <c r="E29" i="8"/>
  <c r="F115" i="8"/>
  <c r="D91" i="21"/>
  <c r="F29" i="8"/>
  <c r="F90" i="21"/>
  <c r="F72" i="8"/>
  <c r="G90" i="21"/>
  <c r="G71" i="8"/>
  <c r="G114" i="8"/>
  <c r="G89" i="21"/>
  <c r="G28" i="8"/>
  <c r="E91" i="21" l="1"/>
  <c r="E73" i="8"/>
  <c r="C74" i="8"/>
  <c r="E30" i="8"/>
  <c r="C31" i="8"/>
  <c r="C117" i="8"/>
  <c r="E116" i="8"/>
  <c r="F30" i="8"/>
  <c r="F73" i="8"/>
  <c r="F91" i="21"/>
  <c r="D92" i="21"/>
  <c r="D93" i="21" s="1"/>
  <c r="F116" i="8"/>
  <c r="G115" i="8"/>
  <c r="G91" i="21"/>
  <c r="G29" i="8"/>
  <c r="G72" i="8"/>
  <c r="E92" i="21" l="1"/>
  <c r="E93" i="21"/>
  <c r="E117" i="8"/>
  <c r="C118" i="8"/>
  <c r="C32" i="8"/>
  <c r="E31" i="8"/>
  <c r="C75" i="8"/>
  <c r="E74" i="8"/>
  <c r="F74" i="8"/>
  <c r="F92" i="21"/>
  <c r="F117" i="8"/>
  <c r="F31" i="8"/>
  <c r="D94" i="21"/>
  <c r="F93" i="21"/>
  <c r="G73" i="8"/>
  <c r="G92" i="21"/>
  <c r="G116" i="8"/>
  <c r="G93" i="21"/>
  <c r="G30" i="8"/>
  <c r="E94" i="21" l="1"/>
  <c r="E32" i="8"/>
  <c r="C33" i="8"/>
  <c r="C119" i="8"/>
  <c r="E118" i="8"/>
  <c r="E75" i="8"/>
  <c r="C76" i="8"/>
  <c r="F118" i="8"/>
  <c r="F32" i="8"/>
  <c r="D95" i="21"/>
  <c r="F75" i="8"/>
  <c r="F94" i="21"/>
  <c r="G74" i="8"/>
  <c r="G117" i="8"/>
  <c r="G31" i="8"/>
  <c r="G94" i="21"/>
  <c r="E95" i="21" l="1"/>
  <c r="C120" i="8"/>
  <c r="E119" i="8"/>
  <c r="E76" i="8"/>
  <c r="C77" i="8"/>
  <c r="E33" i="8"/>
  <c r="C34" i="8"/>
  <c r="F119" i="8"/>
  <c r="F76" i="8"/>
  <c r="F95" i="21"/>
  <c r="F33" i="8"/>
  <c r="D96" i="21"/>
  <c r="G95" i="21"/>
  <c r="G32" i="8"/>
  <c r="G33" i="8"/>
  <c r="G75" i="8"/>
  <c r="G118" i="8"/>
  <c r="E96" i="21" l="1"/>
  <c r="E120" i="8"/>
  <c r="C121" i="8"/>
  <c r="E34" i="8"/>
  <c r="C35" i="8"/>
  <c r="E77" i="8"/>
  <c r="C78" i="8"/>
  <c r="D97" i="21"/>
  <c r="F34" i="8"/>
  <c r="F120" i="8"/>
  <c r="F96" i="21"/>
  <c r="F77" i="8"/>
  <c r="G119" i="8"/>
  <c r="G76" i="8"/>
  <c r="G96" i="21"/>
  <c r="E97" i="21" l="1"/>
  <c r="C122" i="8"/>
  <c r="E121" i="8"/>
  <c r="E78" i="8"/>
  <c r="C79" i="8"/>
  <c r="E35" i="8"/>
  <c r="C36" i="8"/>
  <c r="D98" i="21"/>
  <c r="F78" i="8"/>
  <c r="F97" i="21"/>
  <c r="F121" i="8"/>
  <c r="F35" i="8"/>
  <c r="G77" i="8"/>
  <c r="G120" i="8"/>
  <c r="G34" i="8"/>
  <c r="G97" i="21"/>
  <c r="E98" i="21" l="1"/>
  <c r="E122" i="8"/>
  <c r="C123" i="8"/>
  <c r="E36" i="8"/>
  <c r="C37" i="8"/>
  <c r="E79" i="8"/>
  <c r="C80" i="8"/>
  <c r="D99" i="21"/>
  <c r="F36" i="8"/>
  <c r="F122" i="8"/>
  <c r="F98" i="21"/>
  <c r="F79" i="8"/>
  <c r="G121" i="8"/>
  <c r="G35" i="8"/>
  <c r="G78" i="8"/>
  <c r="G98" i="21"/>
  <c r="E99" i="21" l="1"/>
  <c r="E123" i="8"/>
  <c r="C124" i="8"/>
  <c r="E80" i="8"/>
  <c r="C81" i="8"/>
  <c r="C38" i="8"/>
  <c r="E37" i="8"/>
  <c r="F80" i="8"/>
  <c r="F99" i="21"/>
  <c r="F37" i="8"/>
  <c r="F123" i="8"/>
  <c r="D100" i="21"/>
  <c r="D101" i="21" s="1"/>
  <c r="G36" i="8"/>
  <c r="G99" i="21"/>
  <c r="G79" i="8"/>
  <c r="G122" i="8"/>
  <c r="E100" i="21" l="1"/>
  <c r="E101" i="21"/>
  <c r="C125" i="8"/>
  <c r="E124" i="8"/>
  <c r="E38" i="8"/>
  <c r="C39" i="8"/>
  <c r="E81" i="8"/>
  <c r="C82" i="8"/>
  <c r="D102" i="21"/>
  <c r="F38" i="8"/>
  <c r="F101" i="21"/>
  <c r="F124" i="8"/>
  <c r="F81" i="8"/>
  <c r="F100" i="21"/>
  <c r="G37" i="8"/>
  <c r="G123" i="8"/>
  <c r="G101" i="21"/>
  <c r="G100" i="21"/>
  <c r="G80" i="8"/>
  <c r="E102" i="21" l="1"/>
  <c r="E125" i="8"/>
  <c r="C126" i="8"/>
  <c r="C83" i="8"/>
  <c r="E82" i="8"/>
  <c r="E39" i="8"/>
  <c r="C40" i="8"/>
  <c r="F82" i="8"/>
  <c r="D103" i="21"/>
  <c r="F125" i="8"/>
  <c r="F39" i="8"/>
  <c r="F102" i="21"/>
  <c r="G38" i="8"/>
  <c r="G81" i="8"/>
  <c r="G124" i="8"/>
  <c r="G102" i="21"/>
  <c r="E103" i="21" l="1"/>
  <c r="E83" i="8"/>
  <c r="C84" i="8"/>
  <c r="E126" i="8"/>
  <c r="C127" i="8"/>
  <c r="E40" i="8"/>
  <c r="C41" i="8"/>
  <c r="F103" i="21"/>
  <c r="D104" i="21"/>
  <c r="F40" i="8"/>
  <c r="F83" i="8"/>
  <c r="F126" i="8"/>
  <c r="G125" i="8"/>
  <c r="G39" i="8"/>
  <c r="G82" i="8"/>
  <c r="G103" i="21"/>
  <c r="E104" i="21" l="1"/>
  <c r="E84" i="8"/>
  <c r="C85" i="8"/>
  <c r="E41" i="8"/>
  <c r="C42" i="8"/>
  <c r="C128" i="8"/>
  <c r="E127" i="8"/>
  <c r="F104" i="21"/>
  <c r="D105" i="21"/>
  <c r="F41" i="8"/>
  <c r="F127" i="8"/>
  <c r="F84" i="8"/>
  <c r="G126" i="8"/>
  <c r="G40" i="8"/>
  <c r="G83" i="8"/>
  <c r="G104" i="21"/>
  <c r="E105" i="21" l="1"/>
  <c r="E85" i="8"/>
  <c r="C86" i="8"/>
  <c r="E128" i="8"/>
  <c r="C129" i="8"/>
  <c r="E42" i="8"/>
  <c r="C43" i="8"/>
  <c r="F105" i="21"/>
  <c r="D106" i="21"/>
  <c r="F42" i="8"/>
  <c r="F85" i="8"/>
  <c r="F128" i="8"/>
  <c r="G84" i="8"/>
  <c r="G41" i="8"/>
  <c r="G127" i="8"/>
  <c r="G105" i="21"/>
  <c r="E106" i="21" l="1"/>
  <c r="E86" i="8"/>
  <c r="C87" i="8"/>
  <c r="E43" i="8"/>
  <c r="C44" i="8"/>
  <c r="E129" i="8"/>
  <c r="C130" i="8"/>
  <c r="F43" i="8"/>
  <c r="F106" i="21"/>
  <c r="D107" i="21"/>
  <c r="F129" i="8"/>
  <c r="F86" i="8"/>
  <c r="G85" i="8"/>
  <c r="G42" i="8"/>
  <c r="G128" i="8"/>
  <c r="G106" i="21"/>
  <c r="E107" i="21" l="1"/>
  <c r="E87" i="8"/>
  <c r="C88" i="8"/>
  <c r="E130" i="8"/>
  <c r="C131" i="8"/>
  <c r="E44" i="8"/>
  <c r="C45" i="8"/>
  <c r="F107" i="21"/>
  <c r="F87" i="8"/>
  <c r="F130" i="8"/>
  <c r="F44" i="8"/>
  <c r="D108" i="21"/>
  <c r="D109" i="21" s="1"/>
  <c r="G107" i="21"/>
  <c r="G129" i="8"/>
  <c r="G43" i="8"/>
  <c r="G86" i="8"/>
  <c r="E108" i="21" l="1"/>
  <c r="E109" i="21"/>
  <c r="E88" i="8"/>
  <c r="C89" i="8"/>
  <c r="C46" i="8"/>
  <c r="E45" i="8"/>
  <c r="E131" i="8"/>
  <c r="C132" i="8"/>
  <c r="F108" i="21"/>
  <c r="F131" i="8"/>
  <c r="F45" i="8"/>
  <c r="F88" i="8"/>
  <c r="D110" i="21"/>
  <c r="F109" i="21"/>
  <c r="D111" i="21"/>
  <c r="G130" i="8"/>
  <c r="G44" i="8"/>
  <c r="G108" i="21"/>
  <c r="G109" i="21"/>
  <c r="G87" i="8"/>
  <c r="E110" i="21" l="1"/>
  <c r="E111" i="21"/>
  <c r="E46" i="8"/>
  <c r="C47" i="8"/>
  <c r="E89" i="8"/>
  <c r="C90" i="8"/>
  <c r="C133" i="8"/>
  <c r="E132" i="8"/>
  <c r="D112" i="21"/>
  <c r="F110" i="21"/>
  <c r="F111" i="21"/>
  <c r="F132" i="8"/>
  <c r="F46" i="8"/>
  <c r="F89" i="8"/>
  <c r="G88" i="8"/>
  <c r="G111" i="21"/>
  <c r="G131" i="8"/>
  <c r="G110" i="21"/>
  <c r="G45" i="8"/>
  <c r="E112" i="21" l="1"/>
  <c r="C48" i="8"/>
  <c r="E47" i="8"/>
  <c r="E133" i="8"/>
  <c r="C134" i="8"/>
  <c r="E90" i="8"/>
  <c r="C91" i="8"/>
  <c r="F90" i="8"/>
  <c r="F133" i="8"/>
  <c r="F112" i="21"/>
  <c r="F47" i="8"/>
  <c r="G132" i="8"/>
  <c r="G46" i="8"/>
  <c r="F21" i="21"/>
  <c r="G89" i="8"/>
  <c r="G112" i="21"/>
  <c r="C49" i="8" l="1"/>
  <c r="E48" i="8"/>
  <c r="E91" i="8"/>
  <c r="C92" i="8"/>
  <c r="C135" i="8"/>
  <c r="E134" i="8"/>
  <c r="F48" i="8"/>
  <c r="F134" i="8"/>
  <c r="F91" i="8"/>
  <c r="G47" i="8"/>
  <c r="G133" i="8"/>
  <c r="G90" i="8"/>
  <c r="G21" i="21"/>
  <c r="E49" i="8" l="1"/>
  <c r="C50" i="8"/>
  <c r="C136" i="8"/>
  <c r="E135" i="8"/>
  <c r="E92" i="8"/>
  <c r="C93" i="8"/>
  <c r="F135" i="8"/>
  <c r="F49" i="8"/>
  <c r="F92" i="8"/>
  <c r="G48" i="8"/>
  <c r="G134" i="8"/>
  <c r="G91" i="8"/>
  <c r="E136" i="8" l="1"/>
  <c r="C137" i="8"/>
  <c r="E50" i="8"/>
  <c r="C51" i="8"/>
  <c r="E93" i="8"/>
  <c r="C94" i="8"/>
  <c r="F50" i="8"/>
  <c r="F93" i="8"/>
  <c r="F136" i="8"/>
  <c r="G135" i="8"/>
  <c r="G49" i="8"/>
  <c r="G92" i="8"/>
  <c r="C138" i="8" l="1"/>
  <c r="E137" i="8"/>
  <c r="E94" i="8"/>
  <c r="C95" i="8"/>
  <c r="E51" i="8"/>
  <c r="C52" i="8"/>
  <c r="F51" i="8"/>
  <c r="F137" i="8"/>
  <c r="F94" i="8"/>
  <c r="G136" i="8"/>
  <c r="G93" i="8"/>
  <c r="G50" i="8"/>
  <c r="E138" i="8" l="1"/>
  <c r="C139" i="8"/>
  <c r="E52" i="8"/>
  <c r="C53" i="8"/>
  <c r="E95" i="8"/>
  <c r="C96" i="8"/>
  <c r="F138" i="8"/>
  <c r="F52" i="8"/>
  <c r="F95" i="8"/>
  <c r="G94" i="8"/>
  <c r="G51" i="8"/>
  <c r="G137" i="8"/>
  <c r="E139" i="8" l="1"/>
  <c r="C140" i="8"/>
  <c r="C97" i="8"/>
  <c r="E96" i="8"/>
  <c r="C54" i="8"/>
  <c r="E53" i="8"/>
  <c r="F53" i="8"/>
  <c r="F139" i="8"/>
  <c r="F96" i="8"/>
  <c r="G138" i="8"/>
  <c r="G95" i="8"/>
  <c r="G52" i="8"/>
  <c r="E97" i="8" l="1"/>
  <c r="C98" i="8"/>
  <c r="C141" i="8"/>
  <c r="E140" i="8"/>
  <c r="E54" i="8"/>
  <c r="C55" i="8"/>
  <c r="F54" i="8"/>
  <c r="F140" i="8"/>
  <c r="F97" i="8"/>
  <c r="G53" i="8"/>
  <c r="G139" i="8"/>
  <c r="G96" i="8"/>
  <c r="E141" i="8" l="1"/>
  <c r="C142" i="8"/>
  <c r="E98" i="8"/>
  <c r="C99" i="8"/>
  <c r="E55" i="8"/>
  <c r="C56" i="8"/>
  <c r="F141" i="8"/>
  <c r="F55" i="8"/>
  <c r="F98" i="8"/>
  <c r="G97" i="8"/>
  <c r="G140" i="8"/>
  <c r="G54" i="8"/>
  <c r="E142" i="8" l="1"/>
  <c r="C143" i="8"/>
  <c r="E143" i="8" s="1"/>
  <c r="C57" i="8"/>
  <c r="E56" i="8"/>
  <c r="E99" i="8"/>
  <c r="C100" i="8"/>
  <c r="F99" i="8"/>
  <c r="F56" i="8"/>
  <c r="F143" i="8"/>
  <c r="F142" i="8"/>
  <c r="G141" i="8"/>
  <c r="G98" i="8"/>
  <c r="G55" i="8"/>
  <c r="F105" i="8"/>
  <c r="E57" i="8" l="1"/>
  <c r="C58" i="8"/>
  <c r="E100" i="8"/>
  <c r="C101" i="8"/>
  <c r="E101" i="8" s="1"/>
  <c r="F57" i="8"/>
  <c r="F100" i="8"/>
  <c r="F101" i="8"/>
  <c r="G56" i="8"/>
  <c r="G99" i="8"/>
  <c r="G143" i="8"/>
  <c r="G105" i="8"/>
  <c r="G142" i="8"/>
  <c r="F63" i="8"/>
  <c r="E58" i="8" l="1"/>
  <c r="C59" i="8"/>
  <c r="E59" i="8" s="1"/>
  <c r="F59" i="8"/>
  <c r="F58" i="8"/>
  <c r="G59" i="8"/>
  <c r="G101" i="8"/>
  <c r="G58" i="8"/>
  <c r="F21" i="8"/>
  <c r="G100" i="8"/>
  <c r="G21" i="8"/>
  <c r="F83" i="15"/>
  <c r="G83" i="15" s="1"/>
  <c r="G57" i="8"/>
  <c r="G63" i="8"/>
</calcChain>
</file>

<file path=xl/sharedStrings.xml><?xml version="1.0" encoding="utf-8"?>
<sst xmlns="http://schemas.openxmlformats.org/spreadsheetml/2006/main" count="705" uniqueCount="177">
  <si>
    <t>Header 1</t>
  </si>
  <si>
    <t>Object Group</t>
  </si>
  <si>
    <t>Header 2</t>
  </si>
  <si>
    <t>Label</t>
  </si>
  <si>
    <t>Data Read/Write</t>
  </si>
  <si>
    <t>Data ReadOnly</t>
  </si>
  <si>
    <t>Status</t>
  </si>
  <si>
    <t>Object Scalar</t>
  </si>
  <si>
    <t>Length</t>
  </si>
  <si>
    <t>6M</t>
  </si>
  <si>
    <t>1Y</t>
  </si>
  <si>
    <t>15M</t>
  </si>
  <si>
    <t>18M</t>
  </si>
  <si>
    <t>21M</t>
  </si>
  <si>
    <t>2Y</t>
  </si>
  <si>
    <t>CHF</t>
  </si>
  <si>
    <t>1L</t>
  </si>
  <si>
    <t>6L</t>
  </si>
  <si>
    <t>3Y</t>
  </si>
  <si>
    <t>EUR</t>
  </si>
  <si>
    <t>1E</t>
  </si>
  <si>
    <t>6E</t>
  </si>
  <si>
    <t>4Y</t>
  </si>
  <si>
    <t>GBP</t>
  </si>
  <si>
    <t>5Y</t>
  </si>
  <si>
    <t>JPY</t>
  </si>
  <si>
    <t>6Y</t>
  </si>
  <si>
    <t>USD</t>
  </si>
  <si>
    <t>3L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</si>
  <si>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</si>
  <si>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</si>
  <si>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</si>
  <si>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</si>
  <si>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</si>
  <si>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</si>
  <si>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</si>
  <si>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</si>
  <si>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</si>
  <si>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</si>
  <si>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</si>
  <si>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</si>
  <si>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</si>
  <si>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</si>
  <si>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</si>
  <si>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</si>
  <si>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</si>
  <si>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</si>
  <si>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</si>
  <si>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</si>
  <si>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</si>
  <si>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</si>
  <si>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</si>
  <si>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</si>
  <si>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</si>
  <si>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</si>
  <si>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</si>
  <si>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</si>
  <si>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3E</t>
  </si>
  <si>
    <t>12L</t>
  </si>
  <si>
    <t>12E</t>
  </si>
  <si>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</si>
  <si>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</si>
  <si>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</si>
  <si>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</si>
  <si>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</si>
  <si>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</si>
  <si>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</si>
  <si>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ADDITIONAL SETTINGS</t>
  </si>
  <si>
    <t>Currency</t>
  </si>
  <si>
    <t>HKD</t>
  </si>
  <si>
    <t>QuoteSuffix</t>
  </si>
  <si>
    <t>_Quote</t>
  </si>
  <si>
    <t>RateTickValue</t>
  </si>
  <si>
    <t>PriceTickValue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</si>
  <si>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</si>
  <si>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</si>
  <si>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</si>
  <si>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</si>
  <si>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</si>
  <si>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</si>
  <si>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</si>
  <si>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</si>
  <si>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</si>
  <si>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</si>
  <si>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</si>
  <si>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</si>
  <si>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</si>
  <si>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</si>
  <si>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</si>
  <si>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</si>
  <si>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</si>
  <si>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</si>
  <si>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T1</t>
  </si>
  <si>
    <t>F1</t>
  </si>
  <si>
    <t>TOM1</t>
  </si>
  <si>
    <t>T3</t>
  </si>
  <si>
    <t>TOM3</t>
  </si>
  <si>
    <t>x4F</t>
  </si>
  <si>
    <t>x5F</t>
  </si>
  <si>
    <t>x6F</t>
  </si>
  <si>
    <t>x7F</t>
  </si>
  <si>
    <t>x8F</t>
  </si>
  <si>
    <t>x9F</t>
  </si>
  <si>
    <t>x10F</t>
  </si>
  <si>
    <t>x11F</t>
  </si>
  <si>
    <t>x12F</t>
  </si>
  <si>
    <t>T6</t>
  </si>
  <si>
    <t>TOM6</t>
  </si>
  <si>
    <t>T12</t>
  </si>
  <si>
    <t>TOM12</t>
  </si>
  <si>
    <t>x24F</t>
  </si>
  <si>
    <t>FUT</t>
  </si>
  <si>
    <t>1M</t>
  </si>
  <si>
    <t>#</t>
  </si>
  <si>
    <t>Main Cycle</t>
  </si>
  <si>
    <t>Future Code</t>
  </si>
  <si>
    <t>3M</t>
  </si>
  <si>
    <t>IMMFRA</t>
  </si>
  <si>
    <t>OIS</t>
  </si>
  <si>
    <t>SW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</si>
  <si>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</si>
  <si>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</si>
  <si>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</si>
  <si>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</si>
  <si>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</si>
  <si>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</si>
  <si>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</si>
  <si>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</si>
  <si>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</si>
  <si>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</si>
  <si>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</si>
  <si>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</si>
  <si>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</si>
  <si>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</si>
  <si>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</si>
  <si>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</si>
  <si>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</si>
  <si>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</si>
  <si>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</si>
  <si>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</si>
  <si>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</si>
  <si>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</si>
  <si>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</si>
  <si>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</si>
  <si>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</si>
  <si>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</si>
  <si>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</si>
  <si>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</si>
  <si>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FED</t>
  </si>
  <si>
    <t>M</t>
  </si>
  <si>
    <t>AM1H</t>
  </si>
  <si>
    <t>Y</t>
  </si>
  <si>
    <t>1S</t>
  </si>
  <si>
    <t>2S</t>
  </si>
  <si>
    <t>3S</t>
  </si>
  <si>
    <t>4S</t>
  </si>
  <si>
    <t>Main</t>
  </si>
  <si>
    <t>Set</t>
  </si>
  <si>
    <t>Conventions</t>
  </si>
  <si>
    <t>AB</t>
  </si>
  <si>
    <t>QM</t>
  </si>
  <si>
    <t>3H</t>
  </si>
  <si>
    <t>AM</t>
  </si>
  <si>
    <t>SB</t>
  </si>
  <si>
    <t>Secondary</t>
  </si>
  <si>
    <t>ON</t>
  </si>
  <si>
    <t>TOY</t>
  </si>
  <si>
    <t>TOY2</t>
  </si>
  <si>
    <t>General Settings</t>
  </si>
  <si>
    <t>Additional Settings</t>
  </si>
  <si>
    <t>FamilyName</t>
  </si>
  <si>
    <t>Hibor</t>
  </si>
  <si>
    <t>Volatility</t>
  </si>
  <si>
    <t>Meanreversion</t>
  </si>
  <si>
    <t>IborIndex</t>
  </si>
  <si>
    <t>Quote</t>
  </si>
  <si>
    <t>'C:\Users\erik\Documents\repos\quantlib_nando\QuantLibXL\Data\XLS\020_YieldCurveBootstrap\010_Quotes\[HKD_010_DepoFRAFuturesQuotes.xlsx]Futures1M'!R3C6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</si>
</sst>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General_)"/>
    <numFmt numFmtId="165" formatCode="#,##0.0;#,##0.0"/>
    <numFmt numFmtId="166" formatCode="&quot;£&quot;#,##0;[Red]\-&quot;£&quot;#,##0"/>
    <numFmt numFmtId="167" formatCode="ddd\,\ d\-mmm\-yyyy\,\ hh:mm:ss"/>
    <numFmt numFmtId="168" formatCode="0.0000%"/>
    <numFmt numFmtId="169" formatCode="0.0000"/>
    <numFmt numFmtId="170" formatCode="[$-409]d\-mmm\-yy;@"/>
    <numFmt numFmtId="171" formatCode="mm/dd/yy;@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color theme="3" tint="0.39994506668294322"/>
      <name val="Arial"/>
      <family val="2"/>
    </font>
    <font>
      <b/>
      <sz val="10"/>
      <color rgb="FFFFFFCC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b/>
      <sz val="8"/>
      <color theme="0"/>
      <name val="Arial"/>
      <family val="2"/>
    </font>
    <font>
      <i/>
      <sz val="8"/>
      <name val="Microsoft Sans Serif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59996337778862885"/>
        <bgColor theme="3" tint="0.59996337778862885"/>
      </patternFill>
    </fill>
    <fill>
      <patternFill patternType="solid">
        <fgColor theme="0"/>
        <bgColor theme="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rgb="FFFFFFCC"/>
        <bgColor rgb="FFFFFFCC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2" fillId="2" borderId="0" applyNumberFormat="0" applyFont="0" applyBorder="0" applyAlignment="0" applyProtection="0"/>
    <xf numFmtId="0" fontId="3" fillId="3" borderId="1" applyNumberFormat="0" applyAlignment="0" applyProtection="0">
      <alignment horizontal="center"/>
    </xf>
    <xf numFmtId="0" fontId="4" fillId="5" borderId="1" applyNumberFormat="0" applyAlignment="0" applyProtection="0">
      <alignment horizontal="center"/>
    </xf>
    <xf numFmtId="0" fontId="5" fillId="6" borderId="1" applyNumberFormat="0" applyAlignment="0" applyProtection="0"/>
    <xf numFmtId="0" fontId="6" fillId="7" borderId="1" applyNumberFormat="0" applyAlignment="0" applyProtection="0"/>
    <xf numFmtId="0" fontId="7" fillId="8" borderId="1" applyNumberFormat="0" applyAlignment="0" applyProtection="0"/>
    <xf numFmtId="0" fontId="7" fillId="0" borderId="1" applyNumberFormat="0" applyFill="0" applyAlignment="0" applyProtection="0"/>
    <xf numFmtId="0" fontId="8" fillId="6" borderId="0" applyNumberFormat="0" applyBorder="0" applyAlignment="0" applyProtection="0"/>
    <xf numFmtId="0" fontId="9" fillId="5" borderId="1" applyNumberFormat="0" applyAlignment="0" applyProtection="0"/>
    <xf numFmtId="9" fontId="2" fillId="0" borderId="0" applyFont="0" applyFill="0" applyBorder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7" fillId="0" borderId="0"/>
    <xf numFmtId="164" fontId="13" fillId="0" borderId="0"/>
    <xf numFmtId="165" fontId="14" fillId="10" borderId="0">
      <alignment horizontal="center" vertical="center"/>
    </xf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</cellStyleXfs>
  <cellXfs count="208">
    <xf numFmtId="0" fontId="0" fillId="0" borderId="0" xfId="0"/>
    <xf numFmtId="0" fontId="1" fillId="0" borderId="0" xfId="1"/>
    <xf numFmtId="0" fontId="2" fillId="2" borderId="0" xfId="2" applyFont="1"/>
    <xf numFmtId="0" fontId="3" fillId="2" borderId="0" xfId="2" applyFont="1" applyBorder="1" applyAlignment="1">
      <alignment horizontal="centerContinuous"/>
    </xf>
    <xf numFmtId="0" fontId="2" fillId="2" borderId="0" xfId="2" applyFont="1" applyBorder="1"/>
    <xf numFmtId="0" fontId="5" fillId="4" borderId="4" xfId="5" applyFill="1" applyBorder="1"/>
    <xf numFmtId="0" fontId="5" fillId="4" borderId="5" xfId="5" applyFill="1" applyBorder="1"/>
    <xf numFmtId="0" fontId="6" fillId="7" borderId="6" xfId="6" applyBorder="1"/>
    <xf numFmtId="0" fontId="7" fillId="8" borderId="7" xfId="7" applyBorder="1"/>
    <xf numFmtId="0" fontId="7" fillId="4" borderId="7" xfId="8" applyFill="1" applyBorder="1"/>
    <xf numFmtId="0" fontId="8" fillId="4" borderId="7" xfId="9" applyFill="1" applyBorder="1"/>
    <xf numFmtId="0" fontId="9" fillId="5" borderId="8" xfId="10" applyBorder="1"/>
    <xf numFmtId="0" fontId="7" fillId="4" borderId="9" xfId="8" applyFill="1" applyBorder="1"/>
    <xf numFmtId="0" fontId="7" fillId="4" borderId="10" xfId="1" applyFont="1" applyFill="1" applyBorder="1" applyAlignment="1">
      <alignment horizontal="center"/>
    </xf>
    <xf numFmtId="0" fontId="7" fillId="4" borderId="11" xfId="1" applyFont="1" applyFill="1" applyBorder="1"/>
    <xf numFmtId="0" fontId="7" fillId="0" borderId="11" xfId="1" applyFont="1" applyBorder="1"/>
    <xf numFmtId="0" fontId="7" fillId="0" borderId="11" xfId="1" applyFont="1" applyBorder="1" applyAlignment="1">
      <alignment horizontal="left"/>
    </xf>
    <xf numFmtId="0" fontId="7" fillId="4" borderId="12" xfId="1" applyFont="1" applyFill="1" applyBorder="1"/>
    <xf numFmtId="0" fontId="7" fillId="0" borderId="0" xfId="1" applyFont="1"/>
    <xf numFmtId="0" fontId="7" fillId="4" borderId="13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vertical="center"/>
    </xf>
    <xf numFmtId="0" fontId="11" fillId="9" borderId="14" xfId="1" applyNumberFormat="1" applyFont="1" applyFill="1" applyBorder="1" applyAlignment="1" applyProtection="1">
      <alignment horizontal="center" vertical="center"/>
    </xf>
    <xf numFmtId="0" fontId="11" fillId="9" borderId="1" xfId="1" applyNumberFormat="1" applyFont="1" applyFill="1" applyBorder="1" applyAlignment="1" applyProtection="1">
      <alignment vertical="center"/>
    </xf>
    <xf numFmtId="0" fontId="7" fillId="4" borderId="15" xfId="1" applyFont="1" applyFill="1" applyBorder="1"/>
    <xf numFmtId="49" fontId="7" fillId="0" borderId="16" xfId="11" applyNumberFormat="1" applyFont="1" applyFill="1" applyBorder="1" applyAlignment="1">
      <alignment horizontal="center"/>
    </xf>
    <xf numFmtId="0" fontId="7" fillId="4" borderId="17" xfId="1" applyNumberFormat="1" applyFont="1" applyFill="1" applyBorder="1" applyAlignment="1">
      <alignment horizontal="center"/>
    </xf>
    <xf numFmtId="0" fontId="7" fillId="4" borderId="16" xfId="1" applyNumberFormat="1" applyFont="1" applyFill="1" applyBorder="1" applyAlignment="1">
      <alignment horizontal="center"/>
    </xf>
    <xf numFmtId="0" fontId="7" fillId="4" borderId="16" xfId="1" applyNumberFormat="1" applyFont="1" applyFill="1" applyBorder="1" applyAlignment="1">
      <alignment horizontal="left"/>
    </xf>
    <xf numFmtId="49" fontId="7" fillId="0" borderId="1" xfId="11" applyNumberFormat="1" applyFont="1" applyFill="1" applyBorder="1" applyAlignment="1">
      <alignment horizontal="center"/>
    </xf>
    <xf numFmtId="0" fontId="7" fillId="0" borderId="18" xfId="1" applyFont="1" applyBorder="1" applyAlignment="1">
      <alignment horizontal="center"/>
    </xf>
    <xf numFmtId="0" fontId="7" fillId="0" borderId="19" xfId="1" applyFont="1" applyBorder="1" applyAlignment="1">
      <alignment horizontal="center"/>
    </xf>
    <xf numFmtId="0" fontId="7" fillId="0" borderId="20" xfId="1" applyFont="1" applyBorder="1" applyAlignment="1">
      <alignment horizontal="center"/>
    </xf>
    <xf numFmtId="0" fontId="7" fillId="0" borderId="21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22" xfId="1" applyFont="1" applyBorder="1" applyAlignment="1">
      <alignment horizontal="center"/>
    </xf>
    <xf numFmtId="0" fontId="7" fillId="0" borderId="23" xfId="1" applyFont="1" applyBorder="1" applyAlignment="1">
      <alignment horizontal="center"/>
    </xf>
    <xf numFmtId="0" fontId="7" fillId="0" borderId="24" xfId="1" applyFont="1" applyBorder="1" applyAlignment="1">
      <alignment horizontal="center"/>
    </xf>
    <xf numFmtId="0" fontId="7" fillId="0" borderId="25" xfId="1" applyFont="1" applyBorder="1" applyAlignment="1">
      <alignment horizontal="center"/>
    </xf>
    <xf numFmtId="0" fontId="7" fillId="4" borderId="26" xfId="1" applyFont="1" applyFill="1" applyBorder="1"/>
    <xf numFmtId="0" fontId="7" fillId="4" borderId="27" xfId="1" applyFont="1" applyFill="1" applyBorder="1"/>
    <xf numFmtId="0" fontId="7" fillId="4" borderId="27" xfId="1" applyFont="1" applyFill="1" applyBorder="1" applyAlignment="1">
      <alignment horizontal="left"/>
    </xf>
    <xf numFmtId="0" fontId="7" fillId="4" borderId="17" xfId="1" applyFont="1" applyFill="1" applyBorder="1"/>
    <xf numFmtId="0" fontId="1" fillId="0" borderId="11" xfId="1" applyBorder="1"/>
    <xf numFmtId="0" fontId="1" fillId="0" borderId="11" xfId="1" applyBorder="1" applyAlignment="1">
      <alignment horizontal="left"/>
    </xf>
    <xf numFmtId="0" fontId="7" fillId="11" borderId="0" xfId="14" applyFill="1"/>
    <xf numFmtId="0" fontId="2" fillId="11" borderId="0" xfId="14" applyFont="1" applyFill="1"/>
    <xf numFmtId="0" fontId="11" fillId="11" borderId="0" xfId="1" applyFont="1" applyFill="1"/>
    <xf numFmtId="0" fontId="1" fillId="11" borderId="0" xfId="1" applyFill="1"/>
    <xf numFmtId="0" fontId="11" fillId="4" borderId="21" xfId="1" applyFont="1" applyFill="1" applyBorder="1"/>
    <xf numFmtId="0" fontId="11" fillId="4" borderId="0" xfId="1" applyFont="1" applyFill="1" applyBorder="1"/>
    <xf numFmtId="0" fontId="11" fillId="4" borderId="22" xfId="1" applyFont="1" applyFill="1" applyBorder="1"/>
    <xf numFmtId="0" fontId="11" fillId="11" borderId="1" xfId="1" applyNumberFormat="1" applyFont="1" applyFill="1" applyBorder="1"/>
    <xf numFmtId="167" fontId="11" fillId="9" borderId="14" xfId="1" applyNumberFormat="1" applyFont="1" applyFill="1" applyBorder="1" applyAlignment="1" applyProtection="1">
      <alignment horizontal="center"/>
    </xf>
    <xf numFmtId="15" fontId="11" fillId="4" borderId="22" xfId="1" applyNumberFormat="1" applyFont="1" applyFill="1" applyBorder="1"/>
    <xf numFmtId="167" fontId="11" fillId="9" borderId="14" xfId="1" quotePrefix="1" applyNumberFormat="1" applyFont="1" applyFill="1" applyBorder="1" applyAlignment="1" applyProtection="1">
      <alignment horizontal="left"/>
    </xf>
    <xf numFmtId="167" fontId="11" fillId="9" borderId="14" xfId="1" quotePrefix="1" applyNumberFormat="1" applyFont="1" applyFill="1" applyBorder="1" applyAlignment="1" applyProtection="1">
      <alignment horizontal="center"/>
    </xf>
    <xf numFmtId="0" fontId="11" fillId="4" borderId="23" xfId="1" applyFont="1" applyFill="1" applyBorder="1"/>
    <xf numFmtId="0" fontId="11" fillId="4" borderId="24" xfId="1" applyFont="1" applyFill="1" applyBorder="1"/>
    <xf numFmtId="0" fontId="11" fillId="4" borderId="25" xfId="1" applyFont="1" applyFill="1" applyBorder="1"/>
    <xf numFmtId="168" fontId="11" fillId="9" borderId="14" xfId="1" quotePrefix="1" applyNumberFormat="1" applyFont="1" applyFill="1" applyBorder="1" applyAlignment="1" applyProtection="1">
      <alignment horizontal="center"/>
    </xf>
    <xf numFmtId="169" fontId="11" fillId="9" borderId="14" xfId="1" quotePrefix="1" applyNumberFormat="1" applyFont="1" applyFill="1" applyBorder="1" applyAlignment="1" applyProtection="1">
      <alignment horizontal="center"/>
    </xf>
    <xf numFmtId="0" fontId="7" fillId="4" borderId="10" xfId="1" applyFont="1" applyFill="1" applyBorder="1"/>
    <xf numFmtId="0" fontId="7" fillId="4" borderId="1" xfId="1" applyFont="1" applyFill="1" applyBorder="1" applyAlignment="1">
      <alignment vertical="center"/>
    </xf>
    <xf numFmtId="0" fontId="11" fillId="9" borderId="1" xfId="1" applyNumberFormat="1" applyFont="1" applyFill="1" applyBorder="1" applyAlignment="1" applyProtection="1">
      <alignment horizontal="center" vertical="center"/>
    </xf>
    <xf numFmtId="0" fontId="16" fillId="9" borderId="1" xfId="1" applyNumberFormat="1" applyFont="1" applyFill="1" applyBorder="1" applyAlignment="1" applyProtection="1">
      <alignment vertical="center"/>
    </xf>
    <xf numFmtId="0" fontId="7" fillId="4" borderId="15" xfId="1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NumberFormat="1" applyFont="1" applyFill="1" applyBorder="1" applyAlignment="1"/>
    <xf numFmtId="170" fontId="16" fillId="9" borderId="1" xfId="1" applyNumberFormat="1" applyFont="1" applyFill="1" applyBorder="1" applyAlignment="1" applyProtection="1">
      <alignment horizontal="left"/>
    </xf>
    <xf numFmtId="0" fontId="7" fillId="4" borderId="21" xfId="1" applyFont="1" applyFill="1" applyBorder="1" applyAlignment="1">
      <alignment horizontal="center"/>
    </xf>
    <xf numFmtId="0" fontId="7" fillId="4" borderId="0" xfId="1" applyFont="1" applyFill="1" applyBorder="1"/>
    <xf numFmtId="0" fontId="1" fillId="0" borderId="0" xfId="1" applyAlignment="1">
      <alignment horizontal="left"/>
    </xf>
    <xf numFmtId="0" fontId="7" fillId="4" borderId="22" xfId="1" applyFont="1" applyFill="1" applyBorder="1"/>
    <xf numFmtId="0" fontId="6" fillId="4" borderId="10" xfId="1" applyFont="1" applyFill="1" applyBorder="1" applyAlignment="1">
      <alignment horizontal="center" vertical="center" wrapText="1"/>
    </xf>
    <xf numFmtId="0" fontId="6" fillId="4" borderId="11" xfId="1" applyFont="1" applyFill="1" applyBorder="1" applyAlignment="1">
      <alignment horizontal="center" vertical="center" wrapText="1"/>
    </xf>
    <xf numFmtId="0" fontId="10" fillId="4" borderId="10" xfId="1" applyFont="1" applyFill="1" applyBorder="1" applyAlignment="1">
      <alignment vertical="center"/>
    </xf>
    <xf numFmtId="0" fontId="11" fillId="9" borderId="31" xfId="1" applyNumberFormat="1" applyFont="1" applyFill="1" applyBorder="1" applyAlignment="1" applyProtection="1">
      <alignment horizontal="center" vertical="center"/>
    </xf>
    <xf numFmtId="0" fontId="16" fillId="9" borderId="31" xfId="1" applyNumberFormat="1" applyFont="1" applyFill="1" applyBorder="1" applyAlignment="1" applyProtection="1">
      <alignment vertical="center"/>
    </xf>
    <xf numFmtId="0" fontId="7" fillId="4" borderId="10" xfId="1" applyNumberFormat="1" applyFont="1" applyFill="1" applyBorder="1" applyAlignment="1"/>
    <xf numFmtId="0" fontId="7" fillId="4" borderId="11" xfId="1" applyNumberFormat="1" applyFont="1" applyFill="1" applyBorder="1" applyAlignment="1"/>
    <xf numFmtId="0" fontId="7" fillId="4" borderId="31" xfId="1" applyNumberFormat="1" applyFont="1" applyFill="1" applyBorder="1" applyAlignment="1"/>
    <xf numFmtId="0" fontId="16" fillId="9" borderId="31" xfId="1" applyNumberFormat="1" applyFont="1" applyFill="1" applyBorder="1" applyAlignment="1" applyProtection="1"/>
    <xf numFmtId="0" fontId="7" fillId="4" borderId="26" xfId="1" applyNumberFormat="1" applyFont="1" applyFill="1" applyBorder="1" applyAlignment="1"/>
    <xf numFmtId="0" fontId="7" fillId="4" borderId="27" xfId="1" applyNumberFormat="1" applyFont="1" applyFill="1" applyBorder="1" applyAlignment="1"/>
    <xf numFmtId="0" fontId="7" fillId="4" borderId="16" xfId="1" applyNumberFormat="1" applyFont="1" applyFill="1" applyBorder="1" applyAlignment="1"/>
    <xf numFmtId="0" fontId="16" fillId="9" borderId="16" xfId="1" applyNumberFormat="1" applyFont="1" applyFill="1" applyBorder="1" applyAlignment="1" applyProtection="1"/>
    <xf numFmtId="0" fontId="7" fillId="4" borderId="13" xfId="1" applyNumberFormat="1" applyFont="1" applyFill="1" applyBorder="1" applyAlignment="1"/>
    <xf numFmtId="0" fontId="7" fillId="4" borderId="0" xfId="1" applyNumberFormat="1" applyFont="1" applyFill="1" applyBorder="1" applyAlignment="1"/>
    <xf numFmtId="0" fontId="7" fillId="4" borderId="32" xfId="1" applyNumberFormat="1" applyFont="1" applyFill="1" applyBorder="1" applyAlignment="1"/>
    <xf numFmtId="0" fontId="16" fillId="9" borderId="32" xfId="1" applyNumberFormat="1" applyFont="1" applyFill="1" applyBorder="1" applyAlignment="1" applyProtection="1"/>
    <xf numFmtId="0" fontId="7" fillId="4" borderId="33" xfId="1" applyNumberFormat="1" applyFont="1" applyFill="1" applyBorder="1" applyAlignment="1"/>
    <xf numFmtId="0" fontId="7" fillId="4" borderId="34" xfId="1" applyNumberFormat="1" applyFont="1" applyFill="1" applyBorder="1" applyAlignment="1"/>
    <xf numFmtId="0" fontId="7" fillId="4" borderId="23" xfId="1" applyFont="1" applyFill="1" applyBorder="1"/>
    <xf numFmtId="0" fontId="7" fillId="4" borderId="24" xfId="1" applyFont="1" applyFill="1" applyBorder="1"/>
    <xf numFmtId="0" fontId="7" fillId="4" borderId="24" xfId="1" applyFont="1" applyFill="1" applyBorder="1" applyAlignment="1">
      <alignment horizontal="left"/>
    </xf>
    <xf numFmtId="0" fontId="7" fillId="4" borderId="25" xfId="1" applyFont="1" applyFill="1" applyBorder="1"/>
    <xf numFmtId="0" fontId="7" fillId="4" borderId="18" xfId="1" applyFont="1" applyFill="1" applyBorder="1"/>
    <xf numFmtId="0" fontId="17" fillId="4" borderId="19" xfId="1" applyFont="1" applyFill="1" applyBorder="1"/>
    <xf numFmtId="0" fontId="7" fillId="0" borderId="19" xfId="1" applyFont="1" applyBorder="1"/>
    <xf numFmtId="0" fontId="18" fillId="4" borderId="20" xfId="1" applyFont="1" applyFill="1" applyBorder="1"/>
    <xf numFmtId="0" fontId="7" fillId="4" borderId="21" xfId="1" applyFont="1" applyFill="1" applyBorder="1"/>
    <xf numFmtId="0" fontId="18" fillId="4" borderId="21" xfId="1" applyFont="1" applyFill="1" applyBorder="1"/>
    <xf numFmtId="0" fontId="6" fillId="4" borderId="16" xfId="1" applyFont="1" applyFill="1" applyBorder="1" applyAlignment="1">
      <alignment horizontal="center"/>
    </xf>
    <xf numFmtId="0" fontId="7" fillId="4" borderId="27" xfId="1" applyFont="1" applyFill="1" applyBorder="1" applyAlignment="1">
      <alignment horizontal="center"/>
    </xf>
    <xf numFmtId="0" fontId="7" fillId="4" borderId="16" xfId="1" applyFont="1" applyFill="1" applyBorder="1" applyAlignment="1">
      <alignment horizontal="center"/>
    </xf>
    <xf numFmtId="0" fontId="7" fillId="4" borderId="1" xfId="1" applyFont="1" applyFill="1" applyBorder="1" applyAlignment="1">
      <alignment horizontal="center"/>
    </xf>
    <xf numFmtId="0" fontId="7" fillId="4" borderId="26" xfId="1" applyFont="1" applyFill="1" applyBorder="1" applyAlignment="1">
      <alignment horizontal="left"/>
    </xf>
    <xf numFmtId="171" fontId="7" fillId="4" borderId="26" xfId="11" applyNumberFormat="1" applyFont="1" applyFill="1" applyBorder="1" applyAlignment="1">
      <alignment horizontal="center"/>
    </xf>
    <xf numFmtId="170" fontId="16" fillId="9" borderId="16" xfId="1" applyNumberFormat="1" applyFont="1" applyFill="1" applyBorder="1" applyAlignment="1" applyProtection="1">
      <alignment horizontal="left"/>
    </xf>
    <xf numFmtId="0" fontId="6" fillId="4" borderId="1" xfId="1" applyFont="1" applyFill="1" applyBorder="1" applyAlignment="1">
      <alignment horizontal="center"/>
    </xf>
    <xf numFmtId="0" fontId="7" fillId="4" borderId="34" xfId="1" applyFont="1" applyFill="1" applyBorder="1" applyAlignment="1">
      <alignment horizontal="center"/>
    </xf>
    <xf numFmtId="171" fontId="7" fillId="4" borderId="33" xfId="11" applyNumberFormat="1" applyFont="1" applyFill="1" applyBorder="1" applyAlignment="1">
      <alignment horizontal="center"/>
    </xf>
    <xf numFmtId="0" fontId="18" fillId="4" borderId="23" xfId="1" applyFont="1" applyFill="1" applyBorder="1"/>
    <xf numFmtId="0" fontId="7" fillId="4" borderId="13" xfId="1" applyFont="1" applyFill="1" applyBorder="1"/>
    <xf numFmtId="0" fontId="10" fillId="4" borderId="1" xfId="1" applyFont="1" applyFill="1" applyBorder="1" applyAlignment="1">
      <alignment horizontal="center"/>
    </xf>
    <xf numFmtId="0" fontId="11" fillId="9" borderId="1" xfId="1" applyNumberFormat="1" applyFont="1" applyFill="1" applyBorder="1" applyAlignment="1" applyProtection="1">
      <alignment horizontal="center"/>
    </xf>
    <xf numFmtId="0" fontId="7" fillId="4" borderId="1" xfId="1" applyFont="1" applyFill="1" applyBorder="1"/>
    <xf numFmtId="0" fontId="19" fillId="4" borderId="18" xfId="1" applyFont="1" applyFill="1" applyBorder="1" applyAlignment="1">
      <alignment horizontal="center"/>
    </xf>
    <xf numFmtId="0" fontId="19" fillId="4" borderId="19" xfId="1" applyFont="1" applyFill="1" applyBorder="1"/>
    <xf numFmtId="0" fontId="20" fillId="0" borderId="19" xfId="1" applyFont="1" applyBorder="1"/>
    <xf numFmtId="0" fontId="20" fillId="0" borderId="19" xfId="1" applyFont="1" applyBorder="1" applyAlignment="1">
      <alignment horizontal="left"/>
    </xf>
    <xf numFmtId="0" fontId="19" fillId="4" borderId="20" xfId="1" applyFont="1" applyFill="1" applyBorder="1"/>
    <xf numFmtId="0" fontId="20" fillId="0" borderId="0" xfId="1" applyFont="1"/>
    <xf numFmtId="0" fontId="19" fillId="4" borderId="21" xfId="1" applyFont="1" applyFill="1" applyBorder="1" applyAlignment="1">
      <alignment horizontal="center"/>
    </xf>
    <xf numFmtId="0" fontId="21" fillId="4" borderId="1" xfId="1" applyFont="1" applyFill="1" applyBorder="1" applyAlignment="1">
      <alignment horizontal="center" vertical="center" wrapText="1"/>
    </xf>
    <xf numFmtId="0" fontId="19" fillId="4" borderId="1" xfId="1" applyFont="1" applyFill="1" applyBorder="1" applyAlignment="1">
      <alignment horizontal="center" vertical="center" wrapText="1"/>
    </xf>
    <xf numFmtId="0" fontId="22" fillId="4" borderId="1" xfId="1" applyFont="1" applyFill="1" applyBorder="1" applyAlignment="1">
      <alignment vertical="center"/>
    </xf>
    <xf numFmtId="0" fontId="19" fillId="9" borderId="1" xfId="1" applyNumberFormat="1" applyFont="1" applyFill="1" applyBorder="1" applyAlignment="1" applyProtection="1">
      <alignment horizontal="center" vertical="center"/>
    </xf>
    <xf numFmtId="0" fontId="19" fillId="9" borderId="1" xfId="1" applyNumberFormat="1" applyFont="1" applyFill="1" applyBorder="1" applyAlignment="1" applyProtection="1">
      <alignment vertical="center"/>
    </xf>
    <xf numFmtId="0" fontId="19" fillId="4" borderId="22" xfId="1" applyFont="1" applyFill="1" applyBorder="1"/>
    <xf numFmtId="0" fontId="19" fillId="4" borderId="1" xfId="1" applyNumberFormat="1" applyFont="1" applyFill="1" applyBorder="1" applyAlignment="1">
      <alignment horizontal="center"/>
    </xf>
    <xf numFmtId="168" fontId="19" fillId="0" borderId="1" xfId="11" applyNumberFormat="1" applyFont="1" applyFill="1" applyBorder="1" applyAlignment="1">
      <alignment horizontal="right"/>
    </xf>
    <xf numFmtId="0" fontId="19" fillId="4" borderId="1" xfId="1" applyNumberFormat="1" applyFont="1" applyFill="1" applyBorder="1" applyAlignment="1">
      <alignment horizontal="left"/>
    </xf>
    <xf numFmtId="0" fontId="19" fillId="9" borderId="1" xfId="1" applyNumberFormat="1" applyFont="1" applyFill="1" applyBorder="1" applyAlignment="1" applyProtection="1"/>
    <xf numFmtId="0" fontId="19" fillId="4" borderId="0" xfId="1" applyNumberFormat="1" applyFont="1" applyFill="1" applyBorder="1" applyAlignment="1">
      <alignment horizontal="center"/>
    </xf>
    <xf numFmtId="168" fontId="19" fillId="4" borderId="0" xfId="11" applyNumberFormat="1" applyFont="1" applyFill="1" applyBorder="1" applyAlignment="1">
      <alignment horizontal="center"/>
    </xf>
    <xf numFmtId="0" fontId="19" fillId="4" borderId="0" xfId="1" applyNumberFormat="1" applyFont="1" applyFill="1" applyBorder="1" applyAlignment="1">
      <alignment horizontal="left"/>
    </xf>
    <xf numFmtId="0" fontId="19" fillId="4" borderId="0" xfId="1" applyNumberFormat="1" applyFont="1" applyFill="1" applyBorder="1" applyAlignment="1" applyProtection="1"/>
    <xf numFmtId="0" fontId="19" fillId="4" borderId="1" xfId="1" applyNumberFormat="1" applyFont="1" applyFill="1" applyBorder="1" applyAlignment="1">
      <alignment horizontal="right"/>
    </xf>
    <xf numFmtId="0" fontId="19" fillId="4" borderId="23" xfId="1" applyFont="1" applyFill="1" applyBorder="1"/>
    <xf numFmtId="0" fontId="19" fillId="4" borderId="24" xfId="1" applyFont="1" applyFill="1" applyBorder="1"/>
    <xf numFmtId="0" fontId="19" fillId="4" borderId="24" xfId="1" applyFont="1" applyFill="1" applyBorder="1" applyAlignment="1">
      <alignment horizontal="left"/>
    </xf>
    <xf numFmtId="0" fontId="19" fillId="4" borderId="25" xfId="1" applyFont="1" applyFill="1" applyBorder="1"/>
    <xf numFmtId="0" fontId="20" fillId="0" borderId="0" xfId="1" applyFont="1" applyAlignment="1">
      <alignment horizontal="left"/>
    </xf>
    <xf numFmtId="0" fontId="7" fillId="4" borderId="18" xfId="1" applyFont="1" applyFill="1" applyBorder="1" applyAlignment="1">
      <alignment horizontal="center"/>
    </xf>
    <xf numFmtId="0" fontId="7" fillId="4" borderId="19" xfId="1" applyFont="1" applyFill="1" applyBorder="1"/>
    <xf numFmtId="0" fontId="1" fillId="0" borderId="19" xfId="1" applyBorder="1"/>
    <xf numFmtId="0" fontId="1" fillId="0" borderId="19" xfId="1" applyBorder="1" applyAlignment="1">
      <alignment horizontal="left"/>
    </xf>
    <xf numFmtId="0" fontId="7" fillId="4" borderId="20" xfId="1" applyFont="1" applyFill="1" applyBorder="1"/>
    <xf numFmtId="0" fontId="7" fillId="4" borderId="1" xfId="1" applyFont="1" applyFill="1" applyBorder="1" applyAlignment="1">
      <alignment horizontal="center" vertical="center" wrapText="1"/>
    </xf>
    <xf numFmtId="0" fontId="6" fillId="4" borderId="34" xfId="1" applyFont="1" applyFill="1" applyBorder="1" applyAlignment="1">
      <alignment horizontal="center" vertical="center" wrapText="1"/>
    </xf>
    <xf numFmtId="168" fontId="7" fillId="0" borderId="16" xfId="11" applyNumberFormat="1" applyFont="1" applyFill="1" applyBorder="1" applyAlignment="1">
      <alignment horizontal="center"/>
    </xf>
    <xf numFmtId="0" fontId="11" fillId="9" borderId="16" xfId="1" applyNumberFormat="1" applyFont="1" applyFill="1" applyBorder="1" applyAlignment="1" applyProtection="1"/>
    <xf numFmtId="168" fontId="7" fillId="0" borderId="1" xfId="11" applyNumberFormat="1" applyFont="1" applyFill="1" applyBorder="1" applyAlignment="1">
      <alignment horizontal="center"/>
    </xf>
    <xf numFmtId="0" fontId="7" fillId="4" borderId="14" xfId="1" applyNumberFormat="1" applyFont="1" applyFill="1" applyBorder="1" applyAlignment="1">
      <alignment horizontal="center"/>
    </xf>
    <xf numFmtId="0" fontId="7" fillId="4" borderId="1" xfId="1" applyNumberFormat="1" applyFont="1" applyFill="1" applyBorder="1" applyAlignment="1">
      <alignment horizontal="center"/>
    </xf>
    <xf numFmtId="0" fontId="11" fillId="9" borderId="1" xfId="1" applyNumberFormat="1" applyFont="1" applyFill="1" applyBorder="1" applyAlignment="1" applyProtection="1"/>
    <xf numFmtId="0" fontId="7" fillId="4" borderId="7" xfId="1" applyFont="1" applyFill="1" applyBorder="1" applyAlignment="1">
      <alignment horizontal="center" vertical="center" wrapText="1"/>
    </xf>
    <xf numFmtId="0" fontId="6" fillId="4" borderId="33" xfId="1" applyFont="1" applyFill="1" applyBorder="1" applyAlignment="1">
      <alignment horizontal="center" vertical="center" wrapText="1"/>
    </xf>
    <xf numFmtId="168" fontId="7" fillId="0" borderId="5" xfId="11" applyNumberFormat="1" applyFont="1" applyFill="1" applyBorder="1" applyAlignment="1">
      <alignment horizontal="center"/>
    </xf>
    <xf numFmtId="168" fontId="7" fillId="0" borderId="7" xfId="11" applyNumberFormat="1" applyFont="1" applyFill="1" applyBorder="1" applyAlignment="1">
      <alignment horizontal="center"/>
    </xf>
    <xf numFmtId="0" fontId="7" fillId="0" borderId="28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0" borderId="21" xfId="1" applyFont="1" applyBorder="1"/>
    <xf numFmtId="0" fontId="7" fillId="0" borderId="23" xfId="1" applyFont="1" applyBorder="1"/>
    <xf numFmtId="0" fontId="7" fillId="0" borderId="19" xfId="1" applyFont="1" applyBorder="1" applyAlignment="1">
      <alignment horizontal="left"/>
    </xf>
    <xf numFmtId="0" fontId="7" fillId="0" borderId="16" xfId="11" applyNumberFormat="1" applyFont="1" applyFill="1" applyBorder="1" applyAlignment="1">
      <alignment horizontal="center"/>
    </xf>
    <xf numFmtId="0" fontId="7" fillId="0" borderId="0" xfId="1" quotePrefix="1" applyFont="1" applyBorder="1" applyAlignment="1">
      <alignment horizontal="center"/>
    </xf>
    <xf numFmtId="0" fontId="7" fillId="0" borderId="22" xfId="1" quotePrefix="1" applyFont="1" applyBorder="1" applyAlignment="1">
      <alignment horizontal="center"/>
    </xf>
    <xf numFmtId="0" fontId="7" fillId="0" borderId="1" xfId="11" applyNumberFormat="1" applyFont="1" applyFill="1" applyBorder="1" applyAlignment="1">
      <alignment horizontal="center"/>
    </xf>
    <xf numFmtId="0" fontId="7" fillId="4" borderId="23" xfId="1" applyFont="1" applyFill="1" applyBorder="1" applyAlignment="1">
      <alignment horizontal="center"/>
    </xf>
    <xf numFmtId="0" fontId="7" fillId="4" borderId="24" xfId="1" applyFont="1" applyFill="1" applyBorder="1" applyAlignment="1">
      <alignment horizontal="center"/>
    </xf>
    <xf numFmtId="0" fontId="7" fillId="4" borderId="19" xfId="1" applyFont="1" applyFill="1" applyBorder="1" applyAlignment="1">
      <alignment horizontal="center"/>
    </xf>
    <xf numFmtId="0" fontId="7" fillId="4" borderId="1" xfId="1" applyFont="1" applyFill="1" applyBorder="1" applyAlignment="1"/>
    <xf numFmtId="0" fontId="10" fillId="4" borderId="1" xfId="1" applyFont="1" applyFill="1" applyBorder="1" applyAlignment="1">
      <alignment horizontal="left"/>
    </xf>
    <xf numFmtId="0" fontId="11" fillId="9" borderId="14" xfId="1" applyNumberFormat="1" applyFont="1" applyFill="1" applyBorder="1" applyAlignment="1" applyProtection="1"/>
    <xf numFmtId="0" fontId="7" fillId="4" borderId="22" xfId="1" applyFont="1" applyFill="1" applyBorder="1" applyAlignment="1">
      <alignment horizontal="center"/>
    </xf>
    <xf numFmtId="0" fontId="6" fillId="4" borderId="10" xfId="1" applyFont="1" applyFill="1" applyBorder="1" applyAlignment="1"/>
    <xf numFmtId="170" fontId="11" fillId="9" borderId="31" xfId="1" applyNumberFormat="1" applyFont="1" applyFill="1" applyBorder="1" applyAlignment="1" applyProtection="1">
      <alignment horizontal="left"/>
    </xf>
    <xf numFmtId="0" fontId="6" fillId="4" borderId="26" xfId="1" applyFont="1" applyFill="1" applyBorder="1" applyAlignment="1"/>
    <xf numFmtId="170" fontId="11" fillId="9" borderId="16" xfId="1" applyNumberFormat="1" applyFont="1" applyFill="1" applyBorder="1" applyAlignment="1" applyProtection="1">
      <alignment horizontal="left"/>
    </xf>
    <xf numFmtId="0" fontId="6" fillId="4" borderId="13" xfId="1" applyFont="1" applyFill="1" applyBorder="1" applyAlignment="1"/>
    <xf numFmtId="170" fontId="11" fillId="9" borderId="32" xfId="1" applyNumberFormat="1" applyFont="1" applyFill="1" applyBorder="1" applyAlignment="1" applyProtection="1">
      <alignment horizontal="left"/>
    </xf>
    <xf numFmtId="0" fontId="6" fillId="4" borderId="32" xfId="1" applyFont="1" applyFill="1" applyBorder="1" applyAlignment="1"/>
    <xf numFmtId="170" fontId="11" fillId="9" borderId="15" xfId="1" applyNumberFormat="1" applyFont="1" applyFill="1" applyBorder="1" applyAlignment="1" applyProtection="1">
      <alignment horizontal="left"/>
    </xf>
    <xf numFmtId="0" fontId="6" fillId="4" borderId="31" xfId="1" applyFont="1" applyFill="1" applyBorder="1" applyAlignment="1"/>
    <xf numFmtId="170" fontId="11" fillId="9" borderId="12" xfId="1" applyNumberFormat="1" applyFont="1" applyFill="1" applyBorder="1" applyAlignment="1" applyProtection="1">
      <alignment horizontal="left"/>
    </xf>
    <xf numFmtId="0" fontId="6" fillId="4" borderId="16" xfId="1" applyFont="1" applyFill="1" applyBorder="1" applyAlignment="1"/>
    <xf numFmtId="170" fontId="11" fillId="9" borderId="17" xfId="1" applyNumberFormat="1" applyFont="1" applyFill="1" applyBorder="1" applyAlignment="1" applyProtection="1">
      <alignment horizontal="left"/>
    </xf>
    <xf numFmtId="168" fontId="11" fillId="9" borderId="14" xfId="1" applyNumberFormat="1" applyFont="1" applyFill="1" applyBorder="1" applyAlignment="1" applyProtection="1">
      <alignment horizontal="center"/>
    </xf>
    <xf numFmtId="0" fontId="7" fillId="0" borderId="1" xfId="1" applyFont="1" applyFill="1" applyBorder="1" applyAlignment="1">
      <alignment horizontal="center"/>
    </xf>
    <xf numFmtId="0" fontId="7" fillId="0" borderId="1" xfId="1" applyFont="1" applyFill="1" applyBorder="1"/>
    <xf numFmtId="0" fontId="7" fillId="0" borderId="0" xfId="1" applyFont="1" applyAlignment="1">
      <alignment horizontal="center"/>
    </xf>
    <xf numFmtId="171" fontId="7" fillId="4" borderId="16" xfId="11" applyNumberFormat="1" applyFont="1" applyFill="1" applyBorder="1" applyAlignment="1">
      <alignment horizontal="center"/>
    </xf>
    <xf numFmtId="171" fontId="7" fillId="4" borderId="16" xfId="11" applyNumberFormat="1" applyFont="1" applyFill="1" applyBorder="1" applyAlignment="1">
      <alignment horizontal="left"/>
    </xf>
    <xf numFmtId="0" fontId="15" fillId="12" borderId="28" xfId="1" applyFont="1" applyFill="1" applyBorder="1" applyAlignment="1">
      <alignment horizontal="center"/>
    </xf>
    <xf numFmtId="0" fontId="15" fillId="12" borderId="29" xfId="1" applyFont="1" applyFill="1" applyBorder="1" applyAlignment="1">
      <alignment horizontal="center"/>
    </xf>
    <xf numFmtId="0" fontId="15" fillId="12" borderId="30" xfId="1" applyFont="1" applyFill="1" applyBorder="1" applyAlignment="1">
      <alignment horizontal="center"/>
    </xf>
    <xf numFmtId="0" fontId="15" fillId="12" borderId="28" xfId="14" applyFont="1" applyFill="1" applyBorder="1" applyAlignment="1">
      <alignment horizontal="center"/>
    </xf>
    <xf numFmtId="0" fontId="15" fillId="12" borderId="29" xfId="14" applyFont="1" applyFill="1" applyBorder="1" applyAlignment="1">
      <alignment horizontal="center"/>
    </xf>
    <xf numFmtId="0" fontId="15" fillId="12" borderId="30" xfId="14" applyFont="1" applyFill="1" applyBorder="1" applyAlignment="1">
      <alignment horizontal="center"/>
    </xf>
    <xf numFmtId="0" fontId="3" fillId="4" borderId="2" xfId="3" applyFill="1" applyBorder="1" applyAlignment="1">
      <alignment horizontal="center"/>
    </xf>
    <xf numFmtId="0" fontId="3" fillId="4" borderId="3" xfId="3" applyFill="1" applyBorder="1" applyAlignment="1">
      <alignment horizontal="center"/>
    </xf>
    <xf numFmtId="0" fontId="4" fillId="5" borderId="2" xfId="4" applyBorder="1" applyAlignment="1">
      <alignment horizontal="center"/>
    </xf>
    <xf numFmtId="0" fontId="4" fillId="5" borderId="3" xfId="4" applyBorder="1" applyAlignment="1">
      <alignment horizontal="center"/>
    </xf>
  </cellXfs>
  <cellStyles count="19">
    <cellStyle name="Migliaia (0)_AZIONI" xfId="12"/>
    <cellStyle name="Migliaia_AZIONI" xfId="13"/>
    <cellStyle name="Normal" xfId="0" builtinId="0"/>
    <cellStyle name="Normal 2" xfId="1"/>
    <cellStyle name="Normal_SwaptionATMVols" xfId="14"/>
    <cellStyle name="Normale_AZIONI" xfId="15"/>
    <cellStyle name="Percent 2" xfId="11"/>
    <cellStyle name="qlxlBackround" xfId="2"/>
    <cellStyle name="qlxlDataReadOnly" xfId="8"/>
    <cellStyle name="qlxlDataReadWrite" xfId="7"/>
    <cellStyle name="qlxlHeader1" xfId="3"/>
    <cellStyle name="qlxlHeader2" xfId="5"/>
    <cellStyle name="qlxlLabel" xfId="6"/>
    <cellStyle name="qlxlObjectGroup" xfId="4"/>
    <cellStyle name="qlxlObjectScalar" xfId="10"/>
    <cellStyle name="qlxlStatus" xfId="9"/>
    <cellStyle name="result" xfId="16"/>
    <cellStyle name="Valuta (0)_AZIONI" xfId="17"/>
    <cellStyle name="Valuta_AZIONI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4"/>
  <sheetViews>
    <sheetView workbookViewId="0"/>
  </sheetViews>
  <sheetFormatPr defaultColWidth="8" defaultRowHeight="11.25" x14ac:dyDescent="0.2"/>
  <cols>
    <col min="1" max="1" width="3.28515625" style="46" customWidth="1"/>
    <col min="2" max="2" width="4.28515625" style="46" customWidth="1"/>
    <col min="3" max="3" width="15.5703125" style="46" bestFit="1" customWidth="1"/>
    <col min="4" max="4" width="101.42578125" style="46" bestFit="1" customWidth="1"/>
    <col min="5" max="5" width="3.7109375" style="46" customWidth="1"/>
    <col min="6" max="6" width="35.28515625" style="46" customWidth="1"/>
    <col min="7" max="7" width="4.28515625" style="46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198" t="s">
        <v>60</v>
      </c>
      <c r="C2" s="199"/>
      <c r="D2" s="199"/>
      <c r="E2" s="200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198" t="s">
        <v>67</v>
      </c>
      <c r="C12" s="199"/>
      <c r="D12" s="199"/>
      <c r="E12" s="200"/>
    </row>
    <row r="13" spans="1:5" x14ac:dyDescent="0.2">
      <c r="B13" s="50"/>
      <c r="C13" s="51"/>
      <c r="D13" s="51"/>
      <c r="E13" s="52"/>
    </row>
    <row r="14" spans="1:5" x14ac:dyDescent="0.2">
      <c r="B14" s="50"/>
      <c r="C14" s="53" t="s">
        <v>68</v>
      </c>
      <c r="D14" s="54" t="s">
        <v>69</v>
      </c>
      <c r="E14" s="55"/>
    </row>
    <row r="15" spans="1:5" x14ac:dyDescent="0.2">
      <c r="B15" s="50"/>
      <c r="C15" s="53" t="s">
        <v>70</v>
      </c>
      <c r="D15" s="57" t="s">
        <v>71</v>
      </c>
      <c r="E15" s="55"/>
    </row>
    <row r="16" spans="1:5" x14ac:dyDescent="0.2">
      <c r="B16" s="50"/>
      <c r="C16" s="53" t="s">
        <v>72</v>
      </c>
      <c r="D16" s="61">
        <v>1E-4</v>
      </c>
      <c r="E16" s="55"/>
    </row>
    <row r="17" spans="1:12" x14ac:dyDescent="0.2">
      <c r="B17" s="50"/>
      <c r="C17" s="53" t="s">
        <v>73</v>
      </c>
      <c r="D17" s="62">
        <v>-0.01</v>
      </c>
      <c r="E17" s="55"/>
    </row>
    <row r="18" spans="1:12" ht="12" thickBot="1" x14ac:dyDescent="0.25">
      <c r="B18" s="58"/>
      <c r="C18" s="59"/>
      <c r="D18" s="59"/>
      <c r="E18" s="60"/>
    </row>
    <row r="20" spans="1:12" s="18" customFormat="1" x14ac:dyDescent="0.2">
      <c r="A20" s="13"/>
      <c r="B20" s="14"/>
      <c r="C20" s="14"/>
      <c r="D20" s="14"/>
      <c r="E20" s="15"/>
      <c r="F20" s="16"/>
      <c r="G20" s="15"/>
      <c r="H20" s="17"/>
    </row>
    <row r="21" spans="1:12" s="18" customFormat="1" ht="22.5" x14ac:dyDescent="0.2">
      <c r="A21" s="19"/>
      <c r="B21" s="20" t="s">
        <v>8</v>
      </c>
      <c r="C21" s="21"/>
      <c r="D21" s="20"/>
      <c r="E21" s="22" t="str">
        <f>Currency&amp;"_010_Sw"&amp;$C$23&amp;$D$23&amp;".xml"</f>
        <v>HKD_010_Sw1L6L.xml</v>
      </c>
      <c r="F21" s="23">
        <f ca="1">IF(Serialize,_xll.ohObjectSave(F22:F59,SerializationPath&amp;E21,FileOverwrite,,Serialize),"---")</f>
        <v>38</v>
      </c>
      <c r="G21" s="24" t="str">
        <f ca="1">_xll.ohRangeRetrieveError(F21)</f>
        <v/>
      </c>
      <c r="H21" s="25"/>
    </row>
    <row r="22" spans="1:12" s="18" customFormat="1" x14ac:dyDescent="0.2">
      <c r="A22" s="19"/>
      <c r="B22" s="26" t="s">
        <v>9</v>
      </c>
      <c r="C22" s="27" t="str">
        <f>VLOOKUP(Currency,$J$27:$L$31,2)</f>
        <v>1L</v>
      </c>
      <c r="D22" s="28" t="str">
        <f>VLOOKUP(Currency,$J$27:$L$31,3)</f>
        <v>6L</v>
      </c>
      <c r="E22" s="29" t="str">
        <f t="shared" ref="E22:E59" si="0">IF(ISBLANK(C22),"#",Currency&amp;$C22&amp;$D22&amp;$B22&amp;QuoteSuffix)</f>
        <v>HKD1L6L6M_Quote</v>
      </c>
      <c r="F22" s="29" t="str">
        <f>_xll.qlSimpleQuote(E22,,RateTickValue,Permanent,Trigger,ObjectOverwrite)</f>
        <v>HKD1L6L6M_Quote#0001</v>
      </c>
      <c r="G22" s="24" t="str">
        <f>_xll.ohRangeRetrieveError(F22)</f>
        <v/>
      </c>
      <c r="H22" s="25"/>
    </row>
    <row r="23" spans="1:12" s="18" customFormat="1" x14ac:dyDescent="0.2">
      <c r="A23" s="19"/>
      <c r="B23" s="26" t="s">
        <v>10</v>
      </c>
      <c r="C23" s="27" t="str">
        <f t="shared" ref="C23:C59" si="1">C22</f>
        <v>1L</v>
      </c>
      <c r="D23" s="28" t="str">
        <f t="shared" ref="D23:D59" si="2">D22</f>
        <v>6L</v>
      </c>
      <c r="E23" s="29" t="str">
        <f t="shared" si="0"/>
        <v>HKD1L6L1Y_Quote</v>
      </c>
      <c r="F23" s="29" t="str">
        <f>_xll.qlSimpleQuote(E23,,RateTickValue,Permanent,Trigger,ObjectOverwrite)</f>
        <v>HKD1L6L1Y_Quote#0001</v>
      </c>
      <c r="G23" s="24" t="str">
        <f>_xll.ohRangeRetrieveError(F23)</f>
        <v/>
      </c>
      <c r="H23" s="25"/>
    </row>
    <row r="24" spans="1:12" s="1" customFormat="1" ht="12.75" x14ac:dyDescent="0.2">
      <c r="A24" s="19"/>
      <c r="B24" s="26" t="s">
        <v>11</v>
      </c>
      <c r="C24" s="27" t="str">
        <f t="shared" si="1"/>
        <v>1L</v>
      </c>
      <c r="D24" s="28" t="str">
        <f t="shared" si="2"/>
        <v>6L</v>
      </c>
      <c r="E24" s="29" t="str">
        <f t="shared" si="0"/>
        <v>HKD1L6L15M_Quote</v>
      </c>
      <c r="F24" s="29" t="str">
        <f>_xll.qlSimpleQuote(E24,,RateTickValue,Permanent,Trigger,ObjectOverwrite)</f>
        <v>HKD1L6L15M_Quote#0001</v>
      </c>
      <c r="G24" s="24" t="str">
        <f>_xll.ohRangeRetrieveError(F24)</f>
        <v/>
      </c>
      <c r="H24" s="25"/>
    </row>
    <row r="25" spans="1:12" s="1" customFormat="1" ht="12.75" x14ac:dyDescent="0.2">
      <c r="A25" s="19"/>
      <c r="B25" s="26" t="s">
        <v>12</v>
      </c>
      <c r="C25" s="27" t="str">
        <f t="shared" si="1"/>
        <v>1L</v>
      </c>
      <c r="D25" s="28" t="str">
        <f t="shared" si="2"/>
        <v>6L</v>
      </c>
      <c r="E25" s="29" t="str">
        <f t="shared" si="0"/>
        <v>HKD1L6L18M_Quote</v>
      </c>
      <c r="F25" s="29" t="str">
        <f>_xll.qlSimpleQuote(E25,,RateTickValue,Permanent,Trigger,ObjectOverwrite)</f>
        <v>HKD1L6L18M_Quote#0001</v>
      </c>
      <c r="G25" s="24" t="str">
        <f>_xll.ohRangeRetrieveError(F25)</f>
        <v/>
      </c>
      <c r="H25" s="25"/>
    </row>
    <row r="26" spans="1:12" s="1" customFormat="1" ht="13.5" thickBot="1" x14ac:dyDescent="0.25">
      <c r="A26" s="19"/>
      <c r="B26" s="26" t="s">
        <v>13</v>
      </c>
      <c r="C26" s="27" t="str">
        <f t="shared" si="1"/>
        <v>1L</v>
      </c>
      <c r="D26" s="28" t="str">
        <f t="shared" si="2"/>
        <v>6L</v>
      </c>
      <c r="E26" s="29" t="str">
        <f t="shared" si="0"/>
        <v>HKD1L6L21M_Quote</v>
      </c>
      <c r="F26" s="29" t="str">
        <f>_xll.qlSimpleQuote(E26,,RateTickValue,Permanent,Trigger,ObjectOverwrite)</f>
        <v>HKD1L6L21M_Quote#0001</v>
      </c>
      <c r="G26" s="24" t="str">
        <f>_xll.ohRangeRetrieveError(F26)</f>
        <v/>
      </c>
      <c r="H26" s="25"/>
    </row>
    <row r="27" spans="1:12" s="18" customFormat="1" x14ac:dyDescent="0.2">
      <c r="A27" s="19"/>
      <c r="B27" s="30" t="s">
        <v>14</v>
      </c>
      <c r="C27" s="27" t="str">
        <f t="shared" si="1"/>
        <v>1L</v>
      </c>
      <c r="D27" s="28" t="str">
        <f t="shared" si="2"/>
        <v>6L</v>
      </c>
      <c r="E27" s="29" t="str">
        <f t="shared" si="0"/>
        <v>HKD1L6L2Y_Quote</v>
      </c>
      <c r="F27" s="29" t="str">
        <f>_xll.qlSimpleQuote(E27,,RateTickValue,Permanent,Trigger,ObjectOverwrite)</f>
        <v>HKD1L6L2Y_Quote#0001</v>
      </c>
      <c r="G27" s="24" t="str">
        <f>_xll.ohRangeRetrieveError(F27)</f>
        <v/>
      </c>
      <c r="H27" s="25"/>
      <c r="J27" s="31" t="s">
        <v>15</v>
      </c>
      <c r="K27" s="32" t="s">
        <v>16</v>
      </c>
      <c r="L27" s="33" t="s">
        <v>17</v>
      </c>
    </row>
    <row r="28" spans="1:12" s="18" customFormat="1" x14ac:dyDescent="0.2">
      <c r="A28" s="19"/>
      <c r="B28" s="30" t="s">
        <v>18</v>
      </c>
      <c r="C28" s="27" t="str">
        <f t="shared" si="1"/>
        <v>1L</v>
      </c>
      <c r="D28" s="28" t="str">
        <f t="shared" si="2"/>
        <v>6L</v>
      </c>
      <c r="E28" s="29" t="str">
        <f t="shared" si="0"/>
        <v>HKD1L6L3Y_Quote</v>
      </c>
      <c r="F28" s="29" t="str">
        <f>_xll.qlSimpleQuote(E28,,RateTickValue,Permanent,Trigger,ObjectOverwrite)</f>
        <v>HKD1L6L3Y_Quote#0001</v>
      </c>
      <c r="G28" s="24" t="str">
        <f>_xll.ohRangeRetrieveError(F28)</f>
        <v/>
      </c>
      <c r="H28" s="25"/>
      <c r="J28" s="34" t="s">
        <v>19</v>
      </c>
      <c r="K28" s="35" t="s">
        <v>20</v>
      </c>
      <c r="L28" s="36" t="s">
        <v>21</v>
      </c>
    </row>
    <row r="29" spans="1:12" s="18" customFormat="1" x14ac:dyDescent="0.2">
      <c r="A29" s="19"/>
      <c r="B29" s="30" t="s">
        <v>22</v>
      </c>
      <c r="C29" s="27" t="str">
        <f t="shared" si="1"/>
        <v>1L</v>
      </c>
      <c r="D29" s="28" t="str">
        <f t="shared" si="2"/>
        <v>6L</v>
      </c>
      <c r="E29" s="29" t="str">
        <f t="shared" si="0"/>
        <v>HKD1L6L4Y_Quote</v>
      </c>
      <c r="F29" s="29" t="str">
        <f>_xll.qlSimpleQuote(E29,,RateTickValue,Permanent,Trigger,ObjectOverwrite)</f>
        <v>HKD1L6L4Y_Quote#0001</v>
      </c>
      <c r="G29" s="24" t="str">
        <f>_xll.ohRangeRetrieveError(F29)</f>
        <v/>
      </c>
      <c r="H29" s="25"/>
      <c r="J29" s="34" t="s">
        <v>23</v>
      </c>
      <c r="K29" s="35" t="s">
        <v>16</v>
      </c>
      <c r="L29" s="36" t="s">
        <v>17</v>
      </c>
    </row>
    <row r="30" spans="1:12" s="18" customFormat="1" x14ac:dyDescent="0.2">
      <c r="A30" s="19"/>
      <c r="B30" s="30" t="s">
        <v>24</v>
      </c>
      <c r="C30" s="27" t="str">
        <f t="shared" si="1"/>
        <v>1L</v>
      </c>
      <c r="D30" s="28" t="str">
        <f t="shared" si="2"/>
        <v>6L</v>
      </c>
      <c r="E30" s="29" t="str">
        <f t="shared" si="0"/>
        <v>HKD1L6L5Y_Quote</v>
      </c>
      <c r="F30" s="29" t="str">
        <f>_xll.qlSimpleQuote(E30,,RateTickValue,Permanent,Trigger,ObjectOverwrite)</f>
        <v>HKD1L6L5Y_Quote#0001</v>
      </c>
      <c r="G30" s="24" t="str">
        <f>_xll.ohRangeRetrieveError(F30)</f>
        <v/>
      </c>
      <c r="H30" s="25"/>
      <c r="J30" s="34" t="s">
        <v>25</v>
      </c>
      <c r="K30" s="35" t="s">
        <v>16</v>
      </c>
      <c r="L30" s="36" t="s">
        <v>17</v>
      </c>
    </row>
    <row r="31" spans="1:12" s="18" customFormat="1" ht="12" thickBot="1" x14ac:dyDescent="0.25">
      <c r="A31" s="19"/>
      <c r="B31" s="30" t="s">
        <v>26</v>
      </c>
      <c r="C31" s="27" t="str">
        <f t="shared" si="1"/>
        <v>1L</v>
      </c>
      <c r="D31" s="28" t="str">
        <f t="shared" si="2"/>
        <v>6L</v>
      </c>
      <c r="E31" s="29" t="str">
        <f t="shared" si="0"/>
        <v>HKD1L6L6Y_Quote</v>
      </c>
      <c r="F31" s="29" t="str">
        <f>_xll.qlSimpleQuote(E31,,RateTickValue,Permanent,Trigger,ObjectOverwrite)</f>
        <v>HKD1L6L6Y_Quote#0001</v>
      </c>
      <c r="G31" s="24" t="str">
        <f>_xll.ohRangeRetrieveError(F31)</f>
        <v/>
      </c>
      <c r="H31" s="25"/>
      <c r="J31" s="37" t="s">
        <v>27</v>
      </c>
      <c r="K31" s="38" t="s">
        <v>28</v>
      </c>
      <c r="L31" s="39" t="s">
        <v>16</v>
      </c>
    </row>
    <row r="32" spans="1:12" s="18" customFormat="1" x14ac:dyDescent="0.2">
      <c r="A32" s="19"/>
      <c r="B32" s="30" t="s">
        <v>29</v>
      </c>
      <c r="C32" s="27" t="str">
        <f t="shared" si="1"/>
        <v>1L</v>
      </c>
      <c r="D32" s="28" t="str">
        <f t="shared" si="2"/>
        <v>6L</v>
      </c>
      <c r="E32" s="29" t="str">
        <f t="shared" si="0"/>
        <v>HKD1L6L7Y_Quote</v>
      </c>
      <c r="F32" s="29" t="str">
        <f>_xll.qlSimpleQuote(E32,,RateTickValue,Permanent,Trigger,ObjectOverwrite)</f>
        <v>HKD1L6L7Y_Quote#0001</v>
      </c>
      <c r="G32" s="24" t="str">
        <f>_xll.ohRangeRetrieveError(F32)</f>
        <v/>
      </c>
      <c r="H32" s="25"/>
    </row>
    <row r="33" spans="1:8" s="18" customFormat="1" x14ac:dyDescent="0.2">
      <c r="A33" s="19"/>
      <c r="B33" s="30" t="s">
        <v>30</v>
      </c>
      <c r="C33" s="27" t="str">
        <f t="shared" si="1"/>
        <v>1L</v>
      </c>
      <c r="D33" s="28" t="str">
        <f t="shared" si="2"/>
        <v>6L</v>
      </c>
      <c r="E33" s="29" t="str">
        <f t="shared" si="0"/>
        <v>HKD1L6L8Y_Quote</v>
      </c>
      <c r="F33" s="29" t="str">
        <f>_xll.qlSimpleQuote(E33,,RateTickValue,Permanent,Trigger,ObjectOverwrite)</f>
        <v>HKD1L6L8Y_Quote#0001</v>
      </c>
      <c r="G33" s="24" t="str">
        <f>_xll.ohRangeRetrieveError(F33)</f>
        <v/>
      </c>
      <c r="H33" s="25"/>
    </row>
    <row r="34" spans="1:8" s="18" customFormat="1" x14ac:dyDescent="0.2">
      <c r="A34" s="19"/>
      <c r="B34" s="30" t="s">
        <v>31</v>
      </c>
      <c r="C34" s="27" t="str">
        <f t="shared" si="1"/>
        <v>1L</v>
      </c>
      <c r="D34" s="28" t="str">
        <f t="shared" si="2"/>
        <v>6L</v>
      </c>
      <c r="E34" s="29" t="str">
        <f t="shared" si="0"/>
        <v>HKD1L6L9Y_Quote</v>
      </c>
      <c r="F34" s="29" t="str">
        <f>_xll.qlSimpleQuote(E34,,RateTickValue,Permanent,Trigger,ObjectOverwrite)</f>
        <v>HKD1L6L9Y_Quote#0001</v>
      </c>
      <c r="G34" s="24" t="str">
        <f>_xll.ohRangeRetrieveError(F34)</f>
        <v/>
      </c>
      <c r="H34" s="25"/>
    </row>
    <row r="35" spans="1:8" s="18" customFormat="1" x14ac:dyDescent="0.2">
      <c r="A35" s="19"/>
      <c r="B35" s="30" t="s">
        <v>32</v>
      </c>
      <c r="C35" s="27" t="str">
        <f t="shared" si="1"/>
        <v>1L</v>
      </c>
      <c r="D35" s="28" t="str">
        <f t="shared" si="2"/>
        <v>6L</v>
      </c>
      <c r="E35" s="29" t="str">
        <f t="shared" si="0"/>
        <v>HKD1L6L10Y_Quote</v>
      </c>
      <c r="F35" s="29" t="str">
        <f>_xll.qlSimpleQuote(E35,,RateTickValue,Permanent,Trigger,ObjectOverwrite)</f>
        <v>HKD1L6L10Y_Quote#0001</v>
      </c>
      <c r="G35" s="24" t="str">
        <f>_xll.ohRangeRetrieveError(F35)</f>
        <v/>
      </c>
      <c r="H35" s="25"/>
    </row>
    <row r="36" spans="1:8" s="18" customFormat="1" x14ac:dyDescent="0.2">
      <c r="A36" s="19"/>
      <c r="B36" s="30" t="s">
        <v>33</v>
      </c>
      <c r="C36" s="27" t="str">
        <f t="shared" si="1"/>
        <v>1L</v>
      </c>
      <c r="D36" s="28" t="str">
        <f t="shared" si="2"/>
        <v>6L</v>
      </c>
      <c r="E36" s="29" t="str">
        <f t="shared" si="0"/>
        <v>HKD1L6L11Y_Quote</v>
      </c>
      <c r="F36" s="29" t="str">
        <f>_xll.qlSimpleQuote(E36,,RateTickValue,Permanent,Trigger,ObjectOverwrite)</f>
        <v>HKD1L6L11Y_Quote#0001</v>
      </c>
      <c r="G36" s="24" t="str">
        <f>_xll.ohRangeRetrieveError(F36)</f>
        <v/>
      </c>
      <c r="H36" s="25"/>
    </row>
    <row r="37" spans="1:8" s="18" customFormat="1" x14ac:dyDescent="0.2">
      <c r="A37" s="19"/>
      <c r="B37" s="30" t="s">
        <v>34</v>
      </c>
      <c r="C37" s="27" t="str">
        <f t="shared" si="1"/>
        <v>1L</v>
      </c>
      <c r="D37" s="28" t="str">
        <f t="shared" si="2"/>
        <v>6L</v>
      </c>
      <c r="E37" s="29" t="str">
        <f t="shared" si="0"/>
        <v>HKD1L6L12Y_Quote</v>
      </c>
      <c r="F37" s="29" t="str">
        <f>_xll.qlSimpleQuote(E37,,RateTickValue,Permanent,Trigger,ObjectOverwrite)</f>
        <v>HKD1L6L12Y_Quote#0001</v>
      </c>
      <c r="G37" s="24" t="str">
        <f>_xll.ohRangeRetrieveError(F37)</f>
        <v/>
      </c>
      <c r="H37" s="25"/>
    </row>
    <row r="38" spans="1:8" s="18" customFormat="1" x14ac:dyDescent="0.2">
      <c r="A38" s="19"/>
      <c r="B38" s="30" t="s">
        <v>35</v>
      </c>
      <c r="C38" s="27" t="str">
        <f t="shared" si="1"/>
        <v>1L</v>
      </c>
      <c r="D38" s="28" t="str">
        <f t="shared" si="2"/>
        <v>6L</v>
      </c>
      <c r="E38" s="29" t="str">
        <f t="shared" si="0"/>
        <v>HKD1L6L13Y_Quote</v>
      </c>
      <c r="F38" s="29" t="str">
        <f>_xll.qlSimpleQuote(E38,,RateTickValue,Permanent,Trigger,ObjectOverwrite)</f>
        <v>HKD1L6L13Y_Quote#0001</v>
      </c>
      <c r="G38" s="24" t="str">
        <f>_xll.ohRangeRetrieveError(F38)</f>
        <v/>
      </c>
      <c r="H38" s="25"/>
    </row>
    <row r="39" spans="1:8" s="18" customFormat="1" x14ac:dyDescent="0.2">
      <c r="A39" s="19"/>
      <c r="B39" s="30" t="s">
        <v>36</v>
      </c>
      <c r="C39" s="27" t="str">
        <f t="shared" si="1"/>
        <v>1L</v>
      </c>
      <c r="D39" s="28" t="str">
        <f t="shared" si="2"/>
        <v>6L</v>
      </c>
      <c r="E39" s="29" t="str">
        <f t="shared" si="0"/>
        <v>HKD1L6L14Y_Quote</v>
      </c>
      <c r="F39" s="29" t="str">
        <f>_xll.qlSimpleQuote(E39,,RateTickValue,Permanent,Trigger,ObjectOverwrite)</f>
        <v>HKD1L6L14Y_Quote#0001</v>
      </c>
      <c r="G39" s="24" t="str">
        <f>_xll.ohRangeRetrieveError(F39)</f>
        <v/>
      </c>
      <c r="H39" s="25"/>
    </row>
    <row r="40" spans="1:8" s="18" customFormat="1" x14ac:dyDescent="0.2">
      <c r="A40" s="19"/>
      <c r="B40" s="30" t="s">
        <v>37</v>
      </c>
      <c r="C40" s="27" t="str">
        <f t="shared" si="1"/>
        <v>1L</v>
      </c>
      <c r="D40" s="28" t="str">
        <f t="shared" si="2"/>
        <v>6L</v>
      </c>
      <c r="E40" s="29" t="str">
        <f t="shared" si="0"/>
        <v>HKD1L6L15Y_Quote</v>
      </c>
      <c r="F40" s="29" t="str">
        <f>_xll.qlSimpleQuote(E40,,RateTickValue,Permanent,Trigger,ObjectOverwrite)</f>
        <v>HKD1L6L15Y_Quote#0001</v>
      </c>
      <c r="G40" s="24" t="str">
        <f>_xll.ohRangeRetrieveError(F40)</f>
        <v/>
      </c>
      <c r="H40" s="25"/>
    </row>
    <row r="41" spans="1:8" s="18" customFormat="1" x14ac:dyDescent="0.2">
      <c r="A41" s="19"/>
      <c r="B41" s="30" t="s">
        <v>38</v>
      </c>
      <c r="C41" s="27" t="str">
        <f t="shared" si="1"/>
        <v>1L</v>
      </c>
      <c r="D41" s="28" t="str">
        <f t="shared" si="2"/>
        <v>6L</v>
      </c>
      <c r="E41" s="29" t="str">
        <f t="shared" si="0"/>
        <v>HKD1L6L16Y_Quote</v>
      </c>
      <c r="F41" s="29" t="str">
        <f>_xll.qlSimpleQuote(E41,,RateTickValue,Permanent,Trigger,ObjectOverwrite)</f>
        <v>HKD1L6L16Y_Quote#0001</v>
      </c>
      <c r="G41" s="24" t="str">
        <f>_xll.ohRangeRetrieveError(F41)</f>
        <v/>
      </c>
      <c r="H41" s="25"/>
    </row>
    <row r="42" spans="1:8" s="18" customFormat="1" x14ac:dyDescent="0.2">
      <c r="A42" s="19"/>
      <c r="B42" s="30" t="s">
        <v>39</v>
      </c>
      <c r="C42" s="27" t="str">
        <f t="shared" si="1"/>
        <v>1L</v>
      </c>
      <c r="D42" s="28" t="str">
        <f t="shared" si="2"/>
        <v>6L</v>
      </c>
      <c r="E42" s="29" t="str">
        <f t="shared" si="0"/>
        <v>HKD1L6L17Y_Quote</v>
      </c>
      <c r="F42" s="29" t="str">
        <f>_xll.qlSimpleQuote(E42,,RateTickValue,Permanent,Trigger,ObjectOverwrite)</f>
        <v>HKD1L6L17Y_Quote#0001</v>
      </c>
      <c r="G42" s="24" t="str">
        <f>_xll.ohRangeRetrieveError(F42)</f>
        <v/>
      </c>
      <c r="H42" s="25"/>
    </row>
    <row r="43" spans="1:8" s="18" customFormat="1" x14ac:dyDescent="0.2">
      <c r="A43" s="19"/>
      <c r="B43" s="30" t="s">
        <v>40</v>
      </c>
      <c r="C43" s="27" t="str">
        <f t="shared" si="1"/>
        <v>1L</v>
      </c>
      <c r="D43" s="28" t="str">
        <f t="shared" si="2"/>
        <v>6L</v>
      </c>
      <c r="E43" s="29" t="str">
        <f t="shared" si="0"/>
        <v>HKD1L6L18Y_Quote</v>
      </c>
      <c r="F43" s="29" t="str">
        <f>_xll.qlSimpleQuote(E43,,RateTickValue,Permanent,Trigger,ObjectOverwrite)</f>
        <v>HKD1L6L18Y_Quote#0001</v>
      </c>
      <c r="G43" s="24" t="str">
        <f>_xll.ohRangeRetrieveError(F43)</f>
        <v/>
      </c>
      <c r="H43" s="25"/>
    </row>
    <row r="44" spans="1:8" s="18" customFormat="1" x14ac:dyDescent="0.2">
      <c r="A44" s="19"/>
      <c r="B44" s="30" t="s">
        <v>41</v>
      </c>
      <c r="C44" s="27" t="str">
        <f t="shared" si="1"/>
        <v>1L</v>
      </c>
      <c r="D44" s="28" t="str">
        <f t="shared" si="2"/>
        <v>6L</v>
      </c>
      <c r="E44" s="29" t="str">
        <f t="shared" si="0"/>
        <v>HKD1L6L19Y_Quote</v>
      </c>
      <c r="F44" s="29" t="str">
        <f>_xll.qlSimpleQuote(E44,,RateTickValue,Permanent,Trigger,ObjectOverwrite)</f>
        <v>HKD1L6L19Y_Quote#0001</v>
      </c>
      <c r="G44" s="24" t="str">
        <f>_xll.ohRangeRetrieveError(F44)</f>
        <v/>
      </c>
      <c r="H44" s="25"/>
    </row>
    <row r="45" spans="1:8" s="18" customFormat="1" x14ac:dyDescent="0.2">
      <c r="A45" s="19"/>
      <c r="B45" s="30" t="s">
        <v>42</v>
      </c>
      <c r="C45" s="27" t="str">
        <f t="shared" si="1"/>
        <v>1L</v>
      </c>
      <c r="D45" s="28" t="str">
        <f t="shared" si="2"/>
        <v>6L</v>
      </c>
      <c r="E45" s="29" t="str">
        <f t="shared" si="0"/>
        <v>HKD1L6L20Y_Quote</v>
      </c>
      <c r="F45" s="29" t="str">
        <f>_xll.qlSimpleQuote(E45,,RateTickValue,Permanent,Trigger,ObjectOverwrite)</f>
        <v>HKD1L6L20Y_Quote#0001</v>
      </c>
      <c r="G45" s="24" t="str">
        <f>_xll.ohRangeRetrieveError(F45)</f>
        <v/>
      </c>
      <c r="H45" s="25"/>
    </row>
    <row r="46" spans="1:8" s="18" customFormat="1" x14ac:dyDescent="0.2">
      <c r="A46" s="19"/>
      <c r="B46" s="30" t="s">
        <v>43</v>
      </c>
      <c r="C46" s="27" t="str">
        <f t="shared" si="1"/>
        <v>1L</v>
      </c>
      <c r="D46" s="28" t="str">
        <f t="shared" si="2"/>
        <v>6L</v>
      </c>
      <c r="E46" s="29" t="str">
        <f t="shared" si="0"/>
        <v>HKD1L6L21Y_Quote</v>
      </c>
      <c r="F46" s="29" t="str">
        <f>_xll.qlSimpleQuote(E46,,RateTickValue,Permanent,Trigger,ObjectOverwrite)</f>
        <v>HKD1L6L21Y_Quote#0001</v>
      </c>
      <c r="G46" s="24" t="str">
        <f>_xll.ohRangeRetrieveError(F46)</f>
        <v/>
      </c>
      <c r="H46" s="25"/>
    </row>
    <row r="47" spans="1:8" s="18" customFormat="1" x14ac:dyDescent="0.2">
      <c r="A47" s="19"/>
      <c r="B47" s="30" t="s">
        <v>44</v>
      </c>
      <c r="C47" s="27" t="str">
        <f t="shared" si="1"/>
        <v>1L</v>
      </c>
      <c r="D47" s="28" t="str">
        <f t="shared" si="2"/>
        <v>6L</v>
      </c>
      <c r="E47" s="29" t="str">
        <f t="shared" si="0"/>
        <v>HKD1L6L22Y_Quote</v>
      </c>
      <c r="F47" s="29" t="str">
        <f>_xll.qlSimpleQuote(E47,,RateTickValue,Permanent,Trigger,ObjectOverwrite)</f>
        <v>HKD1L6L22Y_Quote#0001</v>
      </c>
      <c r="G47" s="24" t="str">
        <f>_xll.ohRangeRetrieveError(F47)</f>
        <v/>
      </c>
      <c r="H47" s="25"/>
    </row>
    <row r="48" spans="1:8" s="18" customFormat="1" x14ac:dyDescent="0.2">
      <c r="A48" s="19"/>
      <c r="B48" s="30" t="s">
        <v>45</v>
      </c>
      <c r="C48" s="27" t="str">
        <f t="shared" si="1"/>
        <v>1L</v>
      </c>
      <c r="D48" s="28" t="str">
        <f t="shared" si="2"/>
        <v>6L</v>
      </c>
      <c r="E48" s="29" t="str">
        <f t="shared" si="0"/>
        <v>HKD1L6L23Y_Quote</v>
      </c>
      <c r="F48" s="29" t="str">
        <f>_xll.qlSimpleQuote(E48,,RateTickValue,Permanent,Trigger,ObjectOverwrite)</f>
        <v>HKD1L6L23Y_Quote#0001</v>
      </c>
      <c r="G48" s="24" t="str">
        <f>_xll.ohRangeRetrieveError(F48)</f>
        <v/>
      </c>
      <c r="H48" s="25"/>
    </row>
    <row r="49" spans="1:8" s="18" customFormat="1" x14ac:dyDescent="0.2">
      <c r="A49" s="19"/>
      <c r="B49" s="30" t="s">
        <v>46</v>
      </c>
      <c r="C49" s="27" t="str">
        <f t="shared" si="1"/>
        <v>1L</v>
      </c>
      <c r="D49" s="28" t="str">
        <f t="shared" si="2"/>
        <v>6L</v>
      </c>
      <c r="E49" s="29" t="str">
        <f t="shared" si="0"/>
        <v>HKD1L6L24Y_Quote</v>
      </c>
      <c r="F49" s="29" t="str">
        <f>_xll.qlSimpleQuote(E49,,RateTickValue,Permanent,Trigger,ObjectOverwrite)</f>
        <v>HKD1L6L24Y_Quote#0001</v>
      </c>
      <c r="G49" s="24" t="str">
        <f>_xll.ohRangeRetrieveError(F49)</f>
        <v/>
      </c>
      <c r="H49" s="25"/>
    </row>
    <row r="50" spans="1:8" s="18" customFormat="1" x14ac:dyDescent="0.2">
      <c r="A50" s="19"/>
      <c r="B50" s="30" t="s">
        <v>47</v>
      </c>
      <c r="C50" s="27" t="str">
        <f t="shared" si="1"/>
        <v>1L</v>
      </c>
      <c r="D50" s="28" t="str">
        <f t="shared" si="2"/>
        <v>6L</v>
      </c>
      <c r="E50" s="29" t="str">
        <f t="shared" si="0"/>
        <v>HKD1L6L25Y_Quote</v>
      </c>
      <c r="F50" s="29" t="str">
        <f>_xll.qlSimpleQuote(E50,,RateTickValue,Permanent,Trigger,ObjectOverwrite)</f>
        <v>HKD1L6L25Y_Quote#0001</v>
      </c>
      <c r="G50" s="24" t="str">
        <f>_xll.ohRangeRetrieveError(F50)</f>
        <v/>
      </c>
      <c r="H50" s="25"/>
    </row>
    <row r="51" spans="1:8" s="18" customFormat="1" x14ac:dyDescent="0.2">
      <c r="A51" s="19"/>
      <c r="B51" s="30" t="s">
        <v>48</v>
      </c>
      <c r="C51" s="27" t="str">
        <f t="shared" si="1"/>
        <v>1L</v>
      </c>
      <c r="D51" s="28" t="str">
        <f t="shared" si="2"/>
        <v>6L</v>
      </c>
      <c r="E51" s="29" t="str">
        <f t="shared" si="0"/>
        <v>HKD1L6L26Y_Quote</v>
      </c>
      <c r="F51" s="29" t="str">
        <f>_xll.qlSimpleQuote(E51,,RateTickValue,Permanent,Trigger,ObjectOverwrite)</f>
        <v>HKD1L6L26Y_Quote#0001</v>
      </c>
      <c r="G51" s="24" t="str">
        <f>_xll.ohRangeRetrieveError(F51)</f>
        <v/>
      </c>
      <c r="H51" s="25"/>
    </row>
    <row r="52" spans="1:8" s="18" customFormat="1" x14ac:dyDescent="0.2">
      <c r="A52" s="19"/>
      <c r="B52" s="30" t="s">
        <v>49</v>
      </c>
      <c r="C52" s="27" t="str">
        <f t="shared" si="1"/>
        <v>1L</v>
      </c>
      <c r="D52" s="28" t="str">
        <f t="shared" si="2"/>
        <v>6L</v>
      </c>
      <c r="E52" s="29" t="str">
        <f t="shared" si="0"/>
        <v>HKD1L6L27Y_Quote</v>
      </c>
      <c r="F52" s="29" t="str">
        <f>_xll.qlSimpleQuote(E52,,RateTickValue,Permanent,Trigger,ObjectOverwrite)</f>
        <v>HKD1L6L27Y_Quote#0001</v>
      </c>
      <c r="G52" s="24" t="str">
        <f>_xll.ohRangeRetrieveError(F52)</f>
        <v/>
      </c>
      <c r="H52" s="25"/>
    </row>
    <row r="53" spans="1:8" s="18" customFormat="1" x14ac:dyDescent="0.2">
      <c r="A53" s="19"/>
      <c r="B53" s="30" t="s">
        <v>50</v>
      </c>
      <c r="C53" s="27" t="str">
        <f t="shared" si="1"/>
        <v>1L</v>
      </c>
      <c r="D53" s="28" t="str">
        <f t="shared" si="2"/>
        <v>6L</v>
      </c>
      <c r="E53" s="29" t="str">
        <f t="shared" si="0"/>
        <v>HKD1L6L28Y_Quote</v>
      </c>
      <c r="F53" s="29" t="str">
        <f>_xll.qlSimpleQuote(E53,,RateTickValue,Permanent,Trigger,ObjectOverwrite)</f>
        <v>HKD1L6L28Y_Quote#0001</v>
      </c>
      <c r="G53" s="24" t="str">
        <f>_xll.ohRangeRetrieveError(F53)</f>
        <v/>
      </c>
      <c r="H53" s="25"/>
    </row>
    <row r="54" spans="1:8" s="18" customFormat="1" x14ac:dyDescent="0.2">
      <c r="A54" s="19"/>
      <c r="B54" s="30" t="s">
        <v>51</v>
      </c>
      <c r="C54" s="27" t="str">
        <f t="shared" si="1"/>
        <v>1L</v>
      </c>
      <c r="D54" s="28" t="str">
        <f t="shared" si="2"/>
        <v>6L</v>
      </c>
      <c r="E54" s="29" t="str">
        <f t="shared" si="0"/>
        <v>HKD1L6L29Y_Quote</v>
      </c>
      <c r="F54" s="29" t="str">
        <f>_xll.qlSimpleQuote(E54,,RateTickValue,Permanent,Trigger,ObjectOverwrite)</f>
        <v>HKD1L6L29Y_Quote#0001</v>
      </c>
      <c r="G54" s="24" t="str">
        <f>_xll.ohRangeRetrieveError(F54)</f>
        <v/>
      </c>
      <c r="H54" s="25"/>
    </row>
    <row r="55" spans="1:8" s="18" customFormat="1" x14ac:dyDescent="0.2">
      <c r="A55" s="19"/>
      <c r="B55" s="30" t="s">
        <v>52</v>
      </c>
      <c r="C55" s="27" t="str">
        <f t="shared" si="1"/>
        <v>1L</v>
      </c>
      <c r="D55" s="28" t="str">
        <f t="shared" si="2"/>
        <v>6L</v>
      </c>
      <c r="E55" s="29" t="str">
        <f t="shared" si="0"/>
        <v>HKD1L6L30Y_Quote</v>
      </c>
      <c r="F55" s="29" t="str">
        <f>_xll.qlSimpleQuote(E55,,RateTickValue,Permanent,Trigger,ObjectOverwrite)</f>
        <v>HKD1L6L30Y_Quote#0001</v>
      </c>
      <c r="G55" s="24" t="str">
        <f>_xll.ohRangeRetrieveError(F55)</f>
        <v/>
      </c>
      <c r="H55" s="25"/>
    </row>
    <row r="56" spans="1:8" s="18" customFormat="1" x14ac:dyDescent="0.2">
      <c r="A56" s="19"/>
      <c r="B56" s="30" t="s">
        <v>53</v>
      </c>
      <c r="C56" s="27" t="str">
        <f t="shared" si="1"/>
        <v>1L</v>
      </c>
      <c r="D56" s="28" t="str">
        <f t="shared" si="2"/>
        <v>6L</v>
      </c>
      <c r="E56" s="29" t="str">
        <f t="shared" si="0"/>
        <v>HKD1L6L35Y_Quote</v>
      </c>
      <c r="F56" s="29" t="str">
        <f>_xll.qlSimpleQuote(E56,,RateTickValue,Permanent,Trigger,ObjectOverwrite)</f>
        <v>HKD1L6L35Y_Quote#0001</v>
      </c>
      <c r="G56" s="24" t="str">
        <f>_xll.ohRangeRetrieveError(F56)</f>
        <v/>
      </c>
      <c r="H56" s="25"/>
    </row>
    <row r="57" spans="1:8" s="18" customFormat="1" x14ac:dyDescent="0.2">
      <c r="A57" s="19"/>
      <c r="B57" s="30" t="s">
        <v>54</v>
      </c>
      <c r="C57" s="27" t="str">
        <f t="shared" si="1"/>
        <v>1L</v>
      </c>
      <c r="D57" s="28" t="str">
        <f t="shared" si="2"/>
        <v>6L</v>
      </c>
      <c r="E57" s="29" t="str">
        <f t="shared" si="0"/>
        <v>HKD1L6L40Y_Quote</v>
      </c>
      <c r="F57" s="29" t="str">
        <f>_xll.qlSimpleQuote(E57,,RateTickValue,Permanent,Trigger,ObjectOverwrite)</f>
        <v>HKD1L6L40Y_Quote#0001</v>
      </c>
      <c r="G57" s="24" t="str">
        <f>_xll.ohRangeRetrieveError(F57)</f>
        <v/>
      </c>
      <c r="H57" s="25"/>
    </row>
    <row r="58" spans="1:8" s="18" customFormat="1" x14ac:dyDescent="0.2">
      <c r="A58" s="19"/>
      <c r="B58" s="30" t="s">
        <v>55</v>
      </c>
      <c r="C58" s="27" t="str">
        <f t="shared" si="1"/>
        <v>1L</v>
      </c>
      <c r="D58" s="28" t="str">
        <f t="shared" si="2"/>
        <v>6L</v>
      </c>
      <c r="E58" s="29" t="str">
        <f t="shared" si="0"/>
        <v>HKD1L6L50Y_Quote</v>
      </c>
      <c r="F58" s="29" t="str">
        <f>_xll.qlSimpleQuote(E58,,RateTickValue,Permanent,Trigger,ObjectOverwrite)</f>
        <v>HKD1L6L50Y_Quote#0001</v>
      </c>
      <c r="G58" s="24" t="str">
        <f>_xll.ohRangeRetrieveError(F58)</f>
        <v/>
      </c>
      <c r="H58" s="25"/>
    </row>
    <row r="59" spans="1:8" s="18" customFormat="1" x14ac:dyDescent="0.2">
      <c r="A59" s="19"/>
      <c r="B59" s="30" t="s">
        <v>56</v>
      </c>
      <c r="C59" s="27" t="str">
        <f t="shared" si="1"/>
        <v>1L</v>
      </c>
      <c r="D59" s="28" t="str">
        <f t="shared" si="2"/>
        <v>6L</v>
      </c>
      <c r="E59" s="29" t="str">
        <f t="shared" si="0"/>
        <v>HKD1L6L60Y_Quote</v>
      </c>
      <c r="F59" s="29" t="str">
        <f>_xll.qlSimpleQuote(E59,,RateTickValue,Permanent,Trigger,ObjectOverwrite)</f>
        <v>HKD1L6L60Y_Quote#0001</v>
      </c>
      <c r="G59" s="24" t="str">
        <f>_xll.ohRangeRetrieveError(F59)</f>
        <v/>
      </c>
      <c r="H59" s="25"/>
    </row>
    <row r="60" spans="1:8" s="18" customFormat="1" x14ac:dyDescent="0.2">
      <c r="A60" s="40"/>
      <c r="B60" s="41"/>
      <c r="C60" s="41"/>
      <c r="D60" s="41"/>
      <c r="E60" s="41"/>
      <c r="F60" s="42"/>
      <c r="G60" s="42"/>
      <c r="H60" s="43"/>
    </row>
    <row r="62" spans="1:8" s="1" customFormat="1" ht="12.75" x14ac:dyDescent="0.2">
      <c r="A62" s="13"/>
      <c r="B62" s="14"/>
      <c r="C62" s="14"/>
      <c r="D62" s="14"/>
      <c r="E62" s="44"/>
      <c r="F62" s="45"/>
      <c r="G62" s="44"/>
      <c r="H62" s="17"/>
    </row>
    <row r="63" spans="1:8" s="1" customFormat="1" ht="22.5" x14ac:dyDescent="0.2">
      <c r="A63" s="19"/>
      <c r="B63" s="20" t="s">
        <v>8</v>
      </c>
      <c r="C63" s="21"/>
      <c r="D63" s="20"/>
      <c r="E63" s="22" t="str">
        <f>Currency&amp;"_010_Sw"&amp;$C$65&amp;$D$65&amp;".xml"</f>
        <v>HKD_010_Sw3L6L.xml</v>
      </c>
      <c r="F63" s="23">
        <f ca="1">IF(Serialize,_xll.ohObjectSave(F64:F101,SerializationPath&amp;E63,FileOverwrite,,Serialize),"---")</f>
        <v>38</v>
      </c>
      <c r="G63" s="24" t="str">
        <f ca="1">_xll.ohRangeRetrieveError(F63)</f>
        <v/>
      </c>
      <c r="H63" s="25"/>
    </row>
    <row r="64" spans="1:8" s="1" customFormat="1" ht="12.75" x14ac:dyDescent="0.2">
      <c r="A64" s="19"/>
      <c r="B64" s="26" t="s">
        <v>9</v>
      </c>
      <c r="C64" s="27" t="str">
        <f>VLOOKUP(Currency,$J$69:$L$73,2)</f>
        <v>3L</v>
      </c>
      <c r="D64" s="28" t="str">
        <f>VLOOKUP(Currency,$J$69:$L$73,3)</f>
        <v>6L</v>
      </c>
      <c r="E64" s="29" t="str">
        <f t="shared" ref="E64:E101" si="3">IF(ISBLANK(C64),"#",Currency&amp;$C64&amp;$D64&amp;$B64&amp;QuoteSuffix)</f>
        <v>HKD3L6L6M_Quote</v>
      </c>
      <c r="F64" s="29" t="str">
        <f>_xll.qlSimpleQuote(E64,,RateTickValue,Permanent,Trigger,ObjectOverwrite)</f>
        <v>HKD3L6L6M_Quote#0001</v>
      </c>
      <c r="G64" s="24" t="str">
        <f>_xll.ohRangeRetrieveError(F64)</f>
        <v/>
      </c>
      <c r="H64" s="25"/>
    </row>
    <row r="65" spans="1:12" s="1" customFormat="1" ht="12.75" x14ac:dyDescent="0.2">
      <c r="A65" s="19"/>
      <c r="B65" s="26" t="s">
        <v>10</v>
      </c>
      <c r="C65" s="27" t="str">
        <f t="shared" ref="C65:C101" si="4">C64</f>
        <v>3L</v>
      </c>
      <c r="D65" s="28" t="str">
        <f t="shared" ref="D65:D101" si="5">D64</f>
        <v>6L</v>
      </c>
      <c r="E65" s="29" t="str">
        <f t="shared" si="3"/>
        <v>HKD3L6L1Y_Quote</v>
      </c>
      <c r="F65" s="29" t="str">
        <f>_xll.qlSimpleQuote(E65,,RateTickValue,Permanent,Trigger,ObjectOverwrite)</f>
        <v>HKD3L6L1Y_Quote#0001</v>
      </c>
      <c r="G65" s="24" t="str">
        <f>_xll.ohRangeRetrieveError(F65)</f>
        <v/>
      </c>
      <c r="H65" s="25"/>
    </row>
    <row r="66" spans="1:12" s="1" customFormat="1" ht="12.75" x14ac:dyDescent="0.2">
      <c r="A66" s="19"/>
      <c r="B66" s="26" t="s">
        <v>11</v>
      </c>
      <c r="C66" s="27" t="str">
        <f t="shared" si="4"/>
        <v>3L</v>
      </c>
      <c r="D66" s="28" t="str">
        <f t="shared" si="5"/>
        <v>6L</v>
      </c>
      <c r="E66" s="29" t="str">
        <f t="shared" si="3"/>
        <v>HKD3L6L15M_Quote</v>
      </c>
      <c r="F66" s="29" t="str">
        <f>_xll.qlSimpleQuote(E66,,RateTickValue,Permanent,Trigger,ObjectOverwrite)</f>
        <v>HKD3L6L15M_Quote#0001</v>
      </c>
      <c r="G66" s="24" t="str">
        <f>_xll.ohRangeRetrieveError(F66)</f>
        <v/>
      </c>
      <c r="H66" s="25"/>
    </row>
    <row r="67" spans="1:12" s="1" customFormat="1" ht="12.75" x14ac:dyDescent="0.2">
      <c r="A67" s="19"/>
      <c r="B67" s="26" t="s">
        <v>12</v>
      </c>
      <c r="C67" s="27" t="str">
        <f t="shared" si="4"/>
        <v>3L</v>
      </c>
      <c r="D67" s="28" t="str">
        <f t="shared" si="5"/>
        <v>6L</v>
      </c>
      <c r="E67" s="29" t="str">
        <f t="shared" si="3"/>
        <v>HKD3L6L18M_Quote</v>
      </c>
      <c r="F67" s="29" t="str">
        <f>_xll.qlSimpleQuote(E67,,RateTickValue,Permanent,Trigger,ObjectOverwrite)</f>
        <v>HKD3L6L18M_Quote#0001</v>
      </c>
      <c r="G67" s="24" t="str">
        <f>_xll.ohRangeRetrieveError(F67)</f>
        <v/>
      </c>
      <c r="H67" s="25"/>
    </row>
    <row r="68" spans="1:12" s="1" customFormat="1" ht="13.5" thickBot="1" x14ac:dyDescent="0.25">
      <c r="A68" s="19"/>
      <c r="B68" s="26" t="s">
        <v>13</v>
      </c>
      <c r="C68" s="27" t="str">
        <f t="shared" si="4"/>
        <v>3L</v>
      </c>
      <c r="D68" s="28" t="str">
        <f t="shared" si="5"/>
        <v>6L</v>
      </c>
      <c r="E68" s="29" t="str">
        <f t="shared" si="3"/>
        <v>HKD3L6L21M_Quote</v>
      </c>
      <c r="F68" s="29" t="str">
        <f>_xll.qlSimpleQuote(E68,,RateTickValue,Permanent,Trigger,ObjectOverwrite)</f>
        <v>HKD3L6L21M_Quote#0001</v>
      </c>
      <c r="G68" s="24" t="str">
        <f>_xll.ohRangeRetrieveError(F68)</f>
        <v/>
      </c>
      <c r="H68" s="25"/>
    </row>
    <row r="69" spans="1:12" s="1" customFormat="1" ht="12.75" x14ac:dyDescent="0.2">
      <c r="A69" s="19"/>
      <c r="B69" s="30" t="s">
        <v>14</v>
      </c>
      <c r="C69" s="27" t="str">
        <f t="shared" si="4"/>
        <v>3L</v>
      </c>
      <c r="D69" s="28" t="str">
        <f t="shared" si="5"/>
        <v>6L</v>
      </c>
      <c r="E69" s="29" t="str">
        <f t="shared" si="3"/>
        <v>HKD3L6L2Y_Quote</v>
      </c>
      <c r="F69" s="29" t="str">
        <f>_xll.qlSimpleQuote(E69,,RateTickValue,Permanent,Trigger,ObjectOverwrite)</f>
        <v>HKD3L6L2Y_Quote#0001</v>
      </c>
      <c r="G69" s="24" t="str">
        <f>_xll.ohRangeRetrieveError(F69)</f>
        <v/>
      </c>
      <c r="H69" s="25"/>
      <c r="J69" s="31" t="s">
        <v>15</v>
      </c>
      <c r="K69" s="32" t="s">
        <v>28</v>
      </c>
      <c r="L69" s="33" t="s">
        <v>17</v>
      </c>
    </row>
    <row r="70" spans="1:12" s="1" customFormat="1" ht="12.75" x14ac:dyDescent="0.2">
      <c r="A70" s="19"/>
      <c r="B70" s="30" t="s">
        <v>18</v>
      </c>
      <c r="C70" s="27" t="str">
        <f t="shared" si="4"/>
        <v>3L</v>
      </c>
      <c r="D70" s="28" t="str">
        <f t="shared" si="5"/>
        <v>6L</v>
      </c>
      <c r="E70" s="29" t="str">
        <f t="shared" si="3"/>
        <v>HKD3L6L3Y_Quote</v>
      </c>
      <c r="F70" s="29" t="str">
        <f>_xll.qlSimpleQuote(E70,,RateTickValue,Permanent,Trigger,ObjectOverwrite)</f>
        <v>HKD3L6L3Y_Quote#0001</v>
      </c>
      <c r="G70" s="24" t="str">
        <f>_xll.ohRangeRetrieveError(F70)</f>
        <v/>
      </c>
      <c r="H70" s="25"/>
      <c r="J70" s="34" t="s">
        <v>19</v>
      </c>
      <c r="K70" s="35" t="s">
        <v>57</v>
      </c>
      <c r="L70" s="36" t="s">
        <v>21</v>
      </c>
    </row>
    <row r="71" spans="1:12" s="1" customFormat="1" ht="12.75" x14ac:dyDescent="0.2">
      <c r="A71" s="19"/>
      <c r="B71" s="30" t="s">
        <v>22</v>
      </c>
      <c r="C71" s="27" t="str">
        <f t="shared" si="4"/>
        <v>3L</v>
      </c>
      <c r="D71" s="28" t="str">
        <f t="shared" si="5"/>
        <v>6L</v>
      </c>
      <c r="E71" s="29" t="str">
        <f t="shared" si="3"/>
        <v>HKD3L6L4Y_Quote</v>
      </c>
      <c r="F71" s="29" t="str">
        <f>_xll.qlSimpleQuote(E71,,RateTickValue,Permanent,Trigger,ObjectOverwrite)</f>
        <v>HKD3L6L4Y_Quote#0001</v>
      </c>
      <c r="G71" s="24" t="str">
        <f>_xll.ohRangeRetrieveError(F71)</f>
        <v/>
      </c>
      <c r="H71" s="25"/>
      <c r="J71" s="34" t="s">
        <v>23</v>
      </c>
      <c r="K71" s="35" t="s">
        <v>28</v>
      </c>
      <c r="L71" s="36" t="s">
        <v>17</v>
      </c>
    </row>
    <row r="72" spans="1:12" s="1" customFormat="1" ht="12.75" x14ac:dyDescent="0.2">
      <c r="A72" s="19"/>
      <c r="B72" s="30" t="s">
        <v>24</v>
      </c>
      <c r="C72" s="27" t="str">
        <f t="shared" si="4"/>
        <v>3L</v>
      </c>
      <c r="D72" s="28" t="str">
        <f t="shared" si="5"/>
        <v>6L</v>
      </c>
      <c r="E72" s="29" t="str">
        <f t="shared" si="3"/>
        <v>HKD3L6L5Y_Quote</v>
      </c>
      <c r="F72" s="29" t="str">
        <f>_xll.qlSimpleQuote(E72,,RateTickValue,Permanent,Trigger,ObjectOverwrite)</f>
        <v>HKD3L6L5Y_Quote#0001</v>
      </c>
      <c r="G72" s="24" t="str">
        <f>_xll.ohRangeRetrieveError(F72)</f>
        <v/>
      </c>
      <c r="H72" s="25"/>
      <c r="J72" s="34" t="s">
        <v>25</v>
      </c>
      <c r="K72" s="35" t="s">
        <v>28</v>
      </c>
      <c r="L72" s="36" t="s">
        <v>17</v>
      </c>
    </row>
    <row r="73" spans="1:12" s="1" customFormat="1" ht="13.5" thickBot="1" x14ac:dyDescent="0.25">
      <c r="A73" s="19"/>
      <c r="B73" s="30" t="s">
        <v>26</v>
      </c>
      <c r="C73" s="27" t="str">
        <f t="shared" si="4"/>
        <v>3L</v>
      </c>
      <c r="D73" s="28" t="str">
        <f t="shared" si="5"/>
        <v>6L</v>
      </c>
      <c r="E73" s="29" t="str">
        <f t="shared" si="3"/>
        <v>HKD3L6L6Y_Quote</v>
      </c>
      <c r="F73" s="29" t="str">
        <f>_xll.qlSimpleQuote(E73,,RateTickValue,Permanent,Trigger,ObjectOverwrite)</f>
        <v>HKD3L6L6Y_Quote#0001</v>
      </c>
      <c r="G73" s="24" t="str">
        <f>_xll.ohRangeRetrieveError(F73)</f>
        <v/>
      </c>
      <c r="H73" s="25"/>
      <c r="J73" s="37" t="s">
        <v>27</v>
      </c>
      <c r="K73" s="38" t="s">
        <v>17</v>
      </c>
      <c r="L73" s="39" t="s">
        <v>28</v>
      </c>
    </row>
    <row r="74" spans="1:12" s="1" customFormat="1" ht="12.75" x14ac:dyDescent="0.2">
      <c r="A74" s="19"/>
      <c r="B74" s="30" t="s">
        <v>29</v>
      </c>
      <c r="C74" s="27" t="str">
        <f t="shared" si="4"/>
        <v>3L</v>
      </c>
      <c r="D74" s="28" t="str">
        <f t="shared" si="5"/>
        <v>6L</v>
      </c>
      <c r="E74" s="29" t="str">
        <f t="shared" si="3"/>
        <v>HKD3L6L7Y_Quote</v>
      </c>
      <c r="F74" s="29" t="str">
        <f>_xll.qlSimpleQuote(E74,,RateTickValue,Permanent,Trigger,ObjectOverwrite)</f>
        <v>HKD3L6L7Y_Quote#0001</v>
      </c>
      <c r="G74" s="24" t="str">
        <f>_xll.ohRangeRetrieveError(F74)</f>
        <v/>
      </c>
      <c r="H74" s="25"/>
    </row>
    <row r="75" spans="1:12" s="1" customFormat="1" ht="12.75" x14ac:dyDescent="0.2">
      <c r="A75" s="19"/>
      <c r="B75" s="30" t="s">
        <v>30</v>
      </c>
      <c r="C75" s="27" t="str">
        <f t="shared" si="4"/>
        <v>3L</v>
      </c>
      <c r="D75" s="28" t="str">
        <f t="shared" si="5"/>
        <v>6L</v>
      </c>
      <c r="E75" s="29" t="str">
        <f t="shared" si="3"/>
        <v>HKD3L6L8Y_Quote</v>
      </c>
      <c r="F75" s="29" t="str">
        <f>_xll.qlSimpleQuote(E75,,RateTickValue,Permanent,Trigger,ObjectOverwrite)</f>
        <v>HKD3L6L8Y_Quote#0001</v>
      </c>
      <c r="G75" s="24" t="str">
        <f>_xll.ohRangeRetrieveError(F75)</f>
        <v/>
      </c>
      <c r="H75" s="25"/>
    </row>
    <row r="76" spans="1:12" s="1" customFormat="1" ht="12.75" x14ac:dyDescent="0.2">
      <c r="A76" s="19"/>
      <c r="B76" s="30" t="s">
        <v>31</v>
      </c>
      <c r="C76" s="27" t="str">
        <f t="shared" si="4"/>
        <v>3L</v>
      </c>
      <c r="D76" s="28" t="str">
        <f t="shared" si="5"/>
        <v>6L</v>
      </c>
      <c r="E76" s="29" t="str">
        <f t="shared" si="3"/>
        <v>HKD3L6L9Y_Quote</v>
      </c>
      <c r="F76" s="29" t="str">
        <f>_xll.qlSimpleQuote(E76,,RateTickValue,Permanent,Trigger,ObjectOverwrite)</f>
        <v>HKD3L6L9Y_Quote#0001</v>
      </c>
      <c r="G76" s="24" t="str">
        <f>_xll.ohRangeRetrieveError(F76)</f>
        <v/>
      </c>
      <c r="H76" s="25"/>
    </row>
    <row r="77" spans="1:12" s="1" customFormat="1" ht="12.75" x14ac:dyDescent="0.2">
      <c r="A77" s="19"/>
      <c r="B77" s="30" t="s">
        <v>32</v>
      </c>
      <c r="C77" s="27" t="str">
        <f t="shared" si="4"/>
        <v>3L</v>
      </c>
      <c r="D77" s="28" t="str">
        <f t="shared" si="5"/>
        <v>6L</v>
      </c>
      <c r="E77" s="29" t="str">
        <f t="shared" si="3"/>
        <v>HKD3L6L10Y_Quote</v>
      </c>
      <c r="F77" s="29" t="str">
        <f>_xll.qlSimpleQuote(E77,,RateTickValue,Permanent,Trigger,ObjectOverwrite)</f>
        <v>HKD3L6L10Y_Quote#0001</v>
      </c>
      <c r="G77" s="24" t="str">
        <f>_xll.ohRangeRetrieveError(F77)</f>
        <v/>
      </c>
      <c r="H77" s="25"/>
    </row>
    <row r="78" spans="1:12" s="1" customFormat="1" ht="12.75" x14ac:dyDescent="0.2">
      <c r="A78" s="19"/>
      <c r="B78" s="30" t="s">
        <v>33</v>
      </c>
      <c r="C78" s="27" t="str">
        <f t="shared" si="4"/>
        <v>3L</v>
      </c>
      <c r="D78" s="28" t="str">
        <f t="shared" si="5"/>
        <v>6L</v>
      </c>
      <c r="E78" s="29" t="str">
        <f t="shared" si="3"/>
        <v>HKD3L6L11Y_Quote</v>
      </c>
      <c r="F78" s="29" t="str">
        <f>_xll.qlSimpleQuote(E78,,RateTickValue,Permanent,Trigger,ObjectOverwrite)</f>
        <v>HKD3L6L11Y_Quote#0001</v>
      </c>
      <c r="G78" s="24" t="str">
        <f>_xll.ohRangeRetrieveError(F78)</f>
        <v/>
      </c>
      <c r="H78" s="25"/>
    </row>
    <row r="79" spans="1:12" s="1" customFormat="1" ht="12.75" x14ac:dyDescent="0.2">
      <c r="A79" s="19"/>
      <c r="B79" s="30" t="s">
        <v>34</v>
      </c>
      <c r="C79" s="27" t="str">
        <f t="shared" si="4"/>
        <v>3L</v>
      </c>
      <c r="D79" s="28" t="str">
        <f t="shared" si="5"/>
        <v>6L</v>
      </c>
      <c r="E79" s="29" t="str">
        <f t="shared" si="3"/>
        <v>HKD3L6L12Y_Quote</v>
      </c>
      <c r="F79" s="29" t="str">
        <f>_xll.qlSimpleQuote(E79,,RateTickValue,Permanent,Trigger,ObjectOverwrite)</f>
        <v>HKD3L6L12Y_Quote#0001</v>
      </c>
      <c r="G79" s="24" t="str">
        <f>_xll.ohRangeRetrieveError(F79)</f>
        <v/>
      </c>
      <c r="H79" s="25"/>
    </row>
    <row r="80" spans="1:12" s="1" customFormat="1" ht="12.75" x14ac:dyDescent="0.2">
      <c r="A80" s="19"/>
      <c r="B80" s="30" t="s">
        <v>35</v>
      </c>
      <c r="C80" s="27" t="str">
        <f t="shared" si="4"/>
        <v>3L</v>
      </c>
      <c r="D80" s="28" t="str">
        <f t="shared" si="5"/>
        <v>6L</v>
      </c>
      <c r="E80" s="29" t="str">
        <f t="shared" si="3"/>
        <v>HKD3L6L13Y_Quote</v>
      </c>
      <c r="F80" s="29" t="str">
        <f>_xll.qlSimpleQuote(E80,,RateTickValue,Permanent,Trigger,ObjectOverwrite)</f>
        <v>HKD3L6L13Y_Quote#0001</v>
      </c>
      <c r="G80" s="24" t="str">
        <f>_xll.ohRangeRetrieveError(F80)</f>
        <v/>
      </c>
      <c r="H80" s="25"/>
    </row>
    <row r="81" spans="1:8" s="1" customFormat="1" ht="12.75" x14ac:dyDescent="0.2">
      <c r="A81" s="19"/>
      <c r="B81" s="30" t="s">
        <v>36</v>
      </c>
      <c r="C81" s="27" t="str">
        <f t="shared" si="4"/>
        <v>3L</v>
      </c>
      <c r="D81" s="28" t="str">
        <f t="shared" si="5"/>
        <v>6L</v>
      </c>
      <c r="E81" s="29" t="str">
        <f t="shared" si="3"/>
        <v>HKD3L6L14Y_Quote</v>
      </c>
      <c r="F81" s="29" t="str">
        <f>_xll.qlSimpleQuote(E81,,RateTickValue,Permanent,Trigger,ObjectOverwrite)</f>
        <v>HKD3L6L14Y_Quote#0001</v>
      </c>
      <c r="G81" s="24" t="str">
        <f>_xll.ohRangeRetrieveError(F81)</f>
        <v/>
      </c>
      <c r="H81" s="25"/>
    </row>
    <row r="82" spans="1:8" s="1" customFormat="1" ht="12.75" x14ac:dyDescent="0.2">
      <c r="A82" s="19"/>
      <c r="B82" s="30" t="s">
        <v>37</v>
      </c>
      <c r="C82" s="27" t="str">
        <f t="shared" si="4"/>
        <v>3L</v>
      </c>
      <c r="D82" s="28" t="str">
        <f t="shared" si="5"/>
        <v>6L</v>
      </c>
      <c r="E82" s="29" t="str">
        <f t="shared" si="3"/>
        <v>HKD3L6L15Y_Quote</v>
      </c>
      <c r="F82" s="29" t="str">
        <f>_xll.qlSimpleQuote(E82,,RateTickValue,Permanent,Trigger,ObjectOverwrite)</f>
        <v>HKD3L6L15Y_Quote#0001</v>
      </c>
      <c r="G82" s="24" t="str">
        <f>_xll.ohRangeRetrieveError(F82)</f>
        <v/>
      </c>
      <c r="H82" s="25"/>
    </row>
    <row r="83" spans="1:8" s="1" customFormat="1" ht="12.75" x14ac:dyDescent="0.2">
      <c r="A83" s="19"/>
      <c r="B83" s="30" t="s">
        <v>38</v>
      </c>
      <c r="C83" s="27" t="str">
        <f t="shared" si="4"/>
        <v>3L</v>
      </c>
      <c r="D83" s="28" t="str">
        <f t="shared" si="5"/>
        <v>6L</v>
      </c>
      <c r="E83" s="29" t="str">
        <f t="shared" si="3"/>
        <v>HKD3L6L16Y_Quote</v>
      </c>
      <c r="F83" s="29" t="str">
        <f>_xll.qlSimpleQuote(E83,,RateTickValue,Permanent,Trigger,ObjectOverwrite)</f>
        <v>HKD3L6L16Y_Quote#0001</v>
      </c>
      <c r="G83" s="24" t="str">
        <f>_xll.ohRangeRetrieveError(F83)</f>
        <v/>
      </c>
      <c r="H83" s="25"/>
    </row>
    <row r="84" spans="1:8" s="1" customFormat="1" ht="12.75" x14ac:dyDescent="0.2">
      <c r="A84" s="19"/>
      <c r="B84" s="30" t="s">
        <v>39</v>
      </c>
      <c r="C84" s="27" t="str">
        <f t="shared" si="4"/>
        <v>3L</v>
      </c>
      <c r="D84" s="28" t="str">
        <f t="shared" si="5"/>
        <v>6L</v>
      </c>
      <c r="E84" s="29" t="str">
        <f t="shared" si="3"/>
        <v>HKD3L6L17Y_Quote</v>
      </c>
      <c r="F84" s="29" t="str">
        <f>_xll.qlSimpleQuote(E84,,RateTickValue,Permanent,Trigger,ObjectOverwrite)</f>
        <v>HKD3L6L17Y_Quote#0001</v>
      </c>
      <c r="G84" s="24" t="str">
        <f>_xll.ohRangeRetrieveError(F84)</f>
        <v/>
      </c>
      <c r="H84" s="25"/>
    </row>
    <row r="85" spans="1:8" s="1" customFormat="1" ht="12.75" x14ac:dyDescent="0.2">
      <c r="A85" s="19"/>
      <c r="B85" s="30" t="s">
        <v>40</v>
      </c>
      <c r="C85" s="27" t="str">
        <f t="shared" si="4"/>
        <v>3L</v>
      </c>
      <c r="D85" s="28" t="str">
        <f t="shared" si="5"/>
        <v>6L</v>
      </c>
      <c r="E85" s="29" t="str">
        <f t="shared" si="3"/>
        <v>HKD3L6L18Y_Quote</v>
      </c>
      <c r="F85" s="29" t="str">
        <f>_xll.qlSimpleQuote(E85,,RateTickValue,Permanent,Trigger,ObjectOverwrite)</f>
        <v>HKD3L6L18Y_Quote#0001</v>
      </c>
      <c r="G85" s="24" t="str">
        <f>_xll.ohRangeRetrieveError(F85)</f>
        <v/>
      </c>
      <c r="H85" s="25"/>
    </row>
    <row r="86" spans="1:8" s="1" customFormat="1" ht="12.75" x14ac:dyDescent="0.2">
      <c r="A86" s="19"/>
      <c r="B86" s="30" t="s">
        <v>41</v>
      </c>
      <c r="C86" s="27" t="str">
        <f t="shared" si="4"/>
        <v>3L</v>
      </c>
      <c r="D86" s="28" t="str">
        <f t="shared" si="5"/>
        <v>6L</v>
      </c>
      <c r="E86" s="29" t="str">
        <f t="shared" si="3"/>
        <v>HKD3L6L19Y_Quote</v>
      </c>
      <c r="F86" s="29" t="str">
        <f>_xll.qlSimpleQuote(E86,,RateTickValue,Permanent,Trigger,ObjectOverwrite)</f>
        <v>HKD3L6L19Y_Quote#0001</v>
      </c>
      <c r="G86" s="24" t="str">
        <f>_xll.ohRangeRetrieveError(F86)</f>
        <v/>
      </c>
      <c r="H86" s="25"/>
    </row>
    <row r="87" spans="1:8" s="1" customFormat="1" ht="12.75" x14ac:dyDescent="0.2">
      <c r="A87" s="19"/>
      <c r="B87" s="30" t="s">
        <v>42</v>
      </c>
      <c r="C87" s="27" t="str">
        <f t="shared" si="4"/>
        <v>3L</v>
      </c>
      <c r="D87" s="28" t="str">
        <f t="shared" si="5"/>
        <v>6L</v>
      </c>
      <c r="E87" s="29" t="str">
        <f t="shared" si="3"/>
        <v>HKD3L6L20Y_Quote</v>
      </c>
      <c r="F87" s="29" t="str">
        <f>_xll.qlSimpleQuote(E87,,RateTickValue,Permanent,Trigger,ObjectOverwrite)</f>
        <v>HKD3L6L20Y_Quote#0001</v>
      </c>
      <c r="G87" s="24" t="str">
        <f>_xll.ohRangeRetrieveError(F87)</f>
        <v/>
      </c>
      <c r="H87" s="25"/>
    </row>
    <row r="88" spans="1:8" s="1" customFormat="1" ht="12.75" x14ac:dyDescent="0.2">
      <c r="A88" s="19"/>
      <c r="B88" s="30" t="s">
        <v>43</v>
      </c>
      <c r="C88" s="27" t="str">
        <f t="shared" si="4"/>
        <v>3L</v>
      </c>
      <c r="D88" s="28" t="str">
        <f t="shared" si="5"/>
        <v>6L</v>
      </c>
      <c r="E88" s="29" t="str">
        <f t="shared" si="3"/>
        <v>HKD3L6L21Y_Quote</v>
      </c>
      <c r="F88" s="29" t="str">
        <f>_xll.qlSimpleQuote(E88,,RateTickValue,Permanent,Trigger,ObjectOverwrite)</f>
        <v>HKD3L6L21Y_Quote#0001</v>
      </c>
      <c r="G88" s="24" t="str">
        <f>_xll.ohRangeRetrieveError(F88)</f>
        <v/>
      </c>
      <c r="H88" s="25"/>
    </row>
    <row r="89" spans="1:8" s="1" customFormat="1" ht="12.75" x14ac:dyDescent="0.2">
      <c r="A89" s="19"/>
      <c r="B89" s="30" t="s">
        <v>44</v>
      </c>
      <c r="C89" s="27" t="str">
        <f t="shared" si="4"/>
        <v>3L</v>
      </c>
      <c r="D89" s="28" t="str">
        <f t="shared" si="5"/>
        <v>6L</v>
      </c>
      <c r="E89" s="29" t="str">
        <f t="shared" si="3"/>
        <v>HKD3L6L22Y_Quote</v>
      </c>
      <c r="F89" s="29" t="str">
        <f>_xll.qlSimpleQuote(E89,,RateTickValue,Permanent,Trigger,ObjectOverwrite)</f>
        <v>HKD3L6L22Y_Quote#0001</v>
      </c>
      <c r="G89" s="24" t="str">
        <f>_xll.ohRangeRetrieveError(F89)</f>
        <v/>
      </c>
      <c r="H89" s="25"/>
    </row>
    <row r="90" spans="1:8" s="1" customFormat="1" ht="12.75" x14ac:dyDescent="0.2">
      <c r="A90" s="19"/>
      <c r="B90" s="30" t="s">
        <v>45</v>
      </c>
      <c r="C90" s="27" t="str">
        <f t="shared" si="4"/>
        <v>3L</v>
      </c>
      <c r="D90" s="28" t="str">
        <f t="shared" si="5"/>
        <v>6L</v>
      </c>
      <c r="E90" s="29" t="str">
        <f t="shared" si="3"/>
        <v>HKD3L6L23Y_Quote</v>
      </c>
      <c r="F90" s="29" t="str">
        <f>_xll.qlSimpleQuote(E90,,RateTickValue,Permanent,Trigger,ObjectOverwrite)</f>
        <v>HKD3L6L23Y_Quote#0001</v>
      </c>
      <c r="G90" s="24" t="str">
        <f>_xll.ohRangeRetrieveError(F90)</f>
        <v/>
      </c>
      <c r="H90" s="25"/>
    </row>
    <row r="91" spans="1:8" s="1" customFormat="1" ht="12.75" x14ac:dyDescent="0.2">
      <c r="A91" s="19"/>
      <c r="B91" s="30" t="s">
        <v>46</v>
      </c>
      <c r="C91" s="27" t="str">
        <f t="shared" si="4"/>
        <v>3L</v>
      </c>
      <c r="D91" s="28" t="str">
        <f t="shared" si="5"/>
        <v>6L</v>
      </c>
      <c r="E91" s="29" t="str">
        <f t="shared" si="3"/>
        <v>HKD3L6L24Y_Quote</v>
      </c>
      <c r="F91" s="29" t="str">
        <f>_xll.qlSimpleQuote(E91,,RateTickValue,Permanent,Trigger,ObjectOverwrite)</f>
        <v>HKD3L6L24Y_Quote#0001</v>
      </c>
      <c r="G91" s="24" t="str">
        <f>_xll.ohRangeRetrieveError(F91)</f>
        <v/>
      </c>
      <c r="H91" s="25"/>
    </row>
    <row r="92" spans="1:8" s="1" customFormat="1" ht="12.75" x14ac:dyDescent="0.2">
      <c r="A92" s="19"/>
      <c r="B92" s="30" t="s">
        <v>47</v>
      </c>
      <c r="C92" s="27" t="str">
        <f t="shared" si="4"/>
        <v>3L</v>
      </c>
      <c r="D92" s="28" t="str">
        <f t="shared" si="5"/>
        <v>6L</v>
      </c>
      <c r="E92" s="29" t="str">
        <f t="shared" si="3"/>
        <v>HKD3L6L25Y_Quote</v>
      </c>
      <c r="F92" s="29" t="str">
        <f>_xll.qlSimpleQuote(E92,,RateTickValue,Permanent,Trigger,ObjectOverwrite)</f>
        <v>HKD3L6L25Y_Quote#0001</v>
      </c>
      <c r="G92" s="24" t="str">
        <f>_xll.ohRangeRetrieveError(F92)</f>
        <v/>
      </c>
      <c r="H92" s="25"/>
    </row>
    <row r="93" spans="1:8" s="1" customFormat="1" ht="12.75" x14ac:dyDescent="0.2">
      <c r="A93" s="19"/>
      <c r="B93" s="30" t="s">
        <v>48</v>
      </c>
      <c r="C93" s="27" t="str">
        <f t="shared" si="4"/>
        <v>3L</v>
      </c>
      <c r="D93" s="28" t="str">
        <f t="shared" si="5"/>
        <v>6L</v>
      </c>
      <c r="E93" s="29" t="str">
        <f t="shared" si="3"/>
        <v>HKD3L6L26Y_Quote</v>
      </c>
      <c r="F93" s="29" t="str">
        <f>_xll.qlSimpleQuote(E93,,RateTickValue,Permanent,Trigger,ObjectOverwrite)</f>
        <v>HKD3L6L26Y_Quote#0001</v>
      </c>
      <c r="G93" s="24" t="str">
        <f>_xll.ohRangeRetrieveError(F93)</f>
        <v/>
      </c>
      <c r="H93" s="25"/>
    </row>
    <row r="94" spans="1:8" s="1" customFormat="1" ht="12.75" x14ac:dyDescent="0.2">
      <c r="A94" s="19"/>
      <c r="B94" s="30" t="s">
        <v>49</v>
      </c>
      <c r="C94" s="27" t="str">
        <f t="shared" si="4"/>
        <v>3L</v>
      </c>
      <c r="D94" s="28" t="str">
        <f t="shared" si="5"/>
        <v>6L</v>
      </c>
      <c r="E94" s="29" t="str">
        <f t="shared" si="3"/>
        <v>HKD3L6L27Y_Quote</v>
      </c>
      <c r="F94" s="29" t="str">
        <f>_xll.qlSimpleQuote(E94,,RateTickValue,Permanent,Trigger,ObjectOverwrite)</f>
        <v>HKD3L6L27Y_Quote#0001</v>
      </c>
      <c r="G94" s="24" t="str">
        <f>_xll.ohRangeRetrieveError(F94)</f>
        <v/>
      </c>
      <c r="H94" s="25"/>
    </row>
    <row r="95" spans="1:8" s="1" customFormat="1" ht="12.75" x14ac:dyDescent="0.2">
      <c r="A95" s="19"/>
      <c r="B95" s="30" t="s">
        <v>50</v>
      </c>
      <c r="C95" s="27" t="str">
        <f t="shared" si="4"/>
        <v>3L</v>
      </c>
      <c r="D95" s="28" t="str">
        <f t="shared" si="5"/>
        <v>6L</v>
      </c>
      <c r="E95" s="29" t="str">
        <f t="shared" si="3"/>
        <v>HKD3L6L28Y_Quote</v>
      </c>
      <c r="F95" s="29" t="str">
        <f>_xll.qlSimpleQuote(E95,,RateTickValue,Permanent,Trigger,ObjectOverwrite)</f>
        <v>HKD3L6L28Y_Quote#0001</v>
      </c>
      <c r="G95" s="24" t="str">
        <f>_xll.ohRangeRetrieveError(F95)</f>
        <v/>
      </c>
      <c r="H95" s="25"/>
    </row>
    <row r="96" spans="1:8" s="1" customFormat="1" ht="12.75" x14ac:dyDescent="0.2">
      <c r="A96" s="19"/>
      <c r="B96" s="30" t="s">
        <v>51</v>
      </c>
      <c r="C96" s="27" t="str">
        <f t="shared" si="4"/>
        <v>3L</v>
      </c>
      <c r="D96" s="28" t="str">
        <f t="shared" si="5"/>
        <v>6L</v>
      </c>
      <c r="E96" s="29" t="str">
        <f t="shared" si="3"/>
        <v>HKD3L6L29Y_Quote</v>
      </c>
      <c r="F96" s="29" t="str">
        <f>_xll.qlSimpleQuote(E96,,RateTickValue,Permanent,Trigger,ObjectOverwrite)</f>
        <v>HKD3L6L29Y_Quote#0001</v>
      </c>
      <c r="G96" s="24" t="str">
        <f>_xll.ohRangeRetrieveError(F96)</f>
        <v/>
      </c>
      <c r="H96" s="25"/>
    </row>
    <row r="97" spans="1:12" s="1" customFormat="1" ht="12.75" x14ac:dyDescent="0.2">
      <c r="A97" s="19"/>
      <c r="B97" s="30" t="s">
        <v>52</v>
      </c>
      <c r="C97" s="27" t="str">
        <f t="shared" si="4"/>
        <v>3L</v>
      </c>
      <c r="D97" s="28" t="str">
        <f t="shared" si="5"/>
        <v>6L</v>
      </c>
      <c r="E97" s="29" t="str">
        <f t="shared" si="3"/>
        <v>HKD3L6L30Y_Quote</v>
      </c>
      <c r="F97" s="29" t="str">
        <f>_xll.qlSimpleQuote(E97,,RateTickValue,Permanent,Trigger,ObjectOverwrite)</f>
        <v>HKD3L6L30Y_Quote#0001</v>
      </c>
      <c r="G97" s="24" t="str">
        <f>_xll.ohRangeRetrieveError(F97)</f>
        <v/>
      </c>
      <c r="H97" s="25"/>
    </row>
    <row r="98" spans="1:12" s="1" customFormat="1" ht="12.75" x14ac:dyDescent="0.2">
      <c r="A98" s="19"/>
      <c r="B98" s="30" t="s">
        <v>53</v>
      </c>
      <c r="C98" s="27" t="str">
        <f t="shared" si="4"/>
        <v>3L</v>
      </c>
      <c r="D98" s="28" t="str">
        <f t="shared" si="5"/>
        <v>6L</v>
      </c>
      <c r="E98" s="29" t="str">
        <f t="shared" si="3"/>
        <v>HKD3L6L35Y_Quote</v>
      </c>
      <c r="F98" s="29" t="str">
        <f>_xll.qlSimpleQuote(E98,,RateTickValue,Permanent,Trigger,ObjectOverwrite)</f>
        <v>HKD3L6L35Y_Quote#0001</v>
      </c>
      <c r="G98" s="24" t="str">
        <f>_xll.ohRangeRetrieveError(F98)</f>
        <v/>
      </c>
      <c r="H98" s="25"/>
    </row>
    <row r="99" spans="1:12" s="1" customFormat="1" ht="12.75" x14ac:dyDescent="0.2">
      <c r="A99" s="19"/>
      <c r="B99" s="30" t="s">
        <v>54</v>
      </c>
      <c r="C99" s="27" t="str">
        <f t="shared" si="4"/>
        <v>3L</v>
      </c>
      <c r="D99" s="28" t="str">
        <f t="shared" si="5"/>
        <v>6L</v>
      </c>
      <c r="E99" s="29" t="str">
        <f t="shared" si="3"/>
        <v>HKD3L6L40Y_Quote</v>
      </c>
      <c r="F99" s="29" t="str">
        <f>_xll.qlSimpleQuote(E99,,RateTickValue,Permanent,Trigger,ObjectOverwrite)</f>
        <v>HKD3L6L40Y_Quote#0001</v>
      </c>
      <c r="G99" s="24" t="str">
        <f>_xll.ohRangeRetrieveError(F99)</f>
        <v/>
      </c>
      <c r="H99" s="25"/>
    </row>
    <row r="100" spans="1:12" s="1" customFormat="1" ht="12.75" x14ac:dyDescent="0.2">
      <c r="A100" s="19"/>
      <c r="B100" s="30" t="s">
        <v>55</v>
      </c>
      <c r="C100" s="27" t="str">
        <f t="shared" si="4"/>
        <v>3L</v>
      </c>
      <c r="D100" s="28" t="str">
        <f t="shared" si="5"/>
        <v>6L</v>
      </c>
      <c r="E100" s="29" t="str">
        <f t="shared" si="3"/>
        <v>HKD3L6L50Y_Quote</v>
      </c>
      <c r="F100" s="29" t="str">
        <f>_xll.qlSimpleQuote(E100,,RateTickValue,Permanent,Trigger,ObjectOverwrite)</f>
        <v>HKD3L6L50Y_Quote#0001</v>
      </c>
      <c r="G100" s="24" t="str">
        <f>_xll.ohRangeRetrieveError(F100)</f>
        <v/>
      </c>
      <c r="H100" s="25"/>
    </row>
    <row r="101" spans="1:12" s="1" customFormat="1" ht="12.75" x14ac:dyDescent="0.2">
      <c r="A101" s="19"/>
      <c r="B101" s="30" t="s">
        <v>56</v>
      </c>
      <c r="C101" s="27" t="str">
        <f t="shared" si="4"/>
        <v>3L</v>
      </c>
      <c r="D101" s="28" t="str">
        <f t="shared" si="5"/>
        <v>6L</v>
      </c>
      <c r="E101" s="29" t="str">
        <f t="shared" si="3"/>
        <v>HKD3L6L60Y_Quote</v>
      </c>
      <c r="F101" s="29" t="str">
        <f>_xll.qlSimpleQuote(E101,,RateTickValue,Permanent,Trigger,ObjectOverwrite)</f>
        <v>HKD3L6L60Y_Quote#0001</v>
      </c>
      <c r="G101" s="24" t="str">
        <f>_xll.ohRangeRetrieveError(F101)</f>
        <v/>
      </c>
      <c r="H101" s="25"/>
    </row>
    <row r="102" spans="1:12" s="1" customFormat="1" ht="12.75" x14ac:dyDescent="0.2">
      <c r="A102" s="40"/>
      <c r="B102" s="41"/>
      <c r="C102" s="41"/>
      <c r="D102" s="41"/>
      <c r="E102" s="41"/>
      <c r="F102" s="42"/>
      <c r="G102" s="42"/>
      <c r="H102" s="43"/>
    </row>
    <row r="104" spans="1:12" s="1" customFormat="1" ht="12.75" x14ac:dyDescent="0.2">
      <c r="A104" s="13"/>
      <c r="B104" s="14"/>
      <c r="C104" s="14"/>
      <c r="D104" s="14"/>
      <c r="E104" s="44"/>
      <c r="F104" s="45"/>
      <c r="G104" s="44"/>
      <c r="H104" s="17"/>
    </row>
    <row r="105" spans="1:12" s="1" customFormat="1" ht="22.5" x14ac:dyDescent="0.2">
      <c r="A105" s="19"/>
      <c r="B105" s="20" t="s">
        <v>8</v>
      </c>
      <c r="C105" s="21"/>
      <c r="D105" s="20"/>
      <c r="E105" s="22" t="str">
        <f>Currency&amp;"_010_Sw"&amp;$C$110&amp;$D$110&amp;".xml"</f>
        <v>HKD_010_Sw6L12L.xml</v>
      </c>
      <c r="F105" s="23">
        <f ca="1">IF(Serialize,_xll.ohObjectSave(F106:F143,SerializationPath&amp;E105,FileOverwrite,,Serialize),"---")</f>
        <v>38</v>
      </c>
      <c r="G105" s="24" t="str">
        <f ca="1">_xll.ohRangeRetrieveError(F105)</f>
        <v/>
      </c>
      <c r="H105" s="25"/>
    </row>
    <row r="106" spans="1:12" s="1" customFormat="1" ht="12.75" x14ac:dyDescent="0.2">
      <c r="A106" s="19"/>
      <c r="B106" s="26" t="s">
        <v>9</v>
      </c>
      <c r="C106" s="27" t="str">
        <f>VLOOKUP(Currency,$J$111:$L$115,2)</f>
        <v>6L</v>
      </c>
      <c r="D106" s="28" t="str">
        <f>VLOOKUP(Currency,$J$111:$L$115,3)</f>
        <v>12L</v>
      </c>
      <c r="E106" s="29" t="str">
        <f t="shared" ref="E106:E143" si="6">IF(ISBLANK(C106),"#",Currency&amp;$C106&amp;$D106&amp;$B106&amp;QuoteSuffix)</f>
        <v>HKD6L12L6M_Quote</v>
      </c>
      <c r="F106" s="29" t="str">
        <f>_xll.qlSimpleQuote(E106,,RateTickValue,Permanent,Trigger,ObjectOverwrite)</f>
        <v>HKD6L12L6M_Quote#0001</v>
      </c>
      <c r="G106" s="24" t="str">
        <f>_xll.ohRangeRetrieveError(F106)</f>
        <v/>
      </c>
      <c r="H106" s="25"/>
    </row>
    <row r="107" spans="1:12" s="1" customFormat="1" ht="12.75" x14ac:dyDescent="0.2">
      <c r="A107" s="19"/>
      <c r="B107" s="26" t="s">
        <v>10</v>
      </c>
      <c r="C107" s="27" t="str">
        <f t="shared" ref="C107:C143" si="7">C106</f>
        <v>6L</v>
      </c>
      <c r="D107" s="28" t="str">
        <f t="shared" ref="D107:D143" si="8">D106</f>
        <v>12L</v>
      </c>
      <c r="E107" s="29" t="str">
        <f t="shared" si="6"/>
        <v>HKD6L12L1Y_Quote</v>
      </c>
      <c r="F107" s="29" t="str">
        <f>_xll.qlSimpleQuote(E107,,RateTickValue,Permanent,Trigger,ObjectOverwrite)</f>
        <v>HKD6L12L1Y_Quote#0001</v>
      </c>
      <c r="G107" s="24" t="str">
        <f>_xll.ohRangeRetrieveError(F107)</f>
        <v/>
      </c>
      <c r="H107" s="25"/>
    </row>
    <row r="108" spans="1:12" s="1" customFormat="1" ht="12.75" x14ac:dyDescent="0.2">
      <c r="A108" s="19"/>
      <c r="B108" s="26" t="s">
        <v>11</v>
      </c>
      <c r="C108" s="27" t="str">
        <f t="shared" si="7"/>
        <v>6L</v>
      </c>
      <c r="D108" s="28" t="str">
        <f t="shared" si="8"/>
        <v>12L</v>
      </c>
      <c r="E108" s="29" t="str">
        <f t="shared" si="6"/>
        <v>HKD6L12L15M_Quote</v>
      </c>
      <c r="F108" s="29" t="str">
        <f>_xll.qlSimpleQuote(E108,,RateTickValue,Permanent,Trigger,ObjectOverwrite)</f>
        <v>HKD6L12L15M_Quote#0001</v>
      </c>
      <c r="G108" s="24" t="str">
        <f>_xll.ohRangeRetrieveError(F108)</f>
        <v/>
      </c>
      <c r="H108" s="25"/>
    </row>
    <row r="109" spans="1:12" s="1" customFormat="1" ht="12.75" x14ac:dyDescent="0.2">
      <c r="A109" s="19"/>
      <c r="B109" s="26" t="s">
        <v>12</v>
      </c>
      <c r="C109" s="27" t="str">
        <f t="shared" si="7"/>
        <v>6L</v>
      </c>
      <c r="D109" s="28" t="str">
        <f t="shared" si="8"/>
        <v>12L</v>
      </c>
      <c r="E109" s="29" t="str">
        <f t="shared" si="6"/>
        <v>HKD6L12L18M_Quote</v>
      </c>
      <c r="F109" s="29" t="str">
        <f>_xll.qlSimpleQuote(E109,,RateTickValue,Permanent,Trigger,ObjectOverwrite)</f>
        <v>HKD6L12L18M_Quote#0001</v>
      </c>
      <c r="G109" s="24" t="str">
        <f>_xll.ohRangeRetrieveError(F109)</f>
        <v/>
      </c>
      <c r="H109" s="25"/>
    </row>
    <row r="110" spans="1:12" s="1" customFormat="1" ht="13.5" thickBot="1" x14ac:dyDescent="0.25">
      <c r="A110" s="19"/>
      <c r="B110" s="26" t="s">
        <v>13</v>
      </c>
      <c r="C110" s="27" t="str">
        <f t="shared" si="7"/>
        <v>6L</v>
      </c>
      <c r="D110" s="28" t="str">
        <f t="shared" si="8"/>
        <v>12L</v>
      </c>
      <c r="E110" s="29" t="str">
        <f t="shared" si="6"/>
        <v>HKD6L12L21M_Quote</v>
      </c>
      <c r="F110" s="29" t="str">
        <f>_xll.qlSimpleQuote(E110,,RateTickValue,Permanent,Trigger,ObjectOverwrite)</f>
        <v>HKD6L12L21M_Quote#0001</v>
      </c>
      <c r="G110" s="24" t="str">
        <f>_xll.ohRangeRetrieveError(F110)</f>
        <v/>
      </c>
      <c r="H110" s="25"/>
    </row>
    <row r="111" spans="1:12" s="1" customFormat="1" ht="12.75" x14ac:dyDescent="0.2">
      <c r="A111" s="19"/>
      <c r="B111" s="30" t="s">
        <v>14</v>
      </c>
      <c r="C111" s="27" t="str">
        <f t="shared" si="7"/>
        <v>6L</v>
      </c>
      <c r="D111" s="28" t="str">
        <f t="shared" si="8"/>
        <v>12L</v>
      </c>
      <c r="E111" s="29" t="str">
        <f t="shared" si="6"/>
        <v>HKD6L12L2Y_Quote</v>
      </c>
      <c r="F111" s="29" t="str">
        <f>_xll.qlSimpleQuote(E111,,RateTickValue,Permanent,Trigger,ObjectOverwrite)</f>
        <v>HKD6L12L2Y_Quote#0001</v>
      </c>
      <c r="G111" s="24" t="str">
        <f>_xll.ohRangeRetrieveError(F111)</f>
        <v/>
      </c>
      <c r="H111" s="25"/>
      <c r="J111" s="31" t="s">
        <v>15</v>
      </c>
      <c r="K111" s="32" t="s">
        <v>17</v>
      </c>
      <c r="L111" s="33" t="s">
        <v>58</v>
      </c>
    </row>
    <row r="112" spans="1:12" s="1" customFormat="1" ht="12.75" x14ac:dyDescent="0.2">
      <c r="A112" s="19"/>
      <c r="B112" s="30" t="s">
        <v>18</v>
      </c>
      <c r="C112" s="27" t="str">
        <f t="shared" si="7"/>
        <v>6L</v>
      </c>
      <c r="D112" s="28" t="str">
        <f t="shared" si="8"/>
        <v>12L</v>
      </c>
      <c r="E112" s="29" t="str">
        <f t="shared" si="6"/>
        <v>HKD6L12L3Y_Quote</v>
      </c>
      <c r="F112" s="29" t="str">
        <f>_xll.qlSimpleQuote(E112,,RateTickValue,Permanent,Trigger,ObjectOverwrite)</f>
        <v>HKD6L12L3Y_Quote#0001</v>
      </c>
      <c r="G112" s="24" t="str">
        <f>_xll.ohRangeRetrieveError(F112)</f>
        <v/>
      </c>
      <c r="H112" s="25"/>
      <c r="J112" s="34" t="s">
        <v>19</v>
      </c>
      <c r="K112" s="35" t="s">
        <v>21</v>
      </c>
      <c r="L112" s="36" t="s">
        <v>59</v>
      </c>
    </row>
    <row r="113" spans="1:12" s="1" customFormat="1" ht="12.75" x14ac:dyDescent="0.2">
      <c r="A113" s="19"/>
      <c r="B113" s="30" t="s">
        <v>22</v>
      </c>
      <c r="C113" s="27" t="str">
        <f t="shared" si="7"/>
        <v>6L</v>
      </c>
      <c r="D113" s="28" t="str">
        <f t="shared" si="8"/>
        <v>12L</v>
      </c>
      <c r="E113" s="29" t="str">
        <f t="shared" si="6"/>
        <v>HKD6L12L4Y_Quote</v>
      </c>
      <c r="F113" s="29" t="str">
        <f>_xll.qlSimpleQuote(E113,,RateTickValue,Permanent,Trigger,ObjectOverwrite)</f>
        <v>HKD6L12L4Y_Quote#0001</v>
      </c>
      <c r="G113" s="24" t="str">
        <f>_xll.ohRangeRetrieveError(F113)</f>
        <v/>
      </c>
      <c r="H113" s="25"/>
      <c r="J113" s="34" t="s">
        <v>23</v>
      </c>
      <c r="K113" s="35" t="s">
        <v>17</v>
      </c>
      <c r="L113" s="36" t="s">
        <v>58</v>
      </c>
    </row>
    <row r="114" spans="1:12" s="1" customFormat="1" ht="12.75" x14ac:dyDescent="0.2">
      <c r="A114" s="19"/>
      <c r="B114" s="30" t="s">
        <v>24</v>
      </c>
      <c r="C114" s="27" t="str">
        <f t="shared" si="7"/>
        <v>6L</v>
      </c>
      <c r="D114" s="28" t="str">
        <f t="shared" si="8"/>
        <v>12L</v>
      </c>
      <c r="E114" s="29" t="str">
        <f t="shared" si="6"/>
        <v>HKD6L12L5Y_Quote</v>
      </c>
      <c r="F114" s="29" t="str">
        <f>_xll.qlSimpleQuote(E114,,RateTickValue,Permanent,Trigger,ObjectOverwrite)</f>
        <v>HKD6L12L5Y_Quote#0001</v>
      </c>
      <c r="G114" s="24" t="str">
        <f>_xll.ohRangeRetrieveError(F114)</f>
        <v/>
      </c>
      <c r="H114" s="25"/>
      <c r="J114" s="34" t="s">
        <v>25</v>
      </c>
      <c r="K114" s="35" t="s">
        <v>17</v>
      </c>
      <c r="L114" s="36" t="s">
        <v>58</v>
      </c>
    </row>
    <row r="115" spans="1:12" s="1" customFormat="1" ht="13.5" thickBot="1" x14ac:dyDescent="0.25">
      <c r="A115" s="19"/>
      <c r="B115" s="30" t="s">
        <v>26</v>
      </c>
      <c r="C115" s="27" t="str">
        <f t="shared" si="7"/>
        <v>6L</v>
      </c>
      <c r="D115" s="28" t="str">
        <f t="shared" si="8"/>
        <v>12L</v>
      </c>
      <c r="E115" s="29" t="str">
        <f t="shared" si="6"/>
        <v>HKD6L12L6Y_Quote</v>
      </c>
      <c r="F115" s="29" t="str">
        <f>_xll.qlSimpleQuote(E115,,RateTickValue,Permanent,Trigger,ObjectOverwrite)</f>
        <v>HKD6L12L6Y_Quote#0001</v>
      </c>
      <c r="G115" s="24" t="str">
        <f>_xll.ohRangeRetrieveError(F115)</f>
        <v/>
      </c>
      <c r="H115" s="25"/>
      <c r="J115" s="37" t="s">
        <v>27</v>
      </c>
      <c r="K115" s="38" t="s">
        <v>58</v>
      </c>
      <c r="L115" s="39" t="s">
        <v>28</v>
      </c>
    </row>
    <row r="116" spans="1:12" s="1" customFormat="1" ht="12.75" x14ac:dyDescent="0.2">
      <c r="A116" s="19"/>
      <c r="B116" s="30" t="s">
        <v>29</v>
      </c>
      <c r="C116" s="27" t="str">
        <f t="shared" si="7"/>
        <v>6L</v>
      </c>
      <c r="D116" s="28" t="str">
        <f t="shared" si="8"/>
        <v>12L</v>
      </c>
      <c r="E116" s="29" t="str">
        <f t="shared" si="6"/>
        <v>HKD6L12L7Y_Quote</v>
      </c>
      <c r="F116" s="29" t="str">
        <f>_xll.qlSimpleQuote(E116,,RateTickValue,Permanent,Trigger,ObjectOverwrite)</f>
        <v>HKD6L12L7Y_Quote#0001</v>
      </c>
      <c r="G116" s="24" t="str">
        <f>_xll.ohRangeRetrieveError(F116)</f>
        <v/>
      </c>
      <c r="H116" s="25"/>
    </row>
    <row r="117" spans="1:12" s="1" customFormat="1" ht="12.75" x14ac:dyDescent="0.2">
      <c r="A117" s="19"/>
      <c r="B117" s="30" t="s">
        <v>30</v>
      </c>
      <c r="C117" s="27" t="str">
        <f t="shared" si="7"/>
        <v>6L</v>
      </c>
      <c r="D117" s="28" t="str">
        <f t="shared" si="8"/>
        <v>12L</v>
      </c>
      <c r="E117" s="29" t="str">
        <f t="shared" si="6"/>
        <v>HKD6L12L8Y_Quote</v>
      </c>
      <c r="F117" s="29" t="str">
        <f>_xll.qlSimpleQuote(E117,,RateTickValue,Permanent,Trigger,ObjectOverwrite)</f>
        <v>HKD6L12L8Y_Quote#0001</v>
      </c>
      <c r="G117" s="24" t="str">
        <f>_xll.ohRangeRetrieveError(F117)</f>
        <v/>
      </c>
      <c r="H117" s="25"/>
    </row>
    <row r="118" spans="1:12" s="1" customFormat="1" ht="12.75" x14ac:dyDescent="0.2">
      <c r="A118" s="19"/>
      <c r="B118" s="30" t="s">
        <v>31</v>
      </c>
      <c r="C118" s="27" t="str">
        <f t="shared" si="7"/>
        <v>6L</v>
      </c>
      <c r="D118" s="28" t="str">
        <f t="shared" si="8"/>
        <v>12L</v>
      </c>
      <c r="E118" s="29" t="str">
        <f t="shared" si="6"/>
        <v>HKD6L12L9Y_Quote</v>
      </c>
      <c r="F118" s="29" t="str">
        <f>_xll.qlSimpleQuote(E118,,RateTickValue,Permanent,Trigger,ObjectOverwrite)</f>
        <v>HKD6L12L9Y_Quote#0001</v>
      </c>
      <c r="G118" s="24" t="str">
        <f>_xll.ohRangeRetrieveError(F118)</f>
        <v/>
      </c>
      <c r="H118" s="25"/>
    </row>
    <row r="119" spans="1:12" s="1" customFormat="1" ht="12.75" x14ac:dyDescent="0.2">
      <c r="A119" s="19"/>
      <c r="B119" s="30" t="s">
        <v>32</v>
      </c>
      <c r="C119" s="27" t="str">
        <f t="shared" si="7"/>
        <v>6L</v>
      </c>
      <c r="D119" s="28" t="str">
        <f t="shared" si="8"/>
        <v>12L</v>
      </c>
      <c r="E119" s="29" t="str">
        <f t="shared" si="6"/>
        <v>HKD6L12L10Y_Quote</v>
      </c>
      <c r="F119" s="29" t="str">
        <f>_xll.qlSimpleQuote(E119,,RateTickValue,Permanent,Trigger,ObjectOverwrite)</f>
        <v>HKD6L12L10Y_Quote#0001</v>
      </c>
      <c r="G119" s="24" t="str">
        <f>_xll.ohRangeRetrieveError(F119)</f>
        <v/>
      </c>
      <c r="H119" s="25"/>
    </row>
    <row r="120" spans="1:12" s="1" customFormat="1" ht="12.75" x14ac:dyDescent="0.2">
      <c r="A120" s="19"/>
      <c r="B120" s="30" t="s">
        <v>33</v>
      </c>
      <c r="C120" s="27" t="str">
        <f t="shared" si="7"/>
        <v>6L</v>
      </c>
      <c r="D120" s="28" t="str">
        <f t="shared" si="8"/>
        <v>12L</v>
      </c>
      <c r="E120" s="29" t="str">
        <f t="shared" si="6"/>
        <v>HKD6L12L11Y_Quote</v>
      </c>
      <c r="F120" s="29" t="str">
        <f>_xll.qlSimpleQuote(E120,,RateTickValue,Permanent,Trigger,ObjectOverwrite)</f>
        <v>HKD6L12L11Y_Quote#0001</v>
      </c>
      <c r="G120" s="24" t="str">
        <f>_xll.ohRangeRetrieveError(F120)</f>
        <v/>
      </c>
      <c r="H120" s="25"/>
    </row>
    <row r="121" spans="1:12" s="1" customFormat="1" ht="12.75" x14ac:dyDescent="0.2">
      <c r="A121" s="19"/>
      <c r="B121" s="30" t="s">
        <v>34</v>
      </c>
      <c r="C121" s="27" t="str">
        <f t="shared" si="7"/>
        <v>6L</v>
      </c>
      <c r="D121" s="28" t="str">
        <f t="shared" si="8"/>
        <v>12L</v>
      </c>
      <c r="E121" s="29" t="str">
        <f t="shared" si="6"/>
        <v>HKD6L12L12Y_Quote</v>
      </c>
      <c r="F121" s="29" t="str">
        <f>_xll.qlSimpleQuote(E121,,RateTickValue,Permanent,Trigger,ObjectOverwrite)</f>
        <v>HKD6L12L12Y_Quote#0001</v>
      </c>
      <c r="G121" s="24" t="str">
        <f>_xll.ohRangeRetrieveError(F121)</f>
        <v/>
      </c>
      <c r="H121" s="25"/>
    </row>
    <row r="122" spans="1:12" s="1" customFormat="1" ht="12.75" x14ac:dyDescent="0.2">
      <c r="A122" s="19"/>
      <c r="B122" s="30" t="s">
        <v>35</v>
      </c>
      <c r="C122" s="27" t="str">
        <f t="shared" si="7"/>
        <v>6L</v>
      </c>
      <c r="D122" s="28" t="str">
        <f t="shared" si="8"/>
        <v>12L</v>
      </c>
      <c r="E122" s="29" t="str">
        <f t="shared" si="6"/>
        <v>HKD6L12L13Y_Quote</v>
      </c>
      <c r="F122" s="29" t="str">
        <f>_xll.qlSimpleQuote(E122,,RateTickValue,Permanent,Trigger,ObjectOverwrite)</f>
        <v>HKD6L12L13Y_Quote#0001</v>
      </c>
      <c r="G122" s="24" t="str">
        <f>_xll.ohRangeRetrieveError(F122)</f>
        <v/>
      </c>
      <c r="H122" s="25"/>
    </row>
    <row r="123" spans="1:12" s="1" customFormat="1" ht="12.75" x14ac:dyDescent="0.2">
      <c r="A123" s="19"/>
      <c r="B123" s="30" t="s">
        <v>36</v>
      </c>
      <c r="C123" s="27" t="str">
        <f t="shared" si="7"/>
        <v>6L</v>
      </c>
      <c r="D123" s="28" t="str">
        <f t="shared" si="8"/>
        <v>12L</v>
      </c>
      <c r="E123" s="29" t="str">
        <f t="shared" si="6"/>
        <v>HKD6L12L14Y_Quote</v>
      </c>
      <c r="F123" s="29" t="str">
        <f>_xll.qlSimpleQuote(E123,,RateTickValue,Permanent,Trigger,ObjectOverwrite)</f>
        <v>HKD6L12L14Y_Quote#0001</v>
      </c>
      <c r="G123" s="24" t="str">
        <f>_xll.ohRangeRetrieveError(F123)</f>
        <v/>
      </c>
      <c r="H123" s="25"/>
    </row>
    <row r="124" spans="1:12" s="1" customFormat="1" ht="12.75" x14ac:dyDescent="0.2">
      <c r="A124" s="19"/>
      <c r="B124" s="30" t="s">
        <v>37</v>
      </c>
      <c r="C124" s="27" t="str">
        <f t="shared" si="7"/>
        <v>6L</v>
      </c>
      <c r="D124" s="28" t="str">
        <f t="shared" si="8"/>
        <v>12L</v>
      </c>
      <c r="E124" s="29" t="str">
        <f t="shared" si="6"/>
        <v>HKD6L12L15Y_Quote</v>
      </c>
      <c r="F124" s="29" t="str">
        <f>_xll.qlSimpleQuote(E124,,RateTickValue,Permanent,Trigger,ObjectOverwrite)</f>
        <v>HKD6L12L15Y_Quote#0001</v>
      </c>
      <c r="G124" s="24" t="str">
        <f>_xll.ohRangeRetrieveError(F124)</f>
        <v/>
      </c>
      <c r="H124" s="25"/>
    </row>
    <row r="125" spans="1:12" s="1" customFormat="1" ht="12.75" x14ac:dyDescent="0.2">
      <c r="A125" s="19"/>
      <c r="B125" s="30" t="s">
        <v>38</v>
      </c>
      <c r="C125" s="27" t="str">
        <f t="shared" si="7"/>
        <v>6L</v>
      </c>
      <c r="D125" s="28" t="str">
        <f t="shared" si="8"/>
        <v>12L</v>
      </c>
      <c r="E125" s="29" t="str">
        <f t="shared" si="6"/>
        <v>HKD6L12L16Y_Quote</v>
      </c>
      <c r="F125" s="29" t="str">
        <f>_xll.qlSimpleQuote(E125,,RateTickValue,Permanent,Trigger,ObjectOverwrite)</f>
        <v>HKD6L12L16Y_Quote#0001</v>
      </c>
      <c r="G125" s="24" t="str">
        <f>_xll.ohRangeRetrieveError(F125)</f>
        <v/>
      </c>
      <c r="H125" s="25"/>
    </row>
    <row r="126" spans="1:12" s="1" customFormat="1" ht="12.75" x14ac:dyDescent="0.2">
      <c r="A126" s="19"/>
      <c r="B126" s="30" t="s">
        <v>39</v>
      </c>
      <c r="C126" s="27" t="str">
        <f t="shared" si="7"/>
        <v>6L</v>
      </c>
      <c r="D126" s="28" t="str">
        <f t="shared" si="8"/>
        <v>12L</v>
      </c>
      <c r="E126" s="29" t="str">
        <f t="shared" si="6"/>
        <v>HKD6L12L17Y_Quote</v>
      </c>
      <c r="F126" s="29" t="str">
        <f>_xll.qlSimpleQuote(E126,,RateTickValue,Permanent,Trigger,ObjectOverwrite)</f>
        <v>HKD6L12L17Y_Quote#0001</v>
      </c>
      <c r="G126" s="24" t="str">
        <f>_xll.ohRangeRetrieveError(F126)</f>
        <v/>
      </c>
      <c r="H126" s="25"/>
    </row>
    <row r="127" spans="1:12" s="1" customFormat="1" ht="12.75" x14ac:dyDescent="0.2">
      <c r="A127" s="19"/>
      <c r="B127" s="30" t="s">
        <v>40</v>
      </c>
      <c r="C127" s="27" t="str">
        <f t="shared" si="7"/>
        <v>6L</v>
      </c>
      <c r="D127" s="28" t="str">
        <f t="shared" si="8"/>
        <v>12L</v>
      </c>
      <c r="E127" s="29" t="str">
        <f t="shared" si="6"/>
        <v>HKD6L12L18Y_Quote</v>
      </c>
      <c r="F127" s="29" t="str">
        <f>_xll.qlSimpleQuote(E127,,RateTickValue,Permanent,Trigger,ObjectOverwrite)</f>
        <v>HKD6L12L18Y_Quote#0001</v>
      </c>
      <c r="G127" s="24" t="str">
        <f>_xll.ohRangeRetrieveError(F127)</f>
        <v/>
      </c>
      <c r="H127" s="25"/>
    </row>
    <row r="128" spans="1:12" s="1" customFormat="1" ht="12.75" x14ac:dyDescent="0.2">
      <c r="A128" s="19"/>
      <c r="B128" s="30" t="s">
        <v>41</v>
      </c>
      <c r="C128" s="27" t="str">
        <f t="shared" si="7"/>
        <v>6L</v>
      </c>
      <c r="D128" s="28" t="str">
        <f t="shared" si="8"/>
        <v>12L</v>
      </c>
      <c r="E128" s="29" t="str">
        <f t="shared" si="6"/>
        <v>HKD6L12L19Y_Quote</v>
      </c>
      <c r="F128" s="29" t="str">
        <f>_xll.qlSimpleQuote(E128,,RateTickValue,Permanent,Trigger,ObjectOverwrite)</f>
        <v>HKD6L12L19Y_Quote#0001</v>
      </c>
      <c r="G128" s="24" t="str">
        <f>_xll.ohRangeRetrieveError(F128)</f>
        <v/>
      </c>
      <c r="H128" s="25"/>
    </row>
    <row r="129" spans="1:8" s="1" customFormat="1" ht="12.75" x14ac:dyDescent="0.2">
      <c r="A129" s="19"/>
      <c r="B129" s="30" t="s">
        <v>42</v>
      </c>
      <c r="C129" s="27" t="str">
        <f t="shared" si="7"/>
        <v>6L</v>
      </c>
      <c r="D129" s="28" t="str">
        <f t="shared" si="8"/>
        <v>12L</v>
      </c>
      <c r="E129" s="29" t="str">
        <f t="shared" si="6"/>
        <v>HKD6L12L20Y_Quote</v>
      </c>
      <c r="F129" s="29" t="str">
        <f>_xll.qlSimpleQuote(E129,,RateTickValue,Permanent,Trigger,ObjectOverwrite)</f>
        <v>HKD6L12L20Y_Quote#0001</v>
      </c>
      <c r="G129" s="24" t="str">
        <f>_xll.ohRangeRetrieveError(F129)</f>
        <v/>
      </c>
      <c r="H129" s="25"/>
    </row>
    <row r="130" spans="1:8" s="1" customFormat="1" ht="12.75" x14ac:dyDescent="0.2">
      <c r="A130" s="19"/>
      <c r="B130" s="30" t="s">
        <v>43</v>
      </c>
      <c r="C130" s="27" t="str">
        <f t="shared" si="7"/>
        <v>6L</v>
      </c>
      <c r="D130" s="28" t="str">
        <f t="shared" si="8"/>
        <v>12L</v>
      </c>
      <c r="E130" s="29" t="str">
        <f t="shared" si="6"/>
        <v>HKD6L12L21Y_Quote</v>
      </c>
      <c r="F130" s="29" t="str">
        <f>_xll.qlSimpleQuote(E130,,RateTickValue,Permanent,Trigger,ObjectOverwrite)</f>
        <v>HKD6L12L21Y_Quote#0001</v>
      </c>
      <c r="G130" s="24" t="str">
        <f>_xll.ohRangeRetrieveError(F130)</f>
        <v/>
      </c>
      <c r="H130" s="25"/>
    </row>
    <row r="131" spans="1:8" s="1" customFormat="1" ht="12.75" x14ac:dyDescent="0.2">
      <c r="A131" s="19"/>
      <c r="B131" s="30" t="s">
        <v>44</v>
      </c>
      <c r="C131" s="27" t="str">
        <f t="shared" si="7"/>
        <v>6L</v>
      </c>
      <c r="D131" s="28" t="str">
        <f t="shared" si="8"/>
        <v>12L</v>
      </c>
      <c r="E131" s="29" t="str">
        <f t="shared" si="6"/>
        <v>HKD6L12L22Y_Quote</v>
      </c>
      <c r="F131" s="29" t="str">
        <f>_xll.qlSimpleQuote(E131,,RateTickValue,Permanent,Trigger,ObjectOverwrite)</f>
        <v>HKD6L12L22Y_Quote#0001</v>
      </c>
      <c r="G131" s="24" t="str">
        <f>_xll.ohRangeRetrieveError(F131)</f>
        <v/>
      </c>
      <c r="H131" s="25"/>
    </row>
    <row r="132" spans="1:8" s="1" customFormat="1" ht="12.75" x14ac:dyDescent="0.2">
      <c r="A132" s="19"/>
      <c r="B132" s="30" t="s">
        <v>45</v>
      </c>
      <c r="C132" s="27" t="str">
        <f t="shared" si="7"/>
        <v>6L</v>
      </c>
      <c r="D132" s="28" t="str">
        <f t="shared" si="8"/>
        <v>12L</v>
      </c>
      <c r="E132" s="29" t="str">
        <f t="shared" si="6"/>
        <v>HKD6L12L23Y_Quote</v>
      </c>
      <c r="F132" s="29" t="str">
        <f>_xll.qlSimpleQuote(E132,,RateTickValue,Permanent,Trigger,ObjectOverwrite)</f>
        <v>HKD6L12L23Y_Quote#0001</v>
      </c>
      <c r="G132" s="24" t="str">
        <f>_xll.ohRangeRetrieveError(F132)</f>
        <v/>
      </c>
      <c r="H132" s="25"/>
    </row>
    <row r="133" spans="1:8" s="1" customFormat="1" ht="12.75" x14ac:dyDescent="0.2">
      <c r="A133" s="19"/>
      <c r="B133" s="30" t="s">
        <v>46</v>
      </c>
      <c r="C133" s="27" t="str">
        <f t="shared" si="7"/>
        <v>6L</v>
      </c>
      <c r="D133" s="28" t="str">
        <f t="shared" si="8"/>
        <v>12L</v>
      </c>
      <c r="E133" s="29" t="str">
        <f t="shared" si="6"/>
        <v>HKD6L12L24Y_Quote</v>
      </c>
      <c r="F133" s="29" t="str">
        <f>_xll.qlSimpleQuote(E133,,RateTickValue,Permanent,Trigger,ObjectOverwrite)</f>
        <v>HKD6L12L24Y_Quote#0001</v>
      </c>
      <c r="G133" s="24" t="str">
        <f>_xll.ohRangeRetrieveError(F133)</f>
        <v/>
      </c>
      <c r="H133" s="25"/>
    </row>
    <row r="134" spans="1:8" s="1" customFormat="1" ht="12.75" x14ac:dyDescent="0.2">
      <c r="A134" s="19"/>
      <c r="B134" s="30" t="s">
        <v>47</v>
      </c>
      <c r="C134" s="27" t="str">
        <f t="shared" si="7"/>
        <v>6L</v>
      </c>
      <c r="D134" s="28" t="str">
        <f t="shared" si="8"/>
        <v>12L</v>
      </c>
      <c r="E134" s="29" t="str">
        <f t="shared" si="6"/>
        <v>HKD6L12L25Y_Quote</v>
      </c>
      <c r="F134" s="29" t="str">
        <f>_xll.qlSimpleQuote(E134,,RateTickValue,Permanent,Trigger,ObjectOverwrite)</f>
        <v>HKD6L12L25Y_Quote#0001</v>
      </c>
      <c r="G134" s="24" t="str">
        <f>_xll.ohRangeRetrieveError(F134)</f>
        <v/>
      </c>
      <c r="H134" s="25"/>
    </row>
    <row r="135" spans="1:8" s="1" customFormat="1" ht="12.75" x14ac:dyDescent="0.2">
      <c r="A135" s="19"/>
      <c r="B135" s="30" t="s">
        <v>48</v>
      </c>
      <c r="C135" s="27" t="str">
        <f t="shared" si="7"/>
        <v>6L</v>
      </c>
      <c r="D135" s="28" t="str">
        <f t="shared" si="8"/>
        <v>12L</v>
      </c>
      <c r="E135" s="29" t="str">
        <f t="shared" si="6"/>
        <v>HKD6L12L26Y_Quote</v>
      </c>
      <c r="F135" s="29" t="str">
        <f>_xll.qlSimpleQuote(E135,,RateTickValue,Permanent,Trigger,ObjectOverwrite)</f>
        <v>HKD6L12L26Y_Quote#0001</v>
      </c>
      <c r="G135" s="24" t="str">
        <f>_xll.ohRangeRetrieveError(F135)</f>
        <v/>
      </c>
      <c r="H135" s="25"/>
    </row>
    <row r="136" spans="1:8" s="1" customFormat="1" ht="12.75" x14ac:dyDescent="0.2">
      <c r="A136" s="19"/>
      <c r="B136" s="30" t="s">
        <v>49</v>
      </c>
      <c r="C136" s="27" t="str">
        <f t="shared" si="7"/>
        <v>6L</v>
      </c>
      <c r="D136" s="28" t="str">
        <f t="shared" si="8"/>
        <v>12L</v>
      </c>
      <c r="E136" s="29" t="str">
        <f t="shared" si="6"/>
        <v>HKD6L12L27Y_Quote</v>
      </c>
      <c r="F136" s="29" t="str">
        <f>_xll.qlSimpleQuote(E136,,RateTickValue,Permanent,Trigger,ObjectOverwrite)</f>
        <v>HKD6L12L27Y_Quote#0001</v>
      </c>
      <c r="G136" s="24" t="str">
        <f>_xll.ohRangeRetrieveError(F136)</f>
        <v/>
      </c>
      <c r="H136" s="25"/>
    </row>
    <row r="137" spans="1:8" s="1" customFormat="1" ht="12.75" x14ac:dyDescent="0.2">
      <c r="A137" s="19"/>
      <c r="B137" s="30" t="s">
        <v>50</v>
      </c>
      <c r="C137" s="27" t="str">
        <f t="shared" si="7"/>
        <v>6L</v>
      </c>
      <c r="D137" s="28" t="str">
        <f t="shared" si="8"/>
        <v>12L</v>
      </c>
      <c r="E137" s="29" t="str">
        <f t="shared" si="6"/>
        <v>HKD6L12L28Y_Quote</v>
      </c>
      <c r="F137" s="29" t="str">
        <f>_xll.qlSimpleQuote(E137,,RateTickValue,Permanent,Trigger,ObjectOverwrite)</f>
        <v>HKD6L12L28Y_Quote#0001</v>
      </c>
      <c r="G137" s="24" t="str">
        <f>_xll.ohRangeRetrieveError(F137)</f>
        <v/>
      </c>
      <c r="H137" s="25"/>
    </row>
    <row r="138" spans="1:8" s="1" customFormat="1" ht="12.75" x14ac:dyDescent="0.2">
      <c r="A138" s="19"/>
      <c r="B138" s="30" t="s">
        <v>51</v>
      </c>
      <c r="C138" s="27" t="str">
        <f t="shared" si="7"/>
        <v>6L</v>
      </c>
      <c r="D138" s="28" t="str">
        <f t="shared" si="8"/>
        <v>12L</v>
      </c>
      <c r="E138" s="29" t="str">
        <f t="shared" si="6"/>
        <v>HKD6L12L29Y_Quote</v>
      </c>
      <c r="F138" s="29" t="str">
        <f>_xll.qlSimpleQuote(E138,,RateTickValue,Permanent,Trigger,ObjectOverwrite)</f>
        <v>HKD6L12L29Y_Quote#0001</v>
      </c>
      <c r="G138" s="24" t="str">
        <f>_xll.ohRangeRetrieveError(F138)</f>
        <v/>
      </c>
      <c r="H138" s="25"/>
    </row>
    <row r="139" spans="1:8" s="1" customFormat="1" ht="12.75" x14ac:dyDescent="0.2">
      <c r="A139" s="19"/>
      <c r="B139" s="30" t="s">
        <v>52</v>
      </c>
      <c r="C139" s="27" t="str">
        <f t="shared" si="7"/>
        <v>6L</v>
      </c>
      <c r="D139" s="28" t="str">
        <f t="shared" si="8"/>
        <v>12L</v>
      </c>
      <c r="E139" s="29" t="str">
        <f t="shared" si="6"/>
        <v>HKD6L12L30Y_Quote</v>
      </c>
      <c r="F139" s="29" t="str">
        <f>_xll.qlSimpleQuote(E139,,RateTickValue,Permanent,Trigger,ObjectOverwrite)</f>
        <v>HKD6L12L30Y_Quote#0001</v>
      </c>
      <c r="G139" s="24" t="str">
        <f>_xll.ohRangeRetrieveError(F139)</f>
        <v/>
      </c>
      <c r="H139" s="25"/>
    </row>
    <row r="140" spans="1:8" s="1" customFormat="1" ht="12.75" x14ac:dyDescent="0.2">
      <c r="A140" s="19"/>
      <c r="B140" s="30" t="s">
        <v>53</v>
      </c>
      <c r="C140" s="27" t="str">
        <f t="shared" si="7"/>
        <v>6L</v>
      </c>
      <c r="D140" s="28" t="str">
        <f t="shared" si="8"/>
        <v>12L</v>
      </c>
      <c r="E140" s="29" t="str">
        <f t="shared" si="6"/>
        <v>HKD6L12L35Y_Quote</v>
      </c>
      <c r="F140" s="29" t="str">
        <f>_xll.qlSimpleQuote(E140,,RateTickValue,Permanent,Trigger,ObjectOverwrite)</f>
        <v>HKD6L12L35Y_Quote#0001</v>
      </c>
      <c r="G140" s="24" t="str">
        <f>_xll.ohRangeRetrieveError(F140)</f>
        <v/>
      </c>
      <c r="H140" s="25"/>
    </row>
    <row r="141" spans="1:8" s="1" customFormat="1" ht="12.75" x14ac:dyDescent="0.2">
      <c r="A141" s="19"/>
      <c r="B141" s="30" t="s">
        <v>54</v>
      </c>
      <c r="C141" s="27" t="str">
        <f t="shared" si="7"/>
        <v>6L</v>
      </c>
      <c r="D141" s="28" t="str">
        <f t="shared" si="8"/>
        <v>12L</v>
      </c>
      <c r="E141" s="29" t="str">
        <f t="shared" si="6"/>
        <v>HKD6L12L40Y_Quote</v>
      </c>
      <c r="F141" s="29" t="str">
        <f>_xll.qlSimpleQuote(E141,,RateTickValue,Permanent,Trigger,ObjectOverwrite)</f>
        <v>HKD6L12L40Y_Quote#0001</v>
      </c>
      <c r="G141" s="24" t="str">
        <f>_xll.ohRangeRetrieveError(F141)</f>
        <v/>
      </c>
      <c r="H141" s="25"/>
    </row>
    <row r="142" spans="1:8" s="1" customFormat="1" ht="12.75" x14ac:dyDescent="0.2">
      <c r="A142" s="19"/>
      <c r="B142" s="30" t="s">
        <v>55</v>
      </c>
      <c r="C142" s="27" t="str">
        <f t="shared" si="7"/>
        <v>6L</v>
      </c>
      <c r="D142" s="28" t="str">
        <f t="shared" si="8"/>
        <v>12L</v>
      </c>
      <c r="E142" s="29" t="str">
        <f t="shared" si="6"/>
        <v>HKD6L12L50Y_Quote</v>
      </c>
      <c r="F142" s="29" t="str">
        <f>_xll.qlSimpleQuote(E142,,RateTickValue,Permanent,Trigger,ObjectOverwrite)</f>
        <v>HKD6L12L50Y_Quote#0001</v>
      </c>
      <c r="G142" s="24" t="str">
        <f>_xll.ohRangeRetrieveError(F142)</f>
        <v/>
      </c>
      <c r="H142" s="25"/>
    </row>
    <row r="143" spans="1:8" s="1" customFormat="1" ht="12.75" x14ac:dyDescent="0.2">
      <c r="A143" s="19"/>
      <c r="B143" s="30" t="s">
        <v>56</v>
      </c>
      <c r="C143" s="27" t="str">
        <f t="shared" si="7"/>
        <v>6L</v>
      </c>
      <c r="D143" s="28" t="str">
        <f t="shared" si="8"/>
        <v>12L</v>
      </c>
      <c r="E143" s="29" t="str">
        <f t="shared" si="6"/>
        <v>HKD6L12L60Y_Quote</v>
      </c>
      <c r="F143" s="29" t="str">
        <f>_xll.qlSimpleQuote(E143,,RateTickValue,Permanent,Trigger,ObjectOverwrite)</f>
        <v>HKD6L12L60Y_Quote#0001</v>
      </c>
      <c r="G143" s="24" t="str">
        <f>_xll.ohRangeRetrieveError(F143)</f>
        <v/>
      </c>
      <c r="H143" s="25"/>
    </row>
    <row r="144" spans="1:8" s="1" customFormat="1" ht="12.75" x14ac:dyDescent="0.2">
      <c r="A144" s="40"/>
      <c r="B144" s="41"/>
      <c r="C144" s="41"/>
      <c r="D144" s="41"/>
      <c r="E144" s="41"/>
      <c r="F144" s="42"/>
      <c r="G144" s="42"/>
      <c r="H144" s="43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61"/>
  <sheetViews>
    <sheetView topLeftCell="A76" workbookViewId="0">
      <selection activeCell="F85" sqref="F85"/>
    </sheetView>
  </sheetViews>
  <sheetFormatPr defaultColWidth="8" defaultRowHeight="11.25" x14ac:dyDescent="0.2"/>
  <cols>
    <col min="1" max="1" width="3.28515625" style="46" customWidth="1"/>
    <col min="2" max="2" width="4.28515625" style="46" customWidth="1"/>
    <col min="3" max="3" width="15.5703125" style="46" bestFit="1" customWidth="1"/>
    <col min="4" max="4" width="101.42578125" style="46" bestFit="1" customWidth="1"/>
    <col min="5" max="5" width="20.140625" style="46" bestFit="1" customWidth="1"/>
    <col min="6" max="6" width="35.28515625" style="46" customWidth="1"/>
    <col min="7" max="7" width="4.28515625" style="46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198" t="s">
        <v>60</v>
      </c>
      <c r="C2" s="199"/>
      <c r="D2" s="199"/>
      <c r="E2" s="200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198" t="s">
        <v>67</v>
      </c>
      <c r="C12" s="199"/>
      <c r="D12" s="199"/>
      <c r="E12" s="200"/>
    </row>
    <row r="13" spans="1:5" x14ac:dyDescent="0.2">
      <c r="B13" s="50"/>
      <c r="C13" s="51"/>
      <c r="D13" s="51"/>
      <c r="E13" s="52"/>
    </row>
    <row r="14" spans="1:5" x14ac:dyDescent="0.2">
      <c r="B14" s="50"/>
      <c r="C14" s="53" t="s">
        <v>68</v>
      </c>
      <c r="D14" s="54" t="s">
        <v>69</v>
      </c>
      <c r="E14" s="55"/>
    </row>
    <row r="15" spans="1:5" x14ac:dyDescent="0.2">
      <c r="B15" s="50"/>
      <c r="C15" s="53" t="s">
        <v>70</v>
      </c>
      <c r="D15" s="57" t="s">
        <v>71</v>
      </c>
      <c r="E15" s="55"/>
    </row>
    <row r="16" spans="1:5" x14ac:dyDescent="0.2">
      <c r="B16" s="50"/>
      <c r="C16" s="53" t="s">
        <v>72</v>
      </c>
      <c r="D16" s="61">
        <v>1E-4</v>
      </c>
      <c r="E16" s="55"/>
    </row>
    <row r="17" spans="1:6" x14ac:dyDescent="0.2">
      <c r="B17" s="50"/>
      <c r="C17" s="53" t="s">
        <v>73</v>
      </c>
      <c r="D17" s="62">
        <v>-0.01</v>
      </c>
      <c r="E17" s="55"/>
    </row>
    <row r="18" spans="1:6" ht="12" thickBot="1" x14ac:dyDescent="0.25">
      <c r="B18" s="58"/>
      <c r="C18" s="59"/>
      <c r="D18" s="59"/>
      <c r="E18" s="60"/>
    </row>
    <row r="20" spans="1:6" s="18" customFormat="1" x14ac:dyDescent="0.2">
      <c r="A20" s="63"/>
      <c r="B20" s="14"/>
      <c r="C20" s="14"/>
      <c r="D20" s="14"/>
      <c r="E20" s="14"/>
      <c r="F20" s="17"/>
    </row>
    <row r="21" spans="1:6" s="18" customFormat="1" ht="21" customHeight="1" x14ac:dyDescent="0.2">
      <c r="A21" s="19"/>
      <c r="B21" s="64"/>
      <c r="C21" s="22" t="str">
        <f>Currency&amp;"_010_"&amp;"Deposits.xml"</f>
        <v>HKD_010_Deposits.xml</v>
      </c>
      <c r="D21" s="65">
        <f ca="1">IF(Serialize,_xll.ohObjectSave(D22:D39,SerializationPath&amp;C21,FileOverwrite,,Serialize),"---")</f>
        <v>18</v>
      </c>
      <c r="E21" s="66" t="str">
        <f ca="1">_xll.ohRangeRetrieveError(D21)</f>
        <v/>
      </c>
      <c r="F21" s="67"/>
    </row>
    <row r="22" spans="1:6" s="18" customFormat="1" x14ac:dyDescent="0.2">
      <c r="A22" s="19"/>
      <c r="B22" s="68" t="s">
        <v>74</v>
      </c>
      <c r="C22" s="69" t="str">
        <f t="shared" ref="C22:C39" si="0">Currency&amp;$B22&amp;QuoteSuffix</f>
        <v>HKDOND_Quote</v>
      </c>
      <c r="D22" s="69" t="str">
        <f>_xll.qlSimpleQuote(C22,,RateTickValue,Permanent,Trigger,ObjectOverwrite)</f>
        <v>HKDOND_Quote#0001</v>
      </c>
      <c r="E22" s="70" t="str">
        <f>_xll.ohRangeRetrieveError(D22)</f>
        <v/>
      </c>
      <c r="F22" s="67"/>
    </row>
    <row r="23" spans="1:6" s="18" customFormat="1" x14ac:dyDescent="0.2">
      <c r="A23" s="19"/>
      <c r="B23" s="68" t="s">
        <v>75</v>
      </c>
      <c r="C23" s="69" t="str">
        <f t="shared" si="0"/>
        <v>HKDTND_Quote</v>
      </c>
      <c r="D23" s="69" t="str">
        <f>_xll.qlSimpleQuote(C23,,RateTickValue,Permanent,Trigger,ObjectOverwrite)</f>
        <v>HKDTND_Quote#0001</v>
      </c>
      <c r="E23" s="70" t="str">
        <f>_xll.ohRangeRetrieveError(D23)</f>
        <v/>
      </c>
      <c r="F23" s="67"/>
    </row>
    <row r="24" spans="1:6" s="18" customFormat="1" x14ac:dyDescent="0.2">
      <c r="A24" s="19"/>
      <c r="B24" s="68" t="s">
        <v>76</v>
      </c>
      <c r="C24" s="69" t="str">
        <f t="shared" si="0"/>
        <v>HKDSND_Quote</v>
      </c>
      <c r="D24" s="69" t="str">
        <f>_xll.qlSimpleQuote(C24,,RateTickValue,Permanent,Trigger,ObjectOverwrite)</f>
        <v>HKDSND_Quote#0001</v>
      </c>
      <c r="E24" s="70" t="str">
        <f>_xll.ohRangeRetrieveError(D24)</f>
        <v/>
      </c>
      <c r="F24" s="67"/>
    </row>
    <row r="25" spans="1:6" s="18" customFormat="1" x14ac:dyDescent="0.2">
      <c r="A25" s="19"/>
      <c r="B25" s="68" t="s">
        <v>77</v>
      </c>
      <c r="C25" s="69" t="str">
        <f t="shared" si="0"/>
        <v>HKDSWD_Quote</v>
      </c>
      <c r="D25" s="69" t="str">
        <f>_xll.qlSimpleQuote(C25,,RateTickValue,Permanent,Trigger,ObjectOverwrite)</f>
        <v>HKDSWD_Quote#0001</v>
      </c>
      <c r="E25" s="70" t="str">
        <f>_xll.ohRangeRetrieveError(D25)</f>
        <v/>
      </c>
      <c r="F25" s="67"/>
    </row>
    <row r="26" spans="1:6" s="18" customFormat="1" x14ac:dyDescent="0.2">
      <c r="A26" s="19"/>
      <c r="B26" s="68" t="s">
        <v>78</v>
      </c>
      <c r="C26" s="69" t="str">
        <f t="shared" si="0"/>
        <v>HKD2WD_Quote</v>
      </c>
      <c r="D26" s="69" t="str">
        <f>_xll.qlSimpleQuote(C26,,RateTickValue,Permanent,Trigger,ObjectOverwrite)</f>
        <v>HKD2WD_Quote#0001</v>
      </c>
      <c r="E26" s="70" t="str">
        <f>_xll.ohRangeRetrieveError(D26)</f>
        <v/>
      </c>
      <c r="F26" s="67"/>
    </row>
    <row r="27" spans="1:6" s="18" customFormat="1" x14ac:dyDescent="0.2">
      <c r="A27" s="19"/>
      <c r="B27" s="68" t="s">
        <v>79</v>
      </c>
      <c r="C27" s="69" t="str">
        <f t="shared" si="0"/>
        <v>HKD3WD_Quote</v>
      </c>
      <c r="D27" s="69" t="str">
        <f>_xll.qlSimpleQuote(C27,,RateTickValue,Permanent,Trigger,ObjectOverwrite)</f>
        <v>HKD3WD_Quote#0001</v>
      </c>
      <c r="E27" s="70" t="str">
        <f>_xll.ohRangeRetrieveError(D27)</f>
        <v/>
      </c>
      <c r="F27" s="67"/>
    </row>
    <row r="28" spans="1:6" s="18" customFormat="1" x14ac:dyDescent="0.2">
      <c r="A28" s="19"/>
      <c r="B28" s="68" t="s">
        <v>80</v>
      </c>
      <c r="C28" s="69" t="str">
        <f t="shared" si="0"/>
        <v>HKD1MD_Quote</v>
      </c>
      <c r="D28" s="69" t="str">
        <f>_xll.qlSimpleQuote(C28,,RateTickValue,Permanent,Trigger,ObjectOverwrite)</f>
        <v>HKD1MD_Quote#0001</v>
      </c>
      <c r="E28" s="70" t="str">
        <f>_xll.ohRangeRetrieveError(D28)</f>
        <v/>
      </c>
      <c r="F28" s="67"/>
    </row>
    <row r="29" spans="1:6" s="18" customFormat="1" x14ac:dyDescent="0.2">
      <c r="A29" s="19"/>
      <c r="B29" s="68" t="s">
        <v>81</v>
      </c>
      <c r="C29" s="69" t="str">
        <f t="shared" si="0"/>
        <v>HKD2MD_Quote</v>
      </c>
      <c r="D29" s="69" t="str">
        <f>_xll.qlSimpleQuote(C29,,RateTickValue,Permanent,Trigger,ObjectOverwrite)</f>
        <v>HKD2MD_Quote#0001</v>
      </c>
      <c r="E29" s="70" t="str">
        <f>_xll.ohRangeRetrieveError(D29)</f>
        <v/>
      </c>
      <c r="F29" s="67"/>
    </row>
    <row r="30" spans="1:6" s="18" customFormat="1" x14ac:dyDescent="0.2">
      <c r="A30" s="19"/>
      <c r="B30" s="68" t="s">
        <v>82</v>
      </c>
      <c r="C30" s="69" t="str">
        <f t="shared" si="0"/>
        <v>HKD3MD_Quote</v>
      </c>
      <c r="D30" s="69" t="str">
        <f>_xll.qlSimpleQuote(C30,,RateTickValue,Permanent,Trigger,ObjectOverwrite)</f>
        <v>HKD3MD_Quote#0001</v>
      </c>
      <c r="E30" s="70" t="str">
        <f>_xll.ohRangeRetrieveError(D30)</f>
        <v/>
      </c>
      <c r="F30" s="67"/>
    </row>
    <row r="31" spans="1:6" s="18" customFormat="1" x14ac:dyDescent="0.2">
      <c r="A31" s="19"/>
      <c r="B31" s="68" t="s">
        <v>83</v>
      </c>
      <c r="C31" s="69" t="str">
        <f t="shared" si="0"/>
        <v>HKD4MD_Quote</v>
      </c>
      <c r="D31" s="69" t="str">
        <f>_xll.qlSimpleQuote(C31,,RateTickValue,Permanent,Trigger,ObjectOverwrite)</f>
        <v>HKD4MD_Quote#0001</v>
      </c>
      <c r="E31" s="70" t="str">
        <f>_xll.ohRangeRetrieveError(D31)</f>
        <v/>
      </c>
      <c r="F31" s="67"/>
    </row>
    <row r="32" spans="1:6" s="18" customFormat="1" x14ac:dyDescent="0.2">
      <c r="A32" s="19"/>
      <c r="B32" s="68" t="s">
        <v>84</v>
      </c>
      <c r="C32" s="69" t="str">
        <f t="shared" si="0"/>
        <v>HKD5MD_Quote</v>
      </c>
      <c r="D32" s="69" t="str">
        <f>_xll.qlSimpleQuote(C32,,RateTickValue,Permanent,Trigger,ObjectOverwrite)</f>
        <v>HKD5MD_Quote#0001</v>
      </c>
      <c r="E32" s="70" t="str">
        <f>_xll.ohRangeRetrieveError(D32)</f>
        <v/>
      </c>
      <c r="F32" s="67"/>
    </row>
    <row r="33" spans="1:7" s="18" customFormat="1" x14ac:dyDescent="0.2">
      <c r="A33" s="19"/>
      <c r="B33" s="68" t="s">
        <v>85</v>
      </c>
      <c r="C33" s="69" t="str">
        <f t="shared" si="0"/>
        <v>HKD6MD_Quote</v>
      </c>
      <c r="D33" s="69" t="str">
        <f>_xll.qlSimpleQuote(C33,,RateTickValue,Permanent,Trigger,ObjectOverwrite)</f>
        <v>HKD6MD_Quote#0001</v>
      </c>
      <c r="E33" s="70" t="str">
        <f>_xll.ohRangeRetrieveError(D33)</f>
        <v/>
      </c>
      <c r="F33" s="67"/>
    </row>
    <row r="34" spans="1:7" s="18" customFormat="1" x14ac:dyDescent="0.2">
      <c r="A34" s="19"/>
      <c r="B34" s="68" t="s">
        <v>86</v>
      </c>
      <c r="C34" s="69" t="str">
        <f t="shared" si="0"/>
        <v>HKD7MD_Quote</v>
      </c>
      <c r="D34" s="69" t="str">
        <f>_xll.qlSimpleQuote(C34,,RateTickValue,Permanent,Trigger,ObjectOverwrite)</f>
        <v>HKD7MD_Quote#0001</v>
      </c>
      <c r="E34" s="70" t="str">
        <f>_xll.ohRangeRetrieveError(D34)</f>
        <v/>
      </c>
      <c r="F34" s="67"/>
    </row>
    <row r="35" spans="1:7" s="18" customFormat="1" x14ac:dyDescent="0.2">
      <c r="A35" s="19"/>
      <c r="B35" s="68" t="s">
        <v>87</v>
      </c>
      <c r="C35" s="69" t="str">
        <f t="shared" si="0"/>
        <v>HKD8MD_Quote</v>
      </c>
      <c r="D35" s="69" t="str">
        <f>_xll.qlSimpleQuote(C35,,RateTickValue,Permanent,Trigger,ObjectOverwrite)</f>
        <v>HKD8MD_Quote#0001</v>
      </c>
      <c r="E35" s="70" t="str">
        <f>_xll.ohRangeRetrieveError(D35)</f>
        <v/>
      </c>
      <c r="F35" s="67"/>
    </row>
    <row r="36" spans="1:7" s="18" customFormat="1" x14ac:dyDescent="0.2">
      <c r="A36" s="19"/>
      <c r="B36" s="68" t="s">
        <v>88</v>
      </c>
      <c r="C36" s="69" t="str">
        <f t="shared" si="0"/>
        <v>HKD9MD_Quote</v>
      </c>
      <c r="D36" s="69" t="str">
        <f>_xll.qlSimpleQuote(C36,,RateTickValue,Permanent,Trigger,ObjectOverwrite)</f>
        <v>HKD9MD_Quote#0001</v>
      </c>
      <c r="E36" s="70" t="str">
        <f>_xll.ohRangeRetrieveError(D36)</f>
        <v/>
      </c>
      <c r="F36" s="67"/>
    </row>
    <row r="37" spans="1:7" s="18" customFormat="1" x14ac:dyDescent="0.2">
      <c r="A37" s="19"/>
      <c r="B37" s="68" t="s">
        <v>89</v>
      </c>
      <c r="C37" s="69" t="str">
        <f t="shared" si="0"/>
        <v>HKD10MD_Quote</v>
      </c>
      <c r="D37" s="69" t="str">
        <f>_xll.qlSimpleQuote(C37,,RateTickValue,Permanent,Trigger,ObjectOverwrite)</f>
        <v>HKD10MD_Quote#0001</v>
      </c>
      <c r="E37" s="70" t="str">
        <f>_xll.ohRangeRetrieveError(D37)</f>
        <v/>
      </c>
      <c r="F37" s="67"/>
    </row>
    <row r="38" spans="1:7" s="18" customFormat="1" x14ac:dyDescent="0.2">
      <c r="A38" s="19"/>
      <c r="B38" s="68" t="s">
        <v>90</v>
      </c>
      <c r="C38" s="69" t="str">
        <f t="shared" si="0"/>
        <v>HKD11MD_Quote</v>
      </c>
      <c r="D38" s="69" t="str">
        <f>_xll.qlSimpleQuote(C38,,RateTickValue,Permanent,Trigger,ObjectOverwrite)</f>
        <v>HKD11MD_Quote#0001</v>
      </c>
      <c r="E38" s="70" t="str">
        <f>_xll.ohRangeRetrieveError(D38)</f>
        <v/>
      </c>
      <c r="F38" s="67"/>
    </row>
    <row r="39" spans="1:7" s="18" customFormat="1" x14ac:dyDescent="0.2">
      <c r="A39" s="19"/>
      <c r="B39" s="68" t="s">
        <v>91</v>
      </c>
      <c r="C39" s="69" t="str">
        <f t="shared" si="0"/>
        <v>HKD1YD_Quote</v>
      </c>
      <c r="D39" s="69" t="str">
        <f>_xll.qlSimpleQuote(C39,,RateTickValue,Permanent,Trigger,ObjectOverwrite)</f>
        <v>HKD1YD_Quote#0001</v>
      </c>
      <c r="E39" s="70" t="str">
        <f>_xll.ohRangeRetrieveError(D39)</f>
        <v/>
      </c>
      <c r="F39" s="67"/>
    </row>
    <row r="40" spans="1:7" s="18" customFormat="1" x14ac:dyDescent="0.2">
      <c r="A40" s="40"/>
      <c r="B40" s="41"/>
      <c r="C40" s="41"/>
      <c r="D40" s="41"/>
      <c r="E40" s="41"/>
      <c r="F40" s="43"/>
    </row>
    <row r="42" spans="1:7" s="1" customFormat="1" ht="12.75" x14ac:dyDescent="0.2">
      <c r="A42" s="71"/>
      <c r="B42" s="72"/>
      <c r="C42" s="72"/>
      <c r="E42" s="73"/>
      <c r="G42" s="74"/>
    </row>
    <row r="43" spans="1:7" s="1" customFormat="1" ht="24" customHeight="1" x14ac:dyDescent="0.2">
      <c r="A43" s="71"/>
      <c r="B43" s="75"/>
      <c r="C43" s="76"/>
      <c r="D43" s="77" t="str">
        <f>Currency&amp;"_010_"&amp;"FRA.xml"</f>
        <v>HKD_010_FRA.xml</v>
      </c>
      <c r="E43" s="78">
        <f ca="1">IF(Serialize,_xll.ohObjectSave(E44:E79,SerializationPath&amp;D43,FileOverwrite,,Serialize),"---")</f>
        <v>36</v>
      </c>
      <c r="F43" s="79" t="str">
        <f ca="1">_xll.ohRangeRetrieveError(E43)</f>
        <v/>
      </c>
      <c r="G43" s="74"/>
    </row>
    <row r="44" spans="1:7" s="1" customFormat="1" ht="12.75" x14ac:dyDescent="0.2">
      <c r="A44" s="71"/>
      <c r="B44" s="80" t="s">
        <v>92</v>
      </c>
      <c r="C44" s="81" t="s">
        <v>93</v>
      </c>
      <c r="D44" s="80" t="str">
        <f t="shared" ref="D44:D79" si="1">Currency&amp;$B44&amp;$C44&amp;QuoteSuffix</f>
        <v>HKDT1F1_Quote</v>
      </c>
      <c r="E44" s="82" t="str">
        <f>_xll.qlSimpleQuote(D44,,RateTickValue,Permanent,Trigger,ObjectOverwrite)</f>
        <v>HKDT1F1_Quote#0001</v>
      </c>
      <c r="F44" s="83" t="str">
        <f>_xll.ohRangeRetrieveError(E44)</f>
        <v/>
      </c>
      <c r="G44" s="74"/>
    </row>
    <row r="45" spans="1:7" s="1" customFormat="1" ht="12.75" x14ac:dyDescent="0.2">
      <c r="A45" s="71"/>
      <c r="B45" s="84" t="s">
        <v>94</v>
      </c>
      <c r="C45" s="85" t="s">
        <v>93</v>
      </c>
      <c r="D45" s="84" t="str">
        <f t="shared" si="1"/>
        <v>HKDTOM1F1_Quote</v>
      </c>
      <c r="E45" s="86" t="str">
        <f>_xll.qlSimpleQuote(D45,,RateTickValue,Permanent,Trigger,ObjectOverwrite)</f>
        <v>HKDTOM1F1_Quote#0001</v>
      </c>
      <c r="F45" s="87" t="str">
        <f>_xll.ohRangeRetrieveError(E45)</f>
        <v/>
      </c>
      <c r="G45" s="74"/>
    </row>
    <row r="46" spans="1:7" s="1" customFormat="1" ht="12.75" x14ac:dyDescent="0.2">
      <c r="A46" s="71"/>
      <c r="B46" s="80" t="s">
        <v>95</v>
      </c>
      <c r="C46" s="81" t="s">
        <v>93</v>
      </c>
      <c r="D46" s="80" t="str">
        <f t="shared" si="1"/>
        <v>HKDT3F1_Quote</v>
      </c>
      <c r="E46" s="82" t="str">
        <f>_xll.qlSimpleQuote(D46,,RateTickValue,Permanent,Trigger,ObjectOverwrite)</f>
        <v>HKDT3F1_Quote#0001</v>
      </c>
      <c r="F46" s="83" t="str">
        <f>_xll.ohRangeRetrieveError(E46)</f>
        <v/>
      </c>
      <c r="G46" s="74"/>
    </row>
    <row r="47" spans="1:7" s="1" customFormat="1" ht="12.75" x14ac:dyDescent="0.2">
      <c r="A47" s="71"/>
      <c r="B47" s="84" t="s">
        <v>96</v>
      </c>
      <c r="C47" s="85" t="s">
        <v>93</v>
      </c>
      <c r="D47" s="84" t="str">
        <f t="shared" si="1"/>
        <v>HKDTOM3F1_Quote</v>
      </c>
      <c r="E47" s="86" t="str">
        <f>_xll.qlSimpleQuote(D47,,RateTickValue,Permanent,Trigger,ObjectOverwrite)</f>
        <v>HKDTOM3F1_Quote#0001</v>
      </c>
      <c r="F47" s="87" t="str">
        <f>_xll.ohRangeRetrieveError(E47)</f>
        <v/>
      </c>
      <c r="G47" s="74"/>
    </row>
    <row r="48" spans="1:7" s="1" customFormat="1" ht="12.75" x14ac:dyDescent="0.2">
      <c r="A48" s="71"/>
      <c r="B48" s="80">
        <v>1</v>
      </c>
      <c r="C48" s="81" t="s">
        <v>97</v>
      </c>
      <c r="D48" s="80" t="str">
        <f t="shared" si="1"/>
        <v>HKD1x4F_Quote</v>
      </c>
      <c r="E48" s="82" t="str">
        <f>_xll.qlSimpleQuote(D48,,RateTickValue,Permanent,Trigger,ObjectOverwrite)</f>
        <v>HKD1x4F_Quote#0001</v>
      </c>
      <c r="F48" s="83" t="str">
        <f>_xll.ohRangeRetrieveError(E48)</f>
        <v/>
      </c>
      <c r="G48" s="74"/>
    </row>
    <row r="49" spans="1:7" s="1" customFormat="1" ht="12.75" x14ac:dyDescent="0.2">
      <c r="A49" s="71"/>
      <c r="B49" s="88">
        <v>2</v>
      </c>
      <c r="C49" s="89" t="s">
        <v>98</v>
      </c>
      <c r="D49" s="88" t="str">
        <f t="shared" si="1"/>
        <v>HKD2x5F_Quote</v>
      </c>
      <c r="E49" s="90" t="str">
        <f>_xll.qlSimpleQuote(D49,,RateTickValue,Permanent,Trigger,ObjectOverwrite)</f>
        <v>HKD2x5F_Quote#0001</v>
      </c>
      <c r="F49" s="91" t="str">
        <f>_xll.ohRangeRetrieveError(E49)</f>
        <v/>
      </c>
      <c r="G49" s="74"/>
    </row>
    <row r="50" spans="1:7" s="1" customFormat="1" ht="12.75" x14ac:dyDescent="0.2">
      <c r="A50" s="71"/>
      <c r="B50" s="88">
        <v>3</v>
      </c>
      <c r="C50" s="89" t="s">
        <v>99</v>
      </c>
      <c r="D50" s="88" t="str">
        <f t="shared" si="1"/>
        <v>HKD3x6F_Quote</v>
      </c>
      <c r="E50" s="90" t="str">
        <f>_xll.qlSimpleQuote(D50,,RateTickValue,Permanent,Trigger,ObjectOverwrite)</f>
        <v>HKD3x6F_Quote#0001</v>
      </c>
      <c r="F50" s="91" t="str">
        <f>_xll.ohRangeRetrieveError(E50)</f>
        <v/>
      </c>
      <c r="G50" s="74"/>
    </row>
    <row r="51" spans="1:7" s="1" customFormat="1" ht="12.75" x14ac:dyDescent="0.2">
      <c r="A51" s="71"/>
      <c r="B51" s="88">
        <v>4</v>
      </c>
      <c r="C51" s="89" t="s">
        <v>100</v>
      </c>
      <c r="D51" s="88" t="str">
        <f t="shared" si="1"/>
        <v>HKD4x7F_Quote</v>
      </c>
      <c r="E51" s="90" t="str">
        <f>_xll.qlSimpleQuote(D51,,RateTickValue,Permanent,Trigger,ObjectOverwrite)</f>
        <v>HKD4x7F_Quote#0001</v>
      </c>
      <c r="F51" s="91" t="str">
        <f>_xll.ohRangeRetrieveError(E51)</f>
        <v/>
      </c>
      <c r="G51" s="74"/>
    </row>
    <row r="52" spans="1:7" s="1" customFormat="1" ht="12.75" x14ac:dyDescent="0.2">
      <c r="A52" s="71"/>
      <c r="B52" s="88">
        <v>5</v>
      </c>
      <c r="C52" s="89" t="s">
        <v>101</v>
      </c>
      <c r="D52" s="88" t="str">
        <f t="shared" si="1"/>
        <v>HKD5x8F_Quote</v>
      </c>
      <c r="E52" s="90" t="str">
        <f>_xll.qlSimpleQuote(D52,,RateTickValue,Permanent,Trigger,ObjectOverwrite)</f>
        <v>HKD5x8F_Quote#0001</v>
      </c>
      <c r="F52" s="91" t="str">
        <f>_xll.ohRangeRetrieveError(E52)</f>
        <v/>
      </c>
      <c r="G52" s="74"/>
    </row>
    <row r="53" spans="1:7" s="1" customFormat="1" ht="12.75" x14ac:dyDescent="0.2">
      <c r="A53" s="71"/>
      <c r="B53" s="88">
        <v>6</v>
      </c>
      <c r="C53" s="89" t="s">
        <v>102</v>
      </c>
      <c r="D53" s="88" t="str">
        <f t="shared" si="1"/>
        <v>HKD6x9F_Quote</v>
      </c>
      <c r="E53" s="90" t="str">
        <f>_xll.qlSimpleQuote(D53,,RateTickValue,Permanent,Trigger,ObjectOverwrite)</f>
        <v>HKD6x9F_Quote#0001</v>
      </c>
      <c r="F53" s="91" t="str">
        <f>_xll.ohRangeRetrieveError(E53)</f>
        <v/>
      </c>
      <c r="G53" s="74"/>
    </row>
    <row r="54" spans="1:7" s="1" customFormat="1" ht="12.75" x14ac:dyDescent="0.2">
      <c r="A54" s="71"/>
      <c r="B54" s="88">
        <v>7</v>
      </c>
      <c r="C54" s="89" t="s">
        <v>103</v>
      </c>
      <c r="D54" s="88" t="str">
        <f t="shared" si="1"/>
        <v>HKD7x10F_Quote</v>
      </c>
      <c r="E54" s="90" t="str">
        <f>_xll.qlSimpleQuote(D54,,RateTickValue,Permanent,Trigger,ObjectOverwrite)</f>
        <v>HKD7x10F_Quote#0001</v>
      </c>
      <c r="F54" s="91" t="str">
        <f>_xll.ohRangeRetrieveError(E54)</f>
        <v/>
      </c>
      <c r="G54" s="74"/>
    </row>
    <row r="55" spans="1:7" s="1" customFormat="1" ht="12.75" x14ac:dyDescent="0.2">
      <c r="A55" s="71"/>
      <c r="B55" s="88">
        <v>8</v>
      </c>
      <c r="C55" s="89" t="s">
        <v>104</v>
      </c>
      <c r="D55" s="88" t="str">
        <f t="shared" si="1"/>
        <v>HKD8x11F_Quote</v>
      </c>
      <c r="E55" s="90" t="str">
        <f>_xll.qlSimpleQuote(D55,,RateTickValue,Permanent,Trigger,ObjectOverwrite)</f>
        <v>HKD8x11F_Quote#0001</v>
      </c>
      <c r="F55" s="91" t="str">
        <f>_xll.ohRangeRetrieveError(E55)</f>
        <v/>
      </c>
      <c r="G55" s="74"/>
    </row>
    <row r="56" spans="1:7" s="1" customFormat="1" ht="12.75" x14ac:dyDescent="0.2">
      <c r="A56" s="71"/>
      <c r="B56" s="84">
        <v>9</v>
      </c>
      <c r="C56" s="85" t="s">
        <v>105</v>
      </c>
      <c r="D56" s="84" t="str">
        <f t="shared" si="1"/>
        <v>HKD9x12F_Quote</v>
      </c>
      <c r="E56" s="86" t="str">
        <f>_xll.qlSimpleQuote(D56,,RateTickValue,Permanent,Trigger,ObjectOverwrite)</f>
        <v>HKD9x12F_Quote#0001</v>
      </c>
      <c r="F56" s="87" t="str">
        <f>_xll.ohRangeRetrieveError(E56)</f>
        <v/>
      </c>
      <c r="G56" s="74"/>
    </row>
    <row r="57" spans="1:7" s="1" customFormat="1" ht="12.75" x14ac:dyDescent="0.2">
      <c r="A57" s="71"/>
      <c r="B57" s="80" t="s">
        <v>106</v>
      </c>
      <c r="C57" s="81" t="s">
        <v>93</v>
      </c>
      <c r="D57" s="80" t="str">
        <f t="shared" si="1"/>
        <v>HKDT6F1_Quote</v>
      </c>
      <c r="E57" s="82" t="str">
        <f>_xll.qlSimpleQuote(D57,,RateTickValue,Permanent,Trigger,ObjectOverwrite)</f>
        <v>HKDT6F1_Quote#0001</v>
      </c>
      <c r="F57" s="83" t="str">
        <f>_xll.ohRangeRetrieveError(E57)</f>
        <v/>
      </c>
      <c r="G57" s="74"/>
    </row>
    <row r="58" spans="1:7" s="1" customFormat="1" ht="12.75" x14ac:dyDescent="0.2">
      <c r="A58" s="71"/>
      <c r="B58" s="84" t="s">
        <v>107</v>
      </c>
      <c r="C58" s="85" t="s">
        <v>93</v>
      </c>
      <c r="D58" s="84" t="str">
        <f t="shared" si="1"/>
        <v>HKDTOM6F1_Quote</v>
      </c>
      <c r="E58" s="86" t="str">
        <f>_xll.qlSimpleQuote(D58,,RateTickValue,Permanent,Trigger,ObjectOverwrite)</f>
        <v>HKDTOM6F1_Quote#0001</v>
      </c>
      <c r="F58" s="87" t="str">
        <f>_xll.ohRangeRetrieveError(E58)</f>
        <v/>
      </c>
      <c r="G58" s="74"/>
    </row>
    <row r="59" spans="1:7" s="1" customFormat="1" ht="12.75" x14ac:dyDescent="0.2">
      <c r="A59" s="71"/>
      <c r="B59" s="80">
        <v>1</v>
      </c>
      <c r="C59" s="81" t="str">
        <f t="shared" ref="C59:C76" si="2">"x"&amp;B59+6&amp;"F"</f>
        <v>x7F</v>
      </c>
      <c r="D59" s="80" t="str">
        <f t="shared" si="1"/>
        <v>HKD1x7F_Quote</v>
      </c>
      <c r="E59" s="82" t="str">
        <f>_xll.qlSimpleQuote(D59,,RateTickValue,Permanent,Trigger,ObjectOverwrite)</f>
        <v>HKD1x7F_Quote#0001</v>
      </c>
      <c r="F59" s="83" t="str">
        <f>_xll.ohRangeRetrieveError(E59)</f>
        <v/>
      </c>
      <c r="G59" s="74"/>
    </row>
    <row r="60" spans="1:7" s="1" customFormat="1" ht="12.75" x14ac:dyDescent="0.2">
      <c r="A60" s="71"/>
      <c r="B60" s="88">
        <v>2</v>
      </c>
      <c r="C60" s="89" t="str">
        <f t="shared" si="2"/>
        <v>x8F</v>
      </c>
      <c r="D60" s="88" t="str">
        <f t="shared" si="1"/>
        <v>HKD2x8F_Quote</v>
      </c>
      <c r="E60" s="90" t="str">
        <f>_xll.qlSimpleQuote(D60,,RateTickValue,Permanent,Trigger,ObjectOverwrite)</f>
        <v>HKD2x8F_Quote#0001</v>
      </c>
      <c r="F60" s="91" t="str">
        <f>_xll.ohRangeRetrieveError(E60)</f>
        <v/>
      </c>
      <c r="G60" s="74"/>
    </row>
    <row r="61" spans="1:7" s="1" customFormat="1" ht="12.75" x14ac:dyDescent="0.2">
      <c r="A61" s="71"/>
      <c r="B61" s="88">
        <v>3</v>
      </c>
      <c r="C61" s="89" t="str">
        <f t="shared" si="2"/>
        <v>x9F</v>
      </c>
      <c r="D61" s="88" t="str">
        <f t="shared" si="1"/>
        <v>HKD3x9F_Quote</v>
      </c>
      <c r="E61" s="90" t="str">
        <f>_xll.qlSimpleQuote(D61,,RateTickValue,Permanent,Trigger,ObjectOverwrite)</f>
        <v>HKD3x9F_Quote#0001</v>
      </c>
      <c r="F61" s="91" t="str">
        <f>_xll.ohRangeRetrieveError(E61)</f>
        <v/>
      </c>
      <c r="G61" s="74"/>
    </row>
    <row r="62" spans="1:7" s="1" customFormat="1" ht="12.75" x14ac:dyDescent="0.2">
      <c r="A62" s="71"/>
      <c r="B62" s="88">
        <v>4</v>
      </c>
      <c r="C62" s="89" t="str">
        <f t="shared" si="2"/>
        <v>x10F</v>
      </c>
      <c r="D62" s="88" t="str">
        <f t="shared" si="1"/>
        <v>HKD4x10F_Quote</v>
      </c>
      <c r="E62" s="90" t="str">
        <f>_xll.qlSimpleQuote(D62,,RateTickValue,Permanent,Trigger,ObjectOverwrite)</f>
        <v>HKD4x10F_Quote#0001</v>
      </c>
      <c r="F62" s="91" t="str">
        <f>_xll.ohRangeRetrieveError(E62)</f>
        <v/>
      </c>
      <c r="G62" s="74"/>
    </row>
    <row r="63" spans="1:7" s="1" customFormat="1" ht="12.75" x14ac:dyDescent="0.2">
      <c r="A63" s="71"/>
      <c r="B63" s="88">
        <v>5</v>
      </c>
      <c r="C63" s="89" t="str">
        <f t="shared" si="2"/>
        <v>x11F</v>
      </c>
      <c r="D63" s="88" t="str">
        <f t="shared" si="1"/>
        <v>HKD5x11F_Quote</v>
      </c>
      <c r="E63" s="90" t="str">
        <f>_xll.qlSimpleQuote(D63,,RateTickValue,Permanent,Trigger,ObjectOverwrite)</f>
        <v>HKD5x11F_Quote#0001</v>
      </c>
      <c r="F63" s="91" t="str">
        <f>_xll.ohRangeRetrieveError(E63)</f>
        <v/>
      </c>
      <c r="G63" s="74"/>
    </row>
    <row r="64" spans="1:7" s="1" customFormat="1" ht="12.75" x14ac:dyDescent="0.2">
      <c r="A64" s="71"/>
      <c r="B64" s="88">
        <v>6</v>
      </c>
      <c r="C64" s="89" t="str">
        <f t="shared" si="2"/>
        <v>x12F</v>
      </c>
      <c r="D64" s="88" t="str">
        <f t="shared" si="1"/>
        <v>HKD6x12F_Quote</v>
      </c>
      <c r="E64" s="90" t="str">
        <f>_xll.qlSimpleQuote(D64,,RateTickValue,Permanent,Trigger,ObjectOverwrite)</f>
        <v>HKD6x12F_Quote#0001</v>
      </c>
      <c r="F64" s="91" t="str">
        <f>_xll.ohRangeRetrieveError(E64)</f>
        <v/>
      </c>
      <c r="G64" s="74"/>
    </row>
    <row r="65" spans="1:7" s="1" customFormat="1" ht="12.75" x14ac:dyDescent="0.2">
      <c r="A65" s="71"/>
      <c r="B65" s="88">
        <v>7</v>
      </c>
      <c r="C65" s="89" t="str">
        <f t="shared" si="2"/>
        <v>x13F</v>
      </c>
      <c r="D65" s="88" t="str">
        <f t="shared" si="1"/>
        <v>HKD7x13F_Quote</v>
      </c>
      <c r="E65" s="90" t="str">
        <f>_xll.qlSimpleQuote(D65,,RateTickValue,Permanent,Trigger,ObjectOverwrite)</f>
        <v>HKD7x13F_Quote#0001</v>
      </c>
      <c r="F65" s="91" t="str">
        <f>_xll.ohRangeRetrieveError(E65)</f>
        <v/>
      </c>
      <c r="G65" s="74"/>
    </row>
    <row r="66" spans="1:7" s="1" customFormat="1" ht="12.75" x14ac:dyDescent="0.2">
      <c r="A66" s="71"/>
      <c r="B66" s="88">
        <v>8</v>
      </c>
      <c r="C66" s="89" t="str">
        <f t="shared" si="2"/>
        <v>x14F</v>
      </c>
      <c r="D66" s="88" t="str">
        <f t="shared" si="1"/>
        <v>HKD8x14F_Quote</v>
      </c>
      <c r="E66" s="90" t="str">
        <f>_xll.qlSimpleQuote(D66,,RateTickValue,Permanent,Trigger,ObjectOverwrite)</f>
        <v>HKD8x14F_Quote#0001</v>
      </c>
      <c r="F66" s="91" t="str">
        <f>_xll.ohRangeRetrieveError(E66)</f>
        <v/>
      </c>
      <c r="G66" s="74"/>
    </row>
    <row r="67" spans="1:7" s="1" customFormat="1" ht="12.75" x14ac:dyDescent="0.2">
      <c r="A67" s="71"/>
      <c r="B67" s="88">
        <v>9</v>
      </c>
      <c r="C67" s="89" t="str">
        <f t="shared" si="2"/>
        <v>x15F</v>
      </c>
      <c r="D67" s="88" t="str">
        <f t="shared" si="1"/>
        <v>HKD9x15F_Quote</v>
      </c>
      <c r="E67" s="90" t="str">
        <f>_xll.qlSimpleQuote(D67,,RateTickValue,Permanent,Trigger,ObjectOverwrite)</f>
        <v>HKD9x15F_Quote#0001</v>
      </c>
      <c r="F67" s="91" t="str">
        <f>_xll.ohRangeRetrieveError(E67)</f>
        <v/>
      </c>
      <c r="G67" s="74"/>
    </row>
    <row r="68" spans="1:7" s="1" customFormat="1" ht="12.75" x14ac:dyDescent="0.2">
      <c r="A68" s="71"/>
      <c r="B68" s="88">
        <v>10</v>
      </c>
      <c r="C68" s="89" t="str">
        <f t="shared" si="2"/>
        <v>x16F</v>
      </c>
      <c r="D68" s="88" t="str">
        <f t="shared" si="1"/>
        <v>HKD10x16F_Quote</v>
      </c>
      <c r="E68" s="90" t="str">
        <f>_xll.qlSimpleQuote(D68,,RateTickValue,Permanent,Trigger,ObjectOverwrite)</f>
        <v>HKD10x16F_Quote#0001</v>
      </c>
      <c r="F68" s="91" t="str">
        <f>_xll.ohRangeRetrieveError(E68)</f>
        <v/>
      </c>
      <c r="G68" s="74"/>
    </row>
    <row r="69" spans="1:7" s="1" customFormat="1" ht="12.75" x14ac:dyDescent="0.2">
      <c r="A69" s="71"/>
      <c r="B69" s="88">
        <v>11</v>
      </c>
      <c r="C69" s="89" t="str">
        <f t="shared" si="2"/>
        <v>x17F</v>
      </c>
      <c r="D69" s="88" t="str">
        <f t="shared" si="1"/>
        <v>HKD11x17F_Quote</v>
      </c>
      <c r="E69" s="90" t="str">
        <f>_xll.qlSimpleQuote(D69,,RateTickValue,Permanent,Trigger,ObjectOverwrite)</f>
        <v>HKD11x17F_Quote#0001</v>
      </c>
      <c r="F69" s="91" t="str">
        <f>_xll.ohRangeRetrieveError(E69)</f>
        <v/>
      </c>
      <c r="G69" s="74"/>
    </row>
    <row r="70" spans="1:7" s="1" customFormat="1" ht="12.75" x14ac:dyDescent="0.2">
      <c r="A70" s="71"/>
      <c r="B70" s="88">
        <v>12</v>
      </c>
      <c r="C70" s="89" t="str">
        <f t="shared" si="2"/>
        <v>x18F</v>
      </c>
      <c r="D70" s="88" t="str">
        <f t="shared" si="1"/>
        <v>HKD12x18F_Quote</v>
      </c>
      <c r="E70" s="90" t="str">
        <f>_xll.qlSimpleQuote(D70,,RateTickValue,Permanent,Trigger,ObjectOverwrite)</f>
        <v>HKD12x18F_Quote#0001</v>
      </c>
      <c r="F70" s="91" t="str">
        <f>_xll.ohRangeRetrieveError(E70)</f>
        <v/>
      </c>
      <c r="G70" s="74"/>
    </row>
    <row r="71" spans="1:7" s="1" customFormat="1" ht="12.75" x14ac:dyDescent="0.2">
      <c r="A71" s="71"/>
      <c r="B71" s="88">
        <v>13</v>
      </c>
      <c r="C71" s="89" t="str">
        <f t="shared" si="2"/>
        <v>x19F</v>
      </c>
      <c r="D71" s="88" t="str">
        <f t="shared" si="1"/>
        <v>HKD13x19F_Quote</v>
      </c>
      <c r="E71" s="90" t="str">
        <f>_xll.qlSimpleQuote(D71,,RateTickValue,Permanent,Trigger,ObjectOverwrite)</f>
        <v>HKD13x19F_Quote#0001</v>
      </c>
      <c r="F71" s="91" t="str">
        <f>_xll.ohRangeRetrieveError(E71)</f>
        <v/>
      </c>
      <c r="G71" s="74"/>
    </row>
    <row r="72" spans="1:7" s="1" customFormat="1" ht="12.75" x14ac:dyDescent="0.2">
      <c r="A72" s="71"/>
      <c r="B72" s="88">
        <v>14</v>
      </c>
      <c r="C72" s="89" t="str">
        <f t="shared" si="2"/>
        <v>x20F</v>
      </c>
      <c r="D72" s="88" t="str">
        <f t="shared" si="1"/>
        <v>HKD14x20F_Quote</v>
      </c>
      <c r="E72" s="90" t="str">
        <f>_xll.qlSimpleQuote(D72,,RateTickValue,Permanent,Trigger,ObjectOverwrite)</f>
        <v>HKD14x20F_Quote#0001</v>
      </c>
      <c r="F72" s="91" t="str">
        <f>_xll.ohRangeRetrieveError(E72)</f>
        <v/>
      </c>
      <c r="G72" s="74"/>
    </row>
    <row r="73" spans="1:7" s="1" customFormat="1" ht="12.75" x14ac:dyDescent="0.2">
      <c r="A73" s="71"/>
      <c r="B73" s="88">
        <v>15</v>
      </c>
      <c r="C73" s="89" t="str">
        <f t="shared" si="2"/>
        <v>x21F</v>
      </c>
      <c r="D73" s="88" t="str">
        <f t="shared" si="1"/>
        <v>HKD15x21F_Quote</v>
      </c>
      <c r="E73" s="90" t="str">
        <f>_xll.qlSimpleQuote(D73,,RateTickValue,Permanent,Trigger,ObjectOverwrite)</f>
        <v>HKD15x21F_Quote#0001</v>
      </c>
      <c r="F73" s="91" t="str">
        <f>_xll.ohRangeRetrieveError(E73)</f>
        <v/>
      </c>
      <c r="G73" s="74"/>
    </row>
    <row r="74" spans="1:7" s="1" customFormat="1" ht="12.75" x14ac:dyDescent="0.2">
      <c r="A74" s="71"/>
      <c r="B74" s="88">
        <v>16</v>
      </c>
      <c r="C74" s="89" t="str">
        <f t="shared" si="2"/>
        <v>x22F</v>
      </c>
      <c r="D74" s="88" t="str">
        <f t="shared" si="1"/>
        <v>HKD16x22F_Quote</v>
      </c>
      <c r="E74" s="90" t="str">
        <f>_xll.qlSimpleQuote(D74,,RateTickValue,Permanent,Trigger,ObjectOverwrite)</f>
        <v>HKD16x22F_Quote#0001</v>
      </c>
      <c r="F74" s="91" t="str">
        <f>_xll.ohRangeRetrieveError(E74)</f>
        <v/>
      </c>
      <c r="G74" s="74"/>
    </row>
    <row r="75" spans="1:7" s="1" customFormat="1" ht="12.75" x14ac:dyDescent="0.2">
      <c r="A75" s="71"/>
      <c r="B75" s="88">
        <v>17</v>
      </c>
      <c r="C75" s="89" t="str">
        <f t="shared" si="2"/>
        <v>x23F</v>
      </c>
      <c r="D75" s="88" t="str">
        <f t="shared" si="1"/>
        <v>HKD17x23F_Quote</v>
      </c>
      <c r="E75" s="90" t="str">
        <f>_xll.qlSimpleQuote(D75,,RateTickValue,Permanent,Trigger,ObjectOverwrite)</f>
        <v>HKD17x23F_Quote#0001</v>
      </c>
      <c r="F75" s="91" t="str">
        <f>_xll.ohRangeRetrieveError(E75)</f>
        <v/>
      </c>
      <c r="G75" s="74"/>
    </row>
    <row r="76" spans="1:7" s="1" customFormat="1" ht="12.75" x14ac:dyDescent="0.2">
      <c r="A76" s="71"/>
      <c r="B76" s="84">
        <v>18</v>
      </c>
      <c r="C76" s="85" t="str">
        <f t="shared" si="2"/>
        <v>x24F</v>
      </c>
      <c r="D76" s="84" t="str">
        <f t="shared" si="1"/>
        <v>HKD18x24F_Quote</v>
      </c>
      <c r="E76" s="86" t="str">
        <f>_xll.qlSimpleQuote(D76,,RateTickValue,Permanent,Trigger,ObjectOverwrite)</f>
        <v>HKD18x24F_Quote#0001</v>
      </c>
      <c r="F76" s="87" t="str">
        <f>_xll.ohRangeRetrieveError(E76)</f>
        <v/>
      </c>
      <c r="G76" s="74"/>
    </row>
    <row r="77" spans="1:7" s="1" customFormat="1" ht="12.75" x14ac:dyDescent="0.2">
      <c r="A77" s="71"/>
      <c r="B77" s="80" t="s">
        <v>108</v>
      </c>
      <c r="C77" s="81" t="s">
        <v>93</v>
      </c>
      <c r="D77" s="80" t="str">
        <f t="shared" si="1"/>
        <v>HKDT12F1_Quote</v>
      </c>
      <c r="E77" s="82" t="str">
        <f>_xll.qlSimpleQuote(D77,,RateTickValue,Permanent,Trigger,ObjectOverwrite)</f>
        <v>HKDT12F1_Quote#0001</v>
      </c>
      <c r="F77" s="83" t="str">
        <f>_xll.ohRangeRetrieveError(E77)</f>
        <v/>
      </c>
      <c r="G77" s="74"/>
    </row>
    <row r="78" spans="1:7" s="1" customFormat="1" ht="12.75" x14ac:dyDescent="0.2">
      <c r="A78" s="71"/>
      <c r="B78" s="84" t="s">
        <v>109</v>
      </c>
      <c r="C78" s="85" t="s">
        <v>93</v>
      </c>
      <c r="D78" s="84" t="str">
        <f t="shared" si="1"/>
        <v>HKDTOM12F1_Quote</v>
      </c>
      <c r="E78" s="86" t="str">
        <f>_xll.qlSimpleQuote(D78,,RateTickValue,Permanent,Trigger,ObjectOverwrite)</f>
        <v>HKDTOM12F1_Quote#0001</v>
      </c>
      <c r="F78" s="87" t="str">
        <f>_xll.ohRangeRetrieveError(E78)</f>
        <v/>
      </c>
      <c r="G78" s="74"/>
    </row>
    <row r="79" spans="1:7" s="1" customFormat="1" ht="12.75" x14ac:dyDescent="0.2">
      <c r="A79" s="71"/>
      <c r="B79" s="92">
        <v>12</v>
      </c>
      <c r="C79" s="93" t="s">
        <v>110</v>
      </c>
      <c r="D79" s="84" t="str">
        <f t="shared" si="1"/>
        <v>HKD12x24F_Quote</v>
      </c>
      <c r="E79" s="86" t="str">
        <f>_xll.qlSimpleQuote(D79,,RateTickValue,Permanent,Trigger,ObjectOverwrite)</f>
        <v>HKD12x24F_Quote#0001</v>
      </c>
      <c r="F79" s="87" t="str">
        <f>_xll.ohRangeRetrieveError(E79)</f>
        <v/>
      </c>
      <c r="G79" s="74"/>
    </row>
    <row r="80" spans="1:7" s="1" customFormat="1" ht="13.5" thickBot="1" x14ac:dyDescent="0.25">
      <c r="A80" s="94"/>
      <c r="B80" s="95"/>
      <c r="C80" s="95"/>
      <c r="D80" s="95"/>
      <c r="E80" s="96"/>
      <c r="F80" s="96"/>
      <c r="G80" s="97"/>
    </row>
    <row r="81" spans="1:8" ht="12" thickBot="1" x14ac:dyDescent="0.25"/>
    <row r="82" spans="1:8" s="18" customFormat="1" x14ac:dyDescent="0.2">
      <c r="A82" s="98"/>
      <c r="B82" s="99"/>
      <c r="C82" s="99"/>
      <c r="D82" s="32" t="s">
        <v>111</v>
      </c>
      <c r="E82" s="32" t="s">
        <v>112</v>
      </c>
      <c r="F82" s="100"/>
      <c r="G82" s="100"/>
      <c r="H82" s="101"/>
    </row>
    <row r="83" spans="1:8" s="18" customFormat="1" x14ac:dyDescent="0.2">
      <c r="A83" s="102"/>
      <c r="B83" s="20" t="s">
        <v>113</v>
      </c>
      <c r="C83" s="21" t="s">
        <v>114</v>
      </c>
      <c r="D83" s="21" t="s">
        <v>115</v>
      </c>
      <c r="E83" s="22" t="str">
        <f>Currency&amp;"_010_"&amp;$D$82&amp;$E$82&amp;".xml"</f>
        <v>HKD_010_FUT1M.xml</v>
      </c>
      <c r="F83" s="23">
        <f ca="1">IF(Serialize,_xll.ohObjectSave(F84:F203,SerializationPath&amp;E83,FileOverwrite,,Serialize),"---")</f>
        <v>120</v>
      </c>
      <c r="G83" s="66" t="str">
        <f ca="1">_xll.ohRangeRetrieveError(F83)</f>
        <v/>
      </c>
      <c r="H83" s="74"/>
    </row>
    <row r="84" spans="1:8" s="18" customFormat="1" x14ac:dyDescent="0.2">
      <c r="A84" s="103"/>
      <c r="B84" s="104">
        <v>1</v>
      </c>
      <c r="C84" s="105" t="b">
        <v>0</v>
      </c>
      <c r="D84" s="106" t="str">
        <f t="array" ref="D84:D203">_xll.qlIMMNextCodes(_xll.qlSettingsEvaluationDate(Trigger)-1,$C84:$C203)</f>
        <v>X3</v>
      </c>
      <c r="E84" s="108" t="str">
        <f t="shared" ref="E84:E115" si="3">Currency&amp;$D$82&amp;$E$82&amp;$D84&amp;QuoteSuffix</f>
        <v>HKDFUT1MX3_Quote</v>
      </c>
      <c r="F84" s="109" t="str">
        <f>_xll.qlSimpleQuote(E84,,PriceTickValue,Permanent,Trigger,ObjectOverwrite)</f>
        <v>HKDFUT1MX3_Quote#0002</v>
      </c>
      <c r="G84" s="110" t="str">
        <f>_xll.ohRangeRetrieveError(F84)</f>
        <v/>
      </c>
      <c r="H84" s="74"/>
    </row>
    <row r="85" spans="1:8" s="18" customFormat="1" x14ac:dyDescent="0.2">
      <c r="A85" s="103"/>
      <c r="B85" s="111">
        <v>2</v>
      </c>
      <c r="C85" s="112" t="b">
        <v>0</v>
      </c>
      <c r="D85" s="107" t="str">
        <v>Z3</v>
      </c>
      <c r="E85" s="108" t="str">
        <f t="shared" si="3"/>
        <v>HKDFUT1MZ3_Quote</v>
      </c>
      <c r="F85" s="113" t="str">
        <f>_xll.qlSimpleQuote(E85,,PriceTickValue,Permanent,Trigger,ObjectOverwrite)</f>
        <v>HKDFUT1MZ3_Quote#0001</v>
      </c>
      <c r="G85" s="70" t="str">
        <f>_xll.ohRangeRetrieveError(F85)</f>
        <v/>
      </c>
      <c r="H85" s="74"/>
    </row>
    <row r="86" spans="1:8" s="18" customFormat="1" x14ac:dyDescent="0.2">
      <c r="A86" s="103"/>
      <c r="B86" s="111">
        <v>3</v>
      </c>
      <c r="C86" s="112" t="b">
        <v>0</v>
      </c>
      <c r="D86" s="107" t="str">
        <v>F4</v>
      </c>
      <c r="E86" s="108" t="str">
        <f t="shared" si="3"/>
        <v>HKDFUT1MF4_Quote</v>
      </c>
      <c r="F86" s="113" t="str">
        <f>_xll.qlSimpleQuote(E86,,PriceTickValue,Permanent,Trigger,ObjectOverwrite)</f>
        <v>HKDFUT1MF4_Quote#0001</v>
      </c>
      <c r="G86" s="70" t="str">
        <f>_xll.ohRangeRetrieveError(F86)</f>
        <v/>
      </c>
      <c r="H86" s="74"/>
    </row>
    <row r="87" spans="1:8" s="18" customFormat="1" x14ac:dyDescent="0.2">
      <c r="A87" s="103"/>
      <c r="B87" s="111">
        <v>4</v>
      </c>
      <c r="C87" s="112" t="b">
        <v>0</v>
      </c>
      <c r="D87" s="107" t="str">
        <v>G4</v>
      </c>
      <c r="E87" s="108" t="str">
        <f t="shared" si="3"/>
        <v>HKDFUT1MG4_Quote</v>
      </c>
      <c r="F87" s="113" t="str">
        <f>_xll.qlSimpleQuote(E87,,PriceTickValue,Permanent,Trigger,ObjectOverwrite)</f>
        <v>HKDFUT1MG4_Quote#0001</v>
      </c>
      <c r="G87" s="70" t="str">
        <f>_xll.ohRangeRetrieveError(F87)</f>
        <v/>
      </c>
      <c r="H87" s="74"/>
    </row>
    <row r="88" spans="1:8" s="18" customFormat="1" x14ac:dyDescent="0.2">
      <c r="A88" s="103"/>
      <c r="B88" s="111">
        <v>5</v>
      </c>
      <c r="C88" s="112" t="b">
        <v>0</v>
      </c>
      <c r="D88" s="107" t="str">
        <v>H4</v>
      </c>
      <c r="E88" s="108" t="str">
        <f t="shared" si="3"/>
        <v>HKDFUT1MH4_Quote</v>
      </c>
      <c r="F88" s="113" t="str">
        <f>_xll.qlSimpleQuote(E88,,PriceTickValue,Permanent,Trigger,ObjectOverwrite)</f>
        <v>HKDFUT1MH4_Quote#0001</v>
      </c>
      <c r="G88" s="70" t="str">
        <f>_xll.ohRangeRetrieveError(F88)</f>
        <v/>
      </c>
      <c r="H88" s="74"/>
    </row>
    <row r="89" spans="1:8" s="18" customFormat="1" x14ac:dyDescent="0.2">
      <c r="A89" s="103"/>
      <c r="B89" s="111">
        <v>6</v>
      </c>
      <c r="C89" s="112" t="b">
        <v>0</v>
      </c>
      <c r="D89" s="107" t="str">
        <v>J4</v>
      </c>
      <c r="E89" s="108" t="str">
        <f t="shared" si="3"/>
        <v>HKDFUT1MJ4_Quote</v>
      </c>
      <c r="F89" s="113" t="str">
        <f>_xll.qlSimpleQuote(E89,,PriceTickValue,Permanent,Trigger,ObjectOverwrite)</f>
        <v>HKDFUT1MJ4_Quote#0001</v>
      </c>
      <c r="G89" s="70" t="str">
        <f>_xll.ohRangeRetrieveError(F89)</f>
        <v/>
      </c>
      <c r="H89" s="74"/>
    </row>
    <row r="90" spans="1:8" s="18" customFormat="1" x14ac:dyDescent="0.2">
      <c r="A90" s="103"/>
      <c r="B90" s="111">
        <v>7</v>
      </c>
      <c r="C90" s="112" t="b">
        <v>0</v>
      </c>
      <c r="D90" s="107" t="str">
        <v>K4</v>
      </c>
      <c r="E90" s="108" t="str">
        <f t="shared" si="3"/>
        <v>HKDFUT1MK4_Quote</v>
      </c>
      <c r="F90" s="113" t="str">
        <f>_xll.qlSimpleQuote(E90,,PriceTickValue,Permanent,Trigger,ObjectOverwrite)</f>
        <v>HKDFUT1MK4_Quote#0001</v>
      </c>
      <c r="G90" s="70" t="str">
        <f>_xll.ohRangeRetrieveError(F90)</f>
        <v/>
      </c>
      <c r="H90" s="74"/>
    </row>
    <row r="91" spans="1:8" s="18" customFormat="1" x14ac:dyDescent="0.2">
      <c r="A91" s="103"/>
      <c r="B91" s="111">
        <v>8</v>
      </c>
      <c r="C91" s="112" t="b">
        <v>0</v>
      </c>
      <c r="D91" s="107" t="str">
        <v>M4</v>
      </c>
      <c r="E91" s="108" t="str">
        <f t="shared" si="3"/>
        <v>HKDFUT1MM4_Quote</v>
      </c>
      <c r="F91" s="113" t="str">
        <f>_xll.qlSimpleQuote(E91,,PriceTickValue,Permanent,Trigger,ObjectOverwrite)</f>
        <v>HKDFUT1MM4_Quote#0001</v>
      </c>
      <c r="G91" s="70" t="str">
        <f>_xll.ohRangeRetrieveError(F91)</f>
        <v/>
      </c>
      <c r="H91" s="74"/>
    </row>
    <row r="92" spans="1:8" s="18" customFormat="1" x14ac:dyDescent="0.2">
      <c r="A92" s="103"/>
      <c r="B92" s="111">
        <v>9</v>
      </c>
      <c r="C92" s="112" t="b">
        <v>0</v>
      </c>
      <c r="D92" s="107" t="str">
        <v>N4</v>
      </c>
      <c r="E92" s="108" t="str">
        <f t="shared" si="3"/>
        <v>HKDFUT1MN4_Quote</v>
      </c>
      <c r="F92" s="113" t="str">
        <f>_xll.qlSimpleQuote(E92,,PriceTickValue,Permanent,Trigger,ObjectOverwrite)</f>
        <v>HKDFUT1MN4_Quote#0001</v>
      </c>
      <c r="G92" s="70" t="str">
        <f>_xll.ohRangeRetrieveError(F92)</f>
        <v/>
      </c>
      <c r="H92" s="74"/>
    </row>
    <row r="93" spans="1:8" s="18" customFormat="1" x14ac:dyDescent="0.2">
      <c r="A93" s="103"/>
      <c r="B93" s="111">
        <v>10</v>
      </c>
      <c r="C93" s="112" t="b">
        <v>0</v>
      </c>
      <c r="D93" s="107" t="str">
        <v>Q4</v>
      </c>
      <c r="E93" s="108" t="str">
        <f t="shared" si="3"/>
        <v>HKDFUT1MQ4_Quote</v>
      </c>
      <c r="F93" s="113" t="str">
        <f>_xll.qlSimpleQuote(E93,,PriceTickValue,Permanent,Trigger,ObjectOverwrite)</f>
        <v>HKDFUT1MQ4_Quote#0001</v>
      </c>
      <c r="G93" s="70" t="str">
        <f>_xll.ohRangeRetrieveError(F93)</f>
        <v/>
      </c>
      <c r="H93" s="74"/>
    </row>
    <row r="94" spans="1:8" s="18" customFormat="1" x14ac:dyDescent="0.2">
      <c r="A94" s="103"/>
      <c r="B94" s="111">
        <v>11</v>
      </c>
      <c r="C94" s="112" t="b">
        <v>0</v>
      </c>
      <c r="D94" s="107" t="str">
        <v>U4</v>
      </c>
      <c r="E94" s="108" t="str">
        <f t="shared" si="3"/>
        <v>HKDFUT1MU4_Quote</v>
      </c>
      <c r="F94" s="113" t="str">
        <f>_xll.qlSimpleQuote(E94,,PriceTickValue,Permanent,Trigger,ObjectOverwrite)</f>
        <v>HKDFUT1MU4_Quote#0001</v>
      </c>
      <c r="G94" s="70" t="str">
        <f>_xll.ohRangeRetrieveError(F94)</f>
        <v/>
      </c>
      <c r="H94" s="74"/>
    </row>
    <row r="95" spans="1:8" s="18" customFormat="1" x14ac:dyDescent="0.2">
      <c r="A95" s="103"/>
      <c r="B95" s="111">
        <v>12</v>
      </c>
      <c r="C95" s="112" t="b">
        <v>0</v>
      </c>
      <c r="D95" s="107" t="str">
        <v>V4</v>
      </c>
      <c r="E95" s="108" t="str">
        <f t="shared" si="3"/>
        <v>HKDFUT1MV4_Quote</v>
      </c>
      <c r="F95" s="113" t="str">
        <f>_xll.qlSimpleQuote(E95,,PriceTickValue,Permanent,Trigger,ObjectOverwrite)</f>
        <v>HKDFUT1MV4_Quote#0001</v>
      </c>
      <c r="G95" s="70" t="str">
        <f>_xll.ohRangeRetrieveError(F95)</f>
        <v/>
      </c>
      <c r="H95" s="74"/>
    </row>
    <row r="96" spans="1:8" s="18" customFormat="1" x14ac:dyDescent="0.2">
      <c r="A96" s="103"/>
      <c r="B96" s="111">
        <v>13</v>
      </c>
      <c r="C96" s="112" t="b">
        <v>0</v>
      </c>
      <c r="D96" s="107" t="str">
        <v>X4</v>
      </c>
      <c r="E96" s="108" t="str">
        <f t="shared" si="3"/>
        <v>HKDFUT1MX4_Quote</v>
      </c>
      <c r="F96" s="113" t="str">
        <f>_xll.qlSimpleQuote(E96,,PriceTickValue,Permanent,Trigger,ObjectOverwrite)</f>
        <v>HKDFUT1MX4_Quote#0001</v>
      </c>
      <c r="G96" s="70" t="str">
        <f>_xll.ohRangeRetrieveError(F96)</f>
        <v/>
      </c>
      <c r="H96" s="74"/>
    </row>
    <row r="97" spans="1:8" s="18" customFormat="1" x14ac:dyDescent="0.2">
      <c r="A97" s="103"/>
      <c r="B97" s="111">
        <v>14</v>
      </c>
      <c r="C97" s="112" t="b">
        <v>0</v>
      </c>
      <c r="D97" s="107" t="str">
        <v>Z4</v>
      </c>
      <c r="E97" s="108" t="str">
        <f t="shared" si="3"/>
        <v>HKDFUT1MZ4_Quote</v>
      </c>
      <c r="F97" s="113" t="str">
        <f>_xll.qlSimpleQuote(E97,,PriceTickValue,Permanent,Trigger,ObjectOverwrite)</f>
        <v>HKDFUT1MZ4_Quote#0001</v>
      </c>
      <c r="G97" s="70" t="str">
        <f>_xll.ohRangeRetrieveError(F97)</f>
        <v/>
      </c>
      <c r="H97" s="74"/>
    </row>
    <row r="98" spans="1:8" s="18" customFormat="1" x14ac:dyDescent="0.2">
      <c r="A98" s="103"/>
      <c r="B98" s="111">
        <v>15</v>
      </c>
      <c r="C98" s="112" t="b">
        <v>0</v>
      </c>
      <c r="D98" s="107" t="str">
        <v>F5</v>
      </c>
      <c r="E98" s="108" t="str">
        <f t="shared" si="3"/>
        <v>HKDFUT1MF5_Quote</v>
      </c>
      <c r="F98" s="113" t="str">
        <f>_xll.qlSimpleQuote(E98,,PriceTickValue,Permanent,Trigger,ObjectOverwrite)</f>
        <v>HKDFUT1MF5_Quote#0001</v>
      </c>
      <c r="G98" s="70" t="str">
        <f>_xll.ohRangeRetrieveError(F98)</f>
        <v/>
      </c>
      <c r="H98" s="74"/>
    </row>
    <row r="99" spans="1:8" s="18" customFormat="1" x14ac:dyDescent="0.2">
      <c r="A99" s="103"/>
      <c r="B99" s="111">
        <v>16</v>
      </c>
      <c r="C99" s="112" t="b">
        <v>0</v>
      </c>
      <c r="D99" s="107" t="str">
        <v>G5</v>
      </c>
      <c r="E99" s="108" t="str">
        <f t="shared" si="3"/>
        <v>HKDFUT1MG5_Quote</v>
      </c>
      <c r="F99" s="113" t="str">
        <f>_xll.qlSimpleQuote(E99,,PriceTickValue,Permanent,Trigger,ObjectOverwrite)</f>
        <v>HKDFUT1MG5_Quote#0001</v>
      </c>
      <c r="G99" s="70" t="str">
        <f>_xll.ohRangeRetrieveError(F99)</f>
        <v/>
      </c>
      <c r="H99" s="74"/>
    </row>
    <row r="100" spans="1:8" s="18" customFormat="1" x14ac:dyDescent="0.2">
      <c r="A100" s="103"/>
      <c r="B100" s="111">
        <v>17</v>
      </c>
      <c r="C100" s="112" t="b">
        <v>0</v>
      </c>
      <c r="D100" s="107" t="str">
        <v>H5</v>
      </c>
      <c r="E100" s="108" t="str">
        <f t="shared" si="3"/>
        <v>HKDFUT1MH5_Quote</v>
      </c>
      <c r="F100" s="113" t="str">
        <f>_xll.qlSimpleQuote(E100,,PriceTickValue,Permanent,Trigger,ObjectOverwrite)</f>
        <v>HKDFUT1MH5_Quote#0001</v>
      </c>
      <c r="G100" s="70" t="str">
        <f>_xll.ohRangeRetrieveError(F100)</f>
        <v/>
      </c>
      <c r="H100" s="74"/>
    </row>
    <row r="101" spans="1:8" s="18" customFormat="1" x14ac:dyDescent="0.2">
      <c r="A101" s="103"/>
      <c r="B101" s="111">
        <v>18</v>
      </c>
      <c r="C101" s="112" t="b">
        <v>0</v>
      </c>
      <c r="D101" s="107" t="str">
        <v>J5</v>
      </c>
      <c r="E101" s="108" t="str">
        <f t="shared" si="3"/>
        <v>HKDFUT1MJ5_Quote</v>
      </c>
      <c r="F101" s="113" t="str">
        <f>_xll.qlSimpleQuote(E101,,PriceTickValue,Permanent,Trigger,ObjectOverwrite)</f>
        <v>HKDFUT1MJ5_Quote#0001</v>
      </c>
      <c r="G101" s="70" t="str">
        <f>_xll.ohRangeRetrieveError(F101)</f>
        <v/>
      </c>
      <c r="H101" s="74"/>
    </row>
    <row r="102" spans="1:8" s="18" customFormat="1" x14ac:dyDescent="0.2">
      <c r="A102" s="103"/>
      <c r="B102" s="111">
        <v>19</v>
      </c>
      <c r="C102" s="112" t="b">
        <v>0</v>
      </c>
      <c r="D102" s="107" t="str">
        <v>K5</v>
      </c>
      <c r="E102" s="108" t="str">
        <f t="shared" si="3"/>
        <v>HKDFUT1MK5_Quote</v>
      </c>
      <c r="F102" s="113" t="str">
        <f>_xll.qlSimpleQuote(E102,,PriceTickValue,Permanent,Trigger,ObjectOverwrite)</f>
        <v>HKDFUT1MK5_Quote#0001</v>
      </c>
      <c r="G102" s="70" t="str">
        <f>_xll.ohRangeRetrieveError(F102)</f>
        <v/>
      </c>
      <c r="H102" s="74"/>
    </row>
    <row r="103" spans="1:8" s="18" customFormat="1" x14ac:dyDescent="0.2">
      <c r="A103" s="103"/>
      <c r="B103" s="111">
        <v>20</v>
      </c>
      <c r="C103" s="112" t="b">
        <v>0</v>
      </c>
      <c r="D103" s="107" t="str">
        <v>M5</v>
      </c>
      <c r="E103" s="108" t="str">
        <f t="shared" si="3"/>
        <v>HKDFUT1MM5_Quote</v>
      </c>
      <c r="F103" s="113" t="str">
        <f>_xll.qlSimpleQuote(E103,,PriceTickValue,Permanent,Trigger,ObjectOverwrite)</f>
        <v>HKDFUT1MM5_Quote#0001</v>
      </c>
      <c r="G103" s="70" t="str">
        <f>_xll.ohRangeRetrieveError(F103)</f>
        <v/>
      </c>
      <c r="H103" s="74"/>
    </row>
    <row r="104" spans="1:8" s="18" customFormat="1" x14ac:dyDescent="0.2">
      <c r="A104" s="103"/>
      <c r="B104" s="111">
        <v>21</v>
      </c>
      <c r="C104" s="112" t="b">
        <v>0</v>
      </c>
      <c r="D104" s="107" t="str">
        <v>N5</v>
      </c>
      <c r="E104" s="108" t="str">
        <f t="shared" si="3"/>
        <v>HKDFUT1MN5_Quote</v>
      </c>
      <c r="F104" s="113" t="str">
        <f>_xll.qlSimpleQuote(E104,,PriceTickValue,Permanent,Trigger,ObjectOverwrite)</f>
        <v>HKDFUT1MN5_Quote#0001</v>
      </c>
      <c r="G104" s="70" t="str">
        <f>_xll.ohRangeRetrieveError(F104)</f>
        <v/>
      </c>
      <c r="H104" s="74"/>
    </row>
    <row r="105" spans="1:8" s="18" customFormat="1" x14ac:dyDescent="0.2">
      <c r="A105" s="103"/>
      <c r="B105" s="111">
        <v>22</v>
      </c>
      <c r="C105" s="112" t="b">
        <v>0</v>
      </c>
      <c r="D105" s="107" t="str">
        <v>Q5</v>
      </c>
      <c r="E105" s="108" t="str">
        <f t="shared" si="3"/>
        <v>HKDFUT1MQ5_Quote</v>
      </c>
      <c r="F105" s="113" t="str">
        <f>_xll.qlSimpleQuote(E105,,PriceTickValue,Permanent,Trigger,ObjectOverwrite)</f>
        <v>HKDFUT1MQ5_Quote#0001</v>
      </c>
      <c r="G105" s="70" t="str">
        <f>_xll.ohRangeRetrieveError(F105)</f>
        <v/>
      </c>
      <c r="H105" s="74"/>
    </row>
    <row r="106" spans="1:8" s="18" customFormat="1" x14ac:dyDescent="0.2">
      <c r="A106" s="103"/>
      <c r="B106" s="111">
        <v>23</v>
      </c>
      <c r="C106" s="112" t="b">
        <v>0</v>
      </c>
      <c r="D106" s="107" t="str">
        <v>U5</v>
      </c>
      <c r="E106" s="108" t="str">
        <f t="shared" si="3"/>
        <v>HKDFUT1MU5_Quote</v>
      </c>
      <c r="F106" s="113" t="str">
        <f>_xll.qlSimpleQuote(E106,,PriceTickValue,Permanent,Trigger,ObjectOverwrite)</f>
        <v>HKDFUT1MU5_Quote#0001</v>
      </c>
      <c r="G106" s="70" t="str">
        <f>_xll.ohRangeRetrieveError(F106)</f>
        <v/>
      </c>
      <c r="H106" s="74"/>
    </row>
    <row r="107" spans="1:8" s="18" customFormat="1" x14ac:dyDescent="0.2">
      <c r="A107" s="103"/>
      <c r="B107" s="111">
        <v>24</v>
      </c>
      <c r="C107" s="112" t="b">
        <v>0</v>
      </c>
      <c r="D107" s="107" t="str">
        <v>V5</v>
      </c>
      <c r="E107" s="108" t="str">
        <f t="shared" si="3"/>
        <v>HKDFUT1MV5_Quote</v>
      </c>
      <c r="F107" s="113" t="str">
        <f>_xll.qlSimpleQuote(E107,,PriceTickValue,Permanent,Trigger,ObjectOverwrite)</f>
        <v>HKDFUT1MV5_Quote#0001</v>
      </c>
      <c r="G107" s="70" t="str">
        <f>_xll.ohRangeRetrieveError(F107)</f>
        <v/>
      </c>
      <c r="H107" s="74"/>
    </row>
    <row r="108" spans="1:8" s="18" customFormat="1" x14ac:dyDescent="0.2">
      <c r="A108" s="103"/>
      <c r="B108" s="111">
        <v>25</v>
      </c>
      <c r="C108" s="112" t="b">
        <v>0</v>
      </c>
      <c r="D108" s="107" t="str">
        <v>X5</v>
      </c>
      <c r="E108" s="108" t="str">
        <f t="shared" si="3"/>
        <v>HKDFUT1MX5_Quote</v>
      </c>
      <c r="F108" s="113" t="str">
        <f>_xll.qlSimpleQuote(E108,,PriceTickValue,Permanent,Trigger,ObjectOverwrite)</f>
        <v>HKDFUT1MX5_Quote#0001</v>
      </c>
      <c r="G108" s="70" t="str">
        <f>_xll.ohRangeRetrieveError(F108)</f>
        <v/>
      </c>
      <c r="H108" s="74"/>
    </row>
    <row r="109" spans="1:8" s="18" customFormat="1" x14ac:dyDescent="0.2">
      <c r="A109" s="103"/>
      <c r="B109" s="111">
        <v>26</v>
      </c>
      <c r="C109" s="112" t="b">
        <v>0</v>
      </c>
      <c r="D109" s="107" t="str">
        <v>Z5</v>
      </c>
      <c r="E109" s="108" t="str">
        <f t="shared" si="3"/>
        <v>HKDFUT1MZ5_Quote</v>
      </c>
      <c r="F109" s="113" t="str">
        <f>_xll.qlSimpleQuote(E109,,PriceTickValue,Permanent,Trigger,ObjectOverwrite)</f>
        <v>HKDFUT1MZ5_Quote#0001</v>
      </c>
      <c r="G109" s="70" t="str">
        <f>_xll.ohRangeRetrieveError(F109)</f>
        <v/>
      </c>
      <c r="H109" s="74"/>
    </row>
    <row r="110" spans="1:8" s="18" customFormat="1" x14ac:dyDescent="0.2">
      <c r="A110" s="103"/>
      <c r="B110" s="111">
        <v>27</v>
      </c>
      <c r="C110" s="112" t="b">
        <v>0</v>
      </c>
      <c r="D110" s="107" t="str">
        <v>F6</v>
      </c>
      <c r="E110" s="108" t="str">
        <f t="shared" si="3"/>
        <v>HKDFUT1MF6_Quote</v>
      </c>
      <c r="F110" s="113" t="str">
        <f>_xll.qlSimpleQuote(E110,,PriceTickValue,Permanent,Trigger,ObjectOverwrite)</f>
        <v>HKDFUT1MF6_Quote#0001</v>
      </c>
      <c r="G110" s="70" t="str">
        <f>_xll.ohRangeRetrieveError(F110)</f>
        <v/>
      </c>
      <c r="H110" s="74"/>
    </row>
    <row r="111" spans="1:8" s="18" customFormat="1" x14ac:dyDescent="0.2">
      <c r="A111" s="103"/>
      <c r="B111" s="111">
        <v>28</v>
      </c>
      <c r="C111" s="112" t="b">
        <v>0</v>
      </c>
      <c r="D111" s="107" t="str">
        <v>G6</v>
      </c>
      <c r="E111" s="108" t="str">
        <f t="shared" si="3"/>
        <v>HKDFUT1MG6_Quote</v>
      </c>
      <c r="F111" s="113" t="str">
        <f>_xll.qlSimpleQuote(E111,,PriceTickValue,Permanent,Trigger,ObjectOverwrite)</f>
        <v>HKDFUT1MG6_Quote#0001</v>
      </c>
      <c r="G111" s="70" t="str">
        <f>_xll.ohRangeRetrieveError(F111)</f>
        <v/>
      </c>
      <c r="H111" s="74"/>
    </row>
    <row r="112" spans="1:8" s="18" customFormat="1" x14ac:dyDescent="0.2">
      <c r="A112" s="103"/>
      <c r="B112" s="111">
        <v>29</v>
      </c>
      <c r="C112" s="112" t="b">
        <v>0</v>
      </c>
      <c r="D112" s="107" t="str">
        <v>H6</v>
      </c>
      <c r="E112" s="108" t="str">
        <f t="shared" si="3"/>
        <v>HKDFUT1MH6_Quote</v>
      </c>
      <c r="F112" s="113" t="str">
        <f>_xll.qlSimpleQuote(E112,,PriceTickValue,Permanent,Trigger,ObjectOverwrite)</f>
        <v>HKDFUT1MH6_Quote#0001</v>
      </c>
      <c r="G112" s="70" t="str">
        <f>_xll.ohRangeRetrieveError(F112)</f>
        <v/>
      </c>
      <c r="H112" s="74"/>
    </row>
    <row r="113" spans="1:8" s="18" customFormat="1" x14ac:dyDescent="0.2">
      <c r="A113" s="103"/>
      <c r="B113" s="111">
        <v>30</v>
      </c>
      <c r="C113" s="112" t="b">
        <v>0</v>
      </c>
      <c r="D113" s="107" t="str">
        <v>J6</v>
      </c>
      <c r="E113" s="108" t="str">
        <f t="shared" si="3"/>
        <v>HKDFUT1MJ6_Quote</v>
      </c>
      <c r="F113" s="113" t="str">
        <f>_xll.qlSimpleQuote(E113,,PriceTickValue,Permanent,Trigger,ObjectOverwrite)</f>
        <v>HKDFUT1MJ6_Quote#0001</v>
      </c>
      <c r="G113" s="70" t="str">
        <f>_xll.ohRangeRetrieveError(F113)</f>
        <v/>
      </c>
      <c r="H113" s="74"/>
    </row>
    <row r="114" spans="1:8" s="18" customFormat="1" x14ac:dyDescent="0.2">
      <c r="A114" s="103"/>
      <c r="B114" s="111">
        <v>31</v>
      </c>
      <c r="C114" s="112" t="b">
        <v>0</v>
      </c>
      <c r="D114" s="107" t="str">
        <v>K6</v>
      </c>
      <c r="E114" s="108" t="str">
        <f t="shared" si="3"/>
        <v>HKDFUT1MK6_Quote</v>
      </c>
      <c r="F114" s="113" t="str">
        <f>_xll.qlSimpleQuote(E114,,PriceTickValue,Permanent,Trigger,ObjectOverwrite)</f>
        <v>HKDFUT1MK6_Quote#0001</v>
      </c>
      <c r="G114" s="70" t="str">
        <f>_xll.ohRangeRetrieveError(F114)</f>
        <v/>
      </c>
      <c r="H114" s="74"/>
    </row>
    <row r="115" spans="1:8" s="18" customFormat="1" x14ac:dyDescent="0.2">
      <c r="A115" s="103"/>
      <c r="B115" s="111">
        <v>32</v>
      </c>
      <c r="C115" s="112" t="b">
        <v>0</v>
      </c>
      <c r="D115" s="107" t="str">
        <v>M6</v>
      </c>
      <c r="E115" s="108" t="str">
        <f t="shared" si="3"/>
        <v>HKDFUT1MM6_Quote</v>
      </c>
      <c r="F115" s="113" t="str">
        <f>_xll.qlSimpleQuote(E115,,PriceTickValue,Permanent,Trigger,ObjectOverwrite)</f>
        <v>HKDFUT1MM6_Quote#0001</v>
      </c>
      <c r="G115" s="70" t="str">
        <f>_xll.ohRangeRetrieveError(F115)</f>
        <v/>
      </c>
      <c r="H115" s="74"/>
    </row>
    <row r="116" spans="1:8" s="18" customFormat="1" x14ac:dyDescent="0.2">
      <c r="A116" s="103"/>
      <c r="B116" s="111">
        <v>33</v>
      </c>
      <c r="C116" s="112" t="b">
        <v>0</v>
      </c>
      <c r="D116" s="107" t="str">
        <v>N6</v>
      </c>
      <c r="E116" s="108" t="str">
        <f t="shared" ref="E116:E147" si="4">Currency&amp;$D$82&amp;$E$82&amp;$D116&amp;QuoteSuffix</f>
        <v>HKDFUT1MN6_Quote</v>
      </c>
      <c r="F116" s="113" t="str">
        <f>_xll.qlSimpleQuote(E116,,PriceTickValue,Permanent,Trigger,ObjectOverwrite)</f>
        <v>HKDFUT1MN6_Quote#0001</v>
      </c>
      <c r="G116" s="70" t="str">
        <f>_xll.ohRangeRetrieveError(F116)</f>
        <v/>
      </c>
      <c r="H116" s="74"/>
    </row>
    <row r="117" spans="1:8" s="18" customFormat="1" x14ac:dyDescent="0.2">
      <c r="A117" s="103"/>
      <c r="B117" s="111">
        <v>34</v>
      </c>
      <c r="C117" s="112" t="b">
        <v>0</v>
      </c>
      <c r="D117" s="107" t="str">
        <v>Q6</v>
      </c>
      <c r="E117" s="108" t="str">
        <f t="shared" si="4"/>
        <v>HKDFUT1MQ6_Quote</v>
      </c>
      <c r="F117" s="113" t="str">
        <f>_xll.qlSimpleQuote(E117,,PriceTickValue,Permanent,Trigger,ObjectOverwrite)</f>
        <v>HKDFUT1MQ6_Quote#0001</v>
      </c>
      <c r="G117" s="70" t="str">
        <f>_xll.ohRangeRetrieveError(F117)</f>
        <v/>
      </c>
      <c r="H117" s="74"/>
    </row>
    <row r="118" spans="1:8" s="18" customFormat="1" x14ac:dyDescent="0.2">
      <c r="A118" s="103"/>
      <c r="B118" s="111">
        <v>35</v>
      </c>
      <c r="C118" s="112" t="b">
        <v>0</v>
      </c>
      <c r="D118" s="107" t="str">
        <v>U6</v>
      </c>
      <c r="E118" s="108" t="str">
        <f t="shared" si="4"/>
        <v>HKDFUT1MU6_Quote</v>
      </c>
      <c r="F118" s="113" t="str">
        <f>_xll.qlSimpleQuote(E118,,PriceTickValue,Permanent,Trigger,ObjectOverwrite)</f>
        <v>HKDFUT1MU6_Quote#0001</v>
      </c>
      <c r="G118" s="70" t="str">
        <f>_xll.ohRangeRetrieveError(F118)</f>
        <v/>
      </c>
      <c r="H118" s="74"/>
    </row>
    <row r="119" spans="1:8" s="18" customFormat="1" x14ac:dyDescent="0.2">
      <c r="A119" s="103"/>
      <c r="B119" s="111">
        <v>36</v>
      </c>
      <c r="C119" s="112" t="b">
        <v>0</v>
      </c>
      <c r="D119" s="107" t="str">
        <v>V6</v>
      </c>
      <c r="E119" s="108" t="str">
        <f t="shared" si="4"/>
        <v>HKDFUT1MV6_Quote</v>
      </c>
      <c r="F119" s="113" t="str">
        <f>_xll.qlSimpleQuote(E119,,PriceTickValue,Permanent,Trigger,ObjectOverwrite)</f>
        <v>HKDFUT1MV6_Quote#0001</v>
      </c>
      <c r="G119" s="70" t="str">
        <f>_xll.ohRangeRetrieveError(F119)</f>
        <v/>
      </c>
      <c r="H119" s="74"/>
    </row>
    <row r="120" spans="1:8" s="18" customFormat="1" x14ac:dyDescent="0.2">
      <c r="A120" s="103"/>
      <c r="B120" s="111">
        <v>37</v>
      </c>
      <c r="C120" s="112" t="b">
        <v>0</v>
      </c>
      <c r="D120" s="107" t="str">
        <v>X6</v>
      </c>
      <c r="E120" s="108" t="str">
        <f t="shared" si="4"/>
        <v>HKDFUT1MX6_Quote</v>
      </c>
      <c r="F120" s="113" t="str">
        <f>_xll.qlSimpleQuote(E120,,PriceTickValue,Permanent,Trigger,ObjectOverwrite)</f>
        <v>HKDFUT1MX6_Quote#0001</v>
      </c>
      <c r="G120" s="70" t="str">
        <f>_xll.ohRangeRetrieveError(F120)</f>
        <v/>
      </c>
      <c r="H120" s="74"/>
    </row>
    <row r="121" spans="1:8" s="18" customFormat="1" x14ac:dyDescent="0.2">
      <c r="A121" s="103"/>
      <c r="B121" s="111">
        <v>38</v>
      </c>
      <c r="C121" s="112" t="b">
        <v>0</v>
      </c>
      <c r="D121" s="107" t="str">
        <v>Z6</v>
      </c>
      <c r="E121" s="108" t="str">
        <f t="shared" si="4"/>
        <v>HKDFUT1MZ6_Quote</v>
      </c>
      <c r="F121" s="113" t="str">
        <f>_xll.qlSimpleQuote(E121,,PriceTickValue,Permanent,Trigger,ObjectOverwrite)</f>
        <v>HKDFUT1MZ6_Quote#0001</v>
      </c>
      <c r="G121" s="70" t="str">
        <f>_xll.ohRangeRetrieveError(F121)</f>
        <v/>
      </c>
      <c r="H121" s="74"/>
    </row>
    <row r="122" spans="1:8" s="18" customFormat="1" x14ac:dyDescent="0.2">
      <c r="A122" s="103"/>
      <c r="B122" s="111">
        <v>39</v>
      </c>
      <c r="C122" s="112" t="b">
        <v>0</v>
      </c>
      <c r="D122" s="107" t="str">
        <v>F7</v>
      </c>
      <c r="E122" s="108" t="str">
        <f t="shared" si="4"/>
        <v>HKDFUT1MF7_Quote</v>
      </c>
      <c r="F122" s="113" t="str">
        <f>_xll.qlSimpleQuote(E122,,PriceTickValue,Permanent,Trigger,ObjectOverwrite)</f>
        <v>HKDFUT1MF7_Quote#0001</v>
      </c>
      <c r="G122" s="70" t="str">
        <f>_xll.ohRangeRetrieveError(F122)</f>
        <v/>
      </c>
      <c r="H122" s="74"/>
    </row>
    <row r="123" spans="1:8" s="18" customFormat="1" x14ac:dyDescent="0.2">
      <c r="A123" s="103"/>
      <c r="B123" s="111">
        <v>40</v>
      </c>
      <c r="C123" s="112" t="b">
        <v>0</v>
      </c>
      <c r="D123" s="107" t="str">
        <v>G7</v>
      </c>
      <c r="E123" s="108" t="str">
        <f t="shared" si="4"/>
        <v>HKDFUT1MG7_Quote</v>
      </c>
      <c r="F123" s="113" t="str">
        <f>_xll.qlSimpleQuote(E123,,PriceTickValue,Permanent,Trigger,ObjectOverwrite)</f>
        <v>HKDFUT1MG7_Quote#0001</v>
      </c>
      <c r="G123" s="70" t="str">
        <f>_xll.ohRangeRetrieveError(F123)</f>
        <v/>
      </c>
      <c r="H123" s="74"/>
    </row>
    <row r="124" spans="1:8" s="18" customFormat="1" x14ac:dyDescent="0.2">
      <c r="A124" s="103"/>
      <c r="B124" s="111">
        <v>41</v>
      </c>
      <c r="C124" s="112" t="b">
        <v>0</v>
      </c>
      <c r="D124" s="107" t="str">
        <v>H7</v>
      </c>
      <c r="E124" s="108" t="str">
        <f t="shared" si="4"/>
        <v>HKDFUT1MH7_Quote</v>
      </c>
      <c r="F124" s="113" t="str">
        <f>_xll.qlSimpleQuote(E124,,PriceTickValue,Permanent,Trigger,ObjectOverwrite)</f>
        <v>HKDFUT1MH7_Quote#0001</v>
      </c>
      <c r="G124" s="70" t="str">
        <f>_xll.ohRangeRetrieveError(F124)</f>
        <v/>
      </c>
      <c r="H124" s="74"/>
    </row>
    <row r="125" spans="1:8" s="18" customFormat="1" x14ac:dyDescent="0.2">
      <c r="A125" s="103"/>
      <c r="B125" s="111">
        <v>42</v>
      </c>
      <c r="C125" s="112" t="b">
        <v>0</v>
      </c>
      <c r="D125" s="107" t="str">
        <v>J7</v>
      </c>
      <c r="E125" s="108" t="str">
        <f t="shared" si="4"/>
        <v>HKDFUT1MJ7_Quote</v>
      </c>
      <c r="F125" s="113" t="str">
        <f>_xll.qlSimpleQuote(E125,,PriceTickValue,Permanent,Trigger,ObjectOverwrite)</f>
        <v>HKDFUT1MJ7_Quote#0001</v>
      </c>
      <c r="G125" s="70" t="str">
        <f>_xll.ohRangeRetrieveError(F125)</f>
        <v/>
      </c>
      <c r="H125" s="74"/>
    </row>
    <row r="126" spans="1:8" s="18" customFormat="1" x14ac:dyDescent="0.2">
      <c r="A126" s="103"/>
      <c r="B126" s="111">
        <v>43</v>
      </c>
      <c r="C126" s="112" t="b">
        <v>0</v>
      </c>
      <c r="D126" s="107" t="str">
        <v>K7</v>
      </c>
      <c r="E126" s="108" t="str">
        <f t="shared" si="4"/>
        <v>HKDFUT1MK7_Quote</v>
      </c>
      <c r="F126" s="113" t="str">
        <f>_xll.qlSimpleQuote(E126,,PriceTickValue,Permanent,Trigger,ObjectOverwrite)</f>
        <v>HKDFUT1MK7_Quote#0001</v>
      </c>
      <c r="G126" s="70" t="str">
        <f>_xll.ohRangeRetrieveError(F126)</f>
        <v/>
      </c>
      <c r="H126" s="74"/>
    </row>
    <row r="127" spans="1:8" s="18" customFormat="1" x14ac:dyDescent="0.2">
      <c r="A127" s="103"/>
      <c r="B127" s="111">
        <v>44</v>
      </c>
      <c r="C127" s="112" t="b">
        <v>0</v>
      </c>
      <c r="D127" s="107" t="str">
        <v>M7</v>
      </c>
      <c r="E127" s="108" t="str">
        <f t="shared" si="4"/>
        <v>HKDFUT1MM7_Quote</v>
      </c>
      <c r="F127" s="113" t="str">
        <f>_xll.qlSimpleQuote(E127,,PriceTickValue,Permanent,Trigger,ObjectOverwrite)</f>
        <v>HKDFUT1MM7_Quote#0001</v>
      </c>
      <c r="G127" s="70" t="str">
        <f>_xll.ohRangeRetrieveError(F127)</f>
        <v/>
      </c>
      <c r="H127" s="74"/>
    </row>
    <row r="128" spans="1:8" s="18" customFormat="1" x14ac:dyDescent="0.2">
      <c r="A128" s="103"/>
      <c r="B128" s="111">
        <v>45</v>
      </c>
      <c r="C128" s="112" t="b">
        <v>0</v>
      </c>
      <c r="D128" s="107" t="str">
        <v>N7</v>
      </c>
      <c r="E128" s="108" t="str">
        <f t="shared" si="4"/>
        <v>HKDFUT1MN7_Quote</v>
      </c>
      <c r="F128" s="113" t="str">
        <f>_xll.qlSimpleQuote(E128,,PriceTickValue,Permanent,Trigger,ObjectOverwrite)</f>
        <v>HKDFUT1MN7_Quote#0001</v>
      </c>
      <c r="G128" s="70" t="str">
        <f>_xll.ohRangeRetrieveError(F128)</f>
        <v/>
      </c>
      <c r="H128" s="74"/>
    </row>
    <row r="129" spans="1:8" s="18" customFormat="1" x14ac:dyDescent="0.2">
      <c r="A129" s="103"/>
      <c r="B129" s="111">
        <v>46</v>
      </c>
      <c r="C129" s="112" t="b">
        <v>0</v>
      </c>
      <c r="D129" s="107" t="str">
        <v>Q7</v>
      </c>
      <c r="E129" s="108" t="str">
        <f t="shared" si="4"/>
        <v>HKDFUT1MQ7_Quote</v>
      </c>
      <c r="F129" s="113" t="str">
        <f>_xll.qlSimpleQuote(E129,,PriceTickValue,Permanent,Trigger,ObjectOverwrite)</f>
        <v>HKDFUT1MQ7_Quote#0001</v>
      </c>
      <c r="G129" s="70" t="str">
        <f>_xll.ohRangeRetrieveError(F129)</f>
        <v/>
      </c>
      <c r="H129" s="74"/>
    </row>
    <row r="130" spans="1:8" s="18" customFormat="1" x14ac:dyDescent="0.2">
      <c r="A130" s="103"/>
      <c r="B130" s="111">
        <v>47</v>
      </c>
      <c r="C130" s="112" t="b">
        <v>0</v>
      </c>
      <c r="D130" s="107" t="str">
        <v>U7</v>
      </c>
      <c r="E130" s="108" t="str">
        <f t="shared" si="4"/>
        <v>HKDFUT1MU7_Quote</v>
      </c>
      <c r="F130" s="113" t="str">
        <f>_xll.qlSimpleQuote(E130,,PriceTickValue,Permanent,Trigger,ObjectOverwrite)</f>
        <v>HKDFUT1MU7_Quote#0001</v>
      </c>
      <c r="G130" s="70" t="str">
        <f>_xll.ohRangeRetrieveError(F130)</f>
        <v/>
      </c>
      <c r="H130" s="74"/>
    </row>
    <row r="131" spans="1:8" s="18" customFormat="1" x14ac:dyDescent="0.2">
      <c r="A131" s="103"/>
      <c r="B131" s="111">
        <v>48</v>
      </c>
      <c r="C131" s="112" t="b">
        <v>0</v>
      </c>
      <c r="D131" s="107" t="str">
        <v>V7</v>
      </c>
      <c r="E131" s="108" t="str">
        <f t="shared" si="4"/>
        <v>HKDFUT1MV7_Quote</v>
      </c>
      <c r="F131" s="113" t="str">
        <f>_xll.qlSimpleQuote(E131,,PriceTickValue,Permanent,Trigger,ObjectOverwrite)</f>
        <v>HKDFUT1MV7_Quote#0001</v>
      </c>
      <c r="G131" s="70" t="str">
        <f>_xll.ohRangeRetrieveError(F131)</f>
        <v/>
      </c>
      <c r="H131" s="74"/>
    </row>
    <row r="132" spans="1:8" s="18" customFormat="1" x14ac:dyDescent="0.2">
      <c r="A132" s="103"/>
      <c r="B132" s="111">
        <v>49</v>
      </c>
      <c r="C132" s="112" t="b">
        <v>0</v>
      </c>
      <c r="D132" s="107" t="str">
        <v>X7</v>
      </c>
      <c r="E132" s="108" t="str">
        <f t="shared" si="4"/>
        <v>HKDFUT1MX7_Quote</v>
      </c>
      <c r="F132" s="113" t="str">
        <f>_xll.qlSimpleQuote(E132,,PriceTickValue,Permanent,Trigger,ObjectOverwrite)</f>
        <v>HKDFUT1MX7_Quote#0001</v>
      </c>
      <c r="G132" s="70" t="str">
        <f>_xll.ohRangeRetrieveError(F132)</f>
        <v/>
      </c>
      <c r="H132" s="74"/>
    </row>
    <row r="133" spans="1:8" s="18" customFormat="1" x14ac:dyDescent="0.2">
      <c r="A133" s="103"/>
      <c r="B133" s="111">
        <v>50</v>
      </c>
      <c r="C133" s="112" t="b">
        <v>0</v>
      </c>
      <c r="D133" s="107" t="str">
        <v>Z7</v>
      </c>
      <c r="E133" s="108" t="str">
        <f t="shared" si="4"/>
        <v>HKDFUT1MZ7_Quote</v>
      </c>
      <c r="F133" s="113" t="str">
        <f>_xll.qlSimpleQuote(E133,,PriceTickValue,Permanent,Trigger,ObjectOverwrite)</f>
        <v>HKDFUT1MZ7_Quote#0001</v>
      </c>
      <c r="G133" s="70" t="str">
        <f>_xll.ohRangeRetrieveError(F133)</f>
        <v/>
      </c>
      <c r="H133" s="74"/>
    </row>
    <row r="134" spans="1:8" s="18" customFormat="1" x14ac:dyDescent="0.2">
      <c r="A134" s="103"/>
      <c r="B134" s="111">
        <v>51</v>
      </c>
      <c r="C134" s="112" t="b">
        <v>0</v>
      </c>
      <c r="D134" s="107" t="str">
        <v>F8</v>
      </c>
      <c r="E134" s="108" t="str">
        <f t="shared" si="4"/>
        <v>HKDFUT1MF8_Quote</v>
      </c>
      <c r="F134" s="113" t="str">
        <f>_xll.qlSimpleQuote(E134,,PriceTickValue,Permanent,Trigger,ObjectOverwrite)</f>
        <v>HKDFUT1MF8_Quote#0001</v>
      </c>
      <c r="G134" s="70" t="str">
        <f>_xll.ohRangeRetrieveError(F134)</f>
        <v/>
      </c>
      <c r="H134" s="74"/>
    </row>
    <row r="135" spans="1:8" s="18" customFormat="1" x14ac:dyDescent="0.2">
      <c r="A135" s="103"/>
      <c r="B135" s="111">
        <v>52</v>
      </c>
      <c r="C135" s="112" t="b">
        <v>0</v>
      </c>
      <c r="D135" s="107" t="str">
        <v>G8</v>
      </c>
      <c r="E135" s="108" t="str">
        <f t="shared" si="4"/>
        <v>HKDFUT1MG8_Quote</v>
      </c>
      <c r="F135" s="113" t="str">
        <f>_xll.qlSimpleQuote(E135,,PriceTickValue,Permanent,Trigger,ObjectOverwrite)</f>
        <v>HKDFUT1MG8_Quote#0001</v>
      </c>
      <c r="G135" s="70" t="str">
        <f>_xll.ohRangeRetrieveError(F135)</f>
        <v/>
      </c>
      <c r="H135" s="74"/>
    </row>
    <row r="136" spans="1:8" s="18" customFormat="1" x14ac:dyDescent="0.2">
      <c r="A136" s="103"/>
      <c r="B136" s="111">
        <v>53</v>
      </c>
      <c r="C136" s="112" t="b">
        <v>0</v>
      </c>
      <c r="D136" s="107" t="str">
        <v>H8</v>
      </c>
      <c r="E136" s="108" t="str">
        <f t="shared" si="4"/>
        <v>HKDFUT1MH8_Quote</v>
      </c>
      <c r="F136" s="113" t="str">
        <f>_xll.qlSimpleQuote(E136,,PriceTickValue,Permanent,Trigger,ObjectOverwrite)</f>
        <v>HKDFUT1MH8_Quote#0001</v>
      </c>
      <c r="G136" s="70" t="str">
        <f>_xll.ohRangeRetrieveError(F136)</f>
        <v/>
      </c>
      <c r="H136" s="74"/>
    </row>
    <row r="137" spans="1:8" s="18" customFormat="1" x14ac:dyDescent="0.2">
      <c r="A137" s="103"/>
      <c r="B137" s="111">
        <v>54</v>
      </c>
      <c r="C137" s="112" t="b">
        <v>0</v>
      </c>
      <c r="D137" s="107" t="str">
        <v>J8</v>
      </c>
      <c r="E137" s="108" t="str">
        <f t="shared" si="4"/>
        <v>HKDFUT1MJ8_Quote</v>
      </c>
      <c r="F137" s="113" t="str">
        <f>_xll.qlSimpleQuote(E137,,PriceTickValue,Permanent,Trigger,ObjectOverwrite)</f>
        <v>HKDFUT1MJ8_Quote#0001</v>
      </c>
      <c r="G137" s="70" t="str">
        <f>_xll.ohRangeRetrieveError(F137)</f>
        <v/>
      </c>
      <c r="H137" s="74"/>
    </row>
    <row r="138" spans="1:8" s="18" customFormat="1" x14ac:dyDescent="0.2">
      <c r="A138" s="103"/>
      <c r="B138" s="111">
        <v>55</v>
      </c>
      <c r="C138" s="112" t="b">
        <v>0</v>
      </c>
      <c r="D138" s="107" t="str">
        <v>K8</v>
      </c>
      <c r="E138" s="108" t="str">
        <f t="shared" si="4"/>
        <v>HKDFUT1MK8_Quote</v>
      </c>
      <c r="F138" s="113" t="str">
        <f>_xll.qlSimpleQuote(E138,,PriceTickValue,Permanent,Trigger,ObjectOverwrite)</f>
        <v>HKDFUT1MK8_Quote#0001</v>
      </c>
      <c r="G138" s="70" t="str">
        <f>_xll.ohRangeRetrieveError(F138)</f>
        <v/>
      </c>
      <c r="H138" s="74"/>
    </row>
    <row r="139" spans="1:8" s="18" customFormat="1" x14ac:dyDescent="0.2">
      <c r="A139" s="103"/>
      <c r="B139" s="111">
        <v>56</v>
      </c>
      <c r="C139" s="112" t="b">
        <v>0</v>
      </c>
      <c r="D139" s="107" t="str">
        <v>M8</v>
      </c>
      <c r="E139" s="108" t="str">
        <f t="shared" si="4"/>
        <v>HKDFUT1MM8_Quote</v>
      </c>
      <c r="F139" s="113" t="str">
        <f>_xll.qlSimpleQuote(E139,,PriceTickValue,Permanent,Trigger,ObjectOverwrite)</f>
        <v>HKDFUT1MM8_Quote#0001</v>
      </c>
      <c r="G139" s="70" t="str">
        <f>_xll.ohRangeRetrieveError(F139)</f>
        <v/>
      </c>
      <c r="H139" s="74"/>
    </row>
    <row r="140" spans="1:8" s="18" customFormat="1" x14ac:dyDescent="0.2">
      <c r="A140" s="103"/>
      <c r="B140" s="111">
        <v>57</v>
      </c>
      <c r="C140" s="112" t="b">
        <v>0</v>
      </c>
      <c r="D140" s="107" t="str">
        <v>N8</v>
      </c>
      <c r="E140" s="108" t="str">
        <f t="shared" si="4"/>
        <v>HKDFUT1MN8_Quote</v>
      </c>
      <c r="F140" s="113" t="str">
        <f>_xll.qlSimpleQuote(E140,,PriceTickValue,Permanent,Trigger,ObjectOverwrite)</f>
        <v>HKDFUT1MN8_Quote#0001</v>
      </c>
      <c r="G140" s="70" t="str">
        <f>_xll.ohRangeRetrieveError(F140)</f>
        <v/>
      </c>
      <c r="H140" s="74"/>
    </row>
    <row r="141" spans="1:8" s="18" customFormat="1" x14ac:dyDescent="0.2">
      <c r="A141" s="103"/>
      <c r="B141" s="111">
        <v>58</v>
      </c>
      <c r="C141" s="112" t="b">
        <v>0</v>
      </c>
      <c r="D141" s="107" t="str">
        <v>Q8</v>
      </c>
      <c r="E141" s="108" t="str">
        <f t="shared" si="4"/>
        <v>HKDFUT1MQ8_Quote</v>
      </c>
      <c r="F141" s="113" t="str">
        <f>_xll.qlSimpleQuote(E141,,PriceTickValue,Permanent,Trigger,ObjectOverwrite)</f>
        <v>HKDFUT1MQ8_Quote#0001</v>
      </c>
      <c r="G141" s="70" t="str">
        <f>_xll.ohRangeRetrieveError(F141)</f>
        <v/>
      </c>
      <c r="H141" s="74"/>
    </row>
    <row r="142" spans="1:8" s="18" customFormat="1" x14ac:dyDescent="0.2">
      <c r="A142" s="103"/>
      <c r="B142" s="111">
        <v>59</v>
      </c>
      <c r="C142" s="112" t="b">
        <v>0</v>
      </c>
      <c r="D142" s="107" t="str">
        <v>U8</v>
      </c>
      <c r="E142" s="108" t="str">
        <f t="shared" si="4"/>
        <v>HKDFUT1MU8_Quote</v>
      </c>
      <c r="F142" s="113" t="str">
        <f>_xll.qlSimpleQuote(E142,,PriceTickValue,Permanent,Trigger,ObjectOverwrite)</f>
        <v>HKDFUT1MU8_Quote#0001</v>
      </c>
      <c r="G142" s="70" t="str">
        <f>_xll.ohRangeRetrieveError(F142)</f>
        <v/>
      </c>
      <c r="H142" s="74"/>
    </row>
    <row r="143" spans="1:8" s="18" customFormat="1" x14ac:dyDescent="0.2">
      <c r="A143" s="103"/>
      <c r="B143" s="111">
        <v>60</v>
      </c>
      <c r="C143" s="112" t="b">
        <v>0</v>
      </c>
      <c r="D143" s="107" t="str">
        <v>V8</v>
      </c>
      <c r="E143" s="108" t="str">
        <f t="shared" si="4"/>
        <v>HKDFUT1MV8_Quote</v>
      </c>
      <c r="F143" s="113" t="str">
        <f>_xll.qlSimpleQuote(E143,,PriceTickValue,Permanent,Trigger,ObjectOverwrite)</f>
        <v>HKDFUT1MV8_Quote#0001</v>
      </c>
      <c r="G143" s="70" t="str">
        <f>_xll.ohRangeRetrieveError(F143)</f>
        <v/>
      </c>
      <c r="H143" s="74"/>
    </row>
    <row r="144" spans="1:8" s="18" customFormat="1" x14ac:dyDescent="0.2">
      <c r="A144" s="103"/>
      <c r="B144" s="111">
        <v>61</v>
      </c>
      <c r="C144" s="112" t="b">
        <v>0</v>
      </c>
      <c r="D144" s="107" t="str">
        <v>X8</v>
      </c>
      <c r="E144" s="108" t="str">
        <f t="shared" si="4"/>
        <v>HKDFUT1MX8_Quote</v>
      </c>
      <c r="F144" s="113" t="str">
        <f>_xll.qlSimpleQuote(E144,,PriceTickValue,Permanent,Trigger,ObjectOverwrite)</f>
        <v>HKDFUT1MX8_Quote#0001</v>
      </c>
      <c r="G144" s="70" t="str">
        <f>_xll.ohRangeRetrieveError(F144)</f>
        <v/>
      </c>
      <c r="H144" s="74"/>
    </row>
    <row r="145" spans="1:8" s="18" customFormat="1" x14ac:dyDescent="0.2">
      <c r="A145" s="103"/>
      <c r="B145" s="111">
        <v>62</v>
      </c>
      <c r="C145" s="112" t="b">
        <v>0</v>
      </c>
      <c r="D145" s="107" t="str">
        <v>Z8</v>
      </c>
      <c r="E145" s="108" t="str">
        <f t="shared" si="4"/>
        <v>HKDFUT1MZ8_Quote</v>
      </c>
      <c r="F145" s="113" t="str">
        <f>_xll.qlSimpleQuote(E145,,PriceTickValue,Permanent,Trigger,ObjectOverwrite)</f>
        <v>HKDFUT1MZ8_Quote#0001</v>
      </c>
      <c r="G145" s="70" t="str">
        <f>_xll.ohRangeRetrieveError(F145)</f>
        <v/>
      </c>
      <c r="H145" s="74"/>
    </row>
    <row r="146" spans="1:8" s="18" customFormat="1" x14ac:dyDescent="0.2">
      <c r="A146" s="103"/>
      <c r="B146" s="111">
        <v>63</v>
      </c>
      <c r="C146" s="112" t="b">
        <v>0</v>
      </c>
      <c r="D146" s="107" t="str">
        <v>F9</v>
      </c>
      <c r="E146" s="108" t="str">
        <f t="shared" si="4"/>
        <v>HKDFUT1MF9_Quote</v>
      </c>
      <c r="F146" s="113" t="str">
        <f>_xll.qlSimpleQuote(E146,,PriceTickValue,Permanent,Trigger,ObjectOverwrite)</f>
        <v>HKDFUT1MF9_Quote#0001</v>
      </c>
      <c r="G146" s="70" t="str">
        <f>_xll.ohRangeRetrieveError(F146)</f>
        <v/>
      </c>
      <c r="H146" s="74"/>
    </row>
    <row r="147" spans="1:8" s="18" customFormat="1" x14ac:dyDescent="0.2">
      <c r="A147" s="103"/>
      <c r="B147" s="111">
        <v>64</v>
      </c>
      <c r="C147" s="112" t="b">
        <v>0</v>
      </c>
      <c r="D147" s="107" t="str">
        <v>G9</v>
      </c>
      <c r="E147" s="108" t="str">
        <f t="shared" si="4"/>
        <v>HKDFUT1MG9_Quote</v>
      </c>
      <c r="F147" s="113" t="str">
        <f>_xll.qlSimpleQuote(E147,,PriceTickValue,Permanent,Trigger,ObjectOverwrite)</f>
        <v>HKDFUT1MG9_Quote#0001</v>
      </c>
      <c r="G147" s="70" t="str">
        <f>_xll.ohRangeRetrieveError(F147)</f>
        <v/>
      </c>
      <c r="H147" s="74"/>
    </row>
    <row r="148" spans="1:8" s="18" customFormat="1" x14ac:dyDescent="0.2">
      <c r="A148" s="103"/>
      <c r="B148" s="111">
        <v>65</v>
      </c>
      <c r="C148" s="112" t="b">
        <v>0</v>
      </c>
      <c r="D148" s="107" t="str">
        <v>H9</v>
      </c>
      <c r="E148" s="108" t="str">
        <f t="shared" ref="E148:E179" si="5">Currency&amp;$D$82&amp;$E$82&amp;$D148&amp;QuoteSuffix</f>
        <v>HKDFUT1MH9_Quote</v>
      </c>
      <c r="F148" s="113" t="str">
        <f>_xll.qlSimpleQuote(E148,,PriceTickValue,Permanent,Trigger,ObjectOverwrite)</f>
        <v>HKDFUT1MH9_Quote#0001</v>
      </c>
      <c r="G148" s="70" t="str">
        <f>_xll.ohRangeRetrieveError(F148)</f>
        <v/>
      </c>
      <c r="H148" s="74"/>
    </row>
    <row r="149" spans="1:8" s="18" customFormat="1" x14ac:dyDescent="0.2">
      <c r="A149" s="103"/>
      <c r="B149" s="111">
        <v>66</v>
      </c>
      <c r="C149" s="112" t="b">
        <v>0</v>
      </c>
      <c r="D149" s="107" t="str">
        <v>J9</v>
      </c>
      <c r="E149" s="108" t="str">
        <f t="shared" si="5"/>
        <v>HKDFUT1MJ9_Quote</v>
      </c>
      <c r="F149" s="113" t="str">
        <f>_xll.qlSimpleQuote(E149,,PriceTickValue,Permanent,Trigger,ObjectOverwrite)</f>
        <v>HKDFUT1MJ9_Quote#0001</v>
      </c>
      <c r="G149" s="70" t="str">
        <f>_xll.ohRangeRetrieveError(F149)</f>
        <v/>
      </c>
      <c r="H149" s="74"/>
    </row>
    <row r="150" spans="1:8" s="18" customFormat="1" x14ac:dyDescent="0.2">
      <c r="A150" s="103"/>
      <c r="B150" s="111">
        <v>67</v>
      </c>
      <c r="C150" s="112" t="b">
        <v>0</v>
      </c>
      <c r="D150" s="107" t="str">
        <v>K9</v>
      </c>
      <c r="E150" s="108" t="str">
        <f t="shared" si="5"/>
        <v>HKDFUT1MK9_Quote</v>
      </c>
      <c r="F150" s="113" t="str">
        <f>_xll.qlSimpleQuote(E150,,PriceTickValue,Permanent,Trigger,ObjectOverwrite)</f>
        <v>HKDFUT1MK9_Quote#0001</v>
      </c>
      <c r="G150" s="70" t="str">
        <f>_xll.ohRangeRetrieveError(F150)</f>
        <v/>
      </c>
      <c r="H150" s="74"/>
    </row>
    <row r="151" spans="1:8" s="18" customFormat="1" x14ac:dyDescent="0.2">
      <c r="A151" s="103"/>
      <c r="B151" s="111">
        <v>68</v>
      </c>
      <c r="C151" s="112" t="b">
        <v>0</v>
      </c>
      <c r="D151" s="107" t="str">
        <v>M9</v>
      </c>
      <c r="E151" s="108" t="str">
        <f t="shared" si="5"/>
        <v>HKDFUT1MM9_Quote</v>
      </c>
      <c r="F151" s="113" t="str">
        <f>_xll.qlSimpleQuote(E151,,PriceTickValue,Permanent,Trigger,ObjectOverwrite)</f>
        <v>HKDFUT1MM9_Quote#0001</v>
      </c>
      <c r="G151" s="70" t="str">
        <f>_xll.ohRangeRetrieveError(F151)</f>
        <v/>
      </c>
      <c r="H151" s="74"/>
    </row>
    <row r="152" spans="1:8" s="18" customFormat="1" x14ac:dyDescent="0.2">
      <c r="A152" s="103"/>
      <c r="B152" s="111">
        <v>69</v>
      </c>
      <c r="C152" s="112" t="b">
        <v>0</v>
      </c>
      <c r="D152" s="107" t="str">
        <v>N9</v>
      </c>
      <c r="E152" s="108" t="str">
        <f t="shared" si="5"/>
        <v>HKDFUT1MN9_Quote</v>
      </c>
      <c r="F152" s="113" t="str">
        <f>_xll.qlSimpleQuote(E152,,PriceTickValue,Permanent,Trigger,ObjectOverwrite)</f>
        <v>HKDFUT1MN9_Quote#0001</v>
      </c>
      <c r="G152" s="70" t="str">
        <f>_xll.ohRangeRetrieveError(F152)</f>
        <v/>
      </c>
      <c r="H152" s="74"/>
    </row>
    <row r="153" spans="1:8" s="18" customFormat="1" x14ac:dyDescent="0.2">
      <c r="A153" s="103"/>
      <c r="B153" s="111">
        <v>70</v>
      </c>
      <c r="C153" s="112" t="b">
        <v>0</v>
      </c>
      <c r="D153" s="107" t="str">
        <v>Q9</v>
      </c>
      <c r="E153" s="108" t="str">
        <f t="shared" si="5"/>
        <v>HKDFUT1MQ9_Quote</v>
      </c>
      <c r="F153" s="113" t="str">
        <f>_xll.qlSimpleQuote(E153,,PriceTickValue,Permanent,Trigger,ObjectOverwrite)</f>
        <v>HKDFUT1MQ9_Quote#0001</v>
      </c>
      <c r="G153" s="70" t="str">
        <f>_xll.ohRangeRetrieveError(F153)</f>
        <v/>
      </c>
      <c r="H153" s="74"/>
    </row>
    <row r="154" spans="1:8" s="18" customFormat="1" x14ac:dyDescent="0.2">
      <c r="A154" s="103"/>
      <c r="B154" s="111">
        <v>71</v>
      </c>
      <c r="C154" s="112" t="b">
        <v>0</v>
      </c>
      <c r="D154" s="107" t="str">
        <v>U9</v>
      </c>
      <c r="E154" s="108" t="str">
        <f t="shared" si="5"/>
        <v>HKDFUT1MU9_Quote</v>
      </c>
      <c r="F154" s="113" t="str">
        <f>_xll.qlSimpleQuote(E154,,PriceTickValue,Permanent,Trigger,ObjectOverwrite)</f>
        <v>HKDFUT1MU9_Quote#0001</v>
      </c>
      <c r="G154" s="70" t="str">
        <f>_xll.ohRangeRetrieveError(F154)</f>
        <v/>
      </c>
      <c r="H154" s="74"/>
    </row>
    <row r="155" spans="1:8" s="18" customFormat="1" x14ac:dyDescent="0.2">
      <c r="A155" s="103"/>
      <c r="B155" s="111">
        <v>72</v>
      </c>
      <c r="C155" s="112" t="b">
        <v>0</v>
      </c>
      <c r="D155" s="107" t="str">
        <v>V9</v>
      </c>
      <c r="E155" s="108" t="str">
        <f t="shared" si="5"/>
        <v>HKDFUT1MV9_Quote</v>
      </c>
      <c r="F155" s="113" t="str">
        <f>_xll.qlSimpleQuote(E155,,PriceTickValue,Permanent,Trigger,ObjectOverwrite)</f>
        <v>HKDFUT1MV9_Quote#0001</v>
      </c>
      <c r="G155" s="70" t="str">
        <f>_xll.ohRangeRetrieveError(F155)</f>
        <v/>
      </c>
      <c r="H155" s="74"/>
    </row>
    <row r="156" spans="1:8" s="18" customFormat="1" x14ac:dyDescent="0.2">
      <c r="A156" s="103"/>
      <c r="B156" s="111">
        <v>73</v>
      </c>
      <c r="C156" s="112" t="b">
        <v>0</v>
      </c>
      <c r="D156" s="107" t="str">
        <v>X9</v>
      </c>
      <c r="E156" s="108" t="str">
        <f t="shared" si="5"/>
        <v>HKDFUT1MX9_Quote</v>
      </c>
      <c r="F156" s="113" t="str">
        <f>_xll.qlSimpleQuote(E156,,PriceTickValue,Permanent,Trigger,ObjectOverwrite)</f>
        <v>HKDFUT1MX9_Quote#0001</v>
      </c>
      <c r="G156" s="70" t="str">
        <f>_xll.ohRangeRetrieveError(F156)</f>
        <v/>
      </c>
      <c r="H156" s="74"/>
    </row>
    <row r="157" spans="1:8" s="18" customFormat="1" x14ac:dyDescent="0.2">
      <c r="A157" s="103"/>
      <c r="B157" s="111">
        <v>74</v>
      </c>
      <c r="C157" s="112" t="b">
        <v>0</v>
      </c>
      <c r="D157" s="107" t="str">
        <v>Z9</v>
      </c>
      <c r="E157" s="108" t="str">
        <f t="shared" si="5"/>
        <v>HKDFUT1MZ9_Quote</v>
      </c>
      <c r="F157" s="113" t="str">
        <f>_xll.qlSimpleQuote(E157,,PriceTickValue,Permanent,Trigger,ObjectOverwrite)</f>
        <v>HKDFUT1MZ9_Quote#0001</v>
      </c>
      <c r="G157" s="70" t="str">
        <f>_xll.ohRangeRetrieveError(F157)</f>
        <v/>
      </c>
      <c r="H157" s="74"/>
    </row>
    <row r="158" spans="1:8" s="18" customFormat="1" x14ac:dyDescent="0.2">
      <c r="A158" s="103"/>
      <c r="B158" s="111">
        <v>75</v>
      </c>
      <c r="C158" s="112" t="b">
        <v>0</v>
      </c>
      <c r="D158" s="107" t="str">
        <v>F0</v>
      </c>
      <c r="E158" s="108" t="str">
        <f t="shared" si="5"/>
        <v>HKDFUT1MF0_Quote</v>
      </c>
      <c r="F158" s="113" t="str">
        <f>_xll.qlSimpleQuote(E158,,PriceTickValue,Permanent,Trigger,ObjectOverwrite)</f>
        <v>HKDFUT1MF0_Quote#0001</v>
      </c>
      <c r="G158" s="70" t="str">
        <f>_xll.ohRangeRetrieveError(F158)</f>
        <v/>
      </c>
      <c r="H158" s="74"/>
    </row>
    <row r="159" spans="1:8" s="18" customFormat="1" x14ac:dyDescent="0.2">
      <c r="A159" s="103"/>
      <c r="B159" s="111">
        <v>76</v>
      </c>
      <c r="C159" s="112" t="b">
        <v>0</v>
      </c>
      <c r="D159" s="107" t="str">
        <v>G0</v>
      </c>
      <c r="E159" s="108" t="str">
        <f t="shared" si="5"/>
        <v>HKDFUT1MG0_Quote</v>
      </c>
      <c r="F159" s="113" t="str">
        <f>_xll.qlSimpleQuote(E159,,PriceTickValue,Permanent,Trigger,ObjectOverwrite)</f>
        <v>HKDFUT1MG0_Quote#0001</v>
      </c>
      <c r="G159" s="70" t="str">
        <f>_xll.ohRangeRetrieveError(F159)</f>
        <v/>
      </c>
      <c r="H159" s="74"/>
    </row>
    <row r="160" spans="1:8" s="18" customFormat="1" x14ac:dyDescent="0.2">
      <c r="A160" s="103"/>
      <c r="B160" s="111">
        <v>77</v>
      </c>
      <c r="C160" s="112" t="b">
        <v>0</v>
      </c>
      <c r="D160" s="107" t="str">
        <v>H0</v>
      </c>
      <c r="E160" s="108" t="str">
        <f t="shared" si="5"/>
        <v>HKDFUT1MH0_Quote</v>
      </c>
      <c r="F160" s="113" t="str">
        <f>_xll.qlSimpleQuote(E160,,PriceTickValue,Permanent,Trigger,ObjectOverwrite)</f>
        <v>HKDFUT1MH0_Quote#0001</v>
      </c>
      <c r="G160" s="70" t="str">
        <f>_xll.ohRangeRetrieveError(F160)</f>
        <v/>
      </c>
      <c r="H160" s="74"/>
    </row>
    <row r="161" spans="1:8" s="18" customFormat="1" x14ac:dyDescent="0.2">
      <c r="A161" s="103"/>
      <c r="B161" s="111">
        <v>78</v>
      </c>
      <c r="C161" s="112" t="b">
        <v>0</v>
      </c>
      <c r="D161" s="107" t="str">
        <v>J0</v>
      </c>
      <c r="E161" s="108" t="str">
        <f t="shared" si="5"/>
        <v>HKDFUT1MJ0_Quote</v>
      </c>
      <c r="F161" s="113" t="str">
        <f>_xll.qlSimpleQuote(E161,,PriceTickValue,Permanent,Trigger,ObjectOverwrite)</f>
        <v>HKDFUT1MJ0_Quote#0001</v>
      </c>
      <c r="G161" s="70" t="str">
        <f>_xll.ohRangeRetrieveError(F161)</f>
        <v/>
      </c>
      <c r="H161" s="74"/>
    </row>
    <row r="162" spans="1:8" s="18" customFormat="1" x14ac:dyDescent="0.2">
      <c r="A162" s="103"/>
      <c r="B162" s="111">
        <v>79</v>
      </c>
      <c r="C162" s="112" t="b">
        <v>0</v>
      </c>
      <c r="D162" s="107" t="str">
        <v>K0</v>
      </c>
      <c r="E162" s="108" t="str">
        <f t="shared" si="5"/>
        <v>HKDFUT1MK0_Quote</v>
      </c>
      <c r="F162" s="113" t="str">
        <f>_xll.qlSimpleQuote(E162,,PriceTickValue,Permanent,Trigger,ObjectOverwrite)</f>
        <v>HKDFUT1MK0_Quote#0001</v>
      </c>
      <c r="G162" s="70" t="str">
        <f>_xll.ohRangeRetrieveError(F162)</f>
        <v/>
      </c>
      <c r="H162" s="74"/>
    </row>
    <row r="163" spans="1:8" s="18" customFormat="1" x14ac:dyDescent="0.2">
      <c r="A163" s="103"/>
      <c r="B163" s="111">
        <v>80</v>
      </c>
      <c r="C163" s="112" t="b">
        <v>0</v>
      </c>
      <c r="D163" s="107" t="str">
        <v>M0</v>
      </c>
      <c r="E163" s="108" t="str">
        <f t="shared" si="5"/>
        <v>HKDFUT1MM0_Quote</v>
      </c>
      <c r="F163" s="113" t="str">
        <f>_xll.qlSimpleQuote(E163,,PriceTickValue,Permanent,Trigger,ObjectOverwrite)</f>
        <v>HKDFUT1MM0_Quote#0001</v>
      </c>
      <c r="G163" s="70" t="str">
        <f>_xll.ohRangeRetrieveError(F163)</f>
        <v/>
      </c>
      <c r="H163" s="74"/>
    </row>
    <row r="164" spans="1:8" s="18" customFormat="1" x14ac:dyDescent="0.2">
      <c r="A164" s="103"/>
      <c r="B164" s="111">
        <v>81</v>
      </c>
      <c r="C164" s="112" t="b">
        <v>0</v>
      </c>
      <c r="D164" s="107" t="str">
        <v>N0</v>
      </c>
      <c r="E164" s="108" t="str">
        <f t="shared" si="5"/>
        <v>HKDFUT1MN0_Quote</v>
      </c>
      <c r="F164" s="113" t="str">
        <f>_xll.qlSimpleQuote(E164,,PriceTickValue,Permanent,Trigger,ObjectOverwrite)</f>
        <v>HKDFUT1MN0_Quote#0001</v>
      </c>
      <c r="G164" s="70" t="str">
        <f>_xll.ohRangeRetrieveError(F164)</f>
        <v/>
      </c>
      <c r="H164" s="74"/>
    </row>
    <row r="165" spans="1:8" s="18" customFormat="1" x14ac:dyDescent="0.2">
      <c r="A165" s="103"/>
      <c r="B165" s="111">
        <v>82</v>
      </c>
      <c r="C165" s="112" t="b">
        <v>0</v>
      </c>
      <c r="D165" s="107" t="str">
        <v>Q0</v>
      </c>
      <c r="E165" s="108" t="str">
        <f t="shared" si="5"/>
        <v>HKDFUT1MQ0_Quote</v>
      </c>
      <c r="F165" s="113" t="str">
        <f>_xll.qlSimpleQuote(E165,,PriceTickValue,Permanent,Trigger,ObjectOverwrite)</f>
        <v>HKDFUT1MQ0_Quote#0001</v>
      </c>
      <c r="G165" s="70" t="str">
        <f>_xll.ohRangeRetrieveError(F165)</f>
        <v/>
      </c>
      <c r="H165" s="74"/>
    </row>
    <row r="166" spans="1:8" s="18" customFormat="1" x14ac:dyDescent="0.2">
      <c r="A166" s="103"/>
      <c r="B166" s="111">
        <v>83</v>
      </c>
      <c r="C166" s="112" t="b">
        <v>0</v>
      </c>
      <c r="D166" s="107" t="str">
        <v>U0</v>
      </c>
      <c r="E166" s="108" t="str">
        <f t="shared" si="5"/>
        <v>HKDFUT1MU0_Quote</v>
      </c>
      <c r="F166" s="113" t="str">
        <f>_xll.qlSimpleQuote(E166,,PriceTickValue,Permanent,Trigger,ObjectOverwrite)</f>
        <v>HKDFUT1MU0_Quote#0001</v>
      </c>
      <c r="G166" s="70" t="str">
        <f>_xll.ohRangeRetrieveError(F166)</f>
        <v/>
      </c>
      <c r="H166" s="74"/>
    </row>
    <row r="167" spans="1:8" s="18" customFormat="1" x14ac:dyDescent="0.2">
      <c r="A167" s="103"/>
      <c r="B167" s="111">
        <v>84</v>
      </c>
      <c r="C167" s="112" t="b">
        <v>0</v>
      </c>
      <c r="D167" s="107" t="str">
        <v>V0</v>
      </c>
      <c r="E167" s="108" t="str">
        <f t="shared" si="5"/>
        <v>HKDFUT1MV0_Quote</v>
      </c>
      <c r="F167" s="113" t="str">
        <f>_xll.qlSimpleQuote(E167,,PriceTickValue,Permanent,Trigger,ObjectOverwrite)</f>
        <v>HKDFUT1MV0_Quote#0001</v>
      </c>
      <c r="G167" s="70" t="str">
        <f>_xll.ohRangeRetrieveError(F167)</f>
        <v/>
      </c>
      <c r="H167" s="74"/>
    </row>
    <row r="168" spans="1:8" s="18" customFormat="1" x14ac:dyDescent="0.2">
      <c r="A168" s="103"/>
      <c r="B168" s="111">
        <v>85</v>
      </c>
      <c r="C168" s="112" t="b">
        <v>0</v>
      </c>
      <c r="D168" s="107" t="str">
        <v>X0</v>
      </c>
      <c r="E168" s="108" t="str">
        <f t="shared" si="5"/>
        <v>HKDFUT1MX0_Quote</v>
      </c>
      <c r="F168" s="113" t="str">
        <f>_xll.qlSimpleQuote(E168,,PriceTickValue,Permanent,Trigger,ObjectOverwrite)</f>
        <v>HKDFUT1MX0_Quote#0001</v>
      </c>
      <c r="G168" s="70" t="str">
        <f>_xll.ohRangeRetrieveError(F168)</f>
        <v/>
      </c>
      <c r="H168" s="74"/>
    </row>
    <row r="169" spans="1:8" s="18" customFormat="1" x14ac:dyDescent="0.2">
      <c r="A169" s="103"/>
      <c r="B169" s="111">
        <v>86</v>
      </c>
      <c r="C169" s="112" t="b">
        <v>0</v>
      </c>
      <c r="D169" s="107" t="str">
        <v>Z0</v>
      </c>
      <c r="E169" s="108" t="str">
        <f t="shared" si="5"/>
        <v>HKDFUT1MZ0_Quote</v>
      </c>
      <c r="F169" s="113" t="str">
        <f>_xll.qlSimpleQuote(E169,,PriceTickValue,Permanent,Trigger,ObjectOverwrite)</f>
        <v>HKDFUT1MZ0_Quote#0001</v>
      </c>
      <c r="G169" s="70" t="str">
        <f>_xll.ohRangeRetrieveError(F169)</f>
        <v/>
      </c>
      <c r="H169" s="74"/>
    </row>
    <row r="170" spans="1:8" s="18" customFormat="1" x14ac:dyDescent="0.2">
      <c r="A170" s="103"/>
      <c r="B170" s="111">
        <v>87</v>
      </c>
      <c r="C170" s="112" t="b">
        <v>0</v>
      </c>
      <c r="D170" s="107" t="str">
        <v>F1</v>
      </c>
      <c r="E170" s="108" t="str">
        <f t="shared" si="5"/>
        <v>HKDFUT1MF1_Quote</v>
      </c>
      <c r="F170" s="113" t="str">
        <f>_xll.qlSimpleQuote(E170,,PriceTickValue,Permanent,Trigger,ObjectOverwrite)</f>
        <v>HKDFUT1MF1_Quote#0001</v>
      </c>
      <c r="G170" s="70" t="str">
        <f>_xll.ohRangeRetrieveError(F170)</f>
        <v/>
      </c>
      <c r="H170" s="74"/>
    </row>
    <row r="171" spans="1:8" s="18" customFormat="1" x14ac:dyDescent="0.2">
      <c r="A171" s="103"/>
      <c r="B171" s="111">
        <v>88</v>
      </c>
      <c r="C171" s="112" t="b">
        <v>0</v>
      </c>
      <c r="D171" s="107" t="str">
        <v>G1</v>
      </c>
      <c r="E171" s="108" t="str">
        <f t="shared" si="5"/>
        <v>HKDFUT1MG1_Quote</v>
      </c>
      <c r="F171" s="113" t="str">
        <f>_xll.qlSimpleQuote(E171,,PriceTickValue,Permanent,Trigger,ObjectOverwrite)</f>
        <v>HKDFUT1MG1_Quote#0001</v>
      </c>
      <c r="G171" s="70" t="str">
        <f>_xll.ohRangeRetrieveError(F171)</f>
        <v/>
      </c>
      <c r="H171" s="74"/>
    </row>
    <row r="172" spans="1:8" s="18" customFormat="1" x14ac:dyDescent="0.2">
      <c r="A172" s="103"/>
      <c r="B172" s="111">
        <v>89</v>
      </c>
      <c r="C172" s="112" t="b">
        <v>0</v>
      </c>
      <c r="D172" s="107" t="str">
        <v>H1</v>
      </c>
      <c r="E172" s="108" t="str">
        <f t="shared" si="5"/>
        <v>HKDFUT1MH1_Quote</v>
      </c>
      <c r="F172" s="113" t="str">
        <f>_xll.qlSimpleQuote(E172,,PriceTickValue,Permanent,Trigger,ObjectOverwrite)</f>
        <v>HKDFUT1MH1_Quote#0001</v>
      </c>
      <c r="G172" s="70" t="str">
        <f>_xll.ohRangeRetrieveError(F172)</f>
        <v/>
      </c>
      <c r="H172" s="74"/>
    </row>
    <row r="173" spans="1:8" s="18" customFormat="1" x14ac:dyDescent="0.2">
      <c r="A173" s="103"/>
      <c r="B173" s="111">
        <v>90</v>
      </c>
      <c r="C173" s="112" t="b">
        <v>0</v>
      </c>
      <c r="D173" s="107" t="str">
        <v>J1</v>
      </c>
      <c r="E173" s="108" t="str">
        <f t="shared" si="5"/>
        <v>HKDFUT1MJ1_Quote</v>
      </c>
      <c r="F173" s="113" t="str">
        <f>_xll.qlSimpleQuote(E173,,PriceTickValue,Permanent,Trigger,ObjectOverwrite)</f>
        <v>HKDFUT1MJ1_Quote#0001</v>
      </c>
      <c r="G173" s="70" t="str">
        <f>_xll.ohRangeRetrieveError(F173)</f>
        <v/>
      </c>
      <c r="H173" s="74"/>
    </row>
    <row r="174" spans="1:8" s="18" customFormat="1" x14ac:dyDescent="0.2">
      <c r="A174" s="103"/>
      <c r="B174" s="111">
        <v>91</v>
      </c>
      <c r="C174" s="112" t="b">
        <v>0</v>
      </c>
      <c r="D174" s="107" t="str">
        <v>K1</v>
      </c>
      <c r="E174" s="108" t="str">
        <f t="shared" si="5"/>
        <v>HKDFUT1MK1_Quote</v>
      </c>
      <c r="F174" s="113" t="str">
        <f>_xll.qlSimpleQuote(E174,,PriceTickValue,Permanent,Trigger,ObjectOverwrite)</f>
        <v>HKDFUT1MK1_Quote#0001</v>
      </c>
      <c r="G174" s="70" t="str">
        <f>_xll.ohRangeRetrieveError(F174)</f>
        <v/>
      </c>
      <c r="H174" s="74"/>
    </row>
    <row r="175" spans="1:8" s="18" customFormat="1" x14ac:dyDescent="0.2">
      <c r="A175" s="103"/>
      <c r="B175" s="111">
        <v>92</v>
      </c>
      <c r="C175" s="112" t="b">
        <v>0</v>
      </c>
      <c r="D175" s="107" t="str">
        <v>M1</v>
      </c>
      <c r="E175" s="108" t="str">
        <f t="shared" si="5"/>
        <v>HKDFUT1MM1_Quote</v>
      </c>
      <c r="F175" s="113" t="str">
        <f>_xll.qlSimpleQuote(E175,,PriceTickValue,Permanent,Trigger,ObjectOverwrite)</f>
        <v>HKDFUT1MM1_Quote#0001</v>
      </c>
      <c r="G175" s="70" t="str">
        <f>_xll.ohRangeRetrieveError(F175)</f>
        <v/>
      </c>
      <c r="H175" s="74"/>
    </row>
    <row r="176" spans="1:8" s="18" customFormat="1" x14ac:dyDescent="0.2">
      <c r="A176" s="103"/>
      <c r="B176" s="111">
        <v>93</v>
      </c>
      <c r="C176" s="112" t="b">
        <v>0</v>
      </c>
      <c r="D176" s="107" t="str">
        <v>N1</v>
      </c>
      <c r="E176" s="108" t="str">
        <f t="shared" si="5"/>
        <v>HKDFUT1MN1_Quote</v>
      </c>
      <c r="F176" s="113" t="str">
        <f>_xll.qlSimpleQuote(E176,,PriceTickValue,Permanent,Trigger,ObjectOverwrite)</f>
        <v>HKDFUT1MN1_Quote#0001</v>
      </c>
      <c r="G176" s="70" t="str">
        <f>_xll.ohRangeRetrieveError(F176)</f>
        <v/>
      </c>
      <c r="H176" s="74"/>
    </row>
    <row r="177" spans="1:8" s="18" customFormat="1" x14ac:dyDescent="0.2">
      <c r="A177" s="103"/>
      <c r="B177" s="111">
        <v>94</v>
      </c>
      <c r="C177" s="112" t="b">
        <v>0</v>
      </c>
      <c r="D177" s="107" t="str">
        <v>Q1</v>
      </c>
      <c r="E177" s="108" t="str">
        <f t="shared" si="5"/>
        <v>HKDFUT1MQ1_Quote</v>
      </c>
      <c r="F177" s="113" t="str">
        <f>_xll.qlSimpleQuote(E177,,PriceTickValue,Permanent,Trigger,ObjectOverwrite)</f>
        <v>HKDFUT1MQ1_Quote#0001</v>
      </c>
      <c r="G177" s="70" t="str">
        <f>_xll.ohRangeRetrieveError(F177)</f>
        <v/>
      </c>
      <c r="H177" s="74"/>
    </row>
    <row r="178" spans="1:8" s="18" customFormat="1" x14ac:dyDescent="0.2">
      <c r="A178" s="103"/>
      <c r="B178" s="111">
        <v>95</v>
      </c>
      <c r="C178" s="112" t="b">
        <v>0</v>
      </c>
      <c r="D178" s="107" t="str">
        <v>U1</v>
      </c>
      <c r="E178" s="108" t="str">
        <f t="shared" si="5"/>
        <v>HKDFUT1MU1_Quote</v>
      </c>
      <c r="F178" s="113" t="str">
        <f>_xll.qlSimpleQuote(E178,,PriceTickValue,Permanent,Trigger,ObjectOverwrite)</f>
        <v>HKDFUT1MU1_Quote#0001</v>
      </c>
      <c r="G178" s="70" t="str">
        <f>_xll.ohRangeRetrieveError(F178)</f>
        <v/>
      </c>
      <c r="H178" s="74"/>
    </row>
    <row r="179" spans="1:8" s="18" customFormat="1" x14ac:dyDescent="0.2">
      <c r="A179" s="103"/>
      <c r="B179" s="111">
        <v>96</v>
      </c>
      <c r="C179" s="112" t="b">
        <v>0</v>
      </c>
      <c r="D179" s="107" t="str">
        <v>V1</v>
      </c>
      <c r="E179" s="108" t="str">
        <f t="shared" si="5"/>
        <v>HKDFUT1MV1_Quote</v>
      </c>
      <c r="F179" s="113" t="str">
        <f>_xll.qlSimpleQuote(E179,,PriceTickValue,Permanent,Trigger,ObjectOverwrite)</f>
        <v>HKDFUT1MV1_Quote#0001</v>
      </c>
      <c r="G179" s="70" t="str">
        <f>_xll.ohRangeRetrieveError(F179)</f>
        <v/>
      </c>
      <c r="H179" s="74"/>
    </row>
    <row r="180" spans="1:8" s="18" customFormat="1" x14ac:dyDescent="0.2">
      <c r="A180" s="103"/>
      <c r="B180" s="111">
        <v>97</v>
      </c>
      <c r="C180" s="112" t="b">
        <v>0</v>
      </c>
      <c r="D180" s="107" t="str">
        <v>X1</v>
      </c>
      <c r="E180" s="108" t="str">
        <f t="shared" ref="E180:E203" si="6">Currency&amp;$D$82&amp;$E$82&amp;$D180&amp;QuoteSuffix</f>
        <v>HKDFUT1MX1_Quote</v>
      </c>
      <c r="F180" s="113" t="str">
        <f>_xll.qlSimpleQuote(E180,,PriceTickValue,Permanent,Trigger,ObjectOverwrite)</f>
        <v>HKDFUT1MX1_Quote#0001</v>
      </c>
      <c r="G180" s="70" t="str">
        <f>_xll.ohRangeRetrieveError(F180)</f>
        <v/>
      </c>
      <c r="H180" s="74"/>
    </row>
    <row r="181" spans="1:8" s="18" customFormat="1" x14ac:dyDescent="0.2">
      <c r="A181" s="103"/>
      <c r="B181" s="111">
        <v>98</v>
      </c>
      <c r="C181" s="112" t="b">
        <v>0</v>
      </c>
      <c r="D181" s="107" t="str">
        <v>Z1</v>
      </c>
      <c r="E181" s="108" t="str">
        <f t="shared" si="6"/>
        <v>HKDFUT1MZ1_Quote</v>
      </c>
      <c r="F181" s="113" t="str">
        <f>_xll.qlSimpleQuote(E181,,PriceTickValue,Permanent,Trigger,ObjectOverwrite)</f>
        <v>HKDFUT1MZ1_Quote#0001</v>
      </c>
      <c r="G181" s="70" t="str">
        <f>_xll.ohRangeRetrieveError(F181)</f>
        <v/>
      </c>
      <c r="H181" s="74"/>
    </row>
    <row r="182" spans="1:8" s="18" customFormat="1" x14ac:dyDescent="0.2">
      <c r="A182" s="103"/>
      <c r="B182" s="111">
        <v>99</v>
      </c>
      <c r="C182" s="112" t="b">
        <v>0</v>
      </c>
      <c r="D182" s="107" t="str">
        <v>F2</v>
      </c>
      <c r="E182" s="108" t="str">
        <f t="shared" si="6"/>
        <v>HKDFUT1MF2_Quote</v>
      </c>
      <c r="F182" s="113" t="str">
        <f>_xll.qlSimpleQuote(E182,,PriceTickValue,Permanent,Trigger,ObjectOverwrite)</f>
        <v>HKDFUT1MF2_Quote#0001</v>
      </c>
      <c r="G182" s="70" t="str">
        <f>_xll.ohRangeRetrieveError(F182)</f>
        <v/>
      </c>
      <c r="H182" s="74"/>
    </row>
    <row r="183" spans="1:8" s="18" customFormat="1" x14ac:dyDescent="0.2">
      <c r="A183" s="103"/>
      <c r="B183" s="111">
        <v>100</v>
      </c>
      <c r="C183" s="112" t="b">
        <v>0</v>
      </c>
      <c r="D183" s="107" t="str">
        <v>G2</v>
      </c>
      <c r="E183" s="108" t="str">
        <f t="shared" si="6"/>
        <v>HKDFUT1MG2_Quote</v>
      </c>
      <c r="F183" s="113" t="str">
        <f>_xll.qlSimpleQuote(E183,,PriceTickValue,Permanent,Trigger,ObjectOverwrite)</f>
        <v>HKDFUT1MG2_Quote#0001</v>
      </c>
      <c r="G183" s="70" t="str">
        <f>_xll.ohRangeRetrieveError(F183)</f>
        <v/>
      </c>
      <c r="H183" s="74"/>
    </row>
    <row r="184" spans="1:8" s="18" customFormat="1" x14ac:dyDescent="0.2">
      <c r="A184" s="103"/>
      <c r="B184" s="111">
        <v>101</v>
      </c>
      <c r="C184" s="112" t="b">
        <v>0</v>
      </c>
      <c r="D184" s="107" t="str">
        <v>H2</v>
      </c>
      <c r="E184" s="108" t="str">
        <f t="shared" si="6"/>
        <v>HKDFUT1MH2_Quote</v>
      </c>
      <c r="F184" s="113" t="str">
        <f>_xll.qlSimpleQuote(E184,,PriceTickValue,Permanent,Trigger,ObjectOverwrite)</f>
        <v>HKDFUT1MH2_Quote#0001</v>
      </c>
      <c r="G184" s="70" t="str">
        <f>_xll.ohRangeRetrieveError(F184)</f>
        <v/>
      </c>
      <c r="H184" s="74"/>
    </row>
    <row r="185" spans="1:8" s="18" customFormat="1" x14ac:dyDescent="0.2">
      <c r="A185" s="103"/>
      <c r="B185" s="111">
        <v>102</v>
      </c>
      <c r="C185" s="112" t="b">
        <v>0</v>
      </c>
      <c r="D185" s="107" t="str">
        <v>J2</v>
      </c>
      <c r="E185" s="108" t="str">
        <f t="shared" si="6"/>
        <v>HKDFUT1MJ2_Quote</v>
      </c>
      <c r="F185" s="113" t="str">
        <f>_xll.qlSimpleQuote(E185,,PriceTickValue,Permanent,Trigger,ObjectOverwrite)</f>
        <v>HKDFUT1MJ2_Quote#0001</v>
      </c>
      <c r="G185" s="70" t="str">
        <f>_xll.ohRangeRetrieveError(F185)</f>
        <v/>
      </c>
      <c r="H185" s="74"/>
    </row>
    <row r="186" spans="1:8" s="18" customFormat="1" x14ac:dyDescent="0.2">
      <c r="A186" s="103"/>
      <c r="B186" s="111">
        <v>103</v>
      </c>
      <c r="C186" s="112" t="b">
        <v>0</v>
      </c>
      <c r="D186" s="107" t="str">
        <v>K2</v>
      </c>
      <c r="E186" s="108" t="str">
        <f t="shared" si="6"/>
        <v>HKDFUT1MK2_Quote</v>
      </c>
      <c r="F186" s="113" t="str">
        <f>_xll.qlSimpleQuote(E186,,PriceTickValue,Permanent,Trigger,ObjectOverwrite)</f>
        <v>HKDFUT1MK2_Quote#0001</v>
      </c>
      <c r="G186" s="70" t="str">
        <f>_xll.ohRangeRetrieveError(F186)</f>
        <v/>
      </c>
      <c r="H186" s="74"/>
    </row>
    <row r="187" spans="1:8" s="18" customFormat="1" x14ac:dyDescent="0.2">
      <c r="A187" s="103"/>
      <c r="B187" s="111">
        <v>104</v>
      </c>
      <c r="C187" s="112" t="b">
        <v>0</v>
      </c>
      <c r="D187" s="107" t="str">
        <v>M2</v>
      </c>
      <c r="E187" s="108" t="str">
        <f t="shared" si="6"/>
        <v>HKDFUT1MM2_Quote</v>
      </c>
      <c r="F187" s="113" t="str">
        <f>_xll.qlSimpleQuote(E187,,PriceTickValue,Permanent,Trigger,ObjectOverwrite)</f>
        <v>HKDFUT1MM2_Quote#0001</v>
      </c>
      <c r="G187" s="70" t="str">
        <f>_xll.ohRangeRetrieveError(F187)</f>
        <v/>
      </c>
      <c r="H187" s="74"/>
    </row>
    <row r="188" spans="1:8" s="18" customFormat="1" x14ac:dyDescent="0.2">
      <c r="A188" s="103"/>
      <c r="B188" s="111">
        <v>105</v>
      </c>
      <c r="C188" s="112" t="b">
        <v>0</v>
      </c>
      <c r="D188" s="107" t="str">
        <v>N2</v>
      </c>
      <c r="E188" s="108" t="str">
        <f t="shared" si="6"/>
        <v>HKDFUT1MN2_Quote</v>
      </c>
      <c r="F188" s="113" t="str">
        <f>_xll.qlSimpleQuote(E188,,PriceTickValue,Permanent,Trigger,ObjectOverwrite)</f>
        <v>HKDFUT1MN2_Quote#0001</v>
      </c>
      <c r="G188" s="70" t="str">
        <f>_xll.ohRangeRetrieveError(F188)</f>
        <v/>
      </c>
      <c r="H188" s="74"/>
    </row>
    <row r="189" spans="1:8" s="18" customFormat="1" x14ac:dyDescent="0.2">
      <c r="A189" s="103"/>
      <c r="B189" s="111">
        <v>106</v>
      </c>
      <c r="C189" s="112" t="b">
        <v>0</v>
      </c>
      <c r="D189" s="107" t="str">
        <v>Q2</v>
      </c>
      <c r="E189" s="108" t="str">
        <f t="shared" si="6"/>
        <v>HKDFUT1MQ2_Quote</v>
      </c>
      <c r="F189" s="113" t="str">
        <f>_xll.qlSimpleQuote(E189,,PriceTickValue,Permanent,Trigger,ObjectOverwrite)</f>
        <v>HKDFUT1MQ2_Quote#0001</v>
      </c>
      <c r="G189" s="70" t="str">
        <f>_xll.ohRangeRetrieveError(F189)</f>
        <v/>
      </c>
      <c r="H189" s="74"/>
    </row>
    <row r="190" spans="1:8" s="18" customFormat="1" x14ac:dyDescent="0.2">
      <c r="A190" s="103"/>
      <c r="B190" s="111">
        <v>107</v>
      </c>
      <c r="C190" s="112" t="b">
        <v>0</v>
      </c>
      <c r="D190" s="107" t="str">
        <v>U2</v>
      </c>
      <c r="E190" s="108" t="str">
        <f t="shared" si="6"/>
        <v>HKDFUT1MU2_Quote</v>
      </c>
      <c r="F190" s="113" t="str">
        <f>_xll.qlSimpleQuote(E190,,PriceTickValue,Permanent,Trigger,ObjectOverwrite)</f>
        <v>HKDFUT1MU2_Quote#0001</v>
      </c>
      <c r="G190" s="70" t="str">
        <f>_xll.ohRangeRetrieveError(F190)</f>
        <v/>
      </c>
      <c r="H190" s="74"/>
    </row>
    <row r="191" spans="1:8" s="18" customFormat="1" x14ac:dyDescent="0.2">
      <c r="A191" s="103"/>
      <c r="B191" s="111">
        <v>108</v>
      </c>
      <c r="C191" s="112" t="b">
        <v>0</v>
      </c>
      <c r="D191" s="107" t="str">
        <v>V2</v>
      </c>
      <c r="E191" s="108" t="str">
        <f t="shared" si="6"/>
        <v>HKDFUT1MV2_Quote</v>
      </c>
      <c r="F191" s="113" t="str">
        <f>_xll.qlSimpleQuote(E191,,PriceTickValue,Permanent,Trigger,ObjectOverwrite)</f>
        <v>HKDFUT1MV2_Quote#0001</v>
      </c>
      <c r="G191" s="70" t="str">
        <f>_xll.ohRangeRetrieveError(F191)</f>
        <v/>
      </c>
      <c r="H191" s="74"/>
    </row>
    <row r="192" spans="1:8" s="18" customFormat="1" x14ac:dyDescent="0.2">
      <c r="A192" s="103"/>
      <c r="B192" s="111">
        <v>109</v>
      </c>
      <c r="C192" s="112" t="b">
        <v>0</v>
      </c>
      <c r="D192" s="107" t="str">
        <v>X2</v>
      </c>
      <c r="E192" s="108" t="str">
        <f t="shared" si="6"/>
        <v>HKDFUT1MX2_Quote</v>
      </c>
      <c r="F192" s="113" t="str">
        <f>_xll.qlSimpleQuote(E192,,PriceTickValue,Permanent,Trigger,ObjectOverwrite)</f>
        <v>HKDFUT1MX2_Quote#0001</v>
      </c>
      <c r="G192" s="70" t="str">
        <f>_xll.ohRangeRetrieveError(F192)</f>
        <v/>
      </c>
      <c r="H192" s="74"/>
    </row>
    <row r="193" spans="1:8" s="18" customFormat="1" x14ac:dyDescent="0.2">
      <c r="A193" s="103"/>
      <c r="B193" s="111">
        <v>110</v>
      </c>
      <c r="C193" s="112" t="b">
        <v>0</v>
      </c>
      <c r="D193" s="107" t="str">
        <v>Z2</v>
      </c>
      <c r="E193" s="108" t="str">
        <f t="shared" si="6"/>
        <v>HKDFUT1MZ2_Quote</v>
      </c>
      <c r="F193" s="113" t="str">
        <f>_xll.qlSimpleQuote(E193,,PriceTickValue,Permanent,Trigger,ObjectOverwrite)</f>
        <v>HKDFUT1MZ2_Quote#0001</v>
      </c>
      <c r="G193" s="70" t="str">
        <f>_xll.ohRangeRetrieveError(F193)</f>
        <v/>
      </c>
      <c r="H193" s="74"/>
    </row>
    <row r="194" spans="1:8" s="18" customFormat="1" x14ac:dyDescent="0.2">
      <c r="A194" s="103"/>
      <c r="B194" s="111">
        <v>111</v>
      </c>
      <c r="C194" s="112" t="b">
        <v>0</v>
      </c>
      <c r="D194" s="107" t="str">
        <v>F3</v>
      </c>
      <c r="E194" s="108" t="str">
        <f t="shared" si="6"/>
        <v>HKDFUT1MF3_Quote</v>
      </c>
      <c r="F194" s="113" t="str">
        <f>_xll.qlSimpleQuote(E194,,PriceTickValue,Permanent,Trigger,ObjectOverwrite)</f>
        <v>HKDFUT1MF3_Quote#0001</v>
      </c>
      <c r="G194" s="70" t="str">
        <f>_xll.ohRangeRetrieveError(F194)</f>
        <v/>
      </c>
      <c r="H194" s="74"/>
    </row>
    <row r="195" spans="1:8" s="18" customFormat="1" x14ac:dyDescent="0.2">
      <c r="A195" s="103"/>
      <c r="B195" s="111">
        <v>112</v>
      </c>
      <c r="C195" s="112" t="b">
        <v>0</v>
      </c>
      <c r="D195" s="107" t="str">
        <v>G3</v>
      </c>
      <c r="E195" s="108" t="str">
        <f t="shared" si="6"/>
        <v>HKDFUT1MG3_Quote</v>
      </c>
      <c r="F195" s="113" t="str">
        <f>_xll.qlSimpleQuote(E195,,PriceTickValue,Permanent,Trigger,ObjectOverwrite)</f>
        <v>HKDFUT1MG3_Quote#0001</v>
      </c>
      <c r="G195" s="70" t="str">
        <f>_xll.ohRangeRetrieveError(F195)</f>
        <v/>
      </c>
      <c r="H195" s="74"/>
    </row>
    <row r="196" spans="1:8" s="18" customFormat="1" x14ac:dyDescent="0.2">
      <c r="A196" s="103"/>
      <c r="B196" s="111">
        <v>113</v>
      </c>
      <c r="C196" s="112" t="b">
        <v>0</v>
      </c>
      <c r="D196" s="107" t="str">
        <v>H3</v>
      </c>
      <c r="E196" s="108" t="str">
        <f t="shared" si="6"/>
        <v>HKDFUT1MH3_Quote</v>
      </c>
      <c r="F196" s="113" t="str">
        <f>_xll.qlSimpleQuote(E196,,PriceTickValue,Permanent,Trigger,ObjectOverwrite)</f>
        <v>HKDFUT1MH3_Quote#0001</v>
      </c>
      <c r="G196" s="70" t="str">
        <f>_xll.ohRangeRetrieveError(F196)</f>
        <v/>
      </c>
      <c r="H196" s="74"/>
    </row>
    <row r="197" spans="1:8" s="18" customFormat="1" x14ac:dyDescent="0.2">
      <c r="A197" s="103"/>
      <c r="B197" s="111">
        <v>114</v>
      </c>
      <c r="C197" s="112" t="b">
        <v>0</v>
      </c>
      <c r="D197" s="107" t="str">
        <v>J3</v>
      </c>
      <c r="E197" s="108" t="str">
        <f t="shared" si="6"/>
        <v>HKDFUT1MJ3_Quote</v>
      </c>
      <c r="F197" s="113" t="str">
        <f>_xll.qlSimpleQuote(E197,,PriceTickValue,Permanent,Trigger,ObjectOverwrite)</f>
        <v>HKDFUT1MJ3_Quote#0001</v>
      </c>
      <c r="G197" s="70" t="str">
        <f>_xll.ohRangeRetrieveError(F197)</f>
        <v/>
      </c>
      <c r="H197" s="74"/>
    </row>
    <row r="198" spans="1:8" s="18" customFormat="1" x14ac:dyDescent="0.2">
      <c r="A198" s="103"/>
      <c r="B198" s="111">
        <v>115</v>
      </c>
      <c r="C198" s="112" t="b">
        <v>0</v>
      </c>
      <c r="D198" s="107" t="str">
        <v>K3</v>
      </c>
      <c r="E198" s="108" t="str">
        <f t="shared" si="6"/>
        <v>HKDFUT1MK3_Quote</v>
      </c>
      <c r="F198" s="113" t="str">
        <f>_xll.qlSimpleQuote(E198,,PriceTickValue,Permanent,Trigger,ObjectOverwrite)</f>
        <v>HKDFUT1MK3_Quote#0001</v>
      </c>
      <c r="G198" s="70" t="str">
        <f>_xll.ohRangeRetrieveError(F198)</f>
        <v/>
      </c>
      <c r="H198" s="74"/>
    </row>
    <row r="199" spans="1:8" s="18" customFormat="1" x14ac:dyDescent="0.2">
      <c r="A199" s="103"/>
      <c r="B199" s="111">
        <v>116</v>
      </c>
      <c r="C199" s="112" t="b">
        <v>0</v>
      </c>
      <c r="D199" s="107" t="str">
        <v>M3</v>
      </c>
      <c r="E199" s="108" t="str">
        <f t="shared" si="6"/>
        <v>HKDFUT1MM3_Quote</v>
      </c>
      <c r="F199" s="113" t="str">
        <f>_xll.qlSimpleQuote(E199,,PriceTickValue,Permanent,Trigger,ObjectOverwrite)</f>
        <v>HKDFUT1MM3_Quote#0001</v>
      </c>
      <c r="G199" s="70" t="str">
        <f>_xll.ohRangeRetrieveError(F199)</f>
        <v/>
      </c>
      <c r="H199" s="74"/>
    </row>
    <row r="200" spans="1:8" s="18" customFormat="1" x14ac:dyDescent="0.2">
      <c r="A200" s="103"/>
      <c r="B200" s="111">
        <v>117</v>
      </c>
      <c r="C200" s="112" t="b">
        <v>0</v>
      </c>
      <c r="D200" s="107" t="str">
        <v>N3</v>
      </c>
      <c r="E200" s="108" t="str">
        <f t="shared" si="6"/>
        <v>HKDFUT1MN3_Quote</v>
      </c>
      <c r="F200" s="113" t="str">
        <f>_xll.qlSimpleQuote(E200,,PriceTickValue,Permanent,Trigger,ObjectOverwrite)</f>
        <v>HKDFUT1MN3_Quote#0001</v>
      </c>
      <c r="G200" s="70" t="str">
        <f>_xll.ohRangeRetrieveError(F200)</f>
        <v/>
      </c>
      <c r="H200" s="74"/>
    </row>
    <row r="201" spans="1:8" s="18" customFormat="1" x14ac:dyDescent="0.2">
      <c r="A201" s="103"/>
      <c r="B201" s="111">
        <v>118</v>
      </c>
      <c r="C201" s="112" t="b">
        <v>0</v>
      </c>
      <c r="D201" s="107" t="str">
        <v>Q3</v>
      </c>
      <c r="E201" s="108" t="str">
        <f t="shared" si="6"/>
        <v>HKDFUT1MQ3_Quote</v>
      </c>
      <c r="F201" s="113" t="str">
        <f>_xll.qlSimpleQuote(E201,,PriceTickValue,Permanent,Trigger,ObjectOverwrite)</f>
        <v>HKDFUT1MQ3_Quote#0001</v>
      </c>
      <c r="G201" s="70" t="str">
        <f>_xll.ohRangeRetrieveError(F201)</f>
        <v/>
      </c>
      <c r="H201" s="74"/>
    </row>
    <row r="202" spans="1:8" s="18" customFormat="1" x14ac:dyDescent="0.2">
      <c r="A202" s="103"/>
      <c r="B202" s="111">
        <v>119</v>
      </c>
      <c r="C202" s="112" t="b">
        <v>0</v>
      </c>
      <c r="D202" s="107" t="str">
        <v>U3</v>
      </c>
      <c r="E202" s="108" t="str">
        <f t="shared" si="6"/>
        <v>HKDFUT1MU3_Quote</v>
      </c>
      <c r="F202" s="113" t="str">
        <f>_xll.qlSimpleQuote(E202,,PriceTickValue,Permanent,Trigger,ObjectOverwrite)</f>
        <v>HKDFUT1MU3_Quote#0001</v>
      </c>
      <c r="G202" s="70" t="str">
        <f>_xll.ohRangeRetrieveError(F202)</f>
        <v/>
      </c>
      <c r="H202" s="74"/>
    </row>
    <row r="203" spans="1:8" s="18" customFormat="1" x14ac:dyDescent="0.2">
      <c r="A203" s="103"/>
      <c r="B203" s="111">
        <v>120</v>
      </c>
      <c r="C203" s="112" t="b">
        <v>0</v>
      </c>
      <c r="D203" s="107" t="str">
        <v>V3</v>
      </c>
      <c r="E203" s="108" t="str">
        <f t="shared" si="6"/>
        <v>HKDFUT1MV3_Quote</v>
      </c>
      <c r="F203" s="113" t="str">
        <f>_xll.qlSimpleQuote(E203,,PriceTickValue,Permanent,Trigger,ObjectOverwrite)</f>
        <v>HKDFUT1MV3_Quote#0001</v>
      </c>
      <c r="G203" s="70" t="str">
        <f>_xll.ohRangeRetrieveError(F203)</f>
        <v/>
      </c>
      <c r="H203" s="74"/>
    </row>
    <row r="204" spans="1:8" s="18" customFormat="1" ht="12" thickBot="1" x14ac:dyDescent="0.25">
      <c r="A204" s="114"/>
      <c r="B204" s="95"/>
      <c r="C204" s="95"/>
      <c r="D204" s="95"/>
      <c r="E204" s="95"/>
      <c r="F204" s="95"/>
      <c r="G204" s="95"/>
      <c r="H204" s="97"/>
    </row>
    <row r="205" spans="1:8" s="18" customFormat="1" x14ac:dyDescent="0.2"/>
    <row r="206" spans="1:8" ht="12" thickBot="1" x14ac:dyDescent="0.25"/>
    <row r="207" spans="1:8" s="18" customFormat="1" x14ac:dyDescent="0.2">
      <c r="A207" s="98"/>
      <c r="B207" s="99"/>
      <c r="C207" s="99"/>
      <c r="D207" s="32" t="s">
        <v>111</v>
      </c>
      <c r="E207" s="32" t="s">
        <v>116</v>
      </c>
      <c r="F207" s="100"/>
      <c r="G207" s="100"/>
      <c r="H207" s="101"/>
    </row>
    <row r="208" spans="1:8" s="18" customFormat="1" x14ac:dyDescent="0.2">
      <c r="A208" s="102"/>
      <c r="B208" s="20" t="s">
        <v>113</v>
      </c>
      <c r="C208" s="21" t="s">
        <v>114</v>
      </c>
      <c r="D208" s="21" t="s">
        <v>115</v>
      </c>
      <c r="E208" s="22" t="str">
        <f>Currency&amp;"_010_"&amp;$D$207&amp;$E$207&amp;".xml"</f>
        <v>HKD_010_FUT3M.xml</v>
      </c>
      <c r="F208" s="23">
        <f ca="1">IF(Serialize,_xll.ohObjectSave(F209:F328,SerializationPath&amp;E208,FileOverwrite,,Serialize),"---")</f>
        <v>120</v>
      </c>
      <c r="G208" s="66" t="str">
        <f ca="1">_xll.ohRangeRetrieveError(F208)</f>
        <v/>
      </c>
      <c r="H208" s="74"/>
    </row>
    <row r="209" spans="1:8" s="18" customFormat="1" x14ac:dyDescent="0.2">
      <c r="A209" s="103"/>
      <c r="B209" s="104">
        <v>1</v>
      </c>
      <c r="C209" s="105" t="b">
        <v>0</v>
      </c>
      <c r="D209" s="106" t="str">
        <f t="array" ref="D209:D328">_xll.qlIMMNextCodes(_xll.qlSettingsEvaluationDate(Trigger)-1,$C209:$C328)</f>
        <v>X3</v>
      </c>
      <c r="E209" s="108" t="str">
        <f t="shared" ref="E209:E240" si="7">Currency&amp;$D$207&amp;$E$207&amp;$D209&amp;QuoteSuffix</f>
        <v>HKDFUT3MX3_Quote</v>
      </c>
      <c r="F209" s="109" t="str">
        <f>_xll.qlSimpleQuote(E209,,PriceTickValue,Permanent,Trigger,ObjectOverwrite)</f>
        <v>HKDFUT3MX3_Quote#0001</v>
      </c>
      <c r="G209" s="110" t="str">
        <f>_xll.ohRangeRetrieveError(F209)</f>
        <v/>
      </c>
      <c r="H209" s="74"/>
    </row>
    <row r="210" spans="1:8" s="18" customFormat="1" x14ac:dyDescent="0.2">
      <c r="A210" s="103"/>
      <c r="B210" s="111">
        <v>2</v>
      </c>
      <c r="C210" s="112" t="b">
        <v>0</v>
      </c>
      <c r="D210" s="107" t="str">
        <v>Z3</v>
      </c>
      <c r="E210" s="108" t="str">
        <f t="shared" si="7"/>
        <v>HKDFUT3MZ3_Quote</v>
      </c>
      <c r="F210" s="113" t="str">
        <f>_xll.qlSimpleQuote(E210,,PriceTickValue,Permanent,Trigger,ObjectOverwrite)</f>
        <v>HKDFUT3MZ3_Quote#0001</v>
      </c>
      <c r="G210" s="70" t="str">
        <f>_xll.ohRangeRetrieveError(F210)</f>
        <v/>
      </c>
      <c r="H210" s="74"/>
    </row>
    <row r="211" spans="1:8" s="18" customFormat="1" x14ac:dyDescent="0.2">
      <c r="A211" s="103"/>
      <c r="B211" s="111">
        <v>3</v>
      </c>
      <c r="C211" s="112" t="b">
        <v>0</v>
      </c>
      <c r="D211" s="107" t="str">
        <v>F4</v>
      </c>
      <c r="E211" s="108" t="str">
        <f t="shared" si="7"/>
        <v>HKDFUT3MF4_Quote</v>
      </c>
      <c r="F211" s="113" t="str">
        <f>_xll.qlSimpleQuote(E211,,PriceTickValue,Permanent,Trigger,ObjectOverwrite)</f>
        <v>HKDFUT3MF4_Quote#0001</v>
      </c>
      <c r="G211" s="70" t="str">
        <f>_xll.ohRangeRetrieveError(F211)</f>
        <v/>
      </c>
      <c r="H211" s="74"/>
    </row>
    <row r="212" spans="1:8" s="18" customFormat="1" x14ac:dyDescent="0.2">
      <c r="A212" s="103"/>
      <c r="B212" s="111">
        <v>4</v>
      </c>
      <c r="C212" s="112" t="b">
        <v>0</v>
      </c>
      <c r="D212" s="107" t="str">
        <v>G4</v>
      </c>
      <c r="E212" s="108" t="str">
        <f t="shared" si="7"/>
        <v>HKDFUT3MG4_Quote</v>
      </c>
      <c r="F212" s="113" t="str">
        <f>_xll.qlSimpleQuote(E212,,PriceTickValue,Permanent,Trigger,ObjectOverwrite)</f>
        <v>HKDFUT3MG4_Quote#0001</v>
      </c>
      <c r="G212" s="70" t="str">
        <f>_xll.ohRangeRetrieveError(F212)</f>
        <v/>
      </c>
      <c r="H212" s="74"/>
    </row>
    <row r="213" spans="1:8" s="18" customFormat="1" x14ac:dyDescent="0.2">
      <c r="A213" s="103"/>
      <c r="B213" s="111">
        <v>5</v>
      </c>
      <c r="C213" s="112" t="b">
        <v>0</v>
      </c>
      <c r="D213" s="107" t="str">
        <v>H4</v>
      </c>
      <c r="E213" s="108" t="str">
        <f t="shared" si="7"/>
        <v>HKDFUT3MH4_Quote</v>
      </c>
      <c r="F213" s="113" t="str">
        <f>_xll.qlSimpleQuote(E213,,PriceTickValue,Permanent,Trigger,ObjectOverwrite)</f>
        <v>HKDFUT3MH4_Quote#0001</v>
      </c>
      <c r="G213" s="70" t="str">
        <f>_xll.ohRangeRetrieveError(F213)</f>
        <v/>
      </c>
      <c r="H213" s="74"/>
    </row>
    <row r="214" spans="1:8" s="18" customFormat="1" x14ac:dyDescent="0.2">
      <c r="A214" s="103"/>
      <c r="B214" s="111">
        <v>6</v>
      </c>
      <c r="C214" s="112" t="b">
        <v>0</v>
      </c>
      <c r="D214" s="107" t="str">
        <v>J4</v>
      </c>
      <c r="E214" s="108" t="str">
        <f t="shared" si="7"/>
        <v>HKDFUT3MJ4_Quote</v>
      </c>
      <c r="F214" s="113" t="str">
        <f>_xll.qlSimpleQuote(E214,,PriceTickValue,Permanent,Trigger,ObjectOverwrite)</f>
        <v>HKDFUT3MJ4_Quote#0001</v>
      </c>
      <c r="G214" s="70" t="str">
        <f>_xll.ohRangeRetrieveError(F214)</f>
        <v/>
      </c>
      <c r="H214" s="74"/>
    </row>
    <row r="215" spans="1:8" s="18" customFormat="1" x14ac:dyDescent="0.2">
      <c r="A215" s="103"/>
      <c r="B215" s="111">
        <v>7</v>
      </c>
      <c r="C215" s="112" t="b">
        <v>0</v>
      </c>
      <c r="D215" s="107" t="str">
        <v>K4</v>
      </c>
      <c r="E215" s="108" t="str">
        <f t="shared" si="7"/>
        <v>HKDFUT3MK4_Quote</v>
      </c>
      <c r="F215" s="113" t="str">
        <f>_xll.qlSimpleQuote(E215,,PriceTickValue,Permanent,Trigger,ObjectOverwrite)</f>
        <v>HKDFUT3MK4_Quote#0001</v>
      </c>
      <c r="G215" s="70" t="str">
        <f>_xll.ohRangeRetrieveError(F215)</f>
        <v/>
      </c>
      <c r="H215" s="74"/>
    </row>
    <row r="216" spans="1:8" s="18" customFormat="1" x14ac:dyDescent="0.2">
      <c r="A216" s="103"/>
      <c r="B216" s="111">
        <v>8</v>
      </c>
      <c r="C216" s="112" t="b">
        <v>0</v>
      </c>
      <c r="D216" s="107" t="str">
        <v>M4</v>
      </c>
      <c r="E216" s="108" t="str">
        <f t="shared" si="7"/>
        <v>HKDFUT3MM4_Quote</v>
      </c>
      <c r="F216" s="113" t="str">
        <f>_xll.qlSimpleQuote(E216,,PriceTickValue,Permanent,Trigger,ObjectOverwrite)</f>
        <v>HKDFUT3MM4_Quote#0001</v>
      </c>
      <c r="G216" s="70" t="str">
        <f>_xll.ohRangeRetrieveError(F216)</f>
        <v/>
      </c>
      <c r="H216" s="74"/>
    </row>
    <row r="217" spans="1:8" s="18" customFormat="1" x14ac:dyDescent="0.2">
      <c r="A217" s="103"/>
      <c r="B217" s="111">
        <v>9</v>
      </c>
      <c r="C217" s="112" t="b">
        <v>0</v>
      </c>
      <c r="D217" s="107" t="str">
        <v>N4</v>
      </c>
      <c r="E217" s="108" t="str">
        <f t="shared" si="7"/>
        <v>HKDFUT3MN4_Quote</v>
      </c>
      <c r="F217" s="113" t="str">
        <f>_xll.qlSimpleQuote(E217,,PriceTickValue,Permanent,Trigger,ObjectOverwrite)</f>
        <v>HKDFUT3MN4_Quote#0001</v>
      </c>
      <c r="G217" s="70" t="str">
        <f>_xll.ohRangeRetrieveError(F217)</f>
        <v/>
      </c>
      <c r="H217" s="74"/>
    </row>
    <row r="218" spans="1:8" s="18" customFormat="1" x14ac:dyDescent="0.2">
      <c r="A218" s="103"/>
      <c r="B218" s="111">
        <v>10</v>
      </c>
      <c r="C218" s="112" t="b">
        <v>0</v>
      </c>
      <c r="D218" s="107" t="str">
        <v>Q4</v>
      </c>
      <c r="E218" s="108" t="str">
        <f t="shared" si="7"/>
        <v>HKDFUT3MQ4_Quote</v>
      </c>
      <c r="F218" s="113" t="str">
        <f>_xll.qlSimpleQuote(E218,,PriceTickValue,Permanent,Trigger,ObjectOverwrite)</f>
        <v>HKDFUT3MQ4_Quote#0001</v>
      </c>
      <c r="G218" s="70" t="str">
        <f>_xll.ohRangeRetrieveError(F218)</f>
        <v/>
      </c>
      <c r="H218" s="74"/>
    </row>
    <row r="219" spans="1:8" s="18" customFormat="1" x14ac:dyDescent="0.2">
      <c r="A219" s="103"/>
      <c r="B219" s="111">
        <v>11</v>
      </c>
      <c r="C219" s="112" t="b">
        <v>0</v>
      </c>
      <c r="D219" s="107" t="str">
        <v>U4</v>
      </c>
      <c r="E219" s="108" t="str">
        <f t="shared" si="7"/>
        <v>HKDFUT3MU4_Quote</v>
      </c>
      <c r="F219" s="113" t="str">
        <f>_xll.qlSimpleQuote(E219,,PriceTickValue,Permanent,Trigger,ObjectOverwrite)</f>
        <v>HKDFUT3MU4_Quote#0001</v>
      </c>
      <c r="G219" s="70" t="str">
        <f>_xll.ohRangeRetrieveError(F219)</f>
        <v/>
      </c>
      <c r="H219" s="74"/>
    </row>
    <row r="220" spans="1:8" s="18" customFormat="1" x14ac:dyDescent="0.2">
      <c r="A220" s="103"/>
      <c r="B220" s="111">
        <v>12</v>
      </c>
      <c r="C220" s="112" t="b">
        <v>0</v>
      </c>
      <c r="D220" s="107" t="str">
        <v>V4</v>
      </c>
      <c r="E220" s="108" t="str">
        <f t="shared" si="7"/>
        <v>HKDFUT3MV4_Quote</v>
      </c>
      <c r="F220" s="113" t="str">
        <f>_xll.qlSimpleQuote(E220,,PriceTickValue,Permanent,Trigger,ObjectOverwrite)</f>
        <v>HKDFUT3MV4_Quote#0001</v>
      </c>
      <c r="G220" s="70" t="str">
        <f>_xll.ohRangeRetrieveError(F220)</f>
        <v/>
      </c>
      <c r="H220" s="74"/>
    </row>
    <row r="221" spans="1:8" s="18" customFormat="1" x14ac:dyDescent="0.2">
      <c r="A221" s="103"/>
      <c r="B221" s="111">
        <v>13</v>
      </c>
      <c r="C221" s="112" t="b">
        <v>0</v>
      </c>
      <c r="D221" s="107" t="str">
        <v>X4</v>
      </c>
      <c r="E221" s="108" t="str">
        <f t="shared" si="7"/>
        <v>HKDFUT3MX4_Quote</v>
      </c>
      <c r="F221" s="113" t="str">
        <f>_xll.qlSimpleQuote(E221,,PriceTickValue,Permanent,Trigger,ObjectOverwrite)</f>
        <v>HKDFUT3MX4_Quote#0001</v>
      </c>
      <c r="G221" s="70" t="str">
        <f>_xll.ohRangeRetrieveError(F221)</f>
        <v/>
      </c>
      <c r="H221" s="74"/>
    </row>
    <row r="222" spans="1:8" s="18" customFormat="1" x14ac:dyDescent="0.2">
      <c r="A222" s="103"/>
      <c r="B222" s="111">
        <v>14</v>
      </c>
      <c r="C222" s="112" t="b">
        <v>0</v>
      </c>
      <c r="D222" s="107" t="str">
        <v>Z4</v>
      </c>
      <c r="E222" s="108" t="str">
        <f t="shared" si="7"/>
        <v>HKDFUT3MZ4_Quote</v>
      </c>
      <c r="F222" s="113" t="str">
        <f>_xll.qlSimpleQuote(E222,,PriceTickValue,Permanent,Trigger,ObjectOverwrite)</f>
        <v>HKDFUT3MZ4_Quote#0001</v>
      </c>
      <c r="G222" s="70" t="str">
        <f>_xll.ohRangeRetrieveError(F222)</f>
        <v/>
      </c>
      <c r="H222" s="74"/>
    </row>
    <row r="223" spans="1:8" s="18" customFormat="1" x14ac:dyDescent="0.2">
      <c r="A223" s="103"/>
      <c r="B223" s="111">
        <v>15</v>
      </c>
      <c r="C223" s="112" t="b">
        <v>0</v>
      </c>
      <c r="D223" s="107" t="str">
        <v>F5</v>
      </c>
      <c r="E223" s="108" t="str">
        <f t="shared" si="7"/>
        <v>HKDFUT3MF5_Quote</v>
      </c>
      <c r="F223" s="113" t="str">
        <f>_xll.qlSimpleQuote(E223,,PriceTickValue,Permanent,Trigger,ObjectOverwrite)</f>
        <v>HKDFUT3MF5_Quote#0001</v>
      </c>
      <c r="G223" s="70" t="str">
        <f>_xll.ohRangeRetrieveError(F223)</f>
        <v/>
      </c>
      <c r="H223" s="74"/>
    </row>
    <row r="224" spans="1:8" s="18" customFormat="1" x14ac:dyDescent="0.2">
      <c r="A224" s="103"/>
      <c r="B224" s="111">
        <v>16</v>
      </c>
      <c r="C224" s="112" t="b">
        <v>0</v>
      </c>
      <c r="D224" s="107" t="str">
        <v>G5</v>
      </c>
      <c r="E224" s="108" t="str">
        <f t="shared" si="7"/>
        <v>HKDFUT3MG5_Quote</v>
      </c>
      <c r="F224" s="113" t="str">
        <f>_xll.qlSimpleQuote(E224,,PriceTickValue,Permanent,Trigger,ObjectOverwrite)</f>
        <v>HKDFUT3MG5_Quote#0001</v>
      </c>
      <c r="G224" s="70" t="str">
        <f>_xll.ohRangeRetrieveError(F224)</f>
        <v/>
      </c>
      <c r="H224" s="74"/>
    </row>
    <row r="225" spans="1:8" s="18" customFormat="1" x14ac:dyDescent="0.2">
      <c r="A225" s="103"/>
      <c r="B225" s="111">
        <v>17</v>
      </c>
      <c r="C225" s="112" t="b">
        <v>0</v>
      </c>
      <c r="D225" s="107" t="str">
        <v>H5</v>
      </c>
      <c r="E225" s="108" t="str">
        <f t="shared" si="7"/>
        <v>HKDFUT3MH5_Quote</v>
      </c>
      <c r="F225" s="113" t="str">
        <f>_xll.qlSimpleQuote(E225,,PriceTickValue,Permanent,Trigger,ObjectOverwrite)</f>
        <v>HKDFUT3MH5_Quote#0001</v>
      </c>
      <c r="G225" s="70" t="str">
        <f>_xll.ohRangeRetrieveError(F225)</f>
        <v/>
      </c>
      <c r="H225" s="74"/>
    </row>
    <row r="226" spans="1:8" s="18" customFormat="1" x14ac:dyDescent="0.2">
      <c r="A226" s="103"/>
      <c r="B226" s="111">
        <v>18</v>
      </c>
      <c r="C226" s="112" t="b">
        <v>0</v>
      </c>
      <c r="D226" s="107" t="str">
        <v>J5</v>
      </c>
      <c r="E226" s="108" t="str">
        <f t="shared" si="7"/>
        <v>HKDFUT3MJ5_Quote</v>
      </c>
      <c r="F226" s="113" t="str">
        <f>_xll.qlSimpleQuote(E226,,PriceTickValue,Permanent,Trigger,ObjectOverwrite)</f>
        <v>HKDFUT3MJ5_Quote#0001</v>
      </c>
      <c r="G226" s="70" t="str">
        <f>_xll.ohRangeRetrieveError(F226)</f>
        <v/>
      </c>
      <c r="H226" s="74"/>
    </row>
    <row r="227" spans="1:8" s="18" customFormat="1" x14ac:dyDescent="0.2">
      <c r="A227" s="103"/>
      <c r="B227" s="111">
        <v>19</v>
      </c>
      <c r="C227" s="112" t="b">
        <v>0</v>
      </c>
      <c r="D227" s="107" t="str">
        <v>K5</v>
      </c>
      <c r="E227" s="108" t="str">
        <f t="shared" si="7"/>
        <v>HKDFUT3MK5_Quote</v>
      </c>
      <c r="F227" s="113" t="str">
        <f>_xll.qlSimpleQuote(E227,,PriceTickValue,Permanent,Trigger,ObjectOverwrite)</f>
        <v>HKDFUT3MK5_Quote#0001</v>
      </c>
      <c r="G227" s="70" t="str">
        <f>_xll.ohRangeRetrieveError(F227)</f>
        <v/>
      </c>
      <c r="H227" s="74"/>
    </row>
    <row r="228" spans="1:8" s="18" customFormat="1" x14ac:dyDescent="0.2">
      <c r="A228" s="103"/>
      <c r="B228" s="111">
        <v>20</v>
      </c>
      <c r="C228" s="112" t="b">
        <v>0</v>
      </c>
      <c r="D228" s="107" t="str">
        <v>M5</v>
      </c>
      <c r="E228" s="108" t="str">
        <f t="shared" si="7"/>
        <v>HKDFUT3MM5_Quote</v>
      </c>
      <c r="F228" s="113" t="str">
        <f>_xll.qlSimpleQuote(E228,,PriceTickValue,Permanent,Trigger,ObjectOverwrite)</f>
        <v>HKDFUT3MM5_Quote#0001</v>
      </c>
      <c r="G228" s="70" t="str">
        <f>_xll.ohRangeRetrieveError(F228)</f>
        <v/>
      </c>
      <c r="H228" s="74"/>
    </row>
    <row r="229" spans="1:8" s="18" customFormat="1" x14ac:dyDescent="0.2">
      <c r="A229" s="103"/>
      <c r="B229" s="111">
        <v>21</v>
      </c>
      <c r="C229" s="112" t="b">
        <v>0</v>
      </c>
      <c r="D229" s="107" t="str">
        <v>N5</v>
      </c>
      <c r="E229" s="108" t="str">
        <f t="shared" si="7"/>
        <v>HKDFUT3MN5_Quote</v>
      </c>
      <c r="F229" s="113" t="str">
        <f>_xll.qlSimpleQuote(E229,,PriceTickValue,Permanent,Trigger,ObjectOverwrite)</f>
        <v>HKDFUT3MN5_Quote#0001</v>
      </c>
      <c r="G229" s="70" t="str">
        <f>_xll.ohRangeRetrieveError(F229)</f>
        <v/>
      </c>
      <c r="H229" s="74"/>
    </row>
    <row r="230" spans="1:8" s="18" customFormat="1" x14ac:dyDescent="0.2">
      <c r="A230" s="103"/>
      <c r="B230" s="111">
        <v>22</v>
      </c>
      <c r="C230" s="112" t="b">
        <v>0</v>
      </c>
      <c r="D230" s="107" t="str">
        <v>Q5</v>
      </c>
      <c r="E230" s="108" t="str">
        <f t="shared" si="7"/>
        <v>HKDFUT3MQ5_Quote</v>
      </c>
      <c r="F230" s="113" t="str">
        <f>_xll.qlSimpleQuote(E230,,PriceTickValue,Permanent,Trigger,ObjectOverwrite)</f>
        <v>HKDFUT3MQ5_Quote#0001</v>
      </c>
      <c r="G230" s="70" t="str">
        <f>_xll.ohRangeRetrieveError(F230)</f>
        <v/>
      </c>
      <c r="H230" s="74"/>
    </row>
    <row r="231" spans="1:8" s="18" customFormat="1" x14ac:dyDescent="0.2">
      <c r="A231" s="103"/>
      <c r="B231" s="111">
        <v>23</v>
      </c>
      <c r="C231" s="112" t="b">
        <v>0</v>
      </c>
      <c r="D231" s="107" t="str">
        <v>U5</v>
      </c>
      <c r="E231" s="108" t="str">
        <f t="shared" si="7"/>
        <v>HKDFUT3MU5_Quote</v>
      </c>
      <c r="F231" s="113" t="str">
        <f>_xll.qlSimpleQuote(E231,,PriceTickValue,Permanent,Trigger,ObjectOverwrite)</f>
        <v>HKDFUT3MU5_Quote#0001</v>
      </c>
      <c r="G231" s="70" t="str">
        <f>_xll.ohRangeRetrieveError(F231)</f>
        <v/>
      </c>
      <c r="H231" s="74"/>
    </row>
    <row r="232" spans="1:8" s="18" customFormat="1" x14ac:dyDescent="0.2">
      <c r="A232" s="103"/>
      <c r="B232" s="111">
        <v>24</v>
      </c>
      <c r="C232" s="112" t="b">
        <v>0</v>
      </c>
      <c r="D232" s="107" t="str">
        <v>V5</v>
      </c>
      <c r="E232" s="108" t="str">
        <f t="shared" si="7"/>
        <v>HKDFUT3MV5_Quote</v>
      </c>
      <c r="F232" s="113" t="str">
        <f>_xll.qlSimpleQuote(E232,,PriceTickValue,Permanent,Trigger,ObjectOverwrite)</f>
        <v>HKDFUT3MV5_Quote#0001</v>
      </c>
      <c r="G232" s="70" t="str">
        <f>_xll.ohRangeRetrieveError(F232)</f>
        <v/>
      </c>
      <c r="H232" s="74"/>
    </row>
    <row r="233" spans="1:8" s="18" customFormat="1" x14ac:dyDescent="0.2">
      <c r="A233" s="103"/>
      <c r="B233" s="111">
        <v>25</v>
      </c>
      <c r="C233" s="112" t="b">
        <v>0</v>
      </c>
      <c r="D233" s="107" t="str">
        <v>X5</v>
      </c>
      <c r="E233" s="108" t="str">
        <f t="shared" si="7"/>
        <v>HKDFUT3MX5_Quote</v>
      </c>
      <c r="F233" s="113" t="str">
        <f>_xll.qlSimpleQuote(E233,,PriceTickValue,Permanent,Trigger,ObjectOverwrite)</f>
        <v>HKDFUT3MX5_Quote#0001</v>
      </c>
      <c r="G233" s="70" t="str">
        <f>_xll.ohRangeRetrieveError(F233)</f>
        <v/>
      </c>
      <c r="H233" s="74"/>
    </row>
    <row r="234" spans="1:8" s="18" customFormat="1" x14ac:dyDescent="0.2">
      <c r="A234" s="103"/>
      <c r="B234" s="111">
        <v>26</v>
      </c>
      <c r="C234" s="112" t="b">
        <v>0</v>
      </c>
      <c r="D234" s="107" t="str">
        <v>Z5</v>
      </c>
      <c r="E234" s="108" t="str">
        <f t="shared" si="7"/>
        <v>HKDFUT3MZ5_Quote</v>
      </c>
      <c r="F234" s="113" t="str">
        <f>_xll.qlSimpleQuote(E234,,PriceTickValue,Permanent,Trigger,ObjectOverwrite)</f>
        <v>HKDFUT3MZ5_Quote#0001</v>
      </c>
      <c r="G234" s="70" t="str">
        <f>_xll.ohRangeRetrieveError(F234)</f>
        <v/>
      </c>
      <c r="H234" s="74"/>
    </row>
    <row r="235" spans="1:8" s="18" customFormat="1" x14ac:dyDescent="0.2">
      <c r="A235" s="103"/>
      <c r="B235" s="111">
        <v>27</v>
      </c>
      <c r="C235" s="112" t="b">
        <v>0</v>
      </c>
      <c r="D235" s="107" t="str">
        <v>F6</v>
      </c>
      <c r="E235" s="108" t="str">
        <f t="shared" si="7"/>
        <v>HKDFUT3MF6_Quote</v>
      </c>
      <c r="F235" s="113" t="str">
        <f>_xll.qlSimpleQuote(E235,,PriceTickValue,Permanent,Trigger,ObjectOverwrite)</f>
        <v>HKDFUT3MF6_Quote#0001</v>
      </c>
      <c r="G235" s="70" t="str">
        <f>_xll.ohRangeRetrieveError(F235)</f>
        <v/>
      </c>
      <c r="H235" s="74"/>
    </row>
    <row r="236" spans="1:8" s="18" customFormat="1" x14ac:dyDescent="0.2">
      <c r="A236" s="103"/>
      <c r="B236" s="111">
        <v>28</v>
      </c>
      <c r="C236" s="112" t="b">
        <v>0</v>
      </c>
      <c r="D236" s="107" t="str">
        <v>G6</v>
      </c>
      <c r="E236" s="108" t="str">
        <f t="shared" si="7"/>
        <v>HKDFUT3MG6_Quote</v>
      </c>
      <c r="F236" s="113" t="str">
        <f>_xll.qlSimpleQuote(E236,,PriceTickValue,Permanent,Trigger,ObjectOverwrite)</f>
        <v>HKDFUT3MG6_Quote#0001</v>
      </c>
      <c r="G236" s="70" t="str">
        <f>_xll.ohRangeRetrieveError(F236)</f>
        <v/>
      </c>
      <c r="H236" s="74"/>
    </row>
    <row r="237" spans="1:8" s="18" customFormat="1" x14ac:dyDescent="0.2">
      <c r="A237" s="103"/>
      <c r="B237" s="111">
        <v>29</v>
      </c>
      <c r="C237" s="112" t="b">
        <v>0</v>
      </c>
      <c r="D237" s="107" t="str">
        <v>H6</v>
      </c>
      <c r="E237" s="108" t="str">
        <f t="shared" si="7"/>
        <v>HKDFUT3MH6_Quote</v>
      </c>
      <c r="F237" s="113" t="str">
        <f>_xll.qlSimpleQuote(E237,,PriceTickValue,Permanent,Trigger,ObjectOverwrite)</f>
        <v>HKDFUT3MH6_Quote#0001</v>
      </c>
      <c r="G237" s="70" t="str">
        <f>_xll.ohRangeRetrieveError(F237)</f>
        <v/>
      </c>
      <c r="H237" s="74"/>
    </row>
    <row r="238" spans="1:8" s="18" customFormat="1" x14ac:dyDescent="0.2">
      <c r="A238" s="103"/>
      <c r="B238" s="111">
        <v>30</v>
      </c>
      <c r="C238" s="112" t="b">
        <v>0</v>
      </c>
      <c r="D238" s="107" t="str">
        <v>J6</v>
      </c>
      <c r="E238" s="108" t="str">
        <f t="shared" si="7"/>
        <v>HKDFUT3MJ6_Quote</v>
      </c>
      <c r="F238" s="113" t="str">
        <f>_xll.qlSimpleQuote(E238,,PriceTickValue,Permanent,Trigger,ObjectOverwrite)</f>
        <v>HKDFUT3MJ6_Quote#0001</v>
      </c>
      <c r="G238" s="70" t="str">
        <f>_xll.ohRangeRetrieveError(F238)</f>
        <v/>
      </c>
      <c r="H238" s="74"/>
    </row>
    <row r="239" spans="1:8" s="18" customFormat="1" x14ac:dyDescent="0.2">
      <c r="A239" s="103"/>
      <c r="B239" s="111">
        <v>31</v>
      </c>
      <c r="C239" s="112" t="b">
        <v>0</v>
      </c>
      <c r="D239" s="107" t="str">
        <v>K6</v>
      </c>
      <c r="E239" s="108" t="str">
        <f t="shared" si="7"/>
        <v>HKDFUT3MK6_Quote</v>
      </c>
      <c r="F239" s="113" t="str">
        <f>_xll.qlSimpleQuote(E239,,PriceTickValue,Permanent,Trigger,ObjectOverwrite)</f>
        <v>HKDFUT3MK6_Quote#0001</v>
      </c>
      <c r="G239" s="70" t="str">
        <f>_xll.ohRangeRetrieveError(F239)</f>
        <v/>
      </c>
      <c r="H239" s="74"/>
    </row>
    <row r="240" spans="1:8" s="18" customFormat="1" x14ac:dyDescent="0.2">
      <c r="A240" s="103"/>
      <c r="B240" s="111">
        <v>32</v>
      </c>
      <c r="C240" s="112" t="b">
        <v>0</v>
      </c>
      <c r="D240" s="107" t="str">
        <v>M6</v>
      </c>
      <c r="E240" s="108" t="str">
        <f t="shared" si="7"/>
        <v>HKDFUT3MM6_Quote</v>
      </c>
      <c r="F240" s="113" t="str">
        <f>_xll.qlSimpleQuote(E240,,PriceTickValue,Permanent,Trigger,ObjectOverwrite)</f>
        <v>HKDFUT3MM6_Quote#0001</v>
      </c>
      <c r="G240" s="70" t="str">
        <f>_xll.ohRangeRetrieveError(F240)</f>
        <v/>
      </c>
      <c r="H240" s="74"/>
    </row>
    <row r="241" spans="1:8" s="18" customFormat="1" x14ac:dyDescent="0.2">
      <c r="A241" s="103"/>
      <c r="B241" s="111">
        <v>33</v>
      </c>
      <c r="C241" s="112" t="b">
        <v>0</v>
      </c>
      <c r="D241" s="107" t="str">
        <v>N6</v>
      </c>
      <c r="E241" s="108" t="str">
        <f t="shared" ref="E241:E272" si="8">Currency&amp;$D$207&amp;$E$207&amp;$D241&amp;QuoteSuffix</f>
        <v>HKDFUT3MN6_Quote</v>
      </c>
      <c r="F241" s="113" t="str">
        <f>_xll.qlSimpleQuote(E241,,PriceTickValue,Permanent,Trigger,ObjectOverwrite)</f>
        <v>HKDFUT3MN6_Quote#0001</v>
      </c>
      <c r="G241" s="70" t="str">
        <f>_xll.ohRangeRetrieveError(F241)</f>
        <v/>
      </c>
      <c r="H241" s="74"/>
    </row>
    <row r="242" spans="1:8" s="18" customFormat="1" x14ac:dyDescent="0.2">
      <c r="A242" s="103"/>
      <c r="B242" s="111">
        <v>34</v>
      </c>
      <c r="C242" s="112" t="b">
        <v>0</v>
      </c>
      <c r="D242" s="107" t="str">
        <v>Q6</v>
      </c>
      <c r="E242" s="108" t="str">
        <f t="shared" si="8"/>
        <v>HKDFUT3MQ6_Quote</v>
      </c>
      <c r="F242" s="113" t="str">
        <f>_xll.qlSimpleQuote(E242,,PriceTickValue,Permanent,Trigger,ObjectOverwrite)</f>
        <v>HKDFUT3MQ6_Quote#0001</v>
      </c>
      <c r="G242" s="70" t="str">
        <f>_xll.ohRangeRetrieveError(F242)</f>
        <v/>
      </c>
      <c r="H242" s="74"/>
    </row>
    <row r="243" spans="1:8" s="18" customFormat="1" x14ac:dyDescent="0.2">
      <c r="A243" s="103"/>
      <c r="B243" s="111">
        <v>35</v>
      </c>
      <c r="C243" s="112" t="b">
        <v>0</v>
      </c>
      <c r="D243" s="107" t="str">
        <v>U6</v>
      </c>
      <c r="E243" s="108" t="str">
        <f t="shared" si="8"/>
        <v>HKDFUT3MU6_Quote</v>
      </c>
      <c r="F243" s="113" t="str">
        <f>_xll.qlSimpleQuote(E243,,PriceTickValue,Permanent,Trigger,ObjectOverwrite)</f>
        <v>HKDFUT3MU6_Quote#0001</v>
      </c>
      <c r="G243" s="70" t="str">
        <f>_xll.ohRangeRetrieveError(F243)</f>
        <v/>
      </c>
      <c r="H243" s="74"/>
    </row>
    <row r="244" spans="1:8" s="18" customFormat="1" x14ac:dyDescent="0.2">
      <c r="A244" s="103"/>
      <c r="B244" s="111">
        <v>36</v>
      </c>
      <c r="C244" s="112" t="b">
        <v>0</v>
      </c>
      <c r="D244" s="107" t="str">
        <v>V6</v>
      </c>
      <c r="E244" s="108" t="str">
        <f t="shared" si="8"/>
        <v>HKDFUT3MV6_Quote</v>
      </c>
      <c r="F244" s="113" t="str">
        <f>_xll.qlSimpleQuote(E244,,PriceTickValue,Permanent,Trigger,ObjectOverwrite)</f>
        <v>HKDFUT3MV6_Quote#0001</v>
      </c>
      <c r="G244" s="70" t="str">
        <f>_xll.ohRangeRetrieveError(F244)</f>
        <v/>
      </c>
      <c r="H244" s="74"/>
    </row>
    <row r="245" spans="1:8" s="18" customFormat="1" x14ac:dyDescent="0.2">
      <c r="A245" s="103"/>
      <c r="B245" s="111">
        <v>37</v>
      </c>
      <c r="C245" s="112" t="b">
        <v>0</v>
      </c>
      <c r="D245" s="107" t="str">
        <v>X6</v>
      </c>
      <c r="E245" s="108" t="str">
        <f t="shared" si="8"/>
        <v>HKDFUT3MX6_Quote</v>
      </c>
      <c r="F245" s="113" t="str">
        <f>_xll.qlSimpleQuote(E245,,PriceTickValue,Permanent,Trigger,ObjectOverwrite)</f>
        <v>HKDFUT3MX6_Quote#0001</v>
      </c>
      <c r="G245" s="70" t="str">
        <f>_xll.ohRangeRetrieveError(F245)</f>
        <v/>
      </c>
      <c r="H245" s="74"/>
    </row>
    <row r="246" spans="1:8" s="18" customFormat="1" x14ac:dyDescent="0.2">
      <c r="A246" s="103"/>
      <c r="B246" s="111">
        <v>38</v>
      </c>
      <c r="C246" s="112" t="b">
        <v>0</v>
      </c>
      <c r="D246" s="107" t="str">
        <v>Z6</v>
      </c>
      <c r="E246" s="108" t="str">
        <f t="shared" si="8"/>
        <v>HKDFUT3MZ6_Quote</v>
      </c>
      <c r="F246" s="113" t="str">
        <f>_xll.qlSimpleQuote(E246,,PriceTickValue,Permanent,Trigger,ObjectOverwrite)</f>
        <v>HKDFUT3MZ6_Quote#0001</v>
      </c>
      <c r="G246" s="70" t="str">
        <f>_xll.ohRangeRetrieveError(F246)</f>
        <v/>
      </c>
      <c r="H246" s="74"/>
    </row>
    <row r="247" spans="1:8" s="18" customFormat="1" x14ac:dyDescent="0.2">
      <c r="A247" s="103"/>
      <c r="B247" s="111">
        <v>39</v>
      </c>
      <c r="C247" s="112" t="b">
        <v>0</v>
      </c>
      <c r="D247" s="107" t="str">
        <v>F7</v>
      </c>
      <c r="E247" s="108" t="str">
        <f t="shared" si="8"/>
        <v>HKDFUT3MF7_Quote</v>
      </c>
      <c r="F247" s="113" t="str">
        <f>_xll.qlSimpleQuote(E247,,PriceTickValue,Permanent,Trigger,ObjectOverwrite)</f>
        <v>HKDFUT3MF7_Quote#0001</v>
      </c>
      <c r="G247" s="70" t="str">
        <f>_xll.ohRangeRetrieveError(F247)</f>
        <v/>
      </c>
      <c r="H247" s="74"/>
    </row>
    <row r="248" spans="1:8" s="18" customFormat="1" x14ac:dyDescent="0.2">
      <c r="A248" s="103"/>
      <c r="B248" s="111">
        <v>40</v>
      </c>
      <c r="C248" s="112" t="b">
        <v>0</v>
      </c>
      <c r="D248" s="107" t="str">
        <v>G7</v>
      </c>
      <c r="E248" s="108" t="str">
        <f t="shared" si="8"/>
        <v>HKDFUT3MG7_Quote</v>
      </c>
      <c r="F248" s="113" t="str">
        <f>_xll.qlSimpleQuote(E248,,PriceTickValue,Permanent,Trigger,ObjectOverwrite)</f>
        <v>HKDFUT3MG7_Quote#0001</v>
      </c>
      <c r="G248" s="70" t="str">
        <f>_xll.ohRangeRetrieveError(F248)</f>
        <v/>
      </c>
      <c r="H248" s="74"/>
    </row>
    <row r="249" spans="1:8" s="18" customFormat="1" x14ac:dyDescent="0.2">
      <c r="A249" s="103"/>
      <c r="B249" s="111">
        <v>41</v>
      </c>
      <c r="C249" s="112" t="b">
        <v>0</v>
      </c>
      <c r="D249" s="107" t="str">
        <v>H7</v>
      </c>
      <c r="E249" s="108" t="str">
        <f t="shared" si="8"/>
        <v>HKDFUT3MH7_Quote</v>
      </c>
      <c r="F249" s="113" t="str">
        <f>_xll.qlSimpleQuote(E249,,PriceTickValue,Permanent,Trigger,ObjectOverwrite)</f>
        <v>HKDFUT3MH7_Quote#0001</v>
      </c>
      <c r="G249" s="70" t="str">
        <f>_xll.ohRangeRetrieveError(F249)</f>
        <v/>
      </c>
      <c r="H249" s="74"/>
    </row>
    <row r="250" spans="1:8" s="18" customFormat="1" x14ac:dyDescent="0.2">
      <c r="A250" s="103"/>
      <c r="B250" s="111">
        <v>42</v>
      </c>
      <c r="C250" s="112" t="b">
        <v>0</v>
      </c>
      <c r="D250" s="107" t="str">
        <v>J7</v>
      </c>
      <c r="E250" s="108" t="str">
        <f t="shared" si="8"/>
        <v>HKDFUT3MJ7_Quote</v>
      </c>
      <c r="F250" s="113" t="str">
        <f>_xll.qlSimpleQuote(E250,,PriceTickValue,Permanent,Trigger,ObjectOverwrite)</f>
        <v>HKDFUT3MJ7_Quote#0001</v>
      </c>
      <c r="G250" s="70" t="str">
        <f>_xll.ohRangeRetrieveError(F250)</f>
        <v/>
      </c>
      <c r="H250" s="74"/>
    </row>
    <row r="251" spans="1:8" s="18" customFormat="1" x14ac:dyDescent="0.2">
      <c r="A251" s="103"/>
      <c r="B251" s="111">
        <v>43</v>
      </c>
      <c r="C251" s="112" t="b">
        <v>0</v>
      </c>
      <c r="D251" s="107" t="str">
        <v>K7</v>
      </c>
      <c r="E251" s="108" t="str">
        <f t="shared" si="8"/>
        <v>HKDFUT3MK7_Quote</v>
      </c>
      <c r="F251" s="113" t="str">
        <f>_xll.qlSimpleQuote(E251,,PriceTickValue,Permanent,Trigger,ObjectOverwrite)</f>
        <v>HKDFUT3MK7_Quote#0001</v>
      </c>
      <c r="G251" s="70" t="str">
        <f>_xll.ohRangeRetrieveError(F251)</f>
        <v/>
      </c>
      <c r="H251" s="74"/>
    </row>
    <row r="252" spans="1:8" s="18" customFormat="1" x14ac:dyDescent="0.2">
      <c r="A252" s="103"/>
      <c r="B252" s="111">
        <v>44</v>
      </c>
      <c r="C252" s="112" t="b">
        <v>0</v>
      </c>
      <c r="D252" s="107" t="str">
        <v>M7</v>
      </c>
      <c r="E252" s="108" t="str">
        <f t="shared" si="8"/>
        <v>HKDFUT3MM7_Quote</v>
      </c>
      <c r="F252" s="113" t="str">
        <f>_xll.qlSimpleQuote(E252,,PriceTickValue,Permanent,Trigger,ObjectOverwrite)</f>
        <v>HKDFUT3MM7_Quote#0001</v>
      </c>
      <c r="G252" s="70" t="str">
        <f>_xll.ohRangeRetrieveError(F252)</f>
        <v/>
      </c>
      <c r="H252" s="74"/>
    </row>
    <row r="253" spans="1:8" s="18" customFormat="1" x14ac:dyDescent="0.2">
      <c r="A253" s="103"/>
      <c r="B253" s="111">
        <v>45</v>
      </c>
      <c r="C253" s="112" t="b">
        <v>0</v>
      </c>
      <c r="D253" s="107" t="str">
        <v>N7</v>
      </c>
      <c r="E253" s="108" t="str">
        <f t="shared" si="8"/>
        <v>HKDFUT3MN7_Quote</v>
      </c>
      <c r="F253" s="113" t="str">
        <f>_xll.qlSimpleQuote(E253,,PriceTickValue,Permanent,Trigger,ObjectOverwrite)</f>
        <v>HKDFUT3MN7_Quote#0001</v>
      </c>
      <c r="G253" s="70" t="str">
        <f>_xll.ohRangeRetrieveError(F253)</f>
        <v/>
      </c>
      <c r="H253" s="74"/>
    </row>
    <row r="254" spans="1:8" s="18" customFormat="1" x14ac:dyDescent="0.2">
      <c r="A254" s="103"/>
      <c r="B254" s="111">
        <v>46</v>
      </c>
      <c r="C254" s="112" t="b">
        <v>0</v>
      </c>
      <c r="D254" s="107" t="str">
        <v>Q7</v>
      </c>
      <c r="E254" s="108" t="str">
        <f t="shared" si="8"/>
        <v>HKDFUT3MQ7_Quote</v>
      </c>
      <c r="F254" s="113" t="str">
        <f>_xll.qlSimpleQuote(E254,,PriceTickValue,Permanent,Trigger,ObjectOverwrite)</f>
        <v>HKDFUT3MQ7_Quote#0001</v>
      </c>
      <c r="G254" s="70" t="str">
        <f>_xll.ohRangeRetrieveError(F254)</f>
        <v/>
      </c>
      <c r="H254" s="74"/>
    </row>
    <row r="255" spans="1:8" s="18" customFormat="1" x14ac:dyDescent="0.2">
      <c r="A255" s="103"/>
      <c r="B255" s="111">
        <v>47</v>
      </c>
      <c r="C255" s="112" t="b">
        <v>0</v>
      </c>
      <c r="D255" s="107" t="str">
        <v>U7</v>
      </c>
      <c r="E255" s="108" t="str">
        <f t="shared" si="8"/>
        <v>HKDFUT3MU7_Quote</v>
      </c>
      <c r="F255" s="113" t="str">
        <f>_xll.qlSimpleQuote(E255,,PriceTickValue,Permanent,Trigger,ObjectOverwrite)</f>
        <v>HKDFUT3MU7_Quote#0001</v>
      </c>
      <c r="G255" s="70" t="str">
        <f>_xll.ohRangeRetrieveError(F255)</f>
        <v/>
      </c>
      <c r="H255" s="74"/>
    </row>
    <row r="256" spans="1:8" s="18" customFormat="1" x14ac:dyDescent="0.2">
      <c r="A256" s="103"/>
      <c r="B256" s="111">
        <v>48</v>
      </c>
      <c r="C256" s="112" t="b">
        <v>0</v>
      </c>
      <c r="D256" s="107" t="str">
        <v>V7</v>
      </c>
      <c r="E256" s="108" t="str">
        <f t="shared" si="8"/>
        <v>HKDFUT3MV7_Quote</v>
      </c>
      <c r="F256" s="113" t="str">
        <f>_xll.qlSimpleQuote(E256,,PriceTickValue,Permanent,Trigger,ObjectOverwrite)</f>
        <v>HKDFUT3MV7_Quote#0001</v>
      </c>
      <c r="G256" s="70" t="str">
        <f>_xll.ohRangeRetrieveError(F256)</f>
        <v/>
      </c>
      <c r="H256" s="74"/>
    </row>
    <row r="257" spans="1:8" s="18" customFormat="1" x14ac:dyDescent="0.2">
      <c r="A257" s="103"/>
      <c r="B257" s="111">
        <v>49</v>
      </c>
      <c r="C257" s="112" t="b">
        <v>0</v>
      </c>
      <c r="D257" s="107" t="str">
        <v>X7</v>
      </c>
      <c r="E257" s="108" t="str">
        <f t="shared" si="8"/>
        <v>HKDFUT3MX7_Quote</v>
      </c>
      <c r="F257" s="113" t="str">
        <f>_xll.qlSimpleQuote(E257,,PriceTickValue,Permanent,Trigger,ObjectOverwrite)</f>
        <v>HKDFUT3MX7_Quote#0001</v>
      </c>
      <c r="G257" s="70" t="str">
        <f>_xll.ohRangeRetrieveError(F257)</f>
        <v/>
      </c>
      <c r="H257" s="74"/>
    </row>
    <row r="258" spans="1:8" s="18" customFormat="1" x14ac:dyDescent="0.2">
      <c r="A258" s="103"/>
      <c r="B258" s="111">
        <v>50</v>
      </c>
      <c r="C258" s="112" t="b">
        <v>0</v>
      </c>
      <c r="D258" s="107" t="str">
        <v>Z7</v>
      </c>
      <c r="E258" s="108" t="str">
        <f t="shared" si="8"/>
        <v>HKDFUT3MZ7_Quote</v>
      </c>
      <c r="F258" s="113" t="str">
        <f>_xll.qlSimpleQuote(E258,,PriceTickValue,Permanent,Trigger,ObjectOverwrite)</f>
        <v>HKDFUT3MZ7_Quote#0001</v>
      </c>
      <c r="G258" s="70" t="str">
        <f>_xll.ohRangeRetrieveError(F258)</f>
        <v/>
      </c>
      <c r="H258" s="74"/>
    </row>
    <row r="259" spans="1:8" s="18" customFormat="1" x14ac:dyDescent="0.2">
      <c r="A259" s="103"/>
      <c r="B259" s="111">
        <v>51</v>
      </c>
      <c r="C259" s="112" t="b">
        <v>0</v>
      </c>
      <c r="D259" s="107" t="str">
        <v>F8</v>
      </c>
      <c r="E259" s="108" t="str">
        <f t="shared" si="8"/>
        <v>HKDFUT3MF8_Quote</v>
      </c>
      <c r="F259" s="113" t="str">
        <f>_xll.qlSimpleQuote(E259,,PriceTickValue,Permanent,Trigger,ObjectOverwrite)</f>
        <v>HKDFUT3MF8_Quote#0001</v>
      </c>
      <c r="G259" s="70" t="str">
        <f>_xll.ohRangeRetrieveError(F259)</f>
        <v/>
      </c>
      <c r="H259" s="74"/>
    </row>
    <row r="260" spans="1:8" s="18" customFormat="1" x14ac:dyDescent="0.2">
      <c r="A260" s="103"/>
      <c r="B260" s="111">
        <v>52</v>
      </c>
      <c r="C260" s="112" t="b">
        <v>0</v>
      </c>
      <c r="D260" s="107" t="str">
        <v>G8</v>
      </c>
      <c r="E260" s="108" t="str">
        <f t="shared" si="8"/>
        <v>HKDFUT3MG8_Quote</v>
      </c>
      <c r="F260" s="113" t="str">
        <f>_xll.qlSimpleQuote(E260,,PriceTickValue,Permanent,Trigger,ObjectOverwrite)</f>
        <v>HKDFUT3MG8_Quote#0001</v>
      </c>
      <c r="G260" s="70" t="str">
        <f>_xll.ohRangeRetrieveError(F260)</f>
        <v/>
      </c>
      <c r="H260" s="74"/>
    </row>
    <row r="261" spans="1:8" s="18" customFormat="1" x14ac:dyDescent="0.2">
      <c r="A261" s="103"/>
      <c r="B261" s="111">
        <v>53</v>
      </c>
      <c r="C261" s="112" t="b">
        <v>0</v>
      </c>
      <c r="D261" s="107" t="str">
        <v>H8</v>
      </c>
      <c r="E261" s="108" t="str">
        <f t="shared" si="8"/>
        <v>HKDFUT3MH8_Quote</v>
      </c>
      <c r="F261" s="113" t="str">
        <f>_xll.qlSimpleQuote(E261,,PriceTickValue,Permanent,Trigger,ObjectOverwrite)</f>
        <v>HKDFUT3MH8_Quote#0001</v>
      </c>
      <c r="G261" s="70" t="str">
        <f>_xll.ohRangeRetrieveError(F261)</f>
        <v/>
      </c>
      <c r="H261" s="74"/>
    </row>
    <row r="262" spans="1:8" s="18" customFormat="1" x14ac:dyDescent="0.2">
      <c r="A262" s="103"/>
      <c r="B262" s="111">
        <v>54</v>
      </c>
      <c r="C262" s="112" t="b">
        <v>0</v>
      </c>
      <c r="D262" s="107" t="str">
        <v>J8</v>
      </c>
      <c r="E262" s="108" t="str">
        <f t="shared" si="8"/>
        <v>HKDFUT3MJ8_Quote</v>
      </c>
      <c r="F262" s="113" t="str">
        <f>_xll.qlSimpleQuote(E262,,PriceTickValue,Permanent,Trigger,ObjectOverwrite)</f>
        <v>HKDFUT3MJ8_Quote#0001</v>
      </c>
      <c r="G262" s="70" t="str">
        <f>_xll.ohRangeRetrieveError(F262)</f>
        <v/>
      </c>
      <c r="H262" s="74"/>
    </row>
    <row r="263" spans="1:8" s="18" customFormat="1" x14ac:dyDescent="0.2">
      <c r="A263" s="103"/>
      <c r="B263" s="111">
        <v>55</v>
      </c>
      <c r="C263" s="112" t="b">
        <v>0</v>
      </c>
      <c r="D263" s="107" t="str">
        <v>K8</v>
      </c>
      <c r="E263" s="108" t="str">
        <f t="shared" si="8"/>
        <v>HKDFUT3MK8_Quote</v>
      </c>
      <c r="F263" s="113" t="str">
        <f>_xll.qlSimpleQuote(E263,,PriceTickValue,Permanent,Trigger,ObjectOverwrite)</f>
        <v>HKDFUT3MK8_Quote#0001</v>
      </c>
      <c r="G263" s="70" t="str">
        <f>_xll.ohRangeRetrieveError(F263)</f>
        <v/>
      </c>
      <c r="H263" s="74"/>
    </row>
    <row r="264" spans="1:8" s="18" customFormat="1" x14ac:dyDescent="0.2">
      <c r="A264" s="103"/>
      <c r="B264" s="111">
        <v>56</v>
      </c>
      <c r="C264" s="112" t="b">
        <v>0</v>
      </c>
      <c r="D264" s="107" t="str">
        <v>M8</v>
      </c>
      <c r="E264" s="108" t="str">
        <f t="shared" si="8"/>
        <v>HKDFUT3MM8_Quote</v>
      </c>
      <c r="F264" s="113" t="str">
        <f>_xll.qlSimpleQuote(E264,,PriceTickValue,Permanent,Trigger,ObjectOverwrite)</f>
        <v>HKDFUT3MM8_Quote#0001</v>
      </c>
      <c r="G264" s="70" t="str">
        <f>_xll.ohRangeRetrieveError(F264)</f>
        <v/>
      </c>
      <c r="H264" s="74"/>
    </row>
    <row r="265" spans="1:8" s="18" customFormat="1" x14ac:dyDescent="0.2">
      <c r="A265" s="103"/>
      <c r="B265" s="111">
        <v>57</v>
      </c>
      <c r="C265" s="112" t="b">
        <v>0</v>
      </c>
      <c r="D265" s="107" t="str">
        <v>N8</v>
      </c>
      <c r="E265" s="108" t="str">
        <f t="shared" si="8"/>
        <v>HKDFUT3MN8_Quote</v>
      </c>
      <c r="F265" s="113" t="str">
        <f>_xll.qlSimpleQuote(E265,,PriceTickValue,Permanent,Trigger,ObjectOverwrite)</f>
        <v>HKDFUT3MN8_Quote#0001</v>
      </c>
      <c r="G265" s="70" t="str">
        <f>_xll.ohRangeRetrieveError(F265)</f>
        <v/>
      </c>
      <c r="H265" s="74"/>
    </row>
    <row r="266" spans="1:8" s="18" customFormat="1" x14ac:dyDescent="0.2">
      <c r="A266" s="103"/>
      <c r="B266" s="111">
        <v>58</v>
      </c>
      <c r="C266" s="112" t="b">
        <v>0</v>
      </c>
      <c r="D266" s="107" t="str">
        <v>Q8</v>
      </c>
      <c r="E266" s="108" t="str">
        <f t="shared" si="8"/>
        <v>HKDFUT3MQ8_Quote</v>
      </c>
      <c r="F266" s="113" t="str">
        <f>_xll.qlSimpleQuote(E266,,PriceTickValue,Permanent,Trigger,ObjectOverwrite)</f>
        <v>HKDFUT3MQ8_Quote#0001</v>
      </c>
      <c r="G266" s="70" t="str">
        <f>_xll.ohRangeRetrieveError(F266)</f>
        <v/>
      </c>
      <c r="H266" s="74"/>
    </row>
    <row r="267" spans="1:8" s="18" customFormat="1" x14ac:dyDescent="0.2">
      <c r="A267" s="103"/>
      <c r="B267" s="111">
        <v>59</v>
      </c>
      <c r="C267" s="112" t="b">
        <v>0</v>
      </c>
      <c r="D267" s="107" t="str">
        <v>U8</v>
      </c>
      <c r="E267" s="108" t="str">
        <f t="shared" si="8"/>
        <v>HKDFUT3MU8_Quote</v>
      </c>
      <c r="F267" s="113" t="str">
        <f>_xll.qlSimpleQuote(E267,,PriceTickValue,Permanent,Trigger,ObjectOverwrite)</f>
        <v>HKDFUT3MU8_Quote#0001</v>
      </c>
      <c r="G267" s="70" t="str">
        <f>_xll.ohRangeRetrieveError(F267)</f>
        <v/>
      </c>
      <c r="H267" s="74"/>
    </row>
    <row r="268" spans="1:8" s="18" customFormat="1" x14ac:dyDescent="0.2">
      <c r="A268" s="103"/>
      <c r="B268" s="111">
        <v>60</v>
      </c>
      <c r="C268" s="112" t="b">
        <v>0</v>
      </c>
      <c r="D268" s="107" t="str">
        <v>V8</v>
      </c>
      <c r="E268" s="108" t="str">
        <f t="shared" si="8"/>
        <v>HKDFUT3MV8_Quote</v>
      </c>
      <c r="F268" s="113" t="str">
        <f>_xll.qlSimpleQuote(E268,,PriceTickValue,Permanent,Trigger,ObjectOverwrite)</f>
        <v>HKDFUT3MV8_Quote#0001</v>
      </c>
      <c r="G268" s="70" t="str">
        <f>_xll.ohRangeRetrieveError(F268)</f>
        <v/>
      </c>
      <c r="H268" s="74"/>
    </row>
    <row r="269" spans="1:8" s="18" customFormat="1" x14ac:dyDescent="0.2">
      <c r="A269" s="103"/>
      <c r="B269" s="111">
        <v>61</v>
      </c>
      <c r="C269" s="112" t="b">
        <v>0</v>
      </c>
      <c r="D269" s="107" t="str">
        <v>X8</v>
      </c>
      <c r="E269" s="108" t="str">
        <f t="shared" si="8"/>
        <v>HKDFUT3MX8_Quote</v>
      </c>
      <c r="F269" s="113" t="str">
        <f>_xll.qlSimpleQuote(E269,,PriceTickValue,Permanent,Trigger,ObjectOverwrite)</f>
        <v>HKDFUT3MX8_Quote#0001</v>
      </c>
      <c r="G269" s="70" t="str">
        <f>_xll.ohRangeRetrieveError(F269)</f>
        <v/>
      </c>
      <c r="H269" s="74"/>
    </row>
    <row r="270" spans="1:8" s="18" customFormat="1" x14ac:dyDescent="0.2">
      <c r="A270" s="103"/>
      <c r="B270" s="111">
        <v>62</v>
      </c>
      <c r="C270" s="112" t="b">
        <v>0</v>
      </c>
      <c r="D270" s="107" t="str">
        <v>Z8</v>
      </c>
      <c r="E270" s="108" t="str">
        <f t="shared" si="8"/>
        <v>HKDFUT3MZ8_Quote</v>
      </c>
      <c r="F270" s="113" t="str">
        <f>_xll.qlSimpleQuote(E270,,PriceTickValue,Permanent,Trigger,ObjectOverwrite)</f>
        <v>HKDFUT3MZ8_Quote#0001</v>
      </c>
      <c r="G270" s="70" t="str">
        <f>_xll.ohRangeRetrieveError(F270)</f>
        <v/>
      </c>
      <c r="H270" s="74"/>
    </row>
    <row r="271" spans="1:8" s="18" customFormat="1" x14ac:dyDescent="0.2">
      <c r="A271" s="103"/>
      <c r="B271" s="111">
        <v>63</v>
      </c>
      <c r="C271" s="112" t="b">
        <v>0</v>
      </c>
      <c r="D271" s="107" t="str">
        <v>F9</v>
      </c>
      <c r="E271" s="108" t="str">
        <f t="shared" si="8"/>
        <v>HKDFUT3MF9_Quote</v>
      </c>
      <c r="F271" s="113" t="str">
        <f>_xll.qlSimpleQuote(E271,,PriceTickValue,Permanent,Trigger,ObjectOverwrite)</f>
        <v>HKDFUT3MF9_Quote#0001</v>
      </c>
      <c r="G271" s="70" t="str">
        <f>_xll.ohRangeRetrieveError(F271)</f>
        <v/>
      </c>
      <c r="H271" s="74"/>
    </row>
    <row r="272" spans="1:8" s="18" customFormat="1" x14ac:dyDescent="0.2">
      <c r="A272" s="103"/>
      <c r="B272" s="111">
        <v>64</v>
      </c>
      <c r="C272" s="112" t="b">
        <v>0</v>
      </c>
      <c r="D272" s="107" t="str">
        <v>G9</v>
      </c>
      <c r="E272" s="108" t="str">
        <f t="shared" si="8"/>
        <v>HKDFUT3MG9_Quote</v>
      </c>
      <c r="F272" s="113" t="str">
        <f>_xll.qlSimpleQuote(E272,,PriceTickValue,Permanent,Trigger,ObjectOverwrite)</f>
        <v>HKDFUT3MG9_Quote#0001</v>
      </c>
      <c r="G272" s="70" t="str">
        <f>_xll.ohRangeRetrieveError(F272)</f>
        <v/>
      </c>
      <c r="H272" s="74"/>
    </row>
    <row r="273" spans="1:8" s="18" customFormat="1" x14ac:dyDescent="0.2">
      <c r="A273" s="103"/>
      <c r="B273" s="111">
        <v>65</v>
      </c>
      <c r="C273" s="112" t="b">
        <v>0</v>
      </c>
      <c r="D273" s="107" t="str">
        <v>H9</v>
      </c>
      <c r="E273" s="108" t="str">
        <f t="shared" ref="E273:E304" si="9">Currency&amp;$D$207&amp;$E$207&amp;$D273&amp;QuoteSuffix</f>
        <v>HKDFUT3MH9_Quote</v>
      </c>
      <c r="F273" s="113" t="str">
        <f>_xll.qlSimpleQuote(E273,,PriceTickValue,Permanent,Trigger,ObjectOverwrite)</f>
        <v>HKDFUT3MH9_Quote#0001</v>
      </c>
      <c r="G273" s="70" t="str">
        <f>_xll.ohRangeRetrieveError(F273)</f>
        <v/>
      </c>
      <c r="H273" s="74"/>
    </row>
    <row r="274" spans="1:8" s="18" customFormat="1" x14ac:dyDescent="0.2">
      <c r="A274" s="103"/>
      <c r="B274" s="111">
        <v>66</v>
      </c>
      <c r="C274" s="112" t="b">
        <v>0</v>
      </c>
      <c r="D274" s="107" t="str">
        <v>J9</v>
      </c>
      <c r="E274" s="108" t="str">
        <f t="shared" si="9"/>
        <v>HKDFUT3MJ9_Quote</v>
      </c>
      <c r="F274" s="113" t="str">
        <f>_xll.qlSimpleQuote(E274,,PriceTickValue,Permanent,Trigger,ObjectOverwrite)</f>
        <v>HKDFUT3MJ9_Quote#0001</v>
      </c>
      <c r="G274" s="70" t="str">
        <f>_xll.ohRangeRetrieveError(F274)</f>
        <v/>
      </c>
      <c r="H274" s="74"/>
    </row>
    <row r="275" spans="1:8" s="18" customFormat="1" x14ac:dyDescent="0.2">
      <c r="A275" s="103"/>
      <c r="B275" s="111">
        <v>67</v>
      </c>
      <c r="C275" s="112" t="b">
        <v>0</v>
      </c>
      <c r="D275" s="107" t="str">
        <v>K9</v>
      </c>
      <c r="E275" s="108" t="str">
        <f t="shared" si="9"/>
        <v>HKDFUT3MK9_Quote</v>
      </c>
      <c r="F275" s="113" t="str">
        <f>_xll.qlSimpleQuote(E275,,PriceTickValue,Permanent,Trigger,ObjectOverwrite)</f>
        <v>HKDFUT3MK9_Quote#0001</v>
      </c>
      <c r="G275" s="70" t="str">
        <f>_xll.ohRangeRetrieveError(F275)</f>
        <v/>
      </c>
      <c r="H275" s="74"/>
    </row>
    <row r="276" spans="1:8" s="18" customFormat="1" x14ac:dyDescent="0.2">
      <c r="A276" s="103"/>
      <c r="B276" s="111">
        <v>68</v>
      </c>
      <c r="C276" s="112" t="b">
        <v>0</v>
      </c>
      <c r="D276" s="107" t="str">
        <v>M9</v>
      </c>
      <c r="E276" s="108" t="str">
        <f t="shared" si="9"/>
        <v>HKDFUT3MM9_Quote</v>
      </c>
      <c r="F276" s="113" t="str">
        <f>_xll.qlSimpleQuote(E276,,PriceTickValue,Permanent,Trigger,ObjectOverwrite)</f>
        <v>HKDFUT3MM9_Quote#0001</v>
      </c>
      <c r="G276" s="70" t="str">
        <f>_xll.ohRangeRetrieveError(F276)</f>
        <v/>
      </c>
      <c r="H276" s="74"/>
    </row>
    <row r="277" spans="1:8" s="18" customFormat="1" x14ac:dyDescent="0.2">
      <c r="A277" s="103"/>
      <c r="B277" s="111">
        <v>69</v>
      </c>
      <c r="C277" s="112" t="b">
        <v>0</v>
      </c>
      <c r="D277" s="107" t="str">
        <v>N9</v>
      </c>
      <c r="E277" s="108" t="str">
        <f t="shared" si="9"/>
        <v>HKDFUT3MN9_Quote</v>
      </c>
      <c r="F277" s="113" t="str">
        <f>_xll.qlSimpleQuote(E277,,PriceTickValue,Permanent,Trigger,ObjectOverwrite)</f>
        <v>HKDFUT3MN9_Quote#0001</v>
      </c>
      <c r="G277" s="70" t="str">
        <f>_xll.ohRangeRetrieveError(F277)</f>
        <v/>
      </c>
      <c r="H277" s="74"/>
    </row>
    <row r="278" spans="1:8" s="18" customFormat="1" x14ac:dyDescent="0.2">
      <c r="A278" s="103"/>
      <c r="B278" s="111">
        <v>70</v>
      </c>
      <c r="C278" s="112" t="b">
        <v>0</v>
      </c>
      <c r="D278" s="107" t="str">
        <v>Q9</v>
      </c>
      <c r="E278" s="108" t="str">
        <f t="shared" si="9"/>
        <v>HKDFUT3MQ9_Quote</v>
      </c>
      <c r="F278" s="113" t="str">
        <f>_xll.qlSimpleQuote(E278,,PriceTickValue,Permanent,Trigger,ObjectOverwrite)</f>
        <v>HKDFUT3MQ9_Quote#0001</v>
      </c>
      <c r="G278" s="70" t="str">
        <f>_xll.ohRangeRetrieveError(F278)</f>
        <v/>
      </c>
      <c r="H278" s="74"/>
    </row>
    <row r="279" spans="1:8" s="18" customFormat="1" x14ac:dyDescent="0.2">
      <c r="A279" s="103"/>
      <c r="B279" s="111">
        <v>71</v>
      </c>
      <c r="C279" s="112" t="b">
        <v>0</v>
      </c>
      <c r="D279" s="107" t="str">
        <v>U9</v>
      </c>
      <c r="E279" s="108" t="str">
        <f t="shared" si="9"/>
        <v>HKDFUT3MU9_Quote</v>
      </c>
      <c r="F279" s="113" t="str">
        <f>_xll.qlSimpleQuote(E279,,PriceTickValue,Permanent,Trigger,ObjectOverwrite)</f>
        <v>HKDFUT3MU9_Quote#0001</v>
      </c>
      <c r="G279" s="70" t="str">
        <f>_xll.ohRangeRetrieveError(F279)</f>
        <v/>
      </c>
      <c r="H279" s="74"/>
    </row>
    <row r="280" spans="1:8" s="18" customFormat="1" x14ac:dyDescent="0.2">
      <c r="A280" s="103"/>
      <c r="B280" s="111">
        <v>72</v>
      </c>
      <c r="C280" s="112" t="b">
        <v>0</v>
      </c>
      <c r="D280" s="107" t="str">
        <v>V9</v>
      </c>
      <c r="E280" s="108" t="str">
        <f t="shared" si="9"/>
        <v>HKDFUT3MV9_Quote</v>
      </c>
      <c r="F280" s="113" t="str">
        <f>_xll.qlSimpleQuote(E280,,PriceTickValue,Permanent,Trigger,ObjectOverwrite)</f>
        <v>HKDFUT3MV9_Quote#0001</v>
      </c>
      <c r="G280" s="70" t="str">
        <f>_xll.ohRangeRetrieveError(F280)</f>
        <v/>
      </c>
      <c r="H280" s="74"/>
    </row>
    <row r="281" spans="1:8" s="18" customFormat="1" x14ac:dyDescent="0.2">
      <c r="A281" s="103"/>
      <c r="B281" s="111">
        <v>73</v>
      </c>
      <c r="C281" s="112" t="b">
        <v>0</v>
      </c>
      <c r="D281" s="107" t="str">
        <v>X9</v>
      </c>
      <c r="E281" s="108" t="str">
        <f t="shared" si="9"/>
        <v>HKDFUT3MX9_Quote</v>
      </c>
      <c r="F281" s="113" t="str">
        <f>_xll.qlSimpleQuote(E281,,PriceTickValue,Permanent,Trigger,ObjectOverwrite)</f>
        <v>HKDFUT3MX9_Quote#0001</v>
      </c>
      <c r="G281" s="70" t="str">
        <f>_xll.ohRangeRetrieveError(F281)</f>
        <v/>
      </c>
      <c r="H281" s="74"/>
    </row>
    <row r="282" spans="1:8" s="18" customFormat="1" x14ac:dyDescent="0.2">
      <c r="A282" s="103"/>
      <c r="B282" s="111">
        <v>74</v>
      </c>
      <c r="C282" s="112" t="b">
        <v>0</v>
      </c>
      <c r="D282" s="107" t="str">
        <v>Z9</v>
      </c>
      <c r="E282" s="108" t="str">
        <f t="shared" si="9"/>
        <v>HKDFUT3MZ9_Quote</v>
      </c>
      <c r="F282" s="113" t="str">
        <f>_xll.qlSimpleQuote(E282,,PriceTickValue,Permanent,Trigger,ObjectOverwrite)</f>
        <v>HKDFUT3MZ9_Quote#0001</v>
      </c>
      <c r="G282" s="70" t="str">
        <f>_xll.ohRangeRetrieveError(F282)</f>
        <v/>
      </c>
      <c r="H282" s="74"/>
    </row>
    <row r="283" spans="1:8" s="18" customFormat="1" x14ac:dyDescent="0.2">
      <c r="A283" s="103"/>
      <c r="B283" s="111">
        <v>75</v>
      </c>
      <c r="C283" s="112" t="b">
        <v>0</v>
      </c>
      <c r="D283" s="107" t="str">
        <v>F0</v>
      </c>
      <c r="E283" s="108" t="str">
        <f t="shared" si="9"/>
        <v>HKDFUT3MF0_Quote</v>
      </c>
      <c r="F283" s="113" t="str">
        <f>_xll.qlSimpleQuote(E283,,PriceTickValue,Permanent,Trigger,ObjectOverwrite)</f>
        <v>HKDFUT3MF0_Quote#0001</v>
      </c>
      <c r="G283" s="70" t="str">
        <f>_xll.ohRangeRetrieveError(F283)</f>
        <v/>
      </c>
      <c r="H283" s="74"/>
    </row>
    <row r="284" spans="1:8" s="18" customFormat="1" x14ac:dyDescent="0.2">
      <c r="A284" s="103"/>
      <c r="B284" s="111">
        <v>76</v>
      </c>
      <c r="C284" s="112" t="b">
        <v>0</v>
      </c>
      <c r="D284" s="107" t="str">
        <v>G0</v>
      </c>
      <c r="E284" s="108" t="str">
        <f t="shared" si="9"/>
        <v>HKDFUT3MG0_Quote</v>
      </c>
      <c r="F284" s="113" t="str">
        <f>_xll.qlSimpleQuote(E284,,PriceTickValue,Permanent,Trigger,ObjectOverwrite)</f>
        <v>HKDFUT3MG0_Quote#0001</v>
      </c>
      <c r="G284" s="70" t="str">
        <f>_xll.ohRangeRetrieveError(F284)</f>
        <v/>
      </c>
      <c r="H284" s="74"/>
    </row>
    <row r="285" spans="1:8" s="18" customFormat="1" x14ac:dyDescent="0.2">
      <c r="A285" s="103"/>
      <c r="B285" s="111">
        <v>77</v>
      </c>
      <c r="C285" s="112" t="b">
        <v>0</v>
      </c>
      <c r="D285" s="107" t="str">
        <v>H0</v>
      </c>
      <c r="E285" s="108" t="str">
        <f t="shared" si="9"/>
        <v>HKDFUT3MH0_Quote</v>
      </c>
      <c r="F285" s="113" t="str">
        <f>_xll.qlSimpleQuote(E285,,PriceTickValue,Permanent,Trigger,ObjectOverwrite)</f>
        <v>HKDFUT3MH0_Quote#0001</v>
      </c>
      <c r="G285" s="70" t="str">
        <f>_xll.ohRangeRetrieveError(F285)</f>
        <v/>
      </c>
      <c r="H285" s="74"/>
    </row>
    <row r="286" spans="1:8" s="18" customFormat="1" x14ac:dyDescent="0.2">
      <c r="A286" s="103"/>
      <c r="B286" s="111">
        <v>78</v>
      </c>
      <c r="C286" s="112" t="b">
        <v>0</v>
      </c>
      <c r="D286" s="107" t="str">
        <v>J0</v>
      </c>
      <c r="E286" s="108" t="str">
        <f t="shared" si="9"/>
        <v>HKDFUT3MJ0_Quote</v>
      </c>
      <c r="F286" s="113" t="str">
        <f>_xll.qlSimpleQuote(E286,,PriceTickValue,Permanent,Trigger,ObjectOverwrite)</f>
        <v>HKDFUT3MJ0_Quote#0001</v>
      </c>
      <c r="G286" s="70" t="str">
        <f>_xll.ohRangeRetrieveError(F286)</f>
        <v/>
      </c>
      <c r="H286" s="74"/>
    </row>
    <row r="287" spans="1:8" s="18" customFormat="1" x14ac:dyDescent="0.2">
      <c r="A287" s="103"/>
      <c r="B287" s="111">
        <v>79</v>
      </c>
      <c r="C287" s="112" t="b">
        <v>0</v>
      </c>
      <c r="D287" s="107" t="str">
        <v>K0</v>
      </c>
      <c r="E287" s="108" t="str">
        <f t="shared" si="9"/>
        <v>HKDFUT3MK0_Quote</v>
      </c>
      <c r="F287" s="113" t="str">
        <f>_xll.qlSimpleQuote(E287,,PriceTickValue,Permanent,Trigger,ObjectOverwrite)</f>
        <v>HKDFUT3MK0_Quote#0001</v>
      </c>
      <c r="G287" s="70" t="str">
        <f>_xll.ohRangeRetrieveError(F287)</f>
        <v/>
      </c>
      <c r="H287" s="74"/>
    </row>
    <row r="288" spans="1:8" s="18" customFormat="1" x14ac:dyDescent="0.2">
      <c r="A288" s="103"/>
      <c r="B288" s="111">
        <v>80</v>
      </c>
      <c r="C288" s="112" t="b">
        <v>0</v>
      </c>
      <c r="D288" s="107" t="str">
        <v>M0</v>
      </c>
      <c r="E288" s="108" t="str">
        <f t="shared" si="9"/>
        <v>HKDFUT3MM0_Quote</v>
      </c>
      <c r="F288" s="113" t="str">
        <f>_xll.qlSimpleQuote(E288,,PriceTickValue,Permanent,Trigger,ObjectOverwrite)</f>
        <v>HKDFUT3MM0_Quote#0001</v>
      </c>
      <c r="G288" s="70" t="str">
        <f>_xll.ohRangeRetrieveError(F288)</f>
        <v/>
      </c>
      <c r="H288" s="74"/>
    </row>
    <row r="289" spans="1:8" s="18" customFormat="1" x14ac:dyDescent="0.2">
      <c r="A289" s="103"/>
      <c r="B289" s="111">
        <v>81</v>
      </c>
      <c r="C289" s="112" t="b">
        <v>0</v>
      </c>
      <c r="D289" s="107" t="str">
        <v>N0</v>
      </c>
      <c r="E289" s="108" t="str">
        <f t="shared" si="9"/>
        <v>HKDFUT3MN0_Quote</v>
      </c>
      <c r="F289" s="113" t="str">
        <f>_xll.qlSimpleQuote(E289,,PriceTickValue,Permanent,Trigger,ObjectOverwrite)</f>
        <v>HKDFUT3MN0_Quote#0001</v>
      </c>
      <c r="G289" s="70" t="str">
        <f>_xll.ohRangeRetrieveError(F289)</f>
        <v/>
      </c>
      <c r="H289" s="74"/>
    </row>
    <row r="290" spans="1:8" s="18" customFormat="1" x14ac:dyDescent="0.2">
      <c r="A290" s="103"/>
      <c r="B290" s="111">
        <v>82</v>
      </c>
      <c r="C290" s="112" t="b">
        <v>0</v>
      </c>
      <c r="D290" s="107" t="str">
        <v>Q0</v>
      </c>
      <c r="E290" s="108" t="str">
        <f t="shared" si="9"/>
        <v>HKDFUT3MQ0_Quote</v>
      </c>
      <c r="F290" s="113" t="str">
        <f>_xll.qlSimpleQuote(E290,,PriceTickValue,Permanent,Trigger,ObjectOverwrite)</f>
        <v>HKDFUT3MQ0_Quote#0001</v>
      </c>
      <c r="G290" s="70" t="str">
        <f>_xll.ohRangeRetrieveError(F290)</f>
        <v/>
      </c>
      <c r="H290" s="74"/>
    </row>
    <row r="291" spans="1:8" s="18" customFormat="1" x14ac:dyDescent="0.2">
      <c r="A291" s="103"/>
      <c r="B291" s="111">
        <v>83</v>
      </c>
      <c r="C291" s="112" t="b">
        <v>0</v>
      </c>
      <c r="D291" s="107" t="str">
        <v>U0</v>
      </c>
      <c r="E291" s="108" t="str">
        <f t="shared" si="9"/>
        <v>HKDFUT3MU0_Quote</v>
      </c>
      <c r="F291" s="113" t="str">
        <f>_xll.qlSimpleQuote(E291,,PriceTickValue,Permanent,Trigger,ObjectOverwrite)</f>
        <v>HKDFUT3MU0_Quote#0001</v>
      </c>
      <c r="G291" s="70" t="str">
        <f>_xll.ohRangeRetrieveError(F291)</f>
        <v/>
      </c>
      <c r="H291" s="74"/>
    </row>
    <row r="292" spans="1:8" s="18" customFormat="1" x14ac:dyDescent="0.2">
      <c r="A292" s="103"/>
      <c r="B292" s="111">
        <v>84</v>
      </c>
      <c r="C292" s="112" t="b">
        <v>0</v>
      </c>
      <c r="D292" s="107" t="str">
        <v>V0</v>
      </c>
      <c r="E292" s="108" t="str">
        <f t="shared" si="9"/>
        <v>HKDFUT3MV0_Quote</v>
      </c>
      <c r="F292" s="113" t="str">
        <f>_xll.qlSimpleQuote(E292,,PriceTickValue,Permanent,Trigger,ObjectOverwrite)</f>
        <v>HKDFUT3MV0_Quote#0001</v>
      </c>
      <c r="G292" s="70" t="str">
        <f>_xll.ohRangeRetrieveError(F292)</f>
        <v/>
      </c>
      <c r="H292" s="74"/>
    </row>
    <row r="293" spans="1:8" s="18" customFormat="1" x14ac:dyDescent="0.2">
      <c r="A293" s="103"/>
      <c r="B293" s="111">
        <v>85</v>
      </c>
      <c r="C293" s="112" t="b">
        <v>0</v>
      </c>
      <c r="D293" s="107" t="str">
        <v>X0</v>
      </c>
      <c r="E293" s="108" t="str">
        <f t="shared" si="9"/>
        <v>HKDFUT3MX0_Quote</v>
      </c>
      <c r="F293" s="113" t="str">
        <f>_xll.qlSimpleQuote(E293,,PriceTickValue,Permanent,Trigger,ObjectOverwrite)</f>
        <v>HKDFUT3MX0_Quote#0001</v>
      </c>
      <c r="G293" s="70" t="str">
        <f>_xll.ohRangeRetrieveError(F293)</f>
        <v/>
      </c>
      <c r="H293" s="74"/>
    </row>
    <row r="294" spans="1:8" s="18" customFormat="1" x14ac:dyDescent="0.2">
      <c r="A294" s="103"/>
      <c r="B294" s="111">
        <v>86</v>
      </c>
      <c r="C294" s="112" t="b">
        <v>0</v>
      </c>
      <c r="D294" s="107" t="str">
        <v>Z0</v>
      </c>
      <c r="E294" s="108" t="str">
        <f t="shared" si="9"/>
        <v>HKDFUT3MZ0_Quote</v>
      </c>
      <c r="F294" s="113" t="str">
        <f>_xll.qlSimpleQuote(E294,,PriceTickValue,Permanent,Trigger,ObjectOverwrite)</f>
        <v>HKDFUT3MZ0_Quote#0001</v>
      </c>
      <c r="G294" s="70" t="str">
        <f>_xll.ohRangeRetrieveError(F294)</f>
        <v/>
      </c>
      <c r="H294" s="74"/>
    </row>
    <row r="295" spans="1:8" s="18" customFormat="1" x14ac:dyDescent="0.2">
      <c r="A295" s="103"/>
      <c r="B295" s="111">
        <v>87</v>
      </c>
      <c r="C295" s="112" t="b">
        <v>0</v>
      </c>
      <c r="D295" s="107" t="str">
        <v>F1</v>
      </c>
      <c r="E295" s="108" t="str">
        <f t="shared" si="9"/>
        <v>HKDFUT3MF1_Quote</v>
      </c>
      <c r="F295" s="113" t="str">
        <f>_xll.qlSimpleQuote(E295,,PriceTickValue,Permanent,Trigger,ObjectOverwrite)</f>
        <v>HKDFUT3MF1_Quote#0001</v>
      </c>
      <c r="G295" s="70" t="str">
        <f>_xll.ohRangeRetrieveError(F295)</f>
        <v/>
      </c>
      <c r="H295" s="74"/>
    </row>
    <row r="296" spans="1:8" s="18" customFormat="1" x14ac:dyDescent="0.2">
      <c r="A296" s="103"/>
      <c r="B296" s="111">
        <v>88</v>
      </c>
      <c r="C296" s="112" t="b">
        <v>0</v>
      </c>
      <c r="D296" s="107" t="str">
        <v>G1</v>
      </c>
      <c r="E296" s="108" t="str">
        <f t="shared" si="9"/>
        <v>HKDFUT3MG1_Quote</v>
      </c>
      <c r="F296" s="113" t="str">
        <f>_xll.qlSimpleQuote(E296,,PriceTickValue,Permanent,Trigger,ObjectOverwrite)</f>
        <v>HKDFUT3MG1_Quote#0001</v>
      </c>
      <c r="G296" s="70" t="str">
        <f>_xll.ohRangeRetrieveError(F296)</f>
        <v/>
      </c>
      <c r="H296" s="74"/>
    </row>
    <row r="297" spans="1:8" s="18" customFormat="1" x14ac:dyDescent="0.2">
      <c r="A297" s="103"/>
      <c r="B297" s="111">
        <v>89</v>
      </c>
      <c r="C297" s="112" t="b">
        <v>0</v>
      </c>
      <c r="D297" s="107" t="str">
        <v>H1</v>
      </c>
      <c r="E297" s="108" t="str">
        <f t="shared" si="9"/>
        <v>HKDFUT3MH1_Quote</v>
      </c>
      <c r="F297" s="113" t="str">
        <f>_xll.qlSimpleQuote(E297,,PriceTickValue,Permanent,Trigger,ObjectOverwrite)</f>
        <v>HKDFUT3MH1_Quote#0001</v>
      </c>
      <c r="G297" s="70" t="str">
        <f>_xll.ohRangeRetrieveError(F297)</f>
        <v/>
      </c>
      <c r="H297" s="74"/>
    </row>
    <row r="298" spans="1:8" s="18" customFormat="1" x14ac:dyDescent="0.2">
      <c r="A298" s="103"/>
      <c r="B298" s="111">
        <v>90</v>
      </c>
      <c r="C298" s="112" t="b">
        <v>0</v>
      </c>
      <c r="D298" s="107" t="str">
        <v>J1</v>
      </c>
      <c r="E298" s="108" t="str">
        <f t="shared" si="9"/>
        <v>HKDFUT3MJ1_Quote</v>
      </c>
      <c r="F298" s="113" t="str">
        <f>_xll.qlSimpleQuote(E298,,PriceTickValue,Permanent,Trigger,ObjectOverwrite)</f>
        <v>HKDFUT3MJ1_Quote#0001</v>
      </c>
      <c r="G298" s="70" t="str">
        <f>_xll.ohRangeRetrieveError(F298)</f>
        <v/>
      </c>
      <c r="H298" s="74"/>
    </row>
    <row r="299" spans="1:8" s="18" customFormat="1" x14ac:dyDescent="0.2">
      <c r="A299" s="103"/>
      <c r="B299" s="111">
        <v>91</v>
      </c>
      <c r="C299" s="112" t="b">
        <v>0</v>
      </c>
      <c r="D299" s="107" t="str">
        <v>K1</v>
      </c>
      <c r="E299" s="108" t="str">
        <f t="shared" si="9"/>
        <v>HKDFUT3MK1_Quote</v>
      </c>
      <c r="F299" s="113" t="str">
        <f>_xll.qlSimpleQuote(E299,,PriceTickValue,Permanent,Trigger,ObjectOverwrite)</f>
        <v>HKDFUT3MK1_Quote#0001</v>
      </c>
      <c r="G299" s="70" t="str">
        <f>_xll.ohRangeRetrieveError(F299)</f>
        <v/>
      </c>
      <c r="H299" s="74"/>
    </row>
    <row r="300" spans="1:8" s="18" customFormat="1" x14ac:dyDescent="0.2">
      <c r="A300" s="103"/>
      <c r="B300" s="111">
        <v>92</v>
      </c>
      <c r="C300" s="112" t="b">
        <v>0</v>
      </c>
      <c r="D300" s="107" t="str">
        <v>M1</v>
      </c>
      <c r="E300" s="108" t="str">
        <f t="shared" si="9"/>
        <v>HKDFUT3MM1_Quote</v>
      </c>
      <c r="F300" s="113" t="str">
        <f>_xll.qlSimpleQuote(E300,,PriceTickValue,Permanent,Trigger,ObjectOverwrite)</f>
        <v>HKDFUT3MM1_Quote#0001</v>
      </c>
      <c r="G300" s="70" t="str">
        <f>_xll.ohRangeRetrieveError(F300)</f>
        <v/>
      </c>
      <c r="H300" s="74"/>
    </row>
    <row r="301" spans="1:8" s="18" customFormat="1" x14ac:dyDescent="0.2">
      <c r="A301" s="103"/>
      <c r="B301" s="111">
        <v>93</v>
      </c>
      <c r="C301" s="112" t="b">
        <v>0</v>
      </c>
      <c r="D301" s="107" t="str">
        <v>N1</v>
      </c>
      <c r="E301" s="108" t="str">
        <f t="shared" si="9"/>
        <v>HKDFUT3MN1_Quote</v>
      </c>
      <c r="F301" s="113" t="str">
        <f>_xll.qlSimpleQuote(E301,,PriceTickValue,Permanent,Trigger,ObjectOverwrite)</f>
        <v>HKDFUT3MN1_Quote#0001</v>
      </c>
      <c r="G301" s="70" t="str">
        <f>_xll.ohRangeRetrieveError(F301)</f>
        <v/>
      </c>
      <c r="H301" s="74"/>
    </row>
    <row r="302" spans="1:8" s="18" customFormat="1" x14ac:dyDescent="0.2">
      <c r="A302" s="103"/>
      <c r="B302" s="111">
        <v>94</v>
      </c>
      <c r="C302" s="112" t="b">
        <v>0</v>
      </c>
      <c r="D302" s="107" t="str">
        <v>Q1</v>
      </c>
      <c r="E302" s="108" t="str">
        <f t="shared" si="9"/>
        <v>HKDFUT3MQ1_Quote</v>
      </c>
      <c r="F302" s="113" t="str">
        <f>_xll.qlSimpleQuote(E302,,PriceTickValue,Permanent,Trigger,ObjectOverwrite)</f>
        <v>HKDFUT3MQ1_Quote#0001</v>
      </c>
      <c r="G302" s="70" t="str">
        <f>_xll.ohRangeRetrieveError(F302)</f>
        <v/>
      </c>
      <c r="H302" s="74"/>
    </row>
    <row r="303" spans="1:8" s="18" customFormat="1" x14ac:dyDescent="0.2">
      <c r="A303" s="103"/>
      <c r="B303" s="111">
        <v>95</v>
      </c>
      <c r="C303" s="112" t="b">
        <v>0</v>
      </c>
      <c r="D303" s="107" t="str">
        <v>U1</v>
      </c>
      <c r="E303" s="108" t="str">
        <f t="shared" si="9"/>
        <v>HKDFUT3MU1_Quote</v>
      </c>
      <c r="F303" s="113" t="str">
        <f>_xll.qlSimpleQuote(E303,,PriceTickValue,Permanent,Trigger,ObjectOverwrite)</f>
        <v>HKDFUT3MU1_Quote#0001</v>
      </c>
      <c r="G303" s="70" t="str">
        <f>_xll.ohRangeRetrieveError(F303)</f>
        <v/>
      </c>
      <c r="H303" s="74"/>
    </row>
    <row r="304" spans="1:8" s="18" customFormat="1" x14ac:dyDescent="0.2">
      <c r="A304" s="103"/>
      <c r="B304" s="111">
        <v>96</v>
      </c>
      <c r="C304" s="112" t="b">
        <v>0</v>
      </c>
      <c r="D304" s="107" t="str">
        <v>V1</v>
      </c>
      <c r="E304" s="108" t="str">
        <f t="shared" si="9"/>
        <v>HKDFUT3MV1_Quote</v>
      </c>
      <c r="F304" s="113" t="str">
        <f>_xll.qlSimpleQuote(E304,,PriceTickValue,Permanent,Trigger,ObjectOverwrite)</f>
        <v>HKDFUT3MV1_Quote#0001</v>
      </c>
      <c r="G304" s="70" t="str">
        <f>_xll.ohRangeRetrieveError(F304)</f>
        <v/>
      </c>
      <c r="H304" s="74"/>
    </row>
    <row r="305" spans="1:8" s="18" customFormat="1" x14ac:dyDescent="0.2">
      <c r="A305" s="103"/>
      <c r="B305" s="111">
        <v>97</v>
      </c>
      <c r="C305" s="112" t="b">
        <v>0</v>
      </c>
      <c r="D305" s="107" t="str">
        <v>X1</v>
      </c>
      <c r="E305" s="108" t="str">
        <f t="shared" ref="E305:E328" si="10">Currency&amp;$D$207&amp;$E$207&amp;$D305&amp;QuoteSuffix</f>
        <v>HKDFUT3MX1_Quote</v>
      </c>
      <c r="F305" s="113" t="str">
        <f>_xll.qlSimpleQuote(E305,,PriceTickValue,Permanent,Trigger,ObjectOverwrite)</f>
        <v>HKDFUT3MX1_Quote#0001</v>
      </c>
      <c r="G305" s="70" t="str">
        <f>_xll.ohRangeRetrieveError(F305)</f>
        <v/>
      </c>
      <c r="H305" s="74"/>
    </row>
    <row r="306" spans="1:8" s="18" customFormat="1" x14ac:dyDescent="0.2">
      <c r="A306" s="103"/>
      <c r="B306" s="111">
        <v>98</v>
      </c>
      <c r="C306" s="112" t="b">
        <v>0</v>
      </c>
      <c r="D306" s="107" t="str">
        <v>Z1</v>
      </c>
      <c r="E306" s="108" t="str">
        <f t="shared" si="10"/>
        <v>HKDFUT3MZ1_Quote</v>
      </c>
      <c r="F306" s="113" t="str">
        <f>_xll.qlSimpleQuote(E306,,PriceTickValue,Permanent,Trigger,ObjectOverwrite)</f>
        <v>HKDFUT3MZ1_Quote#0001</v>
      </c>
      <c r="G306" s="70" t="str">
        <f>_xll.ohRangeRetrieveError(F306)</f>
        <v/>
      </c>
      <c r="H306" s="74"/>
    </row>
    <row r="307" spans="1:8" s="18" customFormat="1" x14ac:dyDescent="0.2">
      <c r="A307" s="103"/>
      <c r="B307" s="111">
        <v>99</v>
      </c>
      <c r="C307" s="112" t="b">
        <v>0</v>
      </c>
      <c r="D307" s="107" t="str">
        <v>F2</v>
      </c>
      <c r="E307" s="108" t="str">
        <f t="shared" si="10"/>
        <v>HKDFUT3MF2_Quote</v>
      </c>
      <c r="F307" s="113" t="str">
        <f>_xll.qlSimpleQuote(E307,,PriceTickValue,Permanent,Trigger,ObjectOverwrite)</f>
        <v>HKDFUT3MF2_Quote#0001</v>
      </c>
      <c r="G307" s="70" t="str">
        <f>_xll.ohRangeRetrieveError(F307)</f>
        <v/>
      </c>
      <c r="H307" s="74"/>
    </row>
    <row r="308" spans="1:8" s="18" customFormat="1" x14ac:dyDescent="0.2">
      <c r="A308" s="103"/>
      <c r="B308" s="111">
        <v>100</v>
      </c>
      <c r="C308" s="112" t="b">
        <v>0</v>
      </c>
      <c r="D308" s="107" t="str">
        <v>G2</v>
      </c>
      <c r="E308" s="108" t="str">
        <f t="shared" si="10"/>
        <v>HKDFUT3MG2_Quote</v>
      </c>
      <c r="F308" s="113" t="str">
        <f>_xll.qlSimpleQuote(E308,,PriceTickValue,Permanent,Trigger,ObjectOverwrite)</f>
        <v>HKDFUT3MG2_Quote#0001</v>
      </c>
      <c r="G308" s="70" t="str">
        <f>_xll.ohRangeRetrieveError(F308)</f>
        <v/>
      </c>
      <c r="H308" s="74"/>
    </row>
    <row r="309" spans="1:8" s="18" customFormat="1" x14ac:dyDescent="0.2">
      <c r="A309" s="103"/>
      <c r="B309" s="111">
        <v>101</v>
      </c>
      <c r="C309" s="112" t="b">
        <v>0</v>
      </c>
      <c r="D309" s="107" t="str">
        <v>H2</v>
      </c>
      <c r="E309" s="108" t="str">
        <f t="shared" si="10"/>
        <v>HKDFUT3MH2_Quote</v>
      </c>
      <c r="F309" s="113" t="str">
        <f>_xll.qlSimpleQuote(E309,,PriceTickValue,Permanent,Trigger,ObjectOverwrite)</f>
        <v>HKDFUT3MH2_Quote#0001</v>
      </c>
      <c r="G309" s="70" t="str">
        <f>_xll.ohRangeRetrieveError(F309)</f>
        <v/>
      </c>
      <c r="H309" s="74"/>
    </row>
    <row r="310" spans="1:8" s="18" customFormat="1" x14ac:dyDescent="0.2">
      <c r="A310" s="103"/>
      <c r="B310" s="111">
        <v>102</v>
      </c>
      <c r="C310" s="112" t="b">
        <v>0</v>
      </c>
      <c r="D310" s="107" t="str">
        <v>J2</v>
      </c>
      <c r="E310" s="108" t="str">
        <f t="shared" si="10"/>
        <v>HKDFUT3MJ2_Quote</v>
      </c>
      <c r="F310" s="113" t="str">
        <f>_xll.qlSimpleQuote(E310,,PriceTickValue,Permanent,Trigger,ObjectOverwrite)</f>
        <v>HKDFUT3MJ2_Quote#0001</v>
      </c>
      <c r="G310" s="70" t="str">
        <f>_xll.ohRangeRetrieveError(F310)</f>
        <v/>
      </c>
      <c r="H310" s="74"/>
    </row>
    <row r="311" spans="1:8" s="18" customFormat="1" x14ac:dyDescent="0.2">
      <c r="A311" s="103"/>
      <c r="B311" s="111">
        <v>103</v>
      </c>
      <c r="C311" s="112" t="b">
        <v>0</v>
      </c>
      <c r="D311" s="107" t="str">
        <v>K2</v>
      </c>
      <c r="E311" s="108" t="str">
        <f t="shared" si="10"/>
        <v>HKDFUT3MK2_Quote</v>
      </c>
      <c r="F311" s="113" t="str">
        <f>_xll.qlSimpleQuote(E311,,PriceTickValue,Permanent,Trigger,ObjectOverwrite)</f>
        <v>HKDFUT3MK2_Quote#0001</v>
      </c>
      <c r="G311" s="70" t="str">
        <f>_xll.ohRangeRetrieveError(F311)</f>
        <v/>
      </c>
      <c r="H311" s="74"/>
    </row>
    <row r="312" spans="1:8" s="18" customFormat="1" x14ac:dyDescent="0.2">
      <c r="A312" s="103"/>
      <c r="B312" s="111">
        <v>104</v>
      </c>
      <c r="C312" s="112" t="b">
        <v>0</v>
      </c>
      <c r="D312" s="107" t="str">
        <v>M2</v>
      </c>
      <c r="E312" s="108" t="str">
        <f t="shared" si="10"/>
        <v>HKDFUT3MM2_Quote</v>
      </c>
      <c r="F312" s="113" t="str">
        <f>_xll.qlSimpleQuote(E312,,PriceTickValue,Permanent,Trigger,ObjectOverwrite)</f>
        <v>HKDFUT3MM2_Quote#0001</v>
      </c>
      <c r="G312" s="70" t="str">
        <f>_xll.ohRangeRetrieveError(F312)</f>
        <v/>
      </c>
      <c r="H312" s="74"/>
    </row>
    <row r="313" spans="1:8" s="18" customFormat="1" x14ac:dyDescent="0.2">
      <c r="A313" s="103"/>
      <c r="B313" s="111">
        <v>105</v>
      </c>
      <c r="C313" s="112" t="b">
        <v>0</v>
      </c>
      <c r="D313" s="107" t="str">
        <v>N2</v>
      </c>
      <c r="E313" s="108" t="str">
        <f t="shared" si="10"/>
        <v>HKDFUT3MN2_Quote</v>
      </c>
      <c r="F313" s="113" t="str">
        <f>_xll.qlSimpleQuote(E313,,PriceTickValue,Permanent,Trigger,ObjectOverwrite)</f>
        <v>HKDFUT3MN2_Quote#0001</v>
      </c>
      <c r="G313" s="70" t="str">
        <f>_xll.ohRangeRetrieveError(F313)</f>
        <v/>
      </c>
      <c r="H313" s="74"/>
    </row>
    <row r="314" spans="1:8" s="18" customFormat="1" x14ac:dyDescent="0.2">
      <c r="A314" s="103"/>
      <c r="B314" s="111">
        <v>106</v>
      </c>
      <c r="C314" s="112" t="b">
        <v>0</v>
      </c>
      <c r="D314" s="107" t="str">
        <v>Q2</v>
      </c>
      <c r="E314" s="108" t="str">
        <f t="shared" si="10"/>
        <v>HKDFUT3MQ2_Quote</v>
      </c>
      <c r="F314" s="113" t="str">
        <f>_xll.qlSimpleQuote(E314,,PriceTickValue,Permanent,Trigger,ObjectOverwrite)</f>
        <v>HKDFUT3MQ2_Quote#0001</v>
      </c>
      <c r="G314" s="70" t="str">
        <f>_xll.ohRangeRetrieveError(F314)</f>
        <v/>
      </c>
      <c r="H314" s="74"/>
    </row>
    <row r="315" spans="1:8" s="18" customFormat="1" x14ac:dyDescent="0.2">
      <c r="A315" s="103"/>
      <c r="B315" s="111">
        <v>107</v>
      </c>
      <c r="C315" s="112" t="b">
        <v>0</v>
      </c>
      <c r="D315" s="107" t="str">
        <v>U2</v>
      </c>
      <c r="E315" s="108" t="str">
        <f t="shared" si="10"/>
        <v>HKDFUT3MU2_Quote</v>
      </c>
      <c r="F315" s="113" t="str">
        <f>_xll.qlSimpleQuote(E315,,PriceTickValue,Permanent,Trigger,ObjectOverwrite)</f>
        <v>HKDFUT3MU2_Quote#0001</v>
      </c>
      <c r="G315" s="70" t="str">
        <f>_xll.ohRangeRetrieveError(F315)</f>
        <v/>
      </c>
      <c r="H315" s="74"/>
    </row>
    <row r="316" spans="1:8" s="18" customFormat="1" x14ac:dyDescent="0.2">
      <c r="A316" s="103"/>
      <c r="B316" s="111">
        <v>108</v>
      </c>
      <c r="C316" s="112" t="b">
        <v>0</v>
      </c>
      <c r="D316" s="107" t="str">
        <v>V2</v>
      </c>
      <c r="E316" s="108" t="str">
        <f t="shared" si="10"/>
        <v>HKDFUT3MV2_Quote</v>
      </c>
      <c r="F316" s="113" t="str">
        <f>_xll.qlSimpleQuote(E316,,PriceTickValue,Permanent,Trigger,ObjectOverwrite)</f>
        <v>HKDFUT3MV2_Quote#0001</v>
      </c>
      <c r="G316" s="70" t="str">
        <f>_xll.ohRangeRetrieveError(F316)</f>
        <v/>
      </c>
      <c r="H316" s="74"/>
    </row>
    <row r="317" spans="1:8" s="18" customFormat="1" x14ac:dyDescent="0.2">
      <c r="A317" s="103"/>
      <c r="B317" s="111">
        <v>109</v>
      </c>
      <c r="C317" s="112" t="b">
        <v>0</v>
      </c>
      <c r="D317" s="107" t="str">
        <v>X2</v>
      </c>
      <c r="E317" s="108" t="str">
        <f t="shared" si="10"/>
        <v>HKDFUT3MX2_Quote</v>
      </c>
      <c r="F317" s="113" t="str">
        <f>_xll.qlSimpleQuote(E317,,PriceTickValue,Permanent,Trigger,ObjectOverwrite)</f>
        <v>HKDFUT3MX2_Quote#0001</v>
      </c>
      <c r="G317" s="70" t="str">
        <f>_xll.ohRangeRetrieveError(F317)</f>
        <v/>
      </c>
      <c r="H317" s="74"/>
    </row>
    <row r="318" spans="1:8" s="18" customFormat="1" x14ac:dyDescent="0.2">
      <c r="A318" s="103"/>
      <c r="B318" s="111">
        <v>110</v>
      </c>
      <c r="C318" s="112" t="b">
        <v>0</v>
      </c>
      <c r="D318" s="107" t="str">
        <v>Z2</v>
      </c>
      <c r="E318" s="108" t="str">
        <f t="shared" si="10"/>
        <v>HKDFUT3MZ2_Quote</v>
      </c>
      <c r="F318" s="113" t="str">
        <f>_xll.qlSimpleQuote(E318,,PriceTickValue,Permanent,Trigger,ObjectOverwrite)</f>
        <v>HKDFUT3MZ2_Quote#0001</v>
      </c>
      <c r="G318" s="70" t="str">
        <f>_xll.ohRangeRetrieveError(F318)</f>
        <v/>
      </c>
      <c r="H318" s="74"/>
    </row>
    <row r="319" spans="1:8" s="18" customFormat="1" x14ac:dyDescent="0.2">
      <c r="A319" s="103"/>
      <c r="B319" s="111">
        <v>111</v>
      </c>
      <c r="C319" s="112" t="b">
        <v>0</v>
      </c>
      <c r="D319" s="107" t="str">
        <v>F3</v>
      </c>
      <c r="E319" s="108" t="str">
        <f t="shared" si="10"/>
        <v>HKDFUT3MF3_Quote</v>
      </c>
      <c r="F319" s="113" t="str">
        <f>_xll.qlSimpleQuote(E319,,PriceTickValue,Permanent,Trigger,ObjectOverwrite)</f>
        <v>HKDFUT3MF3_Quote#0001</v>
      </c>
      <c r="G319" s="70" t="str">
        <f>_xll.ohRangeRetrieveError(F319)</f>
        <v/>
      </c>
      <c r="H319" s="74"/>
    </row>
    <row r="320" spans="1:8" s="18" customFormat="1" x14ac:dyDescent="0.2">
      <c r="A320" s="103"/>
      <c r="B320" s="111">
        <v>112</v>
      </c>
      <c r="C320" s="112" t="b">
        <v>0</v>
      </c>
      <c r="D320" s="107" t="str">
        <v>G3</v>
      </c>
      <c r="E320" s="108" t="str">
        <f t="shared" si="10"/>
        <v>HKDFUT3MG3_Quote</v>
      </c>
      <c r="F320" s="113" t="str">
        <f>_xll.qlSimpleQuote(E320,,PriceTickValue,Permanent,Trigger,ObjectOverwrite)</f>
        <v>HKDFUT3MG3_Quote#0001</v>
      </c>
      <c r="G320" s="70" t="str">
        <f>_xll.ohRangeRetrieveError(F320)</f>
        <v/>
      </c>
      <c r="H320" s="74"/>
    </row>
    <row r="321" spans="1:8" s="18" customFormat="1" x14ac:dyDescent="0.2">
      <c r="A321" s="103"/>
      <c r="B321" s="111">
        <v>113</v>
      </c>
      <c r="C321" s="112" t="b">
        <v>0</v>
      </c>
      <c r="D321" s="107" t="str">
        <v>H3</v>
      </c>
      <c r="E321" s="108" t="str">
        <f t="shared" si="10"/>
        <v>HKDFUT3MH3_Quote</v>
      </c>
      <c r="F321" s="113" t="str">
        <f>_xll.qlSimpleQuote(E321,,PriceTickValue,Permanent,Trigger,ObjectOverwrite)</f>
        <v>HKDFUT3MH3_Quote#0001</v>
      </c>
      <c r="G321" s="70" t="str">
        <f>_xll.ohRangeRetrieveError(F321)</f>
        <v/>
      </c>
      <c r="H321" s="74"/>
    </row>
    <row r="322" spans="1:8" s="18" customFormat="1" x14ac:dyDescent="0.2">
      <c r="A322" s="103"/>
      <c r="B322" s="111">
        <v>114</v>
      </c>
      <c r="C322" s="112" t="b">
        <v>0</v>
      </c>
      <c r="D322" s="107" t="str">
        <v>J3</v>
      </c>
      <c r="E322" s="108" t="str">
        <f t="shared" si="10"/>
        <v>HKDFUT3MJ3_Quote</v>
      </c>
      <c r="F322" s="113" t="str">
        <f>_xll.qlSimpleQuote(E322,,PriceTickValue,Permanent,Trigger,ObjectOverwrite)</f>
        <v>HKDFUT3MJ3_Quote#0001</v>
      </c>
      <c r="G322" s="70" t="str">
        <f>_xll.ohRangeRetrieveError(F322)</f>
        <v/>
      </c>
      <c r="H322" s="74"/>
    </row>
    <row r="323" spans="1:8" s="18" customFormat="1" x14ac:dyDescent="0.2">
      <c r="A323" s="103"/>
      <c r="B323" s="111">
        <v>115</v>
      </c>
      <c r="C323" s="112" t="b">
        <v>0</v>
      </c>
      <c r="D323" s="107" t="str">
        <v>K3</v>
      </c>
      <c r="E323" s="108" t="str">
        <f t="shared" si="10"/>
        <v>HKDFUT3MK3_Quote</v>
      </c>
      <c r="F323" s="113" t="str">
        <f>_xll.qlSimpleQuote(E323,,PriceTickValue,Permanent,Trigger,ObjectOverwrite)</f>
        <v>HKDFUT3MK3_Quote#0001</v>
      </c>
      <c r="G323" s="70" t="str">
        <f>_xll.ohRangeRetrieveError(F323)</f>
        <v/>
      </c>
      <c r="H323" s="74"/>
    </row>
    <row r="324" spans="1:8" s="18" customFormat="1" x14ac:dyDescent="0.2">
      <c r="A324" s="103"/>
      <c r="B324" s="111">
        <v>116</v>
      </c>
      <c r="C324" s="112" t="b">
        <v>0</v>
      </c>
      <c r="D324" s="107" t="str">
        <v>M3</v>
      </c>
      <c r="E324" s="108" t="str">
        <f t="shared" si="10"/>
        <v>HKDFUT3MM3_Quote</v>
      </c>
      <c r="F324" s="113" t="str">
        <f>_xll.qlSimpleQuote(E324,,PriceTickValue,Permanent,Trigger,ObjectOverwrite)</f>
        <v>HKDFUT3MM3_Quote#0001</v>
      </c>
      <c r="G324" s="70" t="str">
        <f>_xll.ohRangeRetrieveError(F324)</f>
        <v/>
      </c>
      <c r="H324" s="74"/>
    </row>
    <row r="325" spans="1:8" s="18" customFormat="1" x14ac:dyDescent="0.2">
      <c r="A325" s="103"/>
      <c r="B325" s="111">
        <v>117</v>
      </c>
      <c r="C325" s="112" t="b">
        <v>0</v>
      </c>
      <c r="D325" s="107" t="str">
        <v>N3</v>
      </c>
      <c r="E325" s="108" t="str">
        <f t="shared" si="10"/>
        <v>HKDFUT3MN3_Quote</v>
      </c>
      <c r="F325" s="113" t="str">
        <f>_xll.qlSimpleQuote(E325,,PriceTickValue,Permanent,Trigger,ObjectOverwrite)</f>
        <v>HKDFUT3MN3_Quote#0001</v>
      </c>
      <c r="G325" s="70" t="str">
        <f>_xll.ohRangeRetrieveError(F325)</f>
        <v/>
      </c>
      <c r="H325" s="74"/>
    </row>
    <row r="326" spans="1:8" s="18" customFormat="1" x14ac:dyDescent="0.2">
      <c r="A326" s="103"/>
      <c r="B326" s="111">
        <v>118</v>
      </c>
      <c r="C326" s="112" t="b">
        <v>0</v>
      </c>
      <c r="D326" s="107" t="str">
        <v>Q3</v>
      </c>
      <c r="E326" s="108" t="str">
        <f t="shared" si="10"/>
        <v>HKDFUT3MQ3_Quote</v>
      </c>
      <c r="F326" s="113" t="str">
        <f>_xll.qlSimpleQuote(E326,,PriceTickValue,Permanent,Trigger,ObjectOverwrite)</f>
        <v>HKDFUT3MQ3_Quote#0001</v>
      </c>
      <c r="G326" s="70" t="str">
        <f>_xll.ohRangeRetrieveError(F326)</f>
        <v/>
      </c>
      <c r="H326" s="74"/>
    </row>
    <row r="327" spans="1:8" s="18" customFormat="1" x14ac:dyDescent="0.2">
      <c r="A327" s="103"/>
      <c r="B327" s="111">
        <v>119</v>
      </c>
      <c r="C327" s="112" t="b">
        <v>0</v>
      </c>
      <c r="D327" s="107" t="str">
        <v>U3</v>
      </c>
      <c r="E327" s="108" t="str">
        <f t="shared" si="10"/>
        <v>HKDFUT3MU3_Quote</v>
      </c>
      <c r="F327" s="113" t="str">
        <f>_xll.qlSimpleQuote(E327,,PriceTickValue,Permanent,Trigger,ObjectOverwrite)</f>
        <v>HKDFUT3MU3_Quote#0001</v>
      </c>
      <c r="G327" s="70" t="str">
        <f>_xll.ohRangeRetrieveError(F327)</f>
        <v/>
      </c>
      <c r="H327" s="74"/>
    </row>
    <row r="328" spans="1:8" s="18" customFormat="1" x14ac:dyDescent="0.2">
      <c r="A328" s="103"/>
      <c r="B328" s="111">
        <v>120</v>
      </c>
      <c r="C328" s="112" t="b">
        <v>0</v>
      </c>
      <c r="D328" s="107" t="str">
        <v>V3</v>
      </c>
      <c r="E328" s="108" t="str">
        <f t="shared" si="10"/>
        <v>HKDFUT3MV3_Quote</v>
      </c>
      <c r="F328" s="113" t="str">
        <f>_xll.qlSimpleQuote(E328,,PriceTickValue,Permanent,Trigger,ObjectOverwrite)</f>
        <v>HKDFUT3MV3_Quote#0001</v>
      </c>
      <c r="G328" s="70" t="str">
        <f>_xll.ohRangeRetrieveError(F328)</f>
        <v/>
      </c>
      <c r="H328" s="74"/>
    </row>
    <row r="329" spans="1:8" s="18" customFormat="1" ht="12" thickBot="1" x14ac:dyDescent="0.25">
      <c r="A329" s="114"/>
      <c r="B329" s="95"/>
      <c r="C329" s="95"/>
      <c r="D329" s="95"/>
      <c r="E329" s="95"/>
      <c r="F329" s="95"/>
      <c r="G329" s="95"/>
      <c r="H329" s="97"/>
    </row>
    <row r="330" spans="1:8" s="18" customFormat="1" x14ac:dyDescent="0.2"/>
    <row r="331" spans="1:8" ht="12" thickBot="1" x14ac:dyDescent="0.25"/>
    <row r="332" spans="1:8" s="18" customFormat="1" x14ac:dyDescent="0.2">
      <c r="A332" s="98"/>
      <c r="B332" s="99"/>
      <c r="C332" s="99"/>
      <c r="D332" s="32" t="s">
        <v>117</v>
      </c>
      <c r="E332" s="32" t="s">
        <v>9</v>
      </c>
      <c r="F332" s="100"/>
      <c r="G332" s="100"/>
      <c r="H332" s="101"/>
    </row>
    <row r="333" spans="1:8" s="18" customFormat="1" x14ac:dyDescent="0.2">
      <c r="A333" s="102"/>
      <c r="B333" s="20" t="s">
        <v>113</v>
      </c>
      <c r="C333" s="21" t="s">
        <v>114</v>
      </c>
      <c r="D333" s="21" t="s">
        <v>115</v>
      </c>
      <c r="E333" s="22" t="str">
        <f>Currency&amp;"_010_"&amp;$D$332&amp;$E$332&amp;".xml"</f>
        <v>HKD_010_IMMFRA6M.xml</v>
      </c>
      <c r="F333" s="23">
        <f ca="1">IF(Serialize,_xll.ohObjectSave(F334:F453,SerializationPath&amp;E333,FileOverwrite,,Serialize),"---")</f>
        <v>120</v>
      </c>
      <c r="G333" s="66" t="str">
        <f ca="1">_xll.ohRangeRetrieveError(F333)</f>
        <v/>
      </c>
      <c r="H333" s="74"/>
    </row>
    <row r="334" spans="1:8" s="18" customFormat="1" x14ac:dyDescent="0.2">
      <c r="A334" s="103"/>
      <c r="B334" s="104">
        <v>1</v>
      </c>
      <c r="C334" s="105" t="b">
        <v>0</v>
      </c>
      <c r="D334" s="106" t="str">
        <f t="array" ref="D334:D453">_xll.qlIMMNextCodes(_xll.qlSettingsEvaluationDate(Trigger)-1,$C334:$C453)</f>
        <v>X3</v>
      </c>
      <c r="E334" s="108" t="str">
        <f t="shared" ref="E334:E365" si="11">Currency&amp;$D$332&amp;$E$332&amp;$D334&amp;QuoteSuffix</f>
        <v>HKDIMMFRA6MX3_Quote</v>
      </c>
      <c r="F334" s="109" t="str">
        <f>_xll.qlSimpleQuote(E334,,PriceTickValue,Permanent,Trigger,ObjectOverwrite)</f>
        <v>HKDIMMFRA6MX3_Quote#0001</v>
      </c>
      <c r="G334" s="110" t="str">
        <f>_xll.ohRangeRetrieveError(F334)</f>
        <v/>
      </c>
      <c r="H334" s="74"/>
    </row>
    <row r="335" spans="1:8" s="18" customFormat="1" x14ac:dyDescent="0.2">
      <c r="A335" s="103"/>
      <c r="B335" s="111">
        <v>2</v>
      </c>
      <c r="C335" s="112" t="b">
        <v>0</v>
      </c>
      <c r="D335" s="107" t="str">
        <v>Z3</v>
      </c>
      <c r="E335" s="108" t="str">
        <f t="shared" si="11"/>
        <v>HKDIMMFRA6MZ3_Quote</v>
      </c>
      <c r="F335" s="113" t="str">
        <f>_xll.qlSimpleQuote(E335,,PriceTickValue,Permanent,Trigger,ObjectOverwrite)</f>
        <v>HKDIMMFRA6MZ3_Quote#0001</v>
      </c>
      <c r="G335" s="70" t="str">
        <f>_xll.ohRangeRetrieveError(F335)</f>
        <v/>
      </c>
      <c r="H335" s="74"/>
    </row>
    <row r="336" spans="1:8" s="18" customFormat="1" x14ac:dyDescent="0.2">
      <c r="A336" s="103"/>
      <c r="B336" s="111">
        <v>3</v>
      </c>
      <c r="C336" s="112" t="b">
        <v>0</v>
      </c>
      <c r="D336" s="107" t="str">
        <v>F4</v>
      </c>
      <c r="E336" s="108" t="str">
        <f t="shared" si="11"/>
        <v>HKDIMMFRA6MF4_Quote</v>
      </c>
      <c r="F336" s="113" t="str">
        <f>_xll.qlSimpleQuote(E336,,PriceTickValue,Permanent,Trigger,ObjectOverwrite)</f>
        <v>HKDIMMFRA6MF4_Quote#0001</v>
      </c>
      <c r="G336" s="70" t="str">
        <f>_xll.ohRangeRetrieveError(F336)</f>
        <v/>
      </c>
      <c r="H336" s="74"/>
    </row>
    <row r="337" spans="1:8" s="18" customFormat="1" x14ac:dyDescent="0.2">
      <c r="A337" s="103"/>
      <c r="B337" s="111">
        <v>4</v>
      </c>
      <c r="C337" s="112" t="b">
        <v>0</v>
      </c>
      <c r="D337" s="107" t="str">
        <v>G4</v>
      </c>
      <c r="E337" s="108" t="str">
        <f t="shared" si="11"/>
        <v>HKDIMMFRA6MG4_Quote</v>
      </c>
      <c r="F337" s="113" t="str">
        <f>_xll.qlSimpleQuote(E337,,PriceTickValue,Permanent,Trigger,ObjectOverwrite)</f>
        <v>HKDIMMFRA6MG4_Quote#0001</v>
      </c>
      <c r="G337" s="70" t="str">
        <f>_xll.ohRangeRetrieveError(F337)</f>
        <v/>
      </c>
      <c r="H337" s="74"/>
    </row>
    <row r="338" spans="1:8" s="18" customFormat="1" x14ac:dyDescent="0.2">
      <c r="A338" s="103"/>
      <c r="B338" s="111">
        <v>5</v>
      </c>
      <c r="C338" s="112" t="b">
        <v>0</v>
      </c>
      <c r="D338" s="107" t="str">
        <v>H4</v>
      </c>
      <c r="E338" s="108" t="str">
        <f t="shared" si="11"/>
        <v>HKDIMMFRA6MH4_Quote</v>
      </c>
      <c r="F338" s="113" t="str">
        <f>_xll.qlSimpleQuote(E338,,PriceTickValue,Permanent,Trigger,ObjectOverwrite)</f>
        <v>HKDIMMFRA6MH4_Quote#0001</v>
      </c>
      <c r="G338" s="70" t="str">
        <f>_xll.ohRangeRetrieveError(F338)</f>
        <v/>
      </c>
      <c r="H338" s="74"/>
    </row>
    <row r="339" spans="1:8" s="18" customFormat="1" x14ac:dyDescent="0.2">
      <c r="A339" s="103"/>
      <c r="B339" s="111">
        <v>6</v>
      </c>
      <c r="C339" s="112" t="b">
        <v>0</v>
      </c>
      <c r="D339" s="107" t="str">
        <v>J4</v>
      </c>
      <c r="E339" s="108" t="str">
        <f t="shared" si="11"/>
        <v>HKDIMMFRA6MJ4_Quote</v>
      </c>
      <c r="F339" s="113" t="str">
        <f>_xll.qlSimpleQuote(E339,,PriceTickValue,Permanent,Trigger,ObjectOverwrite)</f>
        <v>HKDIMMFRA6MJ4_Quote#0001</v>
      </c>
      <c r="G339" s="70" t="str">
        <f>_xll.ohRangeRetrieveError(F339)</f>
        <v/>
      </c>
      <c r="H339" s="74"/>
    </row>
    <row r="340" spans="1:8" s="18" customFormat="1" x14ac:dyDescent="0.2">
      <c r="A340" s="103"/>
      <c r="B340" s="111">
        <v>7</v>
      </c>
      <c r="C340" s="112" t="b">
        <v>0</v>
      </c>
      <c r="D340" s="107" t="str">
        <v>K4</v>
      </c>
      <c r="E340" s="108" t="str">
        <f t="shared" si="11"/>
        <v>HKDIMMFRA6MK4_Quote</v>
      </c>
      <c r="F340" s="113" t="str">
        <f>_xll.qlSimpleQuote(E340,,PriceTickValue,Permanent,Trigger,ObjectOverwrite)</f>
        <v>HKDIMMFRA6MK4_Quote#0001</v>
      </c>
      <c r="G340" s="70" t="str">
        <f>_xll.ohRangeRetrieveError(F340)</f>
        <v/>
      </c>
      <c r="H340" s="74"/>
    </row>
    <row r="341" spans="1:8" s="18" customFormat="1" x14ac:dyDescent="0.2">
      <c r="A341" s="103"/>
      <c r="B341" s="111">
        <v>8</v>
      </c>
      <c r="C341" s="112" t="b">
        <v>0</v>
      </c>
      <c r="D341" s="107" t="str">
        <v>M4</v>
      </c>
      <c r="E341" s="108" t="str">
        <f t="shared" si="11"/>
        <v>HKDIMMFRA6MM4_Quote</v>
      </c>
      <c r="F341" s="113" t="str">
        <f>_xll.qlSimpleQuote(E341,,PriceTickValue,Permanent,Trigger,ObjectOverwrite)</f>
        <v>HKDIMMFRA6MM4_Quote#0001</v>
      </c>
      <c r="G341" s="70" t="str">
        <f>_xll.ohRangeRetrieveError(F341)</f>
        <v/>
      </c>
      <c r="H341" s="74"/>
    </row>
    <row r="342" spans="1:8" s="18" customFormat="1" x14ac:dyDescent="0.2">
      <c r="A342" s="103"/>
      <c r="B342" s="111">
        <v>9</v>
      </c>
      <c r="C342" s="112" t="b">
        <v>0</v>
      </c>
      <c r="D342" s="107" t="str">
        <v>N4</v>
      </c>
      <c r="E342" s="108" t="str">
        <f t="shared" si="11"/>
        <v>HKDIMMFRA6MN4_Quote</v>
      </c>
      <c r="F342" s="113" t="str">
        <f>_xll.qlSimpleQuote(E342,,PriceTickValue,Permanent,Trigger,ObjectOverwrite)</f>
        <v>HKDIMMFRA6MN4_Quote#0001</v>
      </c>
      <c r="G342" s="70" t="str">
        <f>_xll.ohRangeRetrieveError(F342)</f>
        <v/>
      </c>
      <c r="H342" s="74"/>
    </row>
    <row r="343" spans="1:8" s="18" customFormat="1" x14ac:dyDescent="0.2">
      <c r="A343" s="103"/>
      <c r="B343" s="111">
        <v>10</v>
      </c>
      <c r="C343" s="112" t="b">
        <v>0</v>
      </c>
      <c r="D343" s="107" t="str">
        <v>Q4</v>
      </c>
      <c r="E343" s="108" t="str">
        <f t="shared" si="11"/>
        <v>HKDIMMFRA6MQ4_Quote</v>
      </c>
      <c r="F343" s="113" t="str">
        <f>_xll.qlSimpleQuote(E343,,PriceTickValue,Permanent,Trigger,ObjectOverwrite)</f>
        <v>HKDIMMFRA6MQ4_Quote#0001</v>
      </c>
      <c r="G343" s="70" t="str">
        <f>_xll.ohRangeRetrieveError(F343)</f>
        <v/>
      </c>
      <c r="H343" s="74"/>
    </row>
    <row r="344" spans="1:8" s="18" customFormat="1" x14ac:dyDescent="0.2">
      <c r="A344" s="103"/>
      <c r="B344" s="111">
        <v>11</v>
      </c>
      <c r="C344" s="112" t="b">
        <v>0</v>
      </c>
      <c r="D344" s="107" t="str">
        <v>U4</v>
      </c>
      <c r="E344" s="108" t="str">
        <f t="shared" si="11"/>
        <v>HKDIMMFRA6MU4_Quote</v>
      </c>
      <c r="F344" s="113" t="str">
        <f>_xll.qlSimpleQuote(E344,,PriceTickValue,Permanent,Trigger,ObjectOverwrite)</f>
        <v>HKDIMMFRA6MU4_Quote#0001</v>
      </c>
      <c r="G344" s="70" t="str">
        <f>_xll.ohRangeRetrieveError(F344)</f>
        <v/>
      </c>
      <c r="H344" s="74"/>
    </row>
    <row r="345" spans="1:8" s="18" customFormat="1" x14ac:dyDescent="0.2">
      <c r="A345" s="103"/>
      <c r="B345" s="111">
        <v>12</v>
      </c>
      <c r="C345" s="112" t="b">
        <v>0</v>
      </c>
      <c r="D345" s="107" t="str">
        <v>V4</v>
      </c>
      <c r="E345" s="108" t="str">
        <f t="shared" si="11"/>
        <v>HKDIMMFRA6MV4_Quote</v>
      </c>
      <c r="F345" s="113" t="str">
        <f>_xll.qlSimpleQuote(E345,,PriceTickValue,Permanent,Trigger,ObjectOverwrite)</f>
        <v>HKDIMMFRA6MV4_Quote#0001</v>
      </c>
      <c r="G345" s="70" t="str">
        <f>_xll.ohRangeRetrieveError(F345)</f>
        <v/>
      </c>
      <c r="H345" s="74"/>
    </row>
    <row r="346" spans="1:8" s="18" customFormat="1" x14ac:dyDescent="0.2">
      <c r="A346" s="103"/>
      <c r="B346" s="111">
        <v>13</v>
      </c>
      <c r="C346" s="112" t="b">
        <v>0</v>
      </c>
      <c r="D346" s="107" t="str">
        <v>X4</v>
      </c>
      <c r="E346" s="108" t="str">
        <f t="shared" si="11"/>
        <v>HKDIMMFRA6MX4_Quote</v>
      </c>
      <c r="F346" s="113" t="str">
        <f>_xll.qlSimpleQuote(E346,,PriceTickValue,Permanent,Trigger,ObjectOverwrite)</f>
        <v>HKDIMMFRA6MX4_Quote#0001</v>
      </c>
      <c r="G346" s="70" t="str">
        <f>_xll.ohRangeRetrieveError(F346)</f>
        <v/>
      </c>
      <c r="H346" s="74"/>
    </row>
    <row r="347" spans="1:8" s="18" customFormat="1" x14ac:dyDescent="0.2">
      <c r="A347" s="103"/>
      <c r="B347" s="111">
        <v>14</v>
      </c>
      <c r="C347" s="112" t="b">
        <v>0</v>
      </c>
      <c r="D347" s="107" t="str">
        <v>Z4</v>
      </c>
      <c r="E347" s="108" t="str">
        <f t="shared" si="11"/>
        <v>HKDIMMFRA6MZ4_Quote</v>
      </c>
      <c r="F347" s="113" t="str">
        <f>_xll.qlSimpleQuote(E347,,PriceTickValue,Permanent,Trigger,ObjectOverwrite)</f>
        <v>HKDIMMFRA6MZ4_Quote#0001</v>
      </c>
      <c r="G347" s="70" t="str">
        <f>_xll.ohRangeRetrieveError(F347)</f>
        <v/>
      </c>
      <c r="H347" s="74"/>
    </row>
    <row r="348" spans="1:8" s="18" customFormat="1" x14ac:dyDescent="0.2">
      <c r="A348" s="103"/>
      <c r="B348" s="111">
        <v>15</v>
      </c>
      <c r="C348" s="112" t="b">
        <v>0</v>
      </c>
      <c r="D348" s="107" t="str">
        <v>F5</v>
      </c>
      <c r="E348" s="108" t="str">
        <f t="shared" si="11"/>
        <v>HKDIMMFRA6MF5_Quote</v>
      </c>
      <c r="F348" s="113" t="str">
        <f>_xll.qlSimpleQuote(E348,,PriceTickValue,Permanent,Trigger,ObjectOverwrite)</f>
        <v>HKDIMMFRA6MF5_Quote#0001</v>
      </c>
      <c r="G348" s="70" t="str">
        <f>_xll.ohRangeRetrieveError(F348)</f>
        <v/>
      </c>
      <c r="H348" s="74"/>
    </row>
    <row r="349" spans="1:8" s="18" customFormat="1" x14ac:dyDescent="0.2">
      <c r="A349" s="103"/>
      <c r="B349" s="111">
        <v>16</v>
      </c>
      <c r="C349" s="112" t="b">
        <v>0</v>
      </c>
      <c r="D349" s="107" t="str">
        <v>G5</v>
      </c>
      <c r="E349" s="108" t="str">
        <f t="shared" si="11"/>
        <v>HKDIMMFRA6MG5_Quote</v>
      </c>
      <c r="F349" s="113" t="str">
        <f>_xll.qlSimpleQuote(E349,,PriceTickValue,Permanent,Trigger,ObjectOverwrite)</f>
        <v>HKDIMMFRA6MG5_Quote#0001</v>
      </c>
      <c r="G349" s="70" t="str">
        <f>_xll.ohRangeRetrieveError(F349)</f>
        <v/>
      </c>
      <c r="H349" s="74"/>
    </row>
    <row r="350" spans="1:8" s="18" customFormat="1" x14ac:dyDescent="0.2">
      <c r="A350" s="103"/>
      <c r="B350" s="111">
        <v>17</v>
      </c>
      <c r="C350" s="112" t="b">
        <v>0</v>
      </c>
      <c r="D350" s="107" t="str">
        <v>H5</v>
      </c>
      <c r="E350" s="108" t="str">
        <f t="shared" si="11"/>
        <v>HKDIMMFRA6MH5_Quote</v>
      </c>
      <c r="F350" s="113" t="str">
        <f>_xll.qlSimpleQuote(E350,,PriceTickValue,Permanent,Trigger,ObjectOverwrite)</f>
        <v>HKDIMMFRA6MH5_Quote#0001</v>
      </c>
      <c r="G350" s="70" t="str">
        <f>_xll.ohRangeRetrieveError(F350)</f>
        <v/>
      </c>
      <c r="H350" s="74"/>
    </row>
    <row r="351" spans="1:8" s="18" customFormat="1" x14ac:dyDescent="0.2">
      <c r="A351" s="103"/>
      <c r="B351" s="111">
        <v>18</v>
      </c>
      <c r="C351" s="112" t="b">
        <v>0</v>
      </c>
      <c r="D351" s="107" t="str">
        <v>J5</v>
      </c>
      <c r="E351" s="108" t="str">
        <f t="shared" si="11"/>
        <v>HKDIMMFRA6MJ5_Quote</v>
      </c>
      <c r="F351" s="113" t="str">
        <f>_xll.qlSimpleQuote(E351,,PriceTickValue,Permanent,Trigger,ObjectOverwrite)</f>
        <v>HKDIMMFRA6MJ5_Quote#0001</v>
      </c>
      <c r="G351" s="70" t="str">
        <f>_xll.ohRangeRetrieveError(F351)</f>
        <v/>
      </c>
      <c r="H351" s="74"/>
    </row>
    <row r="352" spans="1:8" s="18" customFormat="1" x14ac:dyDescent="0.2">
      <c r="A352" s="103"/>
      <c r="B352" s="111">
        <v>19</v>
      </c>
      <c r="C352" s="112" t="b">
        <v>0</v>
      </c>
      <c r="D352" s="107" t="str">
        <v>K5</v>
      </c>
      <c r="E352" s="108" t="str">
        <f t="shared" si="11"/>
        <v>HKDIMMFRA6MK5_Quote</v>
      </c>
      <c r="F352" s="113" t="str">
        <f>_xll.qlSimpleQuote(E352,,PriceTickValue,Permanent,Trigger,ObjectOverwrite)</f>
        <v>HKDIMMFRA6MK5_Quote#0001</v>
      </c>
      <c r="G352" s="70" t="str">
        <f>_xll.ohRangeRetrieveError(F352)</f>
        <v/>
      </c>
      <c r="H352" s="74"/>
    </row>
    <row r="353" spans="1:8" s="18" customFormat="1" x14ac:dyDescent="0.2">
      <c r="A353" s="103"/>
      <c r="B353" s="111">
        <v>20</v>
      </c>
      <c r="C353" s="112" t="b">
        <v>0</v>
      </c>
      <c r="D353" s="107" t="str">
        <v>M5</v>
      </c>
      <c r="E353" s="108" t="str">
        <f t="shared" si="11"/>
        <v>HKDIMMFRA6MM5_Quote</v>
      </c>
      <c r="F353" s="113" t="str">
        <f>_xll.qlSimpleQuote(E353,,PriceTickValue,Permanent,Trigger,ObjectOverwrite)</f>
        <v>HKDIMMFRA6MM5_Quote#0001</v>
      </c>
      <c r="G353" s="70" t="str">
        <f>_xll.ohRangeRetrieveError(F353)</f>
        <v/>
      </c>
      <c r="H353" s="74"/>
    </row>
    <row r="354" spans="1:8" s="18" customFormat="1" x14ac:dyDescent="0.2">
      <c r="A354" s="103"/>
      <c r="B354" s="111">
        <v>21</v>
      </c>
      <c r="C354" s="112" t="b">
        <v>0</v>
      </c>
      <c r="D354" s="107" t="str">
        <v>N5</v>
      </c>
      <c r="E354" s="108" t="str">
        <f t="shared" si="11"/>
        <v>HKDIMMFRA6MN5_Quote</v>
      </c>
      <c r="F354" s="113" t="str">
        <f>_xll.qlSimpleQuote(E354,,PriceTickValue,Permanent,Trigger,ObjectOverwrite)</f>
        <v>HKDIMMFRA6MN5_Quote#0001</v>
      </c>
      <c r="G354" s="70" t="str">
        <f>_xll.ohRangeRetrieveError(F354)</f>
        <v/>
      </c>
      <c r="H354" s="74"/>
    </row>
    <row r="355" spans="1:8" s="18" customFormat="1" x14ac:dyDescent="0.2">
      <c r="A355" s="103"/>
      <c r="B355" s="111">
        <v>22</v>
      </c>
      <c r="C355" s="112" t="b">
        <v>0</v>
      </c>
      <c r="D355" s="107" t="str">
        <v>Q5</v>
      </c>
      <c r="E355" s="108" t="str">
        <f t="shared" si="11"/>
        <v>HKDIMMFRA6MQ5_Quote</v>
      </c>
      <c r="F355" s="113" t="str">
        <f>_xll.qlSimpleQuote(E355,,PriceTickValue,Permanent,Trigger,ObjectOverwrite)</f>
        <v>HKDIMMFRA6MQ5_Quote#0001</v>
      </c>
      <c r="G355" s="70" t="str">
        <f>_xll.ohRangeRetrieveError(F355)</f>
        <v/>
      </c>
      <c r="H355" s="74"/>
    </row>
    <row r="356" spans="1:8" s="18" customFormat="1" x14ac:dyDescent="0.2">
      <c r="A356" s="103"/>
      <c r="B356" s="111">
        <v>23</v>
      </c>
      <c r="C356" s="112" t="b">
        <v>0</v>
      </c>
      <c r="D356" s="107" t="str">
        <v>U5</v>
      </c>
      <c r="E356" s="108" t="str">
        <f t="shared" si="11"/>
        <v>HKDIMMFRA6MU5_Quote</v>
      </c>
      <c r="F356" s="113" t="str">
        <f>_xll.qlSimpleQuote(E356,,PriceTickValue,Permanent,Trigger,ObjectOverwrite)</f>
        <v>HKDIMMFRA6MU5_Quote#0001</v>
      </c>
      <c r="G356" s="70" t="str">
        <f>_xll.ohRangeRetrieveError(F356)</f>
        <v/>
      </c>
      <c r="H356" s="74"/>
    </row>
    <row r="357" spans="1:8" s="18" customFormat="1" x14ac:dyDescent="0.2">
      <c r="A357" s="103"/>
      <c r="B357" s="111">
        <v>24</v>
      </c>
      <c r="C357" s="112" t="b">
        <v>0</v>
      </c>
      <c r="D357" s="107" t="str">
        <v>V5</v>
      </c>
      <c r="E357" s="108" t="str">
        <f t="shared" si="11"/>
        <v>HKDIMMFRA6MV5_Quote</v>
      </c>
      <c r="F357" s="113" t="str">
        <f>_xll.qlSimpleQuote(E357,,PriceTickValue,Permanent,Trigger,ObjectOverwrite)</f>
        <v>HKDIMMFRA6MV5_Quote#0001</v>
      </c>
      <c r="G357" s="70" t="str">
        <f>_xll.ohRangeRetrieveError(F357)</f>
        <v/>
      </c>
      <c r="H357" s="74"/>
    </row>
    <row r="358" spans="1:8" s="18" customFormat="1" x14ac:dyDescent="0.2">
      <c r="A358" s="103"/>
      <c r="B358" s="111">
        <v>25</v>
      </c>
      <c r="C358" s="112" t="b">
        <v>0</v>
      </c>
      <c r="D358" s="107" t="str">
        <v>X5</v>
      </c>
      <c r="E358" s="108" t="str">
        <f t="shared" si="11"/>
        <v>HKDIMMFRA6MX5_Quote</v>
      </c>
      <c r="F358" s="113" t="str">
        <f>_xll.qlSimpleQuote(E358,,PriceTickValue,Permanent,Trigger,ObjectOverwrite)</f>
        <v>HKDIMMFRA6MX5_Quote#0001</v>
      </c>
      <c r="G358" s="70" t="str">
        <f>_xll.ohRangeRetrieveError(F358)</f>
        <v/>
      </c>
      <c r="H358" s="74"/>
    </row>
    <row r="359" spans="1:8" s="18" customFormat="1" x14ac:dyDescent="0.2">
      <c r="A359" s="103"/>
      <c r="B359" s="111">
        <v>26</v>
      </c>
      <c r="C359" s="112" t="b">
        <v>0</v>
      </c>
      <c r="D359" s="107" t="str">
        <v>Z5</v>
      </c>
      <c r="E359" s="108" t="str">
        <f t="shared" si="11"/>
        <v>HKDIMMFRA6MZ5_Quote</v>
      </c>
      <c r="F359" s="113" t="str">
        <f>_xll.qlSimpleQuote(E359,,PriceTickValue,Permanent,Trigger,ObjectOverwrite)</f>
        <v>HKDIMMFRA6MZ5_Quote#0001</v>
      </c>
      <c r="G359" s="70" t="str">
        <f>_xll.ohRangeRetrieveError(F359)</f>
        <v/>
      </c>
      <c r="H359" s="74"/>
    </row>
    <row r="360" spans="1:8" s="18" customFormat="1" x14ac:dyDescent="0.2">
      <c r="A360" s="103"/>
      <c r="B360" s="111">
        <v>27</v>
      </c>
      <c r="C360" s="112" t="b">
        <v>0</v>
      </c>
      <c r="D360" s="107" t="str">
        <v>F6</v>
      </c>
      <c r="E360" s="108" t="str">
        <f t="shared" si="11"/>
        <v>HKDIMMFRA6MF6_Quote</v>
      </c>
      <c r="F360" s="113" t="str">
        <f>_xll.qlSimpleQuote(E360,,PriceTickValue,Permanent,Trigger,ObjectOverwrite)</f>
        <v>HKDIMMFRA6MF6_Quote#0001</v>
      </c>
      <c r="G360" s="70" t="str">
        <f>_xll.ohRangeRetrieveError(F360)</f>
        <v/>
      </c>
      <c r="H360" s="74"/>
    </row>
    <row r="361" spans="1:8" s="18" customFormat="1" x14ac:dyDescent="0.2">
      <c r="A361" s="103"/>
      <c r="B361" s="111">
        <v>28</v>
      </c>
      <c r="C361" s="112" t="b">
        <v>0</v>
      </c>
      <c r="D361" s="107" t="str">
        <v>G6</v>
      </c>
      <c r="E361" s="108" t="str">
        <f t="shared" si="11"/>
        <v>HKDIMMFRA6MG6_Quote</v>
      </c>
      <c r="F361" s="113" t="str">
        <f>_xll.qlSimpleQuote(E361,,PriceTickValue,Permanent,Trigger,ObjectOverwrite)</f>
        <v>HKDIMMFRA6MG6_Quote#0001</v>
      </c>
      <c r="G361" s="70" t="str">
        <f>_xll.ohRangeRetrieveError(F361)</f>
        <v/>
      </c>
      <c r="H361" s="74"/>
    </row>
    <row r="362" spans="1:8" s="18" customFormat="1" x14ac:dyDescent="0.2">
      <c r="A362" s="103"/>
      <c r="B362" s="111">
        <v>29</v>
      </c>
      <c r="C362" s="112" t="b">
        <v>0</v>
      </c>
      <c r="D362" s="107" t="str">
        <v>H6</v>
      </c>
      <c r="E362" s="108" t="str">
        <f t="shared" si="11"/>
        <v>HKDIMMFRA6MH6_Quote</v>
      </c>
      <c r="F362" s="113" t="str">
        <f>_xll.qlSimpleQuote(E362,,PriceTickValue,Permanent,Trigger,ObjectOverwrite)</f>
        <v>HKDIMMFRA6MH6_Quote#0001</v>
      </c>
      <c r="G362" s="70" t="str">
        <f>_xll.ohRangeRetrieveError(F362)</f>
        <v/>
      </c>
      <c r="H362" s="74"/>
    </row>
    <row r="363" spans="1:8" s="18" customFormat="1" x14ac:dyDescent="0.2">
      <c r="A363" s="103"/>
      <c r="B363" s="111">
        <v>30</v>
      </c>
      <c r="C363" s="112" t="b">
        <v>0</v>
      </c>
      <c r="D363" s="107" t="str">
        <v>J6</v>
      </c>
      <c r="E363" s="108" t="str">
        <f t="shared" si="11"/>
        <v>HKDIMMFRA6MJ6_Quote</v>
      </c>
      <c r="F363" s="113" t="str">
        <f>_xll.qlSimpleQuote(E363,,PriceTickValue,Permanent,Trigger,ObjectOverwrite)</f>
        <v>HKDIMMFRA6MJ6_Quote#0001</v>
      </c>
      <c r="G363" s="70" t="str">
        <f>_xll.ohRangeRetrieveError(F363)</f>
        <v/>
      </c>
      <c r="H363" s="74"/>
    </row>
    <row r="364" spans="1:8" s="18" customFormat="1" x14ac:dyDescent="0.2">
      <c r="A364" s="103"/>
      <c r="B364" s="111">
        <v>31</v>
      </c>
      <c r="C364" s="112" t="b">
        <v>0</v>
      </c>
      <c r="D364" s="107" t="str">
        <v>K6</v>
      </c>
      <c r="E364" s="108" t="str">
        <f t="shared" si="11"/>
        <v>HKDIMMFRA6MK6_Quote</v>
      </c>
      <c r="F364" s="113" t="str">
        <f>_xll.qlSimpleQuote(E364,,PriceTickValue,Permanent,Trigger,ObjectOverwrite)</f>
        <v>HKDIMMFRA6MK6_Quote#0001</v>
      </c>
      <c r="G364" s="70" t="str">
        <f>_xll.ohRangeRetrieveError(F364)</f>
        <v/>
      </c>
      <c r="H364" s="74"/>
    </row>
    <row r="365" spans="1:8" s="18" customFormat="1" x14ac:dyDescent="0.2">
      <c r="A365" s="103"/>
      <c r="B365" s="111">
        <v>32</v>
      </c>
      <c r="C365" s="112" t="b">
        <v>0</v>
      </c>
      <c r="D365" s="107" t="str">
        <v>M6</v>
      </c>
      <c r="E365" s="108" t="str">
        <f t="shared" si="11"/>
        <v>HKDIMMFRA6MM6_Quote</v>
      </c>
      <c r="F365" s="113" t="str">
        <f>_xll.qlSimpleQuote(E365,,PriceTickValue,Permanent,Trigger,ObjectOverwrite)</f>
        <v>HKDIMMFRA6MM6_Quote#0001</v>
      </c>
      <c r="G365" s="70" t="str">
        <f>_xll.ohRangeRetrieveError(F365)</f>
        <v/>
      </c>
      <c r="H365" s="74"/>
    </row>
    <row r="366" spans="1:8" s="18" customFormat="1" x14ac:dyDescent="0.2">
      <c r="A366" s="103"/>
      <c r="B366" s="111">
        <v>33</v>
      </c>
      <c r="C366" s="112" t="b">
        <v>0</v>
      </c>
      <c r="D366" s="107" t="str">
        <v>N6</v>
      </c>
      <c r="E366" s="108" t="str">
        <f t="shared" ref="E366:E397" si="12">Currency&amp;$D$332&amp;$E$332&amp;$D366&amp;QuoteSuffix</f>
        <v>HKDIMMFRA6MN6_Quote</v>
      </c>
      <c r="F366" s="113" t="str">
        <f>_xll.qlSimpleQuote(E366,,PriceTickValue,Permanent,Trigger,ObjectOverwrite)</f>
        <v>HKDIMMFRA6MN6_Quote#0001</v>
      </c>
      <c r="G366" s="70" t="str">
        <f>_xll.ohRangeRetrieveError(F366)</f>
        <v/>
      </c>
      <c r="H366" s="74"/>
    </row>
    <row r="367" spans="1:8" s="18" customFormat="1" x14ac:dyDescent="0.2">
      <c r="A367" s="103"/>
      <c r="B367" s="111">
        <v>34</v>
      </c>
      <c r="C367" s="112" t="b">
        <v>0</v>
      </c>
      <c r="D367" s="107" t="str">
        <v>Q6</v>
      </c>
      <c r="E367" s="108" t="str">
        <f t="shared" si="12"/>
        <v>HKDIMMFRA6MQ6_Quote</v>
      </c>
      <c r="F367" s="113" t="str">
        <f>_xll.qlSimpleQuote(E367,,PriceTickValue,Permanent,Trigger,ObjectOverwrite)</f>
        <v>HKDIMMFRA6MQ6_Quote#0001</v>
      </c>
      <c r="G367" s="70" t="str">
        <f>_xll.ohRangeRetrieveError(F367)</f>
        <v/>
      </c>
      <c r="H367" s="74"/>
    </row>
    <row r="368" spans="1:8" s="18" customFormat="1" x14ac:dyDescent="0.2">
      <c r="A368" s="103"/>
      <c r="B368" s="111">
        <v>35</v>
      </c>
      <c r="C368" s="112" t="b">
        <v>0</v>
      </c>
      <c r="D368" s="107" t="str">
        <v>U6</v>
      </c>
      <c r="E368" s="108" t="str">
        <f t="shared" si="12"/>
        <v>HKDIMMFRA6MU6_Quote</v>
      </c>
      <c r="F368" s="113" t="str">
        <f>_xll.qlSimpleQuote(E368,,PriceTickValue,Permanent,Trigger,ObjectOverwrite)</f>
        <v>HKDIMMFRA6MU6_Quote#0001</v>
      </c>
      <c r="G368" s="70" t="str">
        <f>_xll.ohRangeRetrieveError(F368)</f>
        <v/>
      </c>
      <c r="H368" s="74"/>
    </row>
    <row r="369" spans="1:8" s="18" customFormat="1" x14ac:dyDescent="0.2">
      <c r="A369" s="103"/>
      <c r="B369" s="111">
        <v>36</v>
      </c>
      <c r="C369" s="112" t="b">
        <v>0</v>
      </c>
      <c r="D369" s="107" t="str">
        <v>V6</v>
      </c>
      <c r="E369" s="108" t="str">
        <f t="shared" si="12"/>
        <v>HKDIMMFRA6MV6_Quote</v>
      </c>
      <c r="F369" s="113" t="str">
        <f>_xll.qlSimpleQuote(E369,,PriceTickValue,Permanent,Trigger,ObjectOverwrite)</f>
        <v>HKDIMMFRA6MV6_Quote#0001</v>
      </c>
      <c r="G369" s="70" t="str">
        <f>_xll.ohRangeRetrieveError(F369)</f>
        <v/>
      </c>
      <c r="H369" s="74"/>
    </row>
    <row r="370" spans="1:8" s="18" customFormat="1" x14ac:dyDescent="0.2">
      <c r="A370" s="103"/>
      <c r="B370" s="111">
        <v>37</v>
      </c>
      <c r="C370" s="112" t="b">
        <v>0</v>
      </c>
      <c r="D370" s="107" t="str">
        <v>X6</v>
      </c>
      <c r="E370" s="108" t="str">
        <f t="shared" si="12"/>
        <v>HKDIMMFRA6MX6_Quote</v>
      </c>
      <c r="F370" s="113" t="str">
        <f>_xll.qlSimpleQuote(E370,,PriceTickValue,Permanent,Trigger,ObjectOverwrite)</f>
        <v>HKDIMMFRA6MX6_Quote#0001</v>
      </c>
      <c r="G370" s="70" t="str">
        <f>_xll.ohRangeRetrieveError(F370)</f>
        <v/>
      </c>
      <c r="H370" s="74"/>
    </row>
    <row r="371" spans="1:8" s="18" customFormat="1" x14ac:dyDescent="0.2">
      <c r="A371" s="103"/>
      <c r="B371" s="111">
        <v>38</v>
      </c>
      <c r="C371" s="112" t="b">
        <v>0</v>
      </c>
      <c r="D371" s="107" t="str">
        <v>Z6</v>
      </c>
      <c r="E371" s="108" t="str">
        <f t="shared" si="12"/>
        <v>HKDIMMFRA6MZ6_Quote</v>
      </c>
      <c r="F371" s="113" t="str">
        <f>_xll.qlSimpleQuote(E371,,PriceTickValue,Permanent,Trigger,ObjectOverwrite)</f>
        <v>HKDIMMFRA6MZ6_Quote#0001</v>
      </c>
      <c r="G371" s="70" t="str">
        <f>_xll.ohRangeRetrieveError(F371)</f>
        <v/>
      </c>
      <c r="H371" s="74"/>
    </row>
    <row r="372" spans="1:8" s="18" customFormat="1" x14ac:dyDescent="0.2">
      <c r="A372" s="103"/>
      <c r="B372" s="111">
        <v>39</v>
      </c>
      <c r="C372" s="112" t="b">
        <v>0</v>
      </c>
      <c r="D372" s="107" t="str">
        <v>F7</v>
      </c>
      <c r="E372" s="108" t="str">
        <f t="shared" si="12"/>
        <v>HKDIMMFRA6MF7_Quote</v>
      </c>
      <c r="F372" s="113" t="str">
        <f>_xll.qlSimpleQuote(E372,,PriceTickValue,Permanent,Trigger,ObjectOverwrite)</f>
        <v>HKDIMMFRA6MF7_Quote#0001</v>
      </c>
      <c r="G372" s="70" t="str">
        <f>_xll.ohRangeRetrieveError(F372)</f>
        <v/>
      </c>
      <c r="H372" s="74"/>
    </row>
    <row r="373" spans="1:8" s="18" customFormat="1" x14ac:dyDescent="0.2">
      <c r="A373" s="103"/>
      <c r="B373" s="111">
        <v>40</v>
      </c>
      <c r="C373" s="112" t="b">
        <v>0</v>
      </c>
      <c r="D373" s="107" t="str">
        <v>G7</v>
      </c>
      <c r="E373" s="108" t="str">
        <f t="shared" si="12"/>
        <v>HKDIMMFRA6MG7_Quote</v>
      </c>
      <c r="F373" s="113" t="str">
        <f>_xll.qlSimpleQuote(E373,,PriceTickValue,Permanent,Trigger,ObjectOverwrite)</f>
        <v>HKDIMMFRA6MG7_Quote#0001</v>
      </c>
      <c r="G373" s="70" t="str">
        <f>_xll.ohRangeRetrieveError(F373)</f>
        <v/>
      </c>
      <c r="H373" s="74"/>
    </row>
    <row r="374" spans="1:8" s="18" customFormat="1" x14ac:dyDescent="0.2">
      <c r="A374" s="103"/>
      <c r="B374" s="111">
        <v>41</v>
      </c>
      <c r="C374" s="112" t="b">
        <v>0</v>
      </c>
      <c r="D374" s="107" t="str">
        <v>H7</v>
      </c>
      <c r="E374" s="108" t="str">
        <f t="shared" si="12"/>
        <v>HKDIMMFRA6MH7_Quote</v>
      </c>
      <c r="F374" s="113" t="str">
        <f>_xll.qlSimpleQuote(E374,,PriceTickValue,Permanent,Trigger,ObjectOverwrite)</f>
        <v>HKDIMMFRA6MH7_Quote#0001</v>
      </c>
      <c r="G374" s="70" t="str">
        <f>_xll.ohRangeRetrieveError(F374)</f>
        <v/>
      </c>
      <c r="H374" s="74"/>
    </row>
    <row r="375" spans="1:8" s="18" customFormat="1" x14ac:dyDescent="0.2">
      <c r="A375" s="103"/>
      <c r="B375" s="111">
        <v>42</v>
      </c>
      <c r="C375" s="112" t="b">
        <v>0</v>
      </c>
      <c r="D375" s="107" t="str">
        <v>J7</v>
      </c>
      <c r="E375" s="108" t="str">
        <f t="shared" si="12"/>
        <v>HKDIMMFRA6MJ7_Quote</v>
      </c>
      <c r="F375" s="113" t="str">
        <f>_xll.qlSimpleQuote(E375,,PriceTickValue,Permanent,Trigger,ObjectOverwrite)</f>
        <v>HKDIMMFRA6MJ7_Quote#0001</v>
      </c>
      <c r="G375" s="70" t="str">
        <f>_xll.ohRangeRetrieveError(F375)</f>
        <v/>
      </c>
      <c r="H375" s="74"/>
    </row>
    <row r="376" spans="1:8" s="18" customFormat="1" x14ac:dyDescent="0.2">
      <c r="A376" s="103"/>
      <c r="B376" s="111">
        <v>43</v>
      </c>
      <c r="C376" s="112" t="b">
        <v>0</v>
      </c>
      <c r="D376" s="107" t="str">
        <v>K7</v>
      </c>
      <c r="E376" s="108" t="str">
        <f t="shared" si="12"/>
        <v>HKDIMMFRA6MK7_Quote</v>
      </c>
      <c r="F376" s="113" t="str">
        <f>_xll.qlSimpleQuote(E376,,PriceTickValue,Permanent,Trigger,ObjectOverwrite)</f>
        <v>HKDIMMFRA6MK7_Quote#0001</v>
      </c>
      <c r="G376" s="70" t="str">
        <f>_xll.ohRangeRetrieveError(F376)</f>
        <v/>
      </c>
      <c r="H376" s="74"/>
    </row>
    <row r="377" spans="1:8" s="18" customFormat="1" x14ac:dyDescent="0.2">
      <c r="A377" s="103"/>
      <c r="B377" s="111">
        <v>44</v>
      </c>
      <c r="C377" s="112" t="b">
        <v>0</v>
      </c>
      <c r="D377" s="107" t="str">
        <v>M7</v>
      </c>
      <c r="E377" s="108" t="str">
        <f t="shared" si="12"/>
        <v>HKDIMMFRA6MM7_Quote</v>
      </c>
      <c r="F377" s="113" t="str">
        <f>_xll.qlSimpleQuote(E377,,PriceTickValue,Permanent,Trigger,ObjectOverwrite)</f>
        <v>HKDIMMFRA6MM7_Quote#0001</v>
      </c>
      <c r="G377" s="70" t="str">
        <f>_xll.ohRangeRetrieveError(F377)</f>
        <v/>
      </c>
      <c r="H377" s="74"/>
    </row>
    <row r="378" spans="1:8" s="18" customFormat="1" x14ac:dyDescent="0.2">
      <c r="A378" s="103"/>
      <c r="B378" s="111">
        <v>45</v>
      </c>
      <c r="C378" s="112" t="b">
        <v>0</v>
      </c>
      <c r="D378" s="107" t="str">
        <v>N7</v>
      </c>
      <c r="E378" s="108" t="str">
        <f t="shared" si="12"/>
        <v>HKDIMMFRA6MN7_Quote</v>
      </c>
      <c r="F378" s="113" t="str">
        <f>_xll.qlSimpleQuote(E378,,PriceTickValue,Permanent,Trigger,ObjectOverwrite)</f>
        <v>HKDIMMFRA6MN7_Quote#0001</v>
      </c>
      <c r="G378" s="70" t="str">
        <f>_xll.ohRangeRetrieveError(F378)</f>
        <v/>
      </c>
      <c r="H378" s="74"/>
    </row>
    <row r="379" spans="1:8" s="18" customFormat="1" x14ac:dyDescent="0.2">
      <c r="A379" s="103"/>
      <c r="B379" s="111">
        <v>46</v>
      </c>
      <c r="C379" s="112" t="b">
        <v>0</v>
      </c>
      <c r="D379" s="107" t="str">
        <v>Q7</v>
      </c>
      <c r="E379" s="108" t="str">
        <f t="shared" si="12"/>
        <v>HKDIMMFRA6MQ7_Quote</v>
      </c>
      <c r="F379" s="113" t="str">
        <f>_xll.qlSimpleQuote(E379,,PriceTickValue,Permanent,Trigger,ObjectOverwrite)</f>
        <v>HKDIMMFRA6MQ7_Quote#0001</v>
      </c>
      <c r="G379" s="70" t="str">
        <f>_xll.ohRangeRetrieveError(F379)</f>
        <v/>
      </c>
      <c r="H379" s="74"/>
    </row>
    <row r="380" spans="1:8" s="18" customFormat="1" x14ac:dyDescent="0.2">
      <c r="A380" s="103"/>
      <c r="B380" s="111">
        <v>47</v>
      </c>
      <c r="C380" s="112" t="b">
        <v>0</v>
      </c>
      <c r="D380" s="107" t="str">
        <v>U7</v>
      </c>
      <c r="E380" s="108" t="str">
        <f t="shared" si="12"/>
        <v>HKDIMMFRA6MU7_Quote</v>
      </c>
      <c r="F380" s="113" t="str">
        <f>_xll.qlSimpleQuote(E380,,PriceTickValue,Permanent,Trigger,ObjectOverwrite)</f>
        <v>HKDIMMFRA6MU7_Quote#0001</v>
      </c>
      <c r="G380" s="70" t="str">
        <f>_xll.ohRangeRetrieveError(F380)</f>
        <v/>
      </c>
      <c r="H380" s="74"/>
    </row>
    <row r="381" spans="1:8" s="18" customFormat="1" x14ac:dyDescent="0.2">
      <c r="A381" s="103"/>
      <c r="B381" s="111">
        <v>48</v>
      </c>
      <c r="C381" s="112" t="b">
        <v>0</v>
      </c>
      <c r="D381" s="107" t="str">
        <v>V7</v>
      </c>
      <c r="E381" s="108" t="str">
        <f t="shared" si="12"/>
        <v>HKDIMMFRA6MV7_Quote</v>
      </c>
      <c r="F381" s="113" t="str">
        <f>_xll.qlSimpleQuote(E381,,PriceTickValue,Permanent,Trigger,ObjectOverwrite)</f>
        <v>HKDIMMFRA6MV7_Quote#0001</v>
      </c>
      <c r="G381" s="70" t="str">
        <f>_xll.ohRangeRetrieveError(F381)</f>
        <v/>
      </c>
      <c r="H381" s="74"/>
    </row>
    <row r="382" spans="1:8" s="18" customFormat="1" x14ac:dyDescent="0.2">
      <c r="A382" s="103"/>
      <c r="B382" s="111">
        <v>49</v>
      </c>
      <c r="C382" s="112" t="b">
        <v>0</v>
      </c>
      <c r="D382" s="107" t="str">
        <v>X7</v>
      </c>
      <c r="E382" s="108" t="str">
        <f t="shared" si="12"/>
        <v>HKDIMMFRA6MX7_Quote</v>
      </c>
      <c r="F382" s="113" t="str">
        <f>_xll.qlSimpleQuote(E382,,PriceTickValue,Permanent,Trigger,ObjectOverwrite)</f>
        <v>HKDIMMFRA6MX7_Quote#0001</v>
      </c>
      <c r="G382" s="70" t="str">
        <f>_xll.ohRangeRetrieveError(F382)</f>
        <v/>
      </c>
      <c r="H382" s="74"/>
    </row>
    <row r="383" spans="1:8" s="18" customFormat="1" x14ac:dyDescent="0.2">
      <c r="A383" s="103"/>
      <c r="B383" s="111">
        <v>50</v>
      </c>
      <c r="C383" s="112" t="b">
        <v>0</v>
      </c>
      <c r="D383" s="107" t="str">
        <v>Z7</v>
      </c>
      <c r="E383" s="108" t="str">
        <f t="shared" si="12"/>
        <v>HKDIMMFRA6MZ7_Quote</v>
      </c>
      <c r="F383" s="113" t="str">
        <f>_xll.qlSimpleQuote(E383,,PriceTickValue,Permanent,Trigger,ObjectOverwrite)</f>
        <v>HKDIMMFRA6MZ7_Quote#0001</v>
      </c>
      <c r="G383" s="70" t="str">
        <f>_xll.ohRangeRetrieveError(F383)</f>
        <v/>
      </c>
      <c r="H383" s="74"/>
    </row>
    <row r="384" spans="1:8" s="18" customFormat="1" x14ac:dyDescent="0.2">
      <c r="A384" s="103"/>
      <c r="B384" s="111">
        <v>51</v>
      </c>
      <c r="C384" s="112" t="b">
        <v>0</v>
      </c>
      <c r="D384" s="107" t="str">
        <v>F8</v>
      </c>
      <c r="E384" s="108" t="str">
        <f t="shared" si="12"/>
        <v>HKDIMMFRA6MF8_Quote</v>
      </c>
      <c r="F384" s="113" t="str">
        <f>_xll.qlSimpleQuote(E384,,PriceTickValue,Permanent,Trigger,ObjectOverwrite)</f>
        <v>HKDIMMFRA6MF8_Quote#0001</v>
      </c>
      <c r="G384" s="70" t="str">
        <f>_xll.ohRangeRetrieveError(F384)</f>
        <v/>
      </c>
      <c r="H384" s="74"/>
    </row>
    <row r="385" spans="1:8" s="18" customFormat="1" x14ac:dyDescent="0.2">
      <c r="A385" s="103"/>
      <c r="B385" s="111">
        <v>52</v>
      </c>
      <c r="C385" s="112" t="b">
        <v>0</v>
      </c>
      <c r="D385" s="107" t="str">
        <v>G8</v>
      </c>
      <c r="E385" s="108" t="str">
        <f t="shared" si="12"/>
        <v>HKDIMMFRA6MG8_Quote</v>
      </c>
      <c r="F385" s="113" t="str">
        <f>_xll.qlSimpleQuote(E385,,PriceTickValue,Permanent,Trigger,ObjectOverwrite)</f>
        <v>HKDIMMFRA6MG8_Quote#0001</v>
      </c>
      <c r="G385" s="70" t="str">
        <f>_xll.ohRangeRetrieveError(F385)</f>
        <v/>
      </c>
      <c r="H385" s="74"/>
    </row>
    <row r="386" spans="1:8" s="18" customFormat="1" x14ac:dyDescent="0.2">
      <c r="A386" s="103"/>
      <c r="B386" s="111">
        <v>53</v>
      </c>
      <c r="C386" s="112" t="b">
        <v>0</v>
      </c>
      <c r="D386" s="107" t="str">
        <v>H8</v>
      </c>
      <c r="E386" s="108" t="str">
        <f t="shared" si="12"/>
        <v>HKDIMMFRA6MH8_Quote</v>
      </c>
      <c r="F386" s="113" t="str">
        <f>_xll.qlSimpleQuote(E386,,PriceTickValue,Permanent,Trigger,ObjectOverwrite)</f>
        <v>HKDIMMFRA6MH8_Quote#0001</v>
      </c>
      <c r="G386" s="70" t="str">
        <f>_xll.ohRangeRetrieveError(F386)</f>
        <v/>
      </c>
      <c r="H386" s="74"/>
    </row>
    <row r="387" spans="1:8" s="18" customFormat="1" x14ac:dyDescent="0.2">
      <c r="A387" s="103"/>
      <c r="B387" s="111">
        <v>54</v>
      </c>
      <c r="C387" s="112" t="b">
        <v>0</v>
      </c>
      <c r="D387" s="107" t="str">
        <v>J8</v>
      </c>
      <c r="E387" s="108" t="str">
        <f t="shared" si="12"/>
        <v>HKDIMMFRA6MJ8_Quote</v>
      </c>
      <c r="F387" s="113" t="str">
        <f>_xll.qlSimpleQuote(E387,,PriceTickValue,Permanent,Trigger,ObjectOverwrite)</f>
        <v>HKDIMMFRA6MJ8_Quote#0001</v>
      </c>
      <c r="G387" s="70" t="str">
        <f>_xll.ohRangeRetrieveError(F387)</f>
        <v/>
      </c>
      <c r="H387" s="74"/>
    </row>
    <row r="388" spans="1:8" s="18" customFormat="1" x14ac:dyDescent="0.2">
      <c r="A388" s="103"/>
      <c r="B388" s="111">
        <v>55</v>
      </c>
      <c r="C388" s="112" t="b">
        <v>0</v>
      </c>
      <c r="D388" s="107" t="str">
        <v>K8</v>
      </c>
      <c r="E388" s="108" t="str">
        <f t="shared" si="12"/>
        <v>HKDIMMFRA6MK8_Quote</v>
      </c>
      <c r="F388" s="113" t="str">
        <f>_xll.qlSimpleQuote(E388,,PriceTickValue,Permanent,Trigger,ObjectOverwrite)</f>
        <v>HKDIMMFRA6MK8_Quote#0001</v>
      </c>
      <c r="G388" s="70" t="str">
        <f>_xll.ohRangeRetrieveError(F388)</f>
        <v/>
      </c>
      <c r="H388" s="74"/>
    </row>
    <row r="389" spans="1:8" s="18" customFormat="1" x14ac:dyDescent="0.2">
      <c r="A389" s="103"/>
      <c r="B389" s="111">
        <v>56</v>
      </c>
      <c r="C389" s="112" t="b">
        <v>0</v>
      </c>
      <c r="D389" s="107" t="str">
        <v>M8</v>
      </c>
      <c r="E389" s="108" t="str">
        <f t="shared" si="12"/>
        <v>HKDIMMFRA6MM8_Quote</v>
      </c>
      <c r="F389" s="113" t="str">
        <f>_xll.qlSimpleQuote(E389,,PriceTickValue,Permanent,Trigger,ObjectOverwrite)</f>
        <v>HKDIMMFRA6MM8_Quote#0001</v>
      </c>
      <c r="G389" s="70" t="str">
        <f>_xll.ohRangeRetrieveError(F389)</f>
        <v/>
      </c>
      <c r="H389" s="74"/>
    </row>
    <row r="390" spans="1:8" s="18" customFormat="1" x14ac:dyDescent="0.2">
      <c r="A390" s="103"/>
      <c r="B390" s="111">
        <v>57</v>
      </c>
      <c r="C390" s="112" t="b">
        <v>0</v>
      </c>
      <c r="D390" s="107" t="str">
        <v>N8</v>
      </c>
      <c r="E390" s="108" t="str">
        <f t="shared" si="12"/>
        <v>HKDIMMFRA6MN8_Quote</v>
      </c>
      <c r="F390" s="113" t="str">
        <f>_xll.qlSimpleQuote(E390,,PriceTickValue,Permanent,Trigger,ObjectOverwrite)</f>
        <v>HKDIMMFRA6MN8_Quote#0001</v>
      </c>
      <c r="G390" s="70" t="str">
        <f>_xll.ohRangeRetrieveError(F390)</f>
        <v/>
      </c>
      <c r="H390" s="74"/>
    </row>
    <row r="391" spans="1:8" s="18" customFormat="1" x14ac:dyDescent="0.2">
      <c r="A391" s="103"/>
      <c r="B391" s="111">
        <v>58</v>
      </c>
      <c r="C391" s="112" t="b">
        <v>0</v>
      </c>
      <c r="D391" s="107" t="str">
        <v>Q8</v>
      </c>
      <c r="E391" s="108" t="str">
        <f t="shared" si="12"/>
        <v>HKDIMMFRA6MQ8_Quote</v>
      </c>
      <c r="F391" s="113" t="str">
        <f>_xll.qlSimpleQuote(E391,,PriceTickValue,Permanent,Trigger,ObjectOverwrite)</f>
        <v>HKDIMMFRA6MQ8_Quote#0001</v>
      </c>
      <c r="G391" s="70" t="str">
        <f>_xll.ohRangeRetrieveError(F391)</f>
        <v/>
      </c>
      <c r="H391" s="74"/>
    </row>
    <row r="392" spans="1:8" s="18" customFormat="1" x14ac:dyDescent="0.2">
      <c r="A392" s="103"/>
      <c r="B392" s="111">
        <v>59</v>
      </c>
      <c r="C392" s="112" t="b">
        <v>0</v>
      </c>
      <c r="D392" s="107" t="str">
        <v>U8</v>
      </c>
      <c r="E392" s="108" t="str">
        <f t="shared" si="12"/>
        <v>HKDIMMFRA6MU8_Quote</v>
      </c>
      <c r="F392" s="113" t="str">
        <f>_xll.qlSimpleQuote(E392,,PriceTickValue,Permanent,Trigger,ObjectOverwrite)</f>
        <v>HKDIMMFRA6MU8_Quote#0001</v>
      </c>
      <c r="G392" s="70" t="str">
        <f>_xll.ohRangeRetrieveError(F392)</f>
        <v/>
      </c>
      <c r="H392" s="74"/>
    </row>
    <row r="393" spans="1:8" s="18" customFormat="1" x14ac:dyDescent="0.2">
      <c r="A393" s="103"/>
      <c r="B393" s="111">
        <v>60</v>
      </c>
      <c r="C393" s="112" t="b">
        <v>0</v>
      </c>
      <c r="D393" s="107" t="str">
        <v>V8</v>
      </c>
      <c r="E393" s="108" t="str">
        <f t="shared" si="12"/>
        <v>HKDIMMFRA6MV8_Quote</v>
      </c>
      <c r="F393" s="113" t="str">
        <f>_xll.qlSimpleQuote(E393,,PriceTickValue,Permanent,Trigger,ObjectOverwrite)</f>
        <v>HKDIMMFRA6MV8_Quote#0001</v>
      </c>
      <c r="G393" s="70" t="str">
        <f>_xll.ohRangeRetrieveError(F393)</f>
        <v/>
      </c>
      <c r="H393" s="74"/>
    </row>
    <row r="394" spans="1:8" s="18" customFormat="1" x14ac:dyDescent="0.2">
      <c r="A394" s="103"/>
      <c r="B394" s="111">
        <v>61</v>
      </c>
      <c r="C394" s="112" t="b">
        <v>0</v>
      </c>
      <c r="D394" s="107" t="str">
        <v>X8</v>
      </c>
      <c r="E394" s="108" t="str">
        <f t="shared" si="12"/>
        <v>HKDIMMFRA6MX8_Quote</v>
      </c>
      <c r="F394" s="113" t="str">
        <f>_xll.qlSimpleQuote(E394,,PriceTickValue,Permanent,Trigger,ObjectOverwrite)</f>
        <v>HKDIMMFRA6MX8_Quote#0001</v>
      </c>
      <c r="G394" s="70" t="str">
        <f>_xll.ohRangeRetrieveError(F394)</f>
        <v/>
      </c>
      <c r="H394" s="74"/>
    </row>
    <row r="395" spans="1:8" s="18" customFormat="1" x14ac:dyDescent="0.2">
      <c r="A395" s="103"/>
      <c r="B395" s="111">
        <v>62</v>
      </c>
      <c r="C395" s="112" t="b">
        <v>0</v>
      </c>
      <c r="D395" s="107" t="str">
        <v>Z8</v>
      </c>
      <c r="E395" s="108" t="str">
        <f t="shared" si="12"/>
        <v>HKDIMMFRA6MZ8_Quote</v>
      </c>
      <c r="F395" s="113" t="str">
        <f>_xll.qlSimpleQuote(E395,,PriceTickValue,Permanent,Trigger,ObjectOverwrite)</f>
        <v>HKDIMMFRA6MZ8_Quote#0001</v>
      </c>
      <c r="G395" s="70" t="str">
        <f>_xll.ohRangeRetrieveError(F395)</f>
        <v/>
      </c>
      <c r="H395" s="74"/>
    </row>
    <row r="396" spans="1:8" s="18" customFormat="1" x14ac:dyDescent="0.2">
      <c r="A396" s="103"/>
      <c r="B396" s="111">
        <v>63</v>
      </c>
      <c r="C396" s="112" t="b">
        <v>0</v>
      </c>
      <c r="D396" s="107" t="str">
        <v>F9</v>
      </c>
      <c r="E396" s="108" t="str">
        <f t="shared" si="12"/>
        <v>HKDIMMFRA6MF9_Quote</v>
      </c>
      <c r="F396" s="113" t="str">
        <f>_xll.qlSimpleQuote(E396,,PriceTickValue,Permanent,Trigger,ObjectOverwrite)</f>
        <v>HKDIMMFRA6MF9_Quote#0001</v>
      </c>
      <c r="G396" s="70" t="str">
        <f>_xll.ohRangeRetrieveError(F396)</f>
        <v/>
      </c>
      <c r="H396" s="74"/>
    </row>
    <row r="397" spans="1:8" s="18" customFormat="1" x14ac:dyDescent="0.2">
      <c r="A397" s="103"/>
      <c r="B397" s="111">
        <v>64</v>
      </c>
      <c r="C397" s="112" t="b">
        <v>0</v>
      </c>
      <c r="D397" s="107" t="str">
        <v>G9</v>
      </c>
      <c r="E397" s="108" t="str">
        <f t="shared" si="12"/>
        <v>HKDIMMFRA6MG9_Quote</v>
      </c>
      <c r="F397" s="113" t="str">
        <f>_xll.qlSimpleQuote(E397,,PriceTickValue,Permanent,Trigger,ObjectOverwrite)</f>
        <v>HKDIMMFRA6MG9_Quote#0001</v>
      </c>
      <c r="G397" s="70" t="str">
        <f>_xll.ohRangeRetrieveError(F397)</f>
        <v/>
      </c>
      <c r="H397" s="74"/>
    </row>
    <row r="398" spans="1:8" s="18" customFormat="1" x14ac:dyDescent="0.2">
      <c r="A398" s="103"/>
      <c r="B398" s="111">
        <v>65</v>
      </c>
      <c r="C398" s="112" t="b">
        <v>0</v>
      </c>
      <c r="D398" s="107" t="str">
        <v>H9</v>
      </c>
      <c r="E398" s="108" t="str">
        <f t="shared" ref="E398:E429" si="13">Currency&amp;$D$332&amp;$E$332&amp;$D398&amp;QuoteSuffix</f>
        <v>HKDIMMFRA6MH9_Quote</v>
      </c>
      <c r="F398" s="113" t="str">
        <f>_xll.qlSimpleQuote(E398,,PriceTickValue,Permanent,Trigger,ObjectOverwrite)</f>
        <v>HKDIMMFRA6MH9_Quote#0001</v>
      </c>
      <c r="G398" s="70" t="str">
        <f>_xll.ohRangeRetrieveError(F398)</f>
        <v/>
      </c>
      <c r="H398" s="74"/>
    </row>
    <row r="399" spans="1:8" s="18" customFormat="1" x14ac:dyDescent="0.2">
      <c r="A399" s="103"/>
      <c r="B399" s="111">
        <v>66</v>
      </c>
      <c r="C399" s="112" t="b">
        <v>0</v>
      </c>
      <c r="D399" s="107" t="str">
        <v>J9</v>
      </c>
      <c r="E399" s="108" t="str">
        <f t="shared" si="13"/>
        <v>HKDIMMFRA6MJ9_Quote</v>
      </c>
      <c r="F399" s="113" t="str">
        <f>_xll.qlSimpleQuote(E399,,PriceTickValue,Permanent,Trigger,ObjectOverwrite)</f>
        <v>HKDIMMFRA6MJ9_Quote#0001</v>
      </c>
      <c r="G399" s="70" t="str">
        <f>_xll.ohRangeRetrieveError(F399)</f>
        <v/>
      </c>
      <c r="H399" s="74"/>
    </row>
    <row r="400" spans="1:8" s="18" customFormat="1" x14ac:dyDescent="0.2">
      <c r="A400" s="103"/>
      <c r="B400" s="111">
        <v>67</v>
      </c>
      <c r="C400" s="112" t="b">
        <v>0</v>
      </c>
      <c r="D400" s="107" t="str">
        <v>K9</v>
      </c>
      <c r="E400" s="108" t="str">
        <f t="shared" si="13"/>
        <v>HKDIMMFRA6MK9_Quote</v>
      </c>
      <c r="F400" s="113" t="str">
        <f>_xll.qlSimpleQuote(E400,,PriceTickValue,Permanent,Trigger,ObjectOverwrite)</f>
        <v>HKDIMMFRA6MK9_Quote#0001</v>
      </c>
      <c r="G400" s="70" t="str">
        <f>_xll.ohRangeRetrieveError(F400)</f>
        <v/>
      </c>
      <c r="H400" s="74"/>
    </row>
    <row r="401" spans="1:8" s="18" customFormat="1" x14ac:dyDescent="0.2">
      <c r="A401" s="103"/>
      <c r="B401" s="111">
        <v>68</v>
      </c>
      <c r="C401" s="112" t="b">
        <v>0</v>
      </c>
      <c r="D401" s="107" t="str">
        <v>M9</v>
      </c>
      <c r="E401" s="108" t="str">
        <f t="shared" si="13"/>
        <v>HKDIMMFRA6MM9_Quote</v>
      </c>
      <c r="F401" s="113" t="str">
        <f>_xll.qlSimpleQuote(E401,,PriceTickValue,Permanent,Trigger,ObjectOverwrite)</f>
        <v>HKDIMMFRA6MM9_Quote#0001</v>
      </c>
      <c r="G401" s="70" t="str">
        <f>_xll.ohRangeRetrieveError(F401)</f>
        <v/>
      </c>
      <c r="H401" s="74"/>
    </row>
    <row r="402" spans="1:8" s="18" customFormat="1" x14ac:dyDescent="0.2">
      <c r="A402" s="103"/>
      <c r="B402" s="111">
        <v>69</v>
      </c>
      <c r="C402" s="112" t="b">
        <v>0</v>
      </c>
      <c r="D402" s="107" t="str">
        <v>N9</v>
      </c>
      <c r="E402" s="108" t="str">
        <f t="shared" si="13"/>
        <v>HKDIMMFRA6MN9_Quote</v>
      </c>
      <c r="F402" s="113" t="str">
        <f>_xll.qlSimpleQuote(E402,,PriceTickValue,Permanent,Trigger,ObjectOverwrite)</f>
        <v>HKDIMMFRA6MN9_Quote#0001</v>
      </c>
      <c r="G402" s="70" t="str">
        <f>_xll.ohRangeRetrieveError(F402)</f>
        <v/>
      </c>
      <c r="H402" s="74"/>
    </row>
    <row r="403" spans="1:8" s="18" customFormat="1" x14ac:dyDescent="0.2">
      <c r="A403" s="103"/>
      <c r="B403" s="111">
        <v>70</v>
      </c>
      <c r="C403" s="112" t="b">
        <v>0</v>
      </c>
      <c r="D403" s="107" t="str">
        <v>Q9</v>
      </c>
      <c r="E403" s="108" t="str">
        <f t="shared" si="13"/>
        <v>HKDIMMFRA6MQ9_Quote</v>
      </c>
      <c r="F403" s="113" t="str">
        <f>_xll.qlSimpleQuote(E403,,PriceTickValue,Permanent,Trigger,ObjectOverwrite)</f>
        <v>HKDIMMFRA6MQ9_Quote#0001</v>
      </c>
      <c r="G403" s="70" t="str">
        <f>_xll.ohRangeRetrieveError(F403)</f>
        <v/>
      </c>
      <c r="H403" s="74"/>
    </row>
    <row r="404" spans="1:8" s="18" customFormat="1" x14ac:dyDescent="0.2">
      <c r="A404" s="103"/>
      <c r="B404" s="111">
        <v>71</v>
      </c>
      <c r="C404" s="112" t="b">
        <v>0</v>
      </c>
      <c r="D404" s="107" t="str">
        <v>U9</v>
      </c>
      <c r="E404" s="108" t="str">
        <f t="shared" si="13"/>
        <v>HKDIMMFRA6MU9_Quote</v>
      </c>
      <c r="F404" s="113" t="str">
        <f>_xll.qlSimpleQuote(E404,,PriceTickValue,Permanent,Trigger,ObjectOverwrite)</f>
        <v>HKDIMMFRA6MU9_Quote#0001</v>
      </c>
      <c r="G404" s="70" t="str">
        <f>_xll.ohRangeRetrieveError(F404)</f>
        <v/>
      </c>
      <c r="H404" s="74"/>
    </row>
    <row r="405" spans="1:8" s="18" customFormat="1" x14ac:dyDescent="0.2">
      <c r="A405" s="103"/>
      <c r="B405" s="111">
        <v>72</v>
      </c>
      <c r="C405" s="112" t="b">
        <v>0</v>
      </c>
      <c r="D405" s="107" t="str">
        <v>V9</v>
      </c>
      <c r="E405" s="108" t="str">
        <f t="shared" si="13"/>
        <v>HKDIMMFRA6MV9_Quote</v>
      </c>
      <c r="F405" s="113" t="str">
        <f>_xll.qlSimpleQuote(E405,,PriceTickValue,Permanent,Trigger,ObjectOverwrite)</f>
        <v>HKDIMMFRA6MV9_Quote#0001</v>
      </c>
      <c r="G405" s="70" t="str">
        <f>_xll.ohRangeRetrieveError(F405)</f>
        <v/>
      </c>
      <c r="H405" s="74"/>
    </row>
    <row r="406" spans="1:8" s="18" customFormat="1" x14ac:dyDescent="0.2">
      <c r="A406" s="103"/>
      <c r="B406" s="111">
        <v>73</v>
      </c>
      <c r="C406" s="112" t="b">
        <v>0</v>
      </c>
      <c r="D406" s="107" t="str">
        <v>X9</v>
      </c>
      <c r="E406" s="108" t="str">
        <f t="shared" si="13"/>
        <v>HKDIMMFRA6MX9_Quote</v>
      </c>
      <c r="F406" s="113" t="str">
        <f>_xll.qlSimpleQuote(E406,,PriceTickValue,Permanent,Trigger,ObjectOverwrite)</f>
        <v>HKDIMMFRA6MX9_Quote#0001</v>
      </c>
      <c r="G406" s="70" t="str">
        <f>_xll.ohRangeRetrieveError(F406)</f>
        <v/>
      </c>
      <c r="H406" s="74"/>
    </row>
    <row r="407" spans="1:8" s="18" customFormat="1" x14ac:dyDescent="0.2">
      <c r="A407" s="103"/>
      <c r="B407" s="111">
        <v>74</v>
      </c>
      <c r="C407" s="112" t="b">
        <v>0</v>
      </c>
      <c r="D407" s="107" t="str">
        <v>Z9</v>
      </c>
      <c r="E407" s="108" t="str">
        <f t="shared" si="13"/>
        <v>HKDIMMFRA6MZ9_Quote</v>
      </c>
      <c r="F407" s="113" t="str">
        <f>_xll.qlSimpleQuote(E407,,PriceTickValue,Permanent,Trigger,ObjectOverwrite)</f>
        <v>HKDIMMFRA6MZ9_Quote#0001</v>
      </c>
      <c r="G407" s="70" t="str">
        <f>_xll.ohRangeRetrieveError(F407)</f>
        <v/>
      </c>
      <c r="H407" s="74"/>
    </row>
    <row r="408" spans="1:8" s="18" customFormat="1" x14ac:dyDescent="0.2">
      <c r="A408" s="103"/>
      <c r="B408" s="111">
        <v>75</v>
      </c>
      <c r="C408" s="112" t="b">
        <v>0</v>
      </c>
      <c r="D408" s="107" t="str">
        <v>F0</v>
      </c>
      <c r="E408" s="108" t="str">
        <f t="shared" si="13"/>
        <v>HKDIMMFRA6MF0_Quote</v>
      </c>
      <c r="F408" s="113" t="str">
        <f>_xll.qlSimpleQuote(E408,,PriceTickValue,Permanent,Trigger,ObjectOverwrite)</f>
        <v>HKDIMMFRA6MF0_Quote#0001</v>
      </c>
      <c r="G408" s="70" t="str">
        <f>_xll.ohRangeRetrieveError(F408)</f>
        <v/>
      </c>
      <c r="H408" s="74"/>
    </row>
    <row r="409" spans="1:8" s="18" customFormat="1" x14ac:dyDescent="0.2">
      <c r="A409" s="103"/>
      <c r="B409" s="111">
        <v>76</v>
      </c>
      <c r="C409" s="112" t="b">
        <v>0</v>
      </c>
      <c r="D409" s="107" t="str">
        <v>G0</v>
      </c>
      <c r="E409" s="108" t="str">
        <f t="shared" si="13"/>
        <v>HKDIMMFRA6MG0_Quote</v>
      </c>
      <c r="F409" s="113" t="str">
        <f>_xll.qlSimpleQuote(E409,,PriceTickValue,Permanent,Trigger,ObjectOverwrite)</f>
        <v>HKDIMMFRA6MG0_Quote#0001</v>
      </c>
      <c r="G409" s="70" t="str">
        <f>_xll.ohRangeRetrieveError(F409)</f>
        <v/>
      </c>
      <c r="H409" s="74"/>
    </row>
    <row r="410" spans="1:8" s="18" customFormat="1" x14ac:dyDescent="0.2">
      <c r="A410" s="103"/>
      <c r="B410" s="111">
        <v>77</v>
      </c>
      <c r="C410" s="112" t="b">
        <v>0</v>
      </c>
      <c r="D410" s="107" t="str">
        <v>H0</v>
      </c>
      <c r="E410" s="108" t="str">
        <f t="shared" si="13"/>
        <v>HKDIMMFRA6MH0_Quote</v>
      </c>
      <c r="F410" s="113" t="str">
        <f>_xll.qlSimpleQuote(E410,,PriceTickValue,Permanent,Trigger,ObjectOverwrite)</f>
        <v>HKDIMMFRA6MH0_Quote#0001</v>
      </c>
      <c r="G410" s="70" t="str">
        <f>_xll.ohRangeRetrieveError(F410)</f>
        <v/>
      </c>
      <c r="H410" s="74"/>
    </row>
    <row r="411" spans="1:8" s="18" customFormat="1" x14ac:dyDescent="0.2">
      <c r="A411" s="103"/>
      <c r="B411" s="111">
        <v>78</v>
      </c>
      <c r="C411" s="112" t="b">
        <v>0</v>
      </c>
      <c r="D411" s="107" t="str">
        <v>J0</v>
      </c>
      <c r="E411" s="108" t="str">
        <f t="shared" si="13"/>
        <v>HKDIMMFRA6MJ0_Quote</v>
      </c>
      <c r="F411" s="113" t="str">
        <f>_xll.qlSimpleQuote(E411,,PriceTickValue,Permanent,Trigger,ObjectOverwrite)</f>
        <v>HKDIMMFRA6MJ0_Quote#0001</v>
      </c>
      <c r="G411" s="70" t="str">
        <f>_xll.ohRangeRetrieveError(F411)</f>
        <v/>
      </c>
      <c r="H411" s="74"/>
    </row>
    <row r="412" spans="1:8" s="18" customFormat="1" x14ac:dyDescent="0.2">
      <c r="A412" s="103"/>
      <c r="B412" s="111">
        <v>79</v>
      </c>
      <c r="C412" s="112" t="b">
        <v>0</v>
      </c>
      <c r="D412" s="107" t="str">
        <v>K0</v>
      </c>
      <c r="E412" s="108" t="str">
        <f t="shared" si="13"/>
        <v>HKDIMMFRA6MK0_Quote</v>
      </c>
      <c r="F412" s="113" t="str">
        <f>_xll.qlSimpleQuote(E412,,PriceTickValue,Permanent,Trigger,ObjectOverwrite)</f>
        <v>HKDIMMFRA6MK0_Quote#0001</v>
      </c>
      <c r="G412" s="70" t="str">
        <f>_xll.ohRangeRetrieveError(F412)</f>
        <v/>
      </c>
      <c r="H412" s="74"/>
    </row>
    <row r="413" spans="1:8" s="18" customFormat="1" x14ac:dyDescent="0.2">
      <c r="A413" s="103"/>
      <c r="B413" s="111">
        <v>80</v>
      </c>
      <c r="C413" s="112" t="b">
        <v>0</v>
      </c>
      <c r="D413" s="107" t="str">
        <v>M0</v>
      </c>
      <c r="E413" s="108" t="str">
        <f t="shared" si="13"/>
        <v>HKDIMMFRA6MM0_Quote</v>
      </c>
      <c r="F413" s="113" t="str">
        <f>_xll.qlSimpleQuote(E413,,PriceTickValue,Permanent,Trigger,ObjectOverwrite)</f>
        <v>HKDIMMFRA6MM0_Quote#0001</v>
      </c>
      <c r="G413" s="70" t="str">
        <f>_xll.ohRangeRetrieveError(F413)</f>
        <v/>
      </c>
      <c r="H413" s="74"/>
    </row>
    <row r="414" spans="1:8" s="18" customFormat="1" x14ac:dyDescent="0.2">
      <c r="A414" s="103"/>
      <c r="B414" s="111">
        <v>81</v>
      </c>
      <c r="C414" s="112" t="b">
        <v>0</v>
      </c>
      <c r="D414" s="107" t="str">
        <v>N0</v>
      </c>
      <c r="E414" s="108" t="str">
        <f t="shared" si="13"/>
        <v>HKDIMMFRA6MN0_Quote</v>
      </c>
      <c r="F414" s="113" t="str">
        <f>_xll.qlSimpleQuote(E414,,PriceTickValue,Permanent,Trigger,ObjectOverwrite)</f>
        <v>HKDIMMFRA6MN0_Quote#0001</v>
      </c>
      <c r="G414" s="70" t="str">
        <f>_xll.ohRangeRetrieveError(F414)</f>
        <v/>
      </c>
      <c r="H414" s="74"/>
    </row>
    <row r="415" spans="1:8" s="18" customFormat="1" x14ac:dyDescent="0.2">
      <c r="A415" s="103"/>
      <c r="B415" s="111">
        <v>82</v>
      </c>
      <c r="C415" s="112" t="b">
        <v>0</v>
      </c>
      <c r="D415" s="107" t="str">
        <v>Q0</v>
      </c>
      <c r="E415" s="108" t="str">
        <f t="shared" si="13"/>
        <v>HKDIMMFRA6MQ0_Quote</v>
      </c>
      <c r="F415" s="113" t="str">
        <f>_xll.qlSimpleQuote(E415,,PriceTickValue,Permanent,Trigger,ObjectOverwrite)</f>
        <v>HKDIMMFRA6MQ0_Quote#0001</v>
      </c>
      <c r="G415" s="70" t="str">
        <f>_xll.ohRangeRetrieveError(F415)</f>
        <v/>
      </c>
      <c r="H415" s="74"/>
    </row>
    <row r="416" spans="1:8" s="18" customFormat="1" x14ac:dyDescent="0.2">
      <c r="A416" s="103"/>
      <c r="B416" s="111">
        <v>83</v>
      </c>
      <c r="C416" s="112" t="b">
        <v>0</v>
      </c>
      <c r="D416" s="107" t="str">
        <v>U0</v>
      </c>
      <c r="E416" s="108" t="str">
        <f t="shared" si="13"/>
        <v>HKDIMMFRA6MU0_Quote</v>
      </c>
      <c r="F416" s="113" t="str">
        <f>_xll.qlSimpleQuote(E416,,PriceTickValue,Permanent,Trigger,ObjectOverwrite)</f>
        <v>HKDIMMFRA6MU0_Quote#0001</v>
      </c>
      <c r="G416" s="70" t="str">
        <f>_xll.ohRangeRetrieveError(F416)</f>
        <v/>
      </c>
      <c r="H416" s="74"/>
    </row>
    <row r="417" spans="1:8" s="18" customFormat="1" x14ac:dyDescent="0.2">
      <c r="A417" s="103"/>
      <c r="B417" s="111">
        <v>84</v>
      </c>
      <c r="C417" s="112" t="b">
        <v>0</v>
      </c>
      <c r="D417" s="107" t="str">
        <v>V0</v>
      </c>
      <c r="E417" s="108" t="str">
        <f t="shared" si="13"/>
        <v>HKDIMMFRA6MV0_Quote</v>
      </c>
      <c r="F417" s="113" t="str">
        <f>_xll.qlSimpleQuote(E417,,PriceTickValue,Permanent,Trigger,ObjectOverwrite)</f>
        <v>HKDIMMFRA6MV0_Quote#0001</v>
      </c>
      <c r="G417" s="70" t="str">
        <f>_xll.ohRangeRetrieveError(F417)</f>
        <v/>
      </c>
      <c r="H417" s="74"/>
    </row>
    <row r="418" spans="1:8" s="18" customFormat="1" x14ac:dyDescent="0.2">
      <c r="A418" s="103"/>
      <c r="B418" s="111">
        <v>85</v>
      </c>
      <c r="C418" s="112" t="b">
        <v>0</v>
      </c>
      <c r="D418" s="107" t="str">
        <v>X0</v>
      </c>
      <c r="E418" s="108" t="str">
        <f t="shared" si="13"/>
        <v>HKDIMMFRA6MX0_Quote</v>
      </c>
      <c r="F418" s="113" t="str">
        <f>_xll.qlSimpleQuote(E418,,PriceTickValue,Permanent,Trigger,ObjectOverwrite)</f>
        <v>HKDIMMFRA6MX0_Quote#0001</v>
      </c>
      <c r="G418" s="70" t="str">
        <f>_xll.ohRangeRetrieveError(F418)</f>
        <v/>
      </c>
      <c r="H418" s="74"/>
    </row>
    <row r="419" spans="1:8" s="18" customFormat="1" x14ac:dyDescent="0.2">
      <c r="A419" s="103"/>
      <c r="B419" s="111">
        <v>86</v>
      </c>
      <c r="C419" s="112" t="b">
        <v>0</v>
      </c>
      <c r="D419" s="107" t="str">
        <v>Z0</v>
      </c>
      <c r="E419" s="108" t="str">
        <f t="shared" si="13"/>
        <v>HKDIMMFRA6MZ0_Quote</v>
      </c>
      <c r="F419" s="113" t="str">
        <f>_xll.qlSimpleQuote(E419,,PriceTickValue,Permanent,Trigger,ObjectOverwrite)</f>
        <v>HKDIMMFRA6MZ0_Quote#0001</v>
      </c>
      <c r="G419" s="70" t="str">
        <f>_xll.ohRangeRetrieveError(F419)</f>
        <v/>
      </c>
      <c r="H419" s="74"/>
    </row>
    <row r="420" spans="1:8" s="18" customFormat="1" x14ac:dyDescent="0.2">
      <c r="A420" s="103"/>
      <c r="B420" s="111">
        <v>87</v>
      </c>
      <c r="C420" s="112" t="b">
        <v>0</v>
      </c>
      <c r="D420" s="107" t="str">
        <v>F1</v>
      </c>
      <c r="E420" s="108" t="str">
        <f t="shared" si="13"/>
        <v>HKDIMMFRA6MF1_Quote</v>
      </c>
      <c r="F420" s="113" t="str">
        <f>_xll.qlSimpleQuote(E420,,PriceTickValue,Permanent,Trigger,ObjectOverwrite)</f>
        <v>HKDIMMFRA6MF1_Quote#0001</v>
      </c>
      <c r="G420" s="70" t="str">
        <f>_xll.ohRangeRetrieveError(F420)</f>
        <v/>
      </c>
      <c r="H420" s="74"/>
    </row>
    <row r="421" spans="1:8" s="18" customFormat="1" x14ac:dyDescent="0.2">
      <c r="A421" s="103"/>
      <c r="B421" s="111">
        <v>88</v>
      </c>
      <c r="C421" s="112" t="b">
        <v>0</v>
      </c>
      <c r="D421" s="107" t="str">
        <v>G1</v>
      </c>
      <c r="E421" s="108" t="str">
        <f t="shared" si="13"/>
        <v>HKDIMMFRA6MG1_Quote</v>
      </c>
      <c r="F421" s="113" t="str">
        <f>_xll.qlSimpleQuote(E421,,PriceTickValue,Permanent,Trigger,ObjectOverwrite)</f>
        <v>HKDIMMFRA6MG1_Quote#0001</v>
      </c>
      <c r="G421" s="70" t="str">
        <f>_xll.ohRangeRetrieveError(F421)</f>
        <v/>
      </c>
      <c r="H421" s="74"/>
    </row>
    <row r="422" spans="1:8" s="18" customFormat="1" x14ac:dyDescent="0.2">
      <c r="A422" s="103"/>
      <c r="B422" s="111">
        <v>89</v>
      </c>
      <c r="C422" s="112" t="b">
        <v>0</v>
      </c>
      <c r="D422" s="107" t="str">
        <v>H1</v>
      </c>
      <c r="E422" s="108" t="str">
        <f t="shared" si="13"/>
        <v>HKDIMMFRA6MH1_Quote</v>
      </c>
      <c r="F422" s="113" t="str">
        <f>_xll.qlSimpleQuote(E422,,PriceTickValue,Permanent,Trigger,ObjectOverwrite)</f>
        <v>HKDIMMFRA6MH1_Quote#0001</v>
      </c>
      <c r="G422" s="70" t="str">
        <f>_xll.ohRangeRetrieveError(F422)</f>
        <v/>
      </c>
      <c r="H422" s="74"/>
    </row>
    <row r="423" spans="1:8" s="18" customFormat="1" x14ac:dyDescent="0.2">
      <c r="A423" s="103"/>
      <c r="B423" s="111">
        <v>90</v>
      </c>
      <c r="C423" s="112" t="b">
        <v>0</v>
      </c>
      <c r="D423" s="107" t="str">
        <v>J1</v>
      </c>
      <c r="E423" s="108" t="str">
        <f t="shared" si="13"/>
        <v>HKDIMMFRA6MJ1_Quote</v>
      </c>
      <c r="F423" s="113" t="str">
        <f>_xll.qlSimpleQuote(E423,,PriceTickValue,Permanent,Trigger,ObjectOverwrite)</f>
        <v>HKDIMMFRA6MJ1_Quote#0001</v>
      </c>
      <c r="G423" s="70" t="str">
        <f>_xll.ohRangeRetrieveError(F423)</f>
        <v/>
      </c>
      <c r="H423" s="74"/>
    </row>
    <row r="424" spans="1:8" s="18" customFormat="1" x14ac:dyDescent="0.2">
      <c r="A424" s="103"/>
      <c r="B424" s="111">
        <v>91</v>
      </c>
      <c r="C424" s="112" t="b">
        <v>0</v>
      </c>
      <c r="D424" s="107" t="str">
        <v>K1</v>
      </c>
      <c r="E424" s="108" t="str">
        <f t="shared" si="13"/>
        <v>HKDIMMFRA6MK1_Quote</v>
      </c>
      <c r="F424" s="113" t="str">
        <f>_xll.qlSimpleQuote(E424,,PriceTickValue,Permanent,Trigger,ObjectOverwrite)</f>
        <v>HKDIMMFRA6MK1_Quote#0001</v>
      </c>
      <c r="G424" s="70" t="str">
        <f>_xll.ohRangeRetrieveError(F424)</f>
        <v/>
      </c>
      <c r="H424" s="74"/>
    </row>
    <row r="425" spans="1:8" s="18" customFormat="1" x14ac:dyDescent="0.2">
      <c r="A425" s="103"/>
      <c r="B425" s="111">
        <v>92</v>
      </c>
      <c r="C425" s="112" t="b">
        <v>0</v>
      </c>
      <c r="D425" s="107" t="str">
        <v>M1</v>
      </c>
      <c r="E425" s="108" t="str">
        <f t="shared" si="13"/>
        <v>HKDIMMFRA6MM1_Quote</v>
      </c>
      <c r="F425" s="113" t="str">
        <f>_xll.qlSimpleQuote(E425,,PriceTickValue,Permanent,Trigger,ObjectOverwrite)</f>
        <v>HKDIMMFRA6MM1_Quote#0001</v>
      </c>
      <c r="G425" s="70" t="str">
        <f>_xll.ohRangeRetrieveError(F425)</f>
        <v/>
      </c>
      <c r="H425" s="74"/>
    </row>
    <row r="426" spans="1:8" s="18" customFormat="1" x14ac:dyDescent="0.2">
      <c r="A426" s="103"/>
      <c r="B426" s="111">
        <v>93</v>
      </c>
      <c r="C426" s="112" t="b">
        <v>0</v>
      </c>
      <c r="D426" s="107" t="str">
        <v>N1</v>
      </c>
      <c r="E426" s="108" t="str">
        <f t="shared" si="13"/>
        <v>HKDIMMFRA6MN1_Quote</v>
      </c>
      <c r="F426" s="113" t="str">
        <f>_xll.qlSimpleQuote(E426,,PriceTickValue,Permanent,Trigger,ObjectOverwrite)</f>
        <v>HKDIMMFRA6MN1_Quote#0001</v>
      </c>
      <c r="G426" s="70" t="str">
        <f>_xll.ohRangeRetrieveError(F426)</f>
        <v/>
      </c>
      <c r="H426" s="74"/>
    </row>
    <row r="427" spans="1:8" s="18" customFormat="1" x14ac:dyDescent="0.2">
      <c r="A427" s="103"/>
      <c r="B427" s="111">
        <v>94</v>
      </c>
      <c r="C427" s="112" t="b">
        <v>0</v>
      </c>
      <c r="D427" s="107" t="str">
        <v>Q1</v>
      </c>
      <c r="E427" s="108" t="str">
        <f t="shared" si="13"/>
        <v>HKDIMMFRA6MQ1_Quote</v>
      </c>
      <c r="F427" s="113" t="str">
        <f>_xll.qlSimpleQuote(E427,,PriceTickValue,Permanent,Trigger,ObjectOverwrite)</f>
        <v>HKDIMMFRA6MQ1_Quote#0001</v>
      </c>
      <c r="G427" s="70" t="str">
        <f>_xll.ohRangeRetrieveError(F427)</f>
        <v/>
      </c>
      <c r="H427" s="74"/>
    </row>
    <row r="428" spans="1:8" s="18" customFormat="1" x14ac:dyDescent="0.2">
      <c r="A428" s="103"/>
      <c r="B428" s="111">
        <v>95</v>
      </c>
      <c r="C428" s="112" t="b">
        <v>0</v>
      </c>
      <c r="D428" s="107" t="str">
        <v>U1</v>
      </c>
      <c r="E428" s="108" t="str">
        <f t="shared" si="13"/>
        <v>HKDIMMFRA6MU1_Quote</v>
      </c>
      <c r="F428" s="113" t="str">
        <f>_xll.qlSimpleQuote(E428,,PriceTickValue,Permanent,Trigger,ObjectOverwrite)</f>
        <v>HKDIMMFRA6MU1_Quote#0001</v>
      </c>
      <c r="G428" s="70" t="str">
        <f>_xll.ohRangeRetrieveError(F428)</f>
        <v/>
      </c>
      <c r="H428" s="74"/>
    </row>
    <row r="429" spans="1:8" s="18" customFormat="1" x14ac:dyDescent="0.2">
      <c r="A429" s="103"/>
      <c r="B429" s="111">
        <v>96</v>
      </c>
      <c r="C429" s="112" t="b">
        <v>0</v>
      </c>
      <c r="D429" s="107" t="str">
        <v>V1</v>
      </c>
      <c r="E429" s="108" t="str">
        <f t="shared" si="13"/>
        <v>HKDIMMFRA6MV1_Quote</v>
      </c>
      <c r="F429" s="113" t="str">
        <f>_xll.qlSimpleQuote(E429,,PriceTickValue,Permanent,Trigger,ObjectOverwrite)</f>
        <v>HKDIMMFRA6MV1_Quote#0001</v>
      </c>
      <c r="G429" s="70" t="str">
        <f>_xll.ohRangeRetrieveError(F429)</f>
        <v/>
      </c>
      <c r="H429" s="74"/>
    </row>
    <row r="430" spans="1:8" s="18" customFormat="1" x14ac:dyDescent="0.2">
      <c r="A430" s="103"/>
      <c r="B430" s="111">
        <v>97</v>
      </c>
      <c r="C430" s="112" t="b">
        <v>0</v>
      </c>
      <c r="D430" s="107" t="str">
        <v>X1</v>
      </c>
      <c r="E430" s="108" t="str">
        <f t="shared" ref="E430:E453" si="14">Currency&amp;$D$332&amp;$E$332&amp;$D430&amp;QuoteSuffix</f>
        <v>HKDIMMFRA6MX1_Quote</v>
      </c>
      <c r="F430" s="113" t="str">
        <f>_xll.qlSimpleQuote(E430,,PriceTickValue,Permanent,Trigger,ObjectOverwrite)</f>
        <v>HKDIMMFRA6MX1_Quote#0001</v>
      </c>
      <c r="G430" s="70" t="str">
        <f>_xll.ohRangeRetrieveError(F430)</f>
        <v/>
      </c>
      <c r="H430" s="74"/>
    </row>
    <row r="431" spans="1:8" s="18" customFormat="1" x14ac:dyDescent="0.2">
      <c r="A431" s="103"/>
      <c r="B431" s="111">
        <v>98</v>
      </c>
      <c r="C431" s="112" t="b">
        <v>0</v>
      </c>
      <c r="D431" s="107" t="str">
        <v>Z1</v>
      </c>
      <c r="E431" s="108" t="str">
        <f t="shared" si="14"/>
        <v>HKDIMMFRA6MZ1_Quote</v>
      </c>
      <c r="F431" s="113" t="str">
        <f>_xll.qlSimpleQuote(E431,,PriceTickValue,Permanent,Trigger,ObjectOverwrite)</f>
        <v>HKDIMMFRA6MZ1_Quote#0001</v>
      </c>
      <c r="G431" s="70" t="str">
        <f>_xll.ohRangeRetrieveError(F431)</f>
        <v/>
      </c>
      <c r="H431" s="74"/>
    </row>
    <row r="432" spans="1:8" s="18" customFormat="1" x14ac:dyDescent="0.2">
      <c r="A432" s="103"/>
      <c r="B432" s="111">
        <v>99</v>
      </c>
      <c r="C432" s="112" t="b">
        <v>0</v>
      </c>
      <c r="D432" s="107" t="str">
        <v>F2</v>
      </c>
      <c r="E432" s="108" t="str">
        <f t="shared" si="14"/>
        <v>HKDIMMFRA6MF2_Quote</v>
      </c>
      <c r="F432" s="113" t="str">
        <f>_xll.qlSimpleQuote(E432,,PriceTickValue,Permanent,Trigger,ObjectOverwrite)</f>
        <v>HKDIMMFRA6MF2_Quote#0001</v>
      </c>
      <c r="G432" s="70" t="str">
        <f>_xll.ohRangeRetrieveError(F432)</f>
        <v/>
      </c>
      <c r="H432" s="74"/>
    </row>
    <row r="433" spans="1:8" s="18" customFormat="1" x14ac:dyDescent="0.2">
      <c r="A433" s="103"/>
      <c r="B433" s="111">
        <v>100</v>
      </c>
      <c r="C433" s="112" t="b">
        <v>0</v>
      </c>
      <c r="D433" s="107" t="str">
        <v>G2</v>
      </c>
      <c r="E433" s="108" t="str">
        <f t="shared" si="14"/>
        <v>HKDIMMFRA6MG2_Quote</v>
      </c>
      <c r="F433" s="113" t="str">
        <f>_xll.qlSimpleQuote(E433,,PriceTickValue,Permanent,Trigger,ObjectOverwrite)</f>
        <v>HKDIMMFRA6MG2_Quote#0001</v>
      </c>
      <c r="G433" s="70" t="str">
        <f>_xll.ohRangeRetrieveError(F433)</f>
        <v/>
      </c>
      <c r="H433" s="74"/>
    </row>
    <row r="434" spans="1:8" s="18" customFormat="1" x14ac:dyDescent="0.2">
      <c r="A434" s="103"/>
      <c r="B434" s="111">
        <v>101</v>
      </c>
      <c r="C434" s="112" t="b">
        <v>0</v>
      </c>
      <c r="D434" s="107" t="str">
        <v>H2</v>
      </c>
      <c r="E434" s="108" t="str">
        <f t="shared" si="14"/>
        <v>HKDIMMFRA6MH2_Quote</v>
      </c>
      <c r="F434" s="113" t="str">
        <f>_xll.qlSimpleQuote(E434,,PriceTickValue,Permanent,Trigger,ObjectOverwrite)</f>
        <v>HKDIMMFRA6MH2_Quote#0001</v>
      </c>
      <c r="G434" s="70" t="str">
        <f>_xll.ohRangeRetrieveError(F434)</f>
        <v/>
      </c>
      <c r="H434" s="74"/>
    </row>
    <row r="435" spans="1:8" s="18" customFormat="1" x14ac:dyDescent="0.2">
      <c r="A435" s="103"/>
      <c r="B435" s="111">
        <v>102</v>
      </c>
      <c r="C435" s="112" t="b">
        <v>0</v>
      </c>
      <c r="D435" s="107" t="str">
        <v>J2</v>
      </c>
      <c r="E435" s="108" t="str">
        <f t="shared" si="14"/>
        <v>HKDIMMFRA6MJ2_Quote</v>
      </c>
      <c r="F435" s="113" t="str">
        <f>_xll.qlSimpleQuote(E435,,PriceTickValue,Permanent,Trigger,ObjectOverwrite)</f>
        <v>HKDIMMFRA6MJ2_Quote#0001</v>
      </c>
      <c r="G435" s="70" t="str">
        <f>_xll.ohRangeRetrieveError(F435)</f>
        <v/>
      </c>
      <c r="H435" s="74"/>
    </row>
    <row r="436" spans="1:8" s="18" customFormat="1" x14ac:dyDescent="0.2">
      <c r="A436" s="103"/>
      <c r="B436" s="111">
        <v>103</v>
      </c>
      <c r="C436" s="112" t="b">
        <v>0</v>
      </c>
      <c r="D436" s="107" t="str">
        <v>K2</v>
      </c>
      <c r="E436" s="108" t="str">
        <f t="shared" si="14"/>
        <v>HKDIMMFRA6MK2_Quote</v>
      </c>
      <c r="F436" s="113" t="str">
        <f>_xll.qlSimpleQuote(E436,,PriceTickValue,Permanent,Trigger,ObjectOverwrite)</f>
        <v>HKDIMMFRA6MK2_Quote#0001</v>
      </c>
      <c r="G436" s="70" t="str">
        <f>_xll.ohRangeRetrieveError(F436)</f>
        <v/>
      </c>
      <c r="H436" s="74"/>
    </row>
    <row r="437" spans="1:8" s="18" customFormat="1" x14ac:dyDescent="0.2">
      <c r="A437" s="103"/>
      <c r="B437" s="111">
        <v>104</v>
      </c>
      <c r="C437" s="112" t="b">
        <v>0</v>
      </c>
      <c r="D437" s="107" t="str">
        <v>M2</v>
      </c>
      <c r="E437" s="108" t="str">
        <f t="shared" si="14"/>
        <v>HKDIMMFRA6MM2_Quote</v>
      </c>
      <c r="F437" s="113" t="str">
        <f>_xll.qlSimpleQuote(E437,,PriceTickValue,Permanent,Trigger,ObjectOverwrite)</f>
        <v>HKDIMMFRA6MM2_Quote#0001</v>
      </c>
      <c r="G437" s="70" t="str">
        <f>_xll.ohRangeRetrieveError(F437)</f>
        <v/>
      </c>
      <c r="H437" s="74"/>
    </row>
    <row r="438" spans="1:8" s="18" customFormat="1" x14ac:dyDescent="0.2">
      <c r="A438" s="103"/>
      <c r="B438" s="111">
        <v>105</v>
      </c>
      <c r="C438" s="112" t="b">
        <v>0</v>
      </c>
      <c r="D438" s="107" t="str">
        <v>N2</v>
      </c>
      <c r="E438" s="108" t="str">
        <f t="shared" si="14"/>
        <v>HKDIMMFRA6MN2_Quote</v>
      </c>
      <c r="F438" s="113" t="str">
        <f>_xll.qlSimpleQuote(E438,,PriceTickValue,Permanent,Trigger,ObjectOverwrite)</f>
        <v>HKDIMMFRA6MN2_Quote#0001</v>
      </c>
      <c r="G438" s="70" t="str">
        <f>_xll.ohRangeRetrieveError(F438)</f>
        <v/>
      </c>
      <c r="H438" s="74"/>
    </row>
    <row r="439" spans="1:8" s="18" customFormat="1" x14ac:dyDescent="0.2">
      <c r="A439" s="103"/>
      <c r="B439" s="111">
        <v>106</v>
      </c>
      <c r="C439" s="112" t="b">
        <v>0</v>
      </c>
      <c r="D439" s="107" t="str">
        <v>Q2</v>
      </c>
      <c r="E439" s="108" t="str">
        <f t="shared" si="14"/>
        <v>HKDIMMFRA6MQ2_Quote</v>
      </c>
      <c r="F439" s="113" t="str">
        <f>_xll.qlSimpleQuote(E439,,PriceTickValue,Permanent,Trigger,ObjectOverwrite)</f>
        <v>HKDIMMFRA6MQ2_Quote#0001</v>
      </c>
      <c r="G439" s="70" t="str">
        <f>_xll.ohRangeRetrieveError(F439)</f>
        <v/>
      </c>
      <c r="H439" s="74"/>
    </row>
    <row r="440" spans="1:8" s="18" customFormat="1" x14ac:dyDescent="0.2">
      <c r="A440" s="103"/>
      <c r="B440" s="111">
        <v>107</v>
      </c>
      <c r="C440" s="112" t="b">
        <v>0</v>
      </c>
      <c r="D440" s="107" t="str">
        <v>U2</v>
      </c>
      <c r="E440" s="108" t="str">
        <f t="shared" si="14"/>
        <v>HKDIMMFRA6MU2_Quote</v>
      </c>
      <c r="F440" s="113" t="str">
        <f>_xll.qlSimpleQuote(E440,,PriceTickValue,Permanent,Trigger,ObjectOverwrite)</f>
        <v>HKDIMMFRA6MU2_Quote#0001</v>
      </c>
      <c r="G440" s="70" t="str">
        <f>_xll.ohRangeRetrieveError(F440)</f>
        <v/>
      </c>
      <c r="H440" s="74"/>
    </row>
    <row r="441" spans="1:8" s="18" customFormat="1" x14ac:dyDescent="0.2">
      <c r="A441" s="103"/>
      <c r="B441" s="111">
        <v>108</v>
      </c>
      <c r="C441" s="112" t="b">
        <v>0</v>
      </c>
      <c r="D441" s="107" t="str">
        <v>V2</v>
      </c>
      <c r="E441" s="108" t="str">
        <f t="shared" si="14"/>
        <v>HKDIMMFRA6MV2_Quote</v>
      </c>
      <c r="F441" s="113" t="str">
        <f>_xll.qlSimpleQuote(E441,,PriceTickValue,Permanent,Trigger,ObjectOverwrite)</f>
        <v>HKDIMMFRA6MV2_Quote#0001</v>
      </c>
      <c r="G441" s="70" t="str">
        <f>_xll.ohRangeRetrieveError(F441)</f>
        <v/>
      </c>
      <c r="H441" s="74"/>
    </row>
    <row r="442" spans="1:8" s="18" customFormat="1" x14ac:dyDescent="0.2">
      <c r="A442" s="103"/>
      <c r="B442" s="111">
        <v>109</v>
      </c>
      <c r="C442" s="112" t="b">
        <v>0</v>
      </c>
      <c r="D442" s="107" t="str">
        <v>X2</v>
      </c>
      <c r="E442" s="108" t="str">
        <f t="shared" si="14"/>
        <v>HKDIMMFRA6MX2_Quote</v>
      </c>
      <c r="F442" s="113" t="str">
        <f>_xll.qlSimpleQuote(E442,,PriceTickValue,Permanent,Trigger,ObjectOverwrite)</f>
        <v>HKDIMMFRA6MX2_Quote#0001</v>
      </c>
      <c r="G442" s="70" t="str">
        <f>_xll.ohRangeRetrieveError(F442)</f>
        <v/>
      </c>
      <c r="H442" s="74"/>
    </row>
    <row r="443" spans="1:8" s="18" customFormat="1" x14ac:dyDescent="0.2">
      <c r="A443" s="103"/>
      <c r="B443" s="111">
        <v>110</v>
      </c>
      <c r="C443" s="112" t="b">
        <v>0</v>
      </c>
      <c r="D443" s="107" t="str">
        <v>Z2</v>
      </c>
      <c r="E443" s="108" t="str">
        <f t="shared" si="14"/>
        <v>HKDIMMFRA6MZ2_Quote</v>
      </c>
      <c r="F443" s="113" t="str">
        <f>_xll.qlSimpleQuote(E443,,PriceTickValue,Permanent,Trigger,ObjectOverwrite)</f>
        <v>HKDIMMFRA6MZ2_Quote#0001</v>
      </c>
      <c r="G443" s="70" t="str">
        <f>_xll.ohRangeRetrieveError(F443)</f>
        <v/>
      </c>
      <c r="H443" s="74"/>
    </row>
    <row r="444" spans="1:8" s="18" customFormat="1" x14ac:dyDescent="0.2">
      <c r="A444" s="103"/>
      <c r="B444" s="111">
        <v>111</v>
      </c>
      <c r="C444" s="112" t="b">
        <v>0</v>
      </c>
      <c r="D444" s="107" t="str">
        <v>F3</v>
      </c>
      <c r="E444" s="108" t="str">
        <f t="shared" si="14"/>
        <v>HKDIMMFRA6MF3_Quote</v>
      </c>
      <c r="F444" s="113" t="str">
        <f>_xll.qlSimpleQuote(E444,,PriceTickValue,Permanent,Trigger,ObjectOverwrite)</f>
        <v>HKDIMMFRA6MF3_Quote#0001</v>
      </c>
      <c r="G444" s="70" t="str">
        <f>_xll.ohRangeRetrieveError(F444)</f>
        <v/>
      </c>
      <c r="H444" s="74"/>
    </row>
    <row r="445" spans="1:8" s="18" customFormat="1" x14ac:dyDescent="0.2">
      <c r="A445" s="103"/>
      <c r="B445" s="111">
        <v>112</v>
      </c>
      <c r="C445" s="112" t="b">
        <v>0</v>
      </c>
      <c r="D445" s="107" t="str">
        <v>G3</v>
      </c>
      <c r="E445" s="108" t="str">
        <f t="shared" si="14"/>
        <v>HKDIMMFRA6MG3_Quote</v>
      </c>
      <c r="F445" s="113" t="str">
        <f>_xll.qlSimpleQuote(E445,,PriceTickValue,Permanent,Trigger,ObjectOverwrite)</f>
        <v>HKDIMMFRA6MG3_Quote#0001</v>
      </c>
      <c r="G445" s="70" t="str">
        <f>_xll.ohRangeRetrieveError(F445)</f>
        <v/>
      </c>
      <c r="H445" s="74"/>
    </row>
    <row r="446" spans="1:8" s="18" customFormat="1" x14ac:dyDescent="0.2">
      <c r="A446" s="103"/>
      <c r="B446" s="111">
        <v>113</v>
      </c>
      <c r="C446" s="112" t="b">
        <v>0</v>
      </c>
      <c r="D446" s="107" t="str">
        <v>H3</v>
      </c>
      <c r="E446" s="108" t="str">
        <f t="shared" si="14"/>
        <v>HKDIMMFRA6MH3_Quote</v>
      </c>
      <c r="F446" s="113" t="str">
        <f>_xll.qlSimpleQuote(E446,,PriceTickValue,Permanent,Trigger,ObjectOverwrite)</f>
        <v>HKDIMMFRA6MH3_Quote#0001</v>
      </c>
      <c r="G446" s="70" t="str">
        <f>_xll.ohRangeRetrieveError(F446)</f>
        <v/>
      </c>
      <c r="H446" s="74"/>
    </row>
    <row r="447" spans="1:8" s="18" customFormat="1" x14ac:dyDescent="0.2">
      <c r="A447" s="103"/>
      <c r="B447" s="111">
        <v>114</v>
      </c>
      <c r="C447" s="112" t="b">
        <v>0</v>
      </c>
      <c r="D447" s="107" t="str">
        <v>J3</v>
      </c>
      <c r="E447" s="108" t="str">
        <f t="shared" si="14"/>
        <v>HKDIMMFRA6MJ3_Quote</v>
      </c>
      <c r="F447" s="113" t="str">
        <f>_xll.qlSimpleQuote(E447,,PriceTickValue,Permanent,Trigger,ObjectOverwrite)</f>
        <v>HKDIMMFRA6MJ3_Quote#0001</v>
      </c>
      <c r="G447" s="70" t="str">
        <f>_xll.ohRangeRetrieveError(F447)</f>
        <v/>
      </c>
      <c r="H447" s="74"/>
    </row>
    <row r="448" spans="1:8" s="18" customFormat="1" x14ac:dyDescent="0.2">
      <c r="A448" s="103"/>
      <c r="B448" s="111">
        <v>115</v>
      </c>
      <c r="C448" s="112" t="b">
        <v>0</v>
      </c>
      <c r="D448" s="107" t="str">
        <v>K3</v>
      </c>
      <c r="E448" s="108" t="str">
        <f t="shared" si="14"/>
        <v>HKDIMMFRA6MK3_Quote</v>
      </c>
      <c r="F448" s="113" t="str">
        <f>_xll.qlSimpleQuote(E448,,PriceTickValue,Permanent,Trigger,ObjectOverwrite)</f>
        <v>HKDIMMFRA6MK3_Quote#0001</v>
      </c>
      <c r="G448" s="70" t="str">
        <f>_xll.ohRangeRetrieveError(F448)</f>
        <v/>
      </c>
      <c r="H448" s="74"/>
    </row>
    <row r="449" spans="1:8" s="18" customFormat="1" x14ac:dyDescent="0.2">
      <c r="A449" s="103"/>
      <c r="B449" s="111">
        <v>116</v>
      </c>
      <c r="C449" s="112" t="b">
        <v>0</v>
      </c>
      <c r="D449" s="107" t="str">
        <v>M3</v>
      </c>
      <c r="E449" s="108" t="str">
        <f t="shared" si="14"/>
        <v>HKDIMMFRA6MM3_Quote</v>
      </c>
      <c r="F449" s="113" t="str">
        <f>_xll.qlSimpleQuote(E449,,PriceTickValue,Permanent,Trigger,ObjectOverwrite)</f>
        <v>HKDIMMFRA6MM3_Quote#0001</v>
      </c>
      <c r="G449" s="70" t="str">
        <f>_xll.ohRangeRetrieveError(F449)</f>
        <v/>
      </c>
      <c r="H449" s="74"/>
    </row>
    <row r="450" spans="1:8" s="18" customFormat="1" x14ac:dyDescent="0.2">
      <c r="A450" s="103"/>
      <c r="B450" s="111">
        <v>117</v>
      </c>
      <c r="C450" s="112" t="b">
        <v>0</v>
      </c>
      <c r="D450" s="107" t="str">
        <v>N3</v>
      </c>
      <c r="E450" s="108" t="str">
        <f t="shared" si="14"/>
        <v>HKDIMMFRA6MN3_Quote</v>
      </c>
      <c r="F450" s="113" t="str">
        <f>_xll.qlSimpleQuote(E450,,PriceTickValue,Permanent,Trigger,ObjectOverwrite)</f>
        <v>HKDIMMFRA6MN3_Quote#0001</v>
      </c>
      <c r="G450" s="70" t="str">
        <f>_xll.ohRangeRetrieveError(F450)</f>
        <v/>
      </c>
      <c r="H450" s="74"/>
    </row>
    <row r="451" spans="1:8" s="18" customFormat="1" x14ac:dyDescent="0.2">
      <c r="A451" s="103"/>
      <c r="B451" s="111">
        <v>118</v>
      </c>
      <c r="C451" s="112" t="b">
        <v>0</v>
      </c>
      <c r="D451" s="107" t="str">
        <v>Q3</v>
      </c>
      <c r="E451" s="108" t="str">
        <f t="shared" si="14"/>
        <v>HKDIMMFRA6MQ3_Quote</v>
      </c>
      <c r="F451" s="113" t="str">
        <f>_xll.qlSimpleQuote(E451,,PriceTickValue,Permanent,Trigger,ObjectOverwrite)</f>
        <v>HKDIMMFRA6MQ3_Quote#0001</v>
      </c>
      <c r="G451" s="70" t="str">
        <f>_xll.ohRangeRetrieveError(F451)</f>
        <v/>
      </c>
      <c r="H451" s="74"/>
    </row>
    <row r="452" spans="1:8" s="18" customFormat="1" x14ac:dyDescent="0.2">
      <c r="A452" s="103"/>
      <c r="B452" s="111">
        <v>119</v>
      </c>
      <c r="C452" s="112" t="b">
        <v>0</v>
      </c>
      <c r="D452" s="107" t="str">
        <v>U3</v>
      </c>
      <c r="E452" s="108" t="str">
        <f t="shared" si="14"/>
        <v>HKDIMMFRA6MU3_Quote</v>
      </c>
      <c r="F452" s="113" t="str">
        <f>_xll.qlSimpleQuote(E452,,PriceTickValue,Permanent,Trigger,ObjectOverwrite)</f>
        <v>HKDIMMFRA6MU3_Quote#0001</v>
      </c>
      <c r="G452" s="70" t="str">
        <f>_xll.ohRangeRetrieveError(F452)</f>
        <v/>
      </c>
      <c r="H452" s="74"/>
    </row>
    <row r="453" spans="1:8" s="18" customFormat="1" x14ac:dyDescent="0.2">
      <c r="A453" s="103"/>
      <c r="B453" s="111">
        <v>120</v>
      </c>
      <c r="C453" s="112" t="b">
        <v>0</v>
      </c>
      <c r="D453" s="107" t="str">
        <v>V3</v>
      </c>
      <c r="E453" s="108" t="str">
        <f t="shared" si="14"/>
        <v>HKDIMMFRA6MV3_Quote</v>
      </c>
      <c r="F453" s="113" t="str">
        <f>_xll.qlSimpleQuote(E453,,PriceTickValue,Permanent,Trigger,ObjectOverwrite)</f>
        <v>HKDIMMFRA6MV3_Quote#0001</v>
      </c>
      <c r="G453" s="70" t="str">
        <f>_xll.ohRangeRetrieveError(F453)</f>
        <v/>
      </c>
      <c r="H453" s="74"/>
    </row>
    <row r="454" spans="1:8" s="18" customFormat="1" ht="12" thickBot="1" x14ac:dyDescent="0.25">
      <c r="A454" s="114"/>
      <c r="B454" s="95"/>
      <c r="C454" s="95"/>
      <c r="D454" s="95"/>
      <c r="E454" s="95"/>
      <c r="F454" s="95"/>
      <c r="G454" s="95"/>
      <c r="H454" s="97"/>
    </row>
    <row r="455" spans="1:8" s="18" customFormat="1" x14ac:dyDescent="0.2"/>
    <row r="457" spans="1:8" s="18" customFormat="1" x14ac:dyDescent="0.2">
      <c r="A457" s="63"/>
      <c r="B457" s="14"/>
      <c r="C457" s="14"/>
      <c r="D457" s="14"/>
      <c r="E457" s="17"/>
    </row>
    <row r="458" spans="1:8" s="18" customFormat="1" x14ac:dyDescent="0.2">
      <c r="A458" s="115"/>
      <c r="B458" s="116" t="str">
        <f>Currency&amp;"_010_"&amp;"FuturesHWConvAdj.xml"</f>
        <v>HKD_010_FuturesHWConvAdj.xml</v>
      </c>
      <c r="C458" s="117">
        <f ca="1">IF(Serialize,_xll.ohObjectSave(C459:C460,SerializationPath&amp;B458,FileOverwrite,,Serialize),"---")</f>
        <v>2</v>
      </c>
      <c r="D458" s="70" t="str">
        <f ca="1">_xll.ohRangeRetrieveError(C458)</f>
        <v/>
      </c>
      <c r="E458" s="25"/>
    </row>
    <row r="459" spans="1:8" s="18" customFormat="1" x14ac:dyDescent="0.2">
      <c r="A459" s="115"/>
      <c r="B459" s="118" t="str">
        <f>Currency&amp;"HW_Volatility"&amp;QuoteSuffix</f>
        <v>HKDHW_Volatility_Quote</v>
      </c>
      <c r="C459" s="118" t="str">
        <f>_xll.qlSimpleQuote(B459,,,Permanent,Trigger,ObjectOverwrite)</f>
        <v>HKDHW_Volatility_Quote#0001</v>
      </c>
      <c r="D459" s="70" t="str">
        <f>_xll.ohRangeRetrieveError(C459)</f>
        <v/>
      </c>
      <c r="E459" s="25"/>
    </row>
    <row r="460" spans="1:8" s="18" customFormat="1" x14ac:dyDescent="0.2">
      <c r="A460" s="115"/>
      <c r="B460" s="118" t="str">
        <f>Currency&amp;"HW_MeanReversion"&amp;QuoteSuffix</f>
        <v>HKDHW_MeanReversion_Quote</v>
      </c>
      <c r="C460" s="118" t="str">
        <f>_xll.qlSimpleQuote(B460,,,Permanent,Trigger,ObjectOverwrite)</f>
        <v>HKDHW_MeanReversion_Quote#0001</v>
      </c>
      <c r="D460" s="70" t="str">
        <f>_xll.ohRangeRetrieveError(C460)</f>
        <v/>
      </c>
      <c r="E460" s="25"/>
    </row>
    <row r="461" spans="1:8" s="18" customFormat="1" x14ac:dyDescent="0.2">
      <c r="A461" s="40"/>
      <c r="B461" s="41"/>
      <c r="C461" s="41"/>
      <c r="D461" s="41"/>
      <c r="E461" s="43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23"/>
  <sheetViews>
    <sheetView workbookViewId="0"/>
  </sheetViews>
  <sheetFormatPr defaultColWidth="8" defaultRowHeight="11.25" x14ac:dyDescent="0.2"/>
  <cols>
    <col min="1" max="1" width="3.28515625" style="46" customWidth="1"/>
    <col min="2" max="2" width="4.28515625" style="46" customWidth="1"/>
    <col min="3" max="3" width="15.5703125" style="46" bestFit="1" customWidth="1"/>
    <col min="4" max="4" width="101.42578125" style="46" bestFit="1" customWidth="1"/>
    <col min="5" max="5" width="3.7109375" style="46" customWidth="1"/>
    <col min="6" max="6" width="35.28515625" style="46" customWidth="1"/>
    <col min="7" max="7" width="4.28515625" style="46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198" t="s">
        <v>60</v>
      </c>
      <c r="C2" s="199"/>
      <c r="D2" s="199"/>
      <c r="E2" s="200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198" t="s">
        <v>67</v>
      </c>
      <c r="C12" s="199"/>
      <c r="D12" s="199"/>
      <c r="E12" s="200"/>
    </row>
    <row r="13" spans="1:5" x14ac:dyDescent="0.2">
      <c r="B13" s="50"/>
      <c r="C13" s="51"/>
      <c r="D13" s="51"/>
      <c r="E13" s="52"/>
    </row>
    <row r="14" spans="1:5" x14ac:dyDescent="0.2">
      <c r="B14" s="50"/>
      <c r="C14" s="53" t="s">
        <v>68</v>
      </c>
      <c r="D14" s="54" t="s">
        <v>69</v>
      </c>
      <c r="E14" s="55"/>
    </row>
    <row r="15" spans="1:5" x14ac:dyDescent="0.2">
      <c r="B15" s="50"/>
      <c r="C15" s="53" t="s">
        <v>70</v>
      </c>
      <c r="D15" s="57" t="s">
        <v>71</v>
      </c>
      <c r="E15" s="55"/>
    </row>
    <row r="16" spans="1:5" x14ac:dyDescent="0.2">
      <c r="B16" s="50"/>
      <c r="C16" s="53" t="s">
        <v>72</v>
      </c>
      <c r="D16" s="61">
        <v>1E-4</v>
      </c>
      <c r="E16" s="55"/>
    </row>
    <row r="17" spans="1:8" x14ac:dyDescent="0.2">
      <c r="B17" s="50"/>
      <c r="C17" s="53" t="s">
        <v>73</v>
      </c>
      <c r="D17" s="62">
        <v>-0.01</v>
      </c>
      <c r="E17" s="55"/>
    </row>
    <row r="18" spans="1:8" ht="12" thickBot="1" x14ac:dyDescent="0.25">
      <c r="B18" s="58"/>
      <c r="C18" s="59"/>
      <c r="D18" s="59"/>
      <c r="E18" s="60"/>
    </row>
    <row r="19" spans="1:8" ht="12" thickBot="1" x14ac:dyDescent="0.25"/>
    <row r="20" spans="1:8" s="124" customFormat="1" ht="13.5" x14ac:dyDescent="0.25">
      <c r="A20" s="119"/>
      <c r="B20" s="120"/>
      <c r="C20" s="120"/>
      <c r="D20" s="120"/>
      <c r="E20" s="121"/>
      <c r="F20" s="122"/>
      <c r="G20" s="121"/>
      <c r="H20" s="123"/>
    </row>
    <row r="21" spans="1:8" s="124" customFormat="1" ht="13.5" x14ac:dyDescent="0.25">
      <c r="A21" s="125"/>
      <c r="B21" s="126"/>
      <c r="C21" s="126"/>
      <c r="D21" s="127"/>
      <c r="E21" s="128" t="str">
        <f>Currency&amp;"_010_"&amp;"OIS.xml"</f>
        <v>HKD_010_OIS.xml</v>
      </c>
      <c r="F21" s="129">
        <f ca="1">IF(Serialize,_xll.ohObjectSave(_xll.ohPack(F22:F112),SerializationPath&amp;E21,FileOverwrite,,Serialize),"---")</f>
        <v>67</v>
      </c>
      <c r="G21" s="130" t="str">
        <f ca="1">_xll.ohRangeRetrieveError(F21)</f>
        <v/>
      </c>
      <c r="H21" s="131"/>
    </row>
    <row r="22" spans="1:8" s="124" customFormat="1" ht="13.5" x14ac:dyDescent="0.25">
      <c r="A22" s="125"/>
      <c r="B22" s="132"/>
      <c r="C22" s="132" t="s">
        <v>118</v>
      </c>
      <c r="D22" s="133" t="s">
        <v>119</v>
      </c>
      <c r="E22" s="134" t="str">
        <f t="shared" ref="E22:E53" si="0">Currency&amp;$B22&amp;$C22&amp;$D22&amp;QuoteSuffix</f>
        <v>HKDOISSW_Quote</v>
      </c>
      <c r="F22" s="134" t="str">
        <f>_xll.qlSimpleQuote(Currency&amp;$B22&amp;$C22&amp;$D22&amp;QuoteSuffix,,RateTickValue,Permanent,Trigger,ObjectOverwrite)</f>
        <v>HKDOISSW_Quote#0001</v>
      </c>
      <c r="G22" s="135" t="str">
        <f>_xll.ohRangeRetrieveError(F22)</f>
        <v/>
      </c>
      <c r="H22" s="131"/>
    </row>
    <row r="23" spans="1:8" s="124" customFormat="1" ht="13.5" x14ac:dyDescent="0.25">
      <c r="A23" s="125"/>
      <c r="B23" s="132"/>
      <c r="C23" s="132" t="s">
        <v>118</v>
      </c>
      <c r="D23" s="133" t="s">
        <v>120</v>
      </c>
      <c r="E23" s="134" t="str">
        <f t="shared" si="0"/>
        <v>HKDOIS2W_Quote</v>
      </c>
      <c r="F23" s="134" t="str">
        <f>_xll.qlSimpleQuote(Currency&amp;$B23&amp;$C23&amp;$D23&amp;QuoteSuffix,,RateTickValue,Permanent,Trigger,ObjectOverwrite)</f>
        <v>HKDOIS2W_Quote#0001</v>
      </c>
      <c r="G23" s="135" t="str">
        <f>_xll.ohRangeRetrieveError(F23)</f>
        <v/>
      </c>
      <c r="H23" s="131"/>
    </row>
    <row r="24" spans="1:8" s="124" customFormat="1" ht="13.5" x14ac:dyDescent="0.25">
      <c r="A24" s="125"/>
      <c r="B24" s="132"/>
      <c r="C24" s="132" t="s">
        <v>118</v>
      </c>
      <c r="D24" s="133" t="s">
        <v>121</v>
      </c>
      <c r="E24" s="134" t="str">
        <f t="shared" si="0"/>
        <v>HKDOIS3W_Quote</v>
      </c>
      <c r="F24" s="134" t="str">
        <f>_xll.qlSimpleQuote(Currency&amp;$B24&amp;$C24&amp;$D24&amp;QuoteSuffix,,RateTickValue,Permanent,Trigger,ObjectOverwrite)</f>
        <v>HKDOIS3W_Quote#0001</v>
      </c>
      <c r="G24" s="135" t="str">
        <f>_xll.ohRangeRetrieveError(F24)</f>
        <v/>
      </c>
      <c r="H24" s="131"/>
    </row>
    <row r="25" spans="1:8" s="124" customFormat="1" ht="13.5" x14ac:dyDescent="0.25">
      <c r="A25" s="125"/>
      <c r="B25" s="132"/>
      <c r="C25" s="132" t="s">
        <v>118</v>
      </c>
      <c r="D25" s="133" t="s">
        <v>112</v>
      </c>
      <c r="E25" s="134" t="str">
        <f t="shared" si="0"/>
        <v>HKDOIS1M_Quote</v>
      </c>
      <c r="F25" s="134" t="str">
        <f>_xll.qlSimpleQuote(Currency&amp;$B25&amp;$C25&amp;$D25&amp;QuoteSuffix,,RateTickValue,Permanent,Trigger,ObjectOverwrite)</f>
        <v>HKDOIS1M_Quote#0001</v>
      </c>
      <c r="G25" s="135" t="str">
        <f>_xll.ohRangeRetrieveError(F25)</f>
        <v/>
      </c>
      <c r="H25" s="131"/>
    </row>
    <row r="26" spans="1:8" s="124" customFormat="1" ht="13.5" x14ac:dyDescent="0.25">
      <c r="A26" s="125"/>
      <c r="B26" s="132"/>
      <c r="C26" s="132" t="s">
        <v>118</v>
      </c>
      <c r="D26" s="133" t="s">
        <v>122</v>
      </c>
      <c r="E26" s="134" t="str">
        <f t="shared" si="0"/>
        <v>HKDOIS2M_Quote</v>
      </c>
      <c r="F26" s="134" t="str">
        <f>_xll.qlSimpleQuote(Currency&amp;$B26&amp;$C26&amp;$D26&amp;QuoteSuffix,,RateTickValue,Permanent,Trigger,ObjectOverwrite)</f>
        <v>HKDOIS2M_Quote#0001</v>
      </c>
      <c r="G26" s="135" t="str">
        <f>_xll.ohRangeRetrieveError(F26)</f>
        <v/>
      </c>
      <c r="H26" s="131"/>
    </row>
    <row r="27" spans="1:8" s="124" customFormat="1" ht="13.5" x14ac:dyDescent="0.25">
      <c r="A27" s="125"/>
      <c r="B27" s="132"/>
      <c r="C27" s="132" t="s">
        <v>118</v>
      </c>
      <c r="D27" s="133" t="s">
        <v>116</v>
      </c>
      <c r="E27" s="134" t="str">
        <f t="shared" si="0"/>
        <v>HKDOIS3M_Quote</v>
      </c>
      <c r="F27" s="134" t="str">
        <f>_xll.qlSimpleQuote(Currency&amp;$B27&amp;$C27&amp;$D27&amp;QuoteSuffix,,RateTickValue,Permanent,Trigger,ObjectOverwrite)</f>
        <v>HKDOIS3M_Quote#0001</v>
      </c>
      <c r="G27" s="135" t="str">
        <f>_xll.ohRangeRetrieveError(F27)</f>
        <v/>
      </c>
      <c r="H27" s="131"/>
    </row>
    <row r="28" spans="1:8" s="124" customFormat="1" ht="13.5" x14ac:dyDescent="0.25">
      <c r="A28" s="125"/>
      <c r="B28" s="132"/>
      <c r="C28" s="132" t="s">
        <v>118</v>
      </c>
      <c r="D28" s="133" t="s">
        <v>123</v>
      </c>
      <c r="E28" s="134" t="str">
        <f t="shared" si="0"/>
        <v>HKDOIS4M_Quote</v>
      </c>
      <c r="F28" s="134" t="str">
        <f>_xll.qlSimpleQuote(Currency&amp;$B28&amp;$C28&amp;$D28&amp;QuoteSuffix,,RateTickValue,Permanent,Trigger,ObjectOverwrite)</f>
        <v>HKDOIS4M_Quote#0001</v>
      </c>
      <c r="G28" s="135" t="str">
        <f>_xll.ohRangeRetrieveError(F28)</f>
        <v/>
      </c>
      <c r="H28" s="131"/>
    </row>
    <row r="29" spans="1:8" s="124" customFormat="1" ht="13.5" x14ac:dyDescent="0.25">
      <c r="A29" s="125"/>
      <c r="B29" s="132"/>
      <c r="C29" s="132" t="s">
        <v>118</v>
      </c>
      <c r="D29" s="133" t="s">
        <v>124</v>
      </c>
      <c r="E29" s="134" t="str">
        <f t="shared" si="0"/>
        <v>HKDOIS5M_Quote</v>
      </c>
      <c r="F29" s="134" t="str">
        <f>_xll.qlSimpleQuote(Currency&amp;$B29&amp;$C29&amp;$D29&amp;QuoteSuffix,,RateTickValue,Permanent,Trigger,ObjectOverwrite)</f>
        <v>HKDOIS5M_Quote#0001</v>
      </c>
      <c r="G29" s="135" t="str">
        <f>_xll.ohRangeRetrieveError(F29)</f>
        <v/>
      </c>
      <c r="H29" s="131"/>
    </row>
    <row r="30" spans="1:8" s="124" customFormat="1" ht="13.5" x14ac:dyDescent="0.25">
      <c r="A30" s="125"/>
      <c r="B30" s="132"/>
      <c r="C30" s="132" t="s">
        <v>118</v>
      </c>
      <c r="D30" s="133" t="s">
        <v>9</v>
      </c>
      <c r="E30" s="134" t="str">
        <f t="shared" si="0"/>
        <v>HKDOIS6M_Quote</v>
      </c>
      <c r="F30" s="134" t="str">
        <f>_xll.qlSimpleQuote(Currency&amp;$B30&amp;$C30&amp;$D30&amp;QuoteSuffix,,RateTickValue,Permanent,Trigger,ObjectOverwrite)</f>
        <v>HKDOIS6M_Quote#0001</v>
      </c>
      <c r="G30" s="135" t="str">
        <f>_xll.ohRangeRetrieveError(F30)</f>
        <v/>
      </c>
      <c r="H30" s="131"/>
    </row>
    <row r="31" spans="1:8" s="124" customFormat="1" ht="13.5" x14ac:dyDescent="0.25">
      <c r="A31" s="125"/>
      <c r="B31" s="132"/>
      <c r="C31" s="132" t="s">
        <v>118</v>
      </c>
      <c r="D31" s="133" t="s">
        <v>125</v>
      </c>
      <c r="E31" s="134" t="str">
        <f t="shared" si="0"/>
        <v>HKDOIS7M_Quote</v>
      </c>
      <c r="F31" s="134" t="str">
        <f>_xll.qlSimpleQuote(Currency&amp;$B31&amp;$C31&amp;$D31&amp;QuoteSuffix,,RateTickValue,Permanent,Trigger,ObjectOverwrite)</f>
        <v>HKDOIS7M_Quote#0001</v>
      </c>
      <c r="G31" s="135" t="str">
        <f>_xll.ohRangeRetrieveError(F31)</f>
        <v/>
      </c>
      <c r="H31" s="131"/>
    </row>
    <row r="32" spans="1:8" s="124" customFormat="1" ht="13.5" x14ac:dyDescent="0.25">
      <c r="A32" s="125"/>
      <c r="B32" s="132"/>
      <c r="C32" s="132" t="s">
        <v>118</v>
      </c>
      <c r="D32" s="133" t="s">
        <v>126</v>
      </c>
      <c r="E32" s="134" t="str">
        <f t="shared" si="0"/>
        <v>HKDOIS8M_Quote</v>
      </c>
      <c r="F32" s="134" t="str">
        <f>_xll.qlSimpleQuote(Currency&amp;$B32&amp;$C32&amp;$D32&amp;QuoteSuffix,,RateTickValue,Permanent,Trigger,ObjectOverwrite)</f>
        <v>HKDOIS8M_Quote#0001</v>
      </c>
      <c r="G32" s="135" t="str">
        <f>_xll.ohRangeRetrieveError(F32)</f>
        <v/>
      </c>
      <c r="H32" s="131"/>
    </row>
    <row r="33" spans="1:8" s="124" customFormat="1" ht="13.5" x14ac:dyDescent="0.25">
      <c r="A33" s="125"/>
      <c r="B33" s="132"/>
      <c r="C33" s="132" t="s">
        <v>118</v>
      </c>
      <c r="D33" s="133" t="s">
        <v>127</v>
      </c>
      <c r="E33" s="134" t="str">
        <f t="shared" si="0"/>
        <v>HKDOIS9M_Quote</v>
      </c>
      <c r="F33" s="134" t="str">
        <f>_xll.qlSimpleQuote(Currency&amp;$B33&amp;$C33&amp;$D33&amp;QuoteSuffix,,RateTickValue,Permanent,Trigger,ObjectOverwrite)</f>
        <v>HKDOIS9M_Quote#0001</v>
      </c>
      <c r="G33" s="135" t="str">
        <f>_xll.ohRangeRetrieveError(F33)</f>
        <v/>
      </c>
      <c r="H33" s="131"/>
    </row>
    <row r="34" spans="1:8" s="124" customFormat="1" ht="13.5" x14ac:dyDescent="0.25">
      <c r="A34" s="125"/>
      <c r="B34" s="132"/>
      <c r="C34" s="132" t="s">
        <v>118</v>
      </c>
      <c r="D34" s="133" t="s">
        <v>128</v>
      </c>
      <c r="E34" s="134" t="str">
        <f t="shared" si="0"/>
        <v>HKDOIS10M_Quote</v>
      </c>
      <c r="F34" s="134" t="str">
        <f>_xll.qlSimpleQuote(Currency&amp;$B34&amp;$C34&amp;$D34&amp;QuoteSuffix,,RateTickValue,Permanent,Trigger,ObjectOverwrite)</f>
        <v>HKDOIS10M_Quote#0001</v>
      </c>
      <c r="G34" s="135" t="str">
        <f>_xll.ohRangeRetrieveError(F34)</f>
        <v/>
      </c>
      <c r="H34" s="131"/>
    </row>
    <row r="35" spans="1:8" s="124" customFormat="1" ht="13.5" x14ac:dyDescent="0.25">
      <c r="A35" s="125"/>
      <c r="B35" s="132"/>
      <c r="C35" s="132" t="s">
        <v>118</v>
      </c>
      <c r="D35" s="133" t="s">
        <v>129</v>
      </c>
      <c r="E35" s="134" t="str">
        <f t="shared" si="0"/>
        <v>HKDOIS11M_Quote</v>
      </c>
      <c r="F35" s="134" t="str">
        <f>_xll.qlSimpleQuote(Currency&amp;$B35&amp;$C35&amp;$D35&amp;QuoteSuffix,,RateTickValue,Permanent,Trigger,ObjectOverwrite)</f>
        <v>HKDOIS11M_Quote#0001</v>
      </c>
      <c r="G35" s="135" t="str">
        <f>_xll.ohRangeRetrieveError(F35)</f>
        <v/>
      </c>
      <c r="H35" s="131"/>
    </row>
    <row r="36" spans="1:8" s="124" customFormat="1" ht="13.5" x14ac:dyDescent="0.25">
      <c r="A36" s="125"/>
      <c r="B36" s="132"/>
      <c r="C36" s="132" t="s">
        <v>118</v>
      </c>
      <c r="D36" s="133" t="s">
        <v>10</v>
      </c>
      <c r="E36" s="134" t="str">
        <f t="shared" si="0"/>
        <v>HKDOIS1Y_Quote</v>
      </c>
      <c r="F36" s="134" t="str">
        <f>_xll.qlSimpleQuote(Currency&amp;$B36&amp;$C36&amp;$D36&amp;QuoteSuffix,,RateTickValue,Permanent,Trigger,ObjectOverwrite)</f>
        <v>HKDOIS1Y_Quote#0001</v>
      </c>
      <c r="G36" s="135" t="str">
        <f>_xll.ohRangeRetrieveError(F36)</f>
        <v/>
      </c>
      <c r="H36" s="131"/>
    </row>
    <row r="37" spans="1:8" s="124" customFormat="1" ht="13.5" x14ac:dyDescent="0.25">
      <c r="A37" s="125"/>
      <c r="B37" s="132"/>
      <c r="C37" s="132" t="s">
        <v>118</v>
      </c>
      <c r="D37" s="133" t="s">
        <v>130</v>
      </c>
      <c r="E37" s="134" t="str">
        <f t="shared" si="0"/>
        <v>HKDOIS13M_Quote</v>
      </c>
      <c r="F37" s="134" t="str">
        <f>_xll.qlSimpleQuote(Currency&amp;$B37&amp;$C37&amp;$D37&amp;QuoteSuffix,,RateTickValue,Permanent,Trigger,ObjectOverwrite)</f>
        <v>HKDOIS13M_Quote#0001</v>
      </c>
      <c r="G37" s="135" t="str">
        <f>_xll.ohRangeRetrieveError(F37)</f>
        <v/>
      </c>
      <c r="H37" s="131"/>
    </row>
    <row r="38" spans="1:8" s="124" customFormat="1" ht="13.5" x14ac:dyDescent="0.25">
      <c r="A38" s="125"/>
      <c r="B38" s="132"/>
      <c r="C38" s="132" t="s">
        <v>118</v>
      </c>
      <c r="D38" s="133" t="s">
        <v>131</v>
      </c>
      <c r="E38" s="134" t="str">
        <f t="shared" si="0"/>
        <v>HKDOIS14M_Quote</v>
      </c>
      <c r="F38" s="134" t="str">
        <f>_xll.qlSimpleQuote(Currency&amp;$B38&amp;$C38&amp;$D38&amp;QuoteSuffix,,RateTickValue,Permanent,Trigger,ObjectOverwrite)</f>
        <v>HKDOIS14M_Quote#0001</v>
      </c>
      <c r="G38" s="135" t="str">
        <f>_xll.ohRangeRetrieveError(F38)</f>
        <v/>
      </c>
      <c r="H38" s="131"/>
    </row>
    <row r="39" spans="1:8" s="124" customFormat="1" ht="13.5" x14ac:dyDescent="0.25">
      <c r="A39" s="125"/>
      <c r="B39" s="132"/>
      <c r="C39" s="132" t="s">
        <v>118</v>
      </c>
      <c r="D39" s="133" t="s">
        <v>11</v>
      </c>
      <c r="E39" s="134" t="str">
        <f t="shared" si="0"/>
        <v>HKDOIS15M_Quote</v>
      </c>
      <c r="F39" s="134" t="str">
        <f>_xll.qlSimpleQuote(Currency&amp;$B39&amp;$C39&amp;$D39&amp;QuoteSuffix,,RateTickValue,Permanent,Trigger,ObjectOverwrite)</f>
        <v>HKDOIS15M_Quote#0001</v>
      </c>
      <c r="G39" s="135" t="str">
        <f>_xll.ohRangeRetrieveError(F39)</f>
        <v/>
      </c>
      <c r="H39" s="131"/>
    </row>
    <row r="40" spans="1:8" s="124" customFormat="1" ht="13.5" x14ac:dyDescent="0.25">
      <c r="A40" s="125"/>
      <c r="B40" s="132"/>
      <c r="C40" s="132" t="s">
        <v>118</v>
      </c>
      <c r="D40" s="133" t="s">
        <v>132</v>
      </c>
      <c r="E40" s="134" t="str">
        <f t="shared" si="0"/>
        <v>HKDOIS16M_Quote</v>
      </c>
      <c r="F40" s="134" t="str">
        <f>_xll.qlSimpleQuote(Currency&amp;$B40&amp;$C40&amp;$D40&amp;QuoteSuffix,,RateTickValue,Permanent,Trigger,ObjectOverwrite)</f>
        <v>HKDOIS16M_Quote#0001</v>
      </c>
      <c r="G40" s="135" t="str">
        <f>_xll.ohRangeRetrieveError(F40)</f>
        <v/>
      </c>
      <c r="H40" s="131"/>
    </row>
    <row r="41" spans="1:8" s="124" customFormat="1" ht="13.5" x14ac:dyDescent="0.25">
      <c r="A41" s="125"/>
      <c r="B41" s="132"/>
      <c r="C41" s="132" t="s">
        <v>118</v>
      </c>
      <c r="D41" s="133" t="s">
        <v>133</v>
      </c>
      <c r="E41" s="134" t="str">
        <f t="shared" si="0"/>
        <v>HKDOIS17M_Quote</v>
      </c>
      <c r="F41" s="134" t="str">
        <f>_xll.qlSimpleQuote(Currency&amp;$B41&amp;$C41&amp;$D41&amp;QuoteSuffix,,RateTickValue,Permanent,Trigger,ObjectOverwrite)</f>
        <v>HKDOIS17M_Quote#0001</v>
      </c>
      <c r="G41" s="135" t="str">
        <f>_xll.ohRangeRetrieveError(F41)</f>
        <v/>
      </c>
      <c r="H41" s="131"/>
    </row>
    <row r="42" spans="1:8" s="124" customFormat="1" ht="13.5" x14ac:dyDescent="0.25">
      <c r="A42" s="125"/>
      <c r="B42" s="132"/>
      <c r="C42" s="132" t="s">
        <v>118</v>
      </c>
      <c r="D42" s="133" t="s">
        <v>12</v>
      </c>
      <c r="E42" s="134" t="str">
        <f t="shared" si="0"/>
        <v>HKDOIS18M_Quote</v>
      </c>
      <c r="F42" s="134" t="str">
        <f>_xll.qlSimpleQuote(Currency&amp;$B42&amp;$C42&amp;$D42&amp;QuoteSuffix,,RateTickValue,Permanent,Trigger,ObjectOverwrite)</f>
        <v>HKDOIS18M_Quote#0001</v>
      </c>
      <c r="G42" s="135" t="str">
        <f>_xll.ohRangeRetrieveError(F42)</f>
        <v/>
      </c>
      <c r="H42" s="131"/>
    </row>
    <row r="43" spans="1:8" s="124" customFormat="1" ht="13.5" x14ac:dyDescent="0.25">
      <c r="A43" s="125"/>
      <c r="B43" s="132"/>
      <c r="C43" s="132" t="s">
        <v>118</v>
      </c>
      <c r="D43" s="133" t="s">
        <v>134</v>
      </c>
      <c r="E43" s="134" t="str">
        <f t="shared" si="0"/>
        <v>HKDOIS19M_Quote</v>
      </c>
      <c r="F43" s="134" t="str">
        <f>_xll.qlSimpleQuote(Currency&amp;$B43&amp;$C43&amp;$D43&amp;QuoteSuffix,,RateTickValue,Permanent,Trigger,ObjectOverwrite)</f>
        <v>HKDOIS19M_Quote#0001</v>
      </c>
      <c r="G43" s="135" t="str">
        <f>_xll.ohRangeRetrieveError(F43)</f>
        <v/>
      </c>
      <c r="H43" s="131"/>
    </row>
    <row r="44" spans="1:8" s="124" customFormat="1" ht="13.5" x14ac:dyDescent="0.25">
      <c r="A44" s="125"/>
      <c r="B44" s="132"/>
      <c r="C44" s="132" t="s">
        <v>118</v>
      </c>
      <c r="D44" s="133" t="s">
        <v>135</v>
      </c>
      <c r="E44" s="134" t="str">
        <f t="shared" si="0"/>
        <v>HKDOIS20M_Quote</v>
      </c>
      <c r="F44" s="134" t="str">
        <f>_xll.qlSimpleQuote(Currency&amp;$B44&amp;$C44&amp;$D44&amp;QuoteSuffix,,RateTickValue,Permanent,Trigger,ObjectOverwrite)</f>
        <v>HKDOIS20M_Quote#0001</v>
      </c>
      <c r="G44" s="135" t="str">
        <f>_xll.ohRangeRetrieveError(F44)</f>
        <v/>
      </c>
      <c r="H44" s="131"/>
    </row>
    <row r="45" spans="1:8" s="124" customFormat="1" ht="13.5" x14ac:dyDescent="0.25">
      <c r="A45" s="125"/>
      <c r="B45" s="132"/>
      <c r="C45" s="132" t="s">
        <v>118</v>
      </c>
      <c r="D45" s="133" t="s">
        <v>13</v>
      </c>
      <c r="E45" s="134" t="str">
        <f t="shared" si="0"/>
        <v>HKDOIS21M_Quote</v>
      </c>
      <c r="F45" s="134" t="str">
        <f>_xll.qlSimpleQuote(Currency&amp;$B45&amp;$C45&amp;$D45&amp;QuoteSuffix,,RateTickValue,Permanent,Trigger,ObjectOverwrite)</f>
        <v>HKDOIS21M_Quote#0001</v>
      </c>
      <c r="G45" s="135" t="str">
        <f>_xll.ohRangeRetrieveError(F45)</f>
        <v/>
      </c>
      <c r="H45" s="131"/>
    </row>
    <row r="46" spans="1:8" s="124" customFormat="1" ht="13.5" x14ac:dyDescent="0.25">
      <c r="A46" s="125"/>
      <c r="B46" s="132"/>
      <c r="C46" s="132" t="s">
        <v>118</v>
      </c>
      <c r="D46" s="133" t="s">
        <v>136</v>
      </c>
      <c r="E46" s="134" t="str">
        <f t="shared" si="0"/>
        <v>HKDOIS22M_Quote</v>
      </c>
      <c r="F46" s="134" t="str">
        <f>_xll.qlSimpleQuote(Currency&amp;$B46&amp;$C46&amp;$D46&amp;QuoteSuffix,,RateTickValue,Permanent,Trigger,ObjectOverwrite)</f>
        <v>HKDOIS22M_Quote#0001</v>
      </c>
      <c r="G46" s="135" t="str">
        <f>_xll.ohRangeRetrieveError(F46)</f>
        <v/>
      </c>
      <c r="H46" s="131"/>
    </row>
    <row r="47" spans="1:8" s="124" customFormat="1" ht="13.5" x14ac:dyDescent="0.25">
      <c r="A47" s="125"/>
      <c r="B47" s="132"/>
      <c r="C47" s="132" t="s">
        <v>118</v>
      </c>
      <c r="D47" s="133" t="s">
        <v>137</v>
      </c>
      <c r="E47" s="134" t="str">
        <f t="shared" si="0"/>
        <v>HKDOIS23M_Quote</v>
      </c>
      <c r="F47" s="134" t="str">
        <f>_xll.qlSimpleQuote(Currency&amp;$B47&amp;$C47&amp;$D47&amp;QuoteSuffix,,RateTickValue,Permanent,Trigger,ObjectOverwrite)</f>
        <v>HKDOIS23M_Quote#0001</v>
      </c>
      <c r="G47" s="135" t="str">
        <f>_xll.ohRangeRetrieveError(F47)</f>
        <v/>
      </c>
      <c r="H47" s="131"/>
    </row>
    <row r="48" spans="1:8" s="124" customFormat="1" ht="13.5" x14ac:dyDescent="0.25">
      <c r="A48" s="125"/>
      <c r="B48" s="132"/>
      <c r="C48" s="132" t="s">
        <v>118</v>
      </c>
      <c r="D48" s="133" t="s">
        <v>14</v>
      </c>
      <c r="E48" s="134" t="str">
        <f t="shared" si="0"/>
        <v>HKDOIS2Y_Quote</v>
      </c>
      <c r="F48" s="134" t="str">
        <f>_xll.qlSimpleQuote(Currency&amp;$B48&amp;$C48&amp;$D48&amp;QuoteSuffix,,RateTickValue,Permanent,Trigger,ObjectOverwrite)</f>
        <v>HKDOIS2Y_Quote#0001</v>
      </c>
      <c r="G48" s="135" t="str">
        <f>_xll.ohRangeRetrieveError(F48)</f>
        <v/>
      </c>
      <c r="H48" s="131"/>
    </row>
    <row r="49" spans="1:8" s="124" customFormat="1" ht="13.5" x14ac:dyDescent="0.25">
      <c r="A49" s="125"/>
      <c r="B49" s="132"/>
      <c r="C49" s="132" t="s">
        <v>118</v>
      </c>
      <c r="D49" s="133" t="s">
        <v>138</v>
      </c>
      <c r="E49" s="134" t="str">
        <f t="shared" si="0"/>
        <v>HKDOIS27M_Quote</v>
      </c>
      <c r="F49" s="134" t="str">
        <f>_xll.qlSimpleQuote(Currency&amp;$B49&amp;$C49&amp;$D49&amp;QuoteSuffix,,RateTickValue,Permanent,Trigger,ObjectOverwrite)</f>
        <v>HKDOIS27M_Quote#0001</v>
      </c>
      <c r="G49" s="135" t="str">
        <f>_xll.ohRangeRetrieveError(F49)</f>
        <v/>
      </c>
      <c r="H49" s="131"/>
    </row>
    <row r="50" spans="1:8" s="124" customFormat="1" ht="13.5" x14ac:dyDescent="0.25">
      <c r="A50" s="125"/>
      <c r="B50" s="132"/>
      <c r="C50" s="132" t="s">
        <v>118</v>
      </c>
      <c r="D50" s="133" t="s">
        <v>139</v>
      </c>
      <c r="E50" s="134" t="str">
        <f t="shared" si="0"/>
        <v>HKDOIS30M_Quote</v>
      </c>
      <c r="F50" s="134" t="str">
        <f>_xll.qlSimpleQuote(Currency&amp;$B50&amp;$C50&amp;$D50&amp;QuoteSuffix,,RateTickValue,Permanent,Trigger,ObjectOverwrite)</f>
        <v>HKDOIS30M_Quote#0001</v>
      </c>
      <c r="G50" s="135" t="str">
        <f>_xll.ohRangeRetrieveError(F50)</f>
        <v/>
      </c>
      <c r="H50" s="131"/>
    </row>
    <row r="51" spans="1:8" s="124" customFormat="1" ht="13.5" x14ac:dyDescent="0.25">
      <c r="A51" s="125"/>
      <c r="B51" s="132"/>
      <c r="C51" s="132" t="s">
        <v>118</v>
      </c>
      <c r="D51" s="133" t="s">
        <v>140</v>
      </c>
      <c r="E51" s="134" t="str">
        <f t="shared" si="0"/>
        <v>HKDOIS33M_Quote</v>
      </c>
      <c r="F51" s="134" t="str">
        <f>_xll.qlSimpleQuote(Currency&amp;$B51&amp;$C51&amp;$D51&amp;QuoteSuffix,,RateTickValue,Permanent,Trigger,ObjectOverwrite)</f>
        <v>HKDOIS33M_Quote#0001</v>
      </c>
      <c r="G51" s="135" t="str">
        <f>_xll.ohRangeRetrieveError(F51)</f>
        <v/>
      </c>
      <c r="H51" s="131"/>
    </row>
    <row r="52" spans="1:8" s="124" customFormat="1" ht="13.5" x14ac:dyDescent="0.25">
      <c r="A52" s="125"/>
      <c r="B52" s="132"/>
      <c r="C52" s="132" t="s">
        <v>118</v>
      </c>
      <c r="D52" s="133" t="s">
        <v>18</v>
      </c>
      <c r="E52" s="134" t="str">
        <f t="shared" si="0"/>
        <v>HKDOIS3Y_Quote</v>
      </c>
      <c r="F52" s="134" t="str">
        <f>_xll.qlSimpleQuote(Currency&amp;$B52&amp;$C52&amp;$D52&amp;QuoteSuffix,,RateTickValue,Permanent,Trigger,ObjectOverwrite)</f>
        <v>HKDOIS3Y_Quote#0001</v>
      </c>
      <c r="G52" s="135" t="str">
        <f>_xll.ohRangeRetrieveError(F52)</f>
        <v/>
      </c>
      <c r="H52" s="131"/>
    </row>
    <row r="53" spans="1:8" s="124" customFormat="1" ht="13.5" x14ac:dyDescent="0.25">
      <c r="A53" s="125"/>
      <c r="B53" s="132"/>
      <c r="C53" s="132" t="s">
        <v>118</v>
      </c>
      <c r="D53" s="133" t="s">
        <v>141</v>
      </c>
      <c r="E53" s="134" t="str">
        <f t="shared" si="0"/>
        <v>HKDOIS39M_Quote</v>
      </c>
      <c r="F53" s="134" t="str">
        <f>_xll.qlSimpleQuote(Currency&amp;$B53&amp;$C53&amp;$D53&amp;QuoteSuffix,,RateTickValue,Permanent,Trigger,ObjectOverwrite)</f>
        <v>HKDOIS39M_Quote#0001</v>
      </c>
      <c r="G53" s="135" t="str">
        <f>_xll.ohRangeRetrieveError(F53)</f>
        <v/>
      </c>
      <c r="H53" s="131"/>
    </row>
    <row r="54" spans="1:8" s="124" customFormat="1" ht="13.5" x14ac:dyDescent="0.25">
      <c r="A54" s="125"/>
      <c r="B54" s="132"/>
      <c r="C54" s="132" t="s">
        <v>118</v>
      </c>
      <c r="D54" s="133" t="s">
        <v>142</v>
      </c>
      <c r="E54" s="134" t="str">
        <f t="shared" ref="E54:E75" si="1">Currency&amp;$B54&amp;$C54&amp;$D54&amp;QuoteSuffix</f>
        <v>HKDOIS42M_Quote</v>
      </c>
      <c r="F54" s="134" t="str">
        <f>_xll.qlSimpleQuote(Currency&amp;$B54&amp;$C54&amp;$D54&amp;QuoteSuffix,,RateTickValue,Permanent,Trigger,ObjectOverwrite)</f>
        <v>HKDOIS42M_Quote#0001</v>
      </c>
      <c r="G54" s="135" t="str">
        <f>_xll.ohRangeRetrieveError(F54)</f>
        <v/>
      </c>
      <c r="H54" s="131"/>
    </row>
    <row r="55" spans="1:8" s="124" customFormat="1" ht="13.5" x14ac:dyDescent="0.25">
      <c r="A55" s="125"/>
      <c r="B55" s="132"/>
      <c r="C55" s="132" t="s">
        <v>118</v>
      </c>
      <c r="D55" s="133" t="s">
        <v>143</v>
      </c>
      <c r="E55" s="134" t="str">
        <f t="shared" si="1"/>
        <v>HKDOIS45M_Quote</v>
      </c>
      <c r="F55" s="134" t="str">
        <f>_xll.qlSimpleQuote(Currency&amp;$B55&amp;$C55&amp;$D55&amp;QuoteSuffix,,RateTickValue,Permanent,Trigger,ObjectOverwrite)</f>
        <v>HKDOIS45M_Quote#0001</v>
      </c>
      <c r="G55" s="135" t="str">
        <f>_xll.ohRangeRetrieveError(F55)</f>
        <v/>
      </c>
      <c r="H55" s="131"/>
    </row>
    <row r="56" spans="1:8" s="124" customFormat="1" ht="13.5" x14ac:dyDescent="0.25">
      <c r="A56" s="125"/>
      <c r="B56" s="132"/>
      <c r="C56" s="132" t="s">
        <v>118</v>
      </c>
      <c r="D56" s="133" t="s">
        <v>22</v>
      </c>
      <c r="E56" s="134" t="str">
        <f t="shared" si="1"/>
        <v>HKDOIS4Y_Quote</v>
      </c>
      <c r="F56" s="134" t="str">
        <f>_xll.qlSimpleQuote(Currency&amp;$B56&amp;$C56&amp;$D56&amp;QuoteSuffix,,RateTickValue,Permanent,Trigger,ObjectOverwrite)</f>
        <v>HKDOIS4Y_Quote#0001</v>
      </c>
      <c r="G56" s="135" t="str">
        <f>_xll.ohRangeRetrieveError(F56)</f>
        <v/>
      </c>
      <c r="H56" s="131"/>
    </row>
    <row r="57" spans="1:8" s="124" customFormat="1" ht="13.5" x14ac:dyDescent="0.25">
      <c r="A57" s="125"/>
      <c r="B57" s="132"/>
      <c r="C57" s="132" t="s">
        <v>118</v>
      </c>
      <c r="D57" s="133" t="s">
        <v>144</v>
      </c>
      <c r="E57" s="134" t="str">
        <f t="shared" si="1"/>
        <v>HKDOIS51M_Quote</v>
      </c>
      <c r="F57" s="134" t="str">
        <f>_xll.qlSimpleQuote(Currency&amp;$B57&amp;$C57&amp;$D57&amp;QuoteSuffix,,RateTickValue,Permanent,Trigger,ObjectOverwrite)</f>
        <v>HKDOIS51M_Quote#0001</v>
      </c>
      <c r="G57" s="135" t="str">
        <f>_xll.ohRangeRetrieveError(F57)</f>
        <v/>
      </c>
      <c r="H57" s="131"/>
    </row>
    <row r="58" spans="1:8" s="124" customFormat="1" ht="13.5" x14ac:dyDescent="0.25">
      <c r="A58" s="125"/>
      <c r="B58" s="132"/>
      <c r="C58" s="132" t="s">
        <v>118</v>
      </c>
      <c r="D58" s="133" t="s">
        <v>145</v>
      </c>
      <c r="E58" s="134" t="str">
        <f t="shared" si="1"/>
        <v>HKDOIS54M_Quote</v>
      </c>
      <c r="F58" s="134" t="str">
        <f>_xll.qlSimpleQuote(Currency&amp;$B58&amp;$C58&amp;$D58&amp;QuoteSuffix,,RateTickValue,Permanent,Trigger,ObjectOverwrite)</f>
        <v>HKDOIS54M_Quote#0001</v>
      </c>
      <c r="G58" s="135" t="str">
        <f>_xll.ohRangeRetrieveError(F58)</f>
        <v/>
      </c>
      <c r="H58" s="131"/>
    </row>
    <row r="59" spans="1:8" s="124" customFormat="1" ht="13.5" x14ac:dyDescent="0.25">
      <c r="A59" s="125"/>
      <c r="B59" s="132"/>
      <c r="C59" s="132" t="s">
        <v>118</v>
      </c>
      <c r="D59" s="133" t="s">
        <v>146</v>
      </c>
      <c r="E59" s="134" t="str">
        <f t="shared" si="1"/>
        <v>HKDOIS57M_Quote</v>
      </c>
      <c r="F59" s="134" t="str">
        <f>_xll.qlSimpleQuote(Currency&amp;$B59&amp;$C59&amp;$D59&amp;QuoteSuffix,,RateTickValue,Permanent,Trigger,ObjectOverwrite)</f>
        <v>HKDOIS57M_Quote#0001</v>
      </c>
      <c r="G59" s="135" t="str">
        <f>_xll.ohRangeRetrieveError(F59)</f>
        <v/>
      </c>
      <c r="H59" s="131"/>
    </row>
    <row r="60" spans="1:8" s="124" customFormat="1" ht="13.5" x14ac:dyDescent="0.25">
      <c r="A60" s="125"/>
      <c r="B60" s="132"/>
      <c r="C60" s="132" t="s">
        <v>118</v>
      </c>
      <c r="D60" s="133" t="s">
        <v>24</v>
      </c>
      <c r="E60" s="134" t="str">
        <f t="shared" si="1"/>
        <v>HKDOIS5Y_Quote</v>
      </c>
      <c r="F60" s="134" t="str">
        <f>_xll.qlSimpleQuote(Currency&amp;$B60&amp;$C60&amp;$D60&amp;QuoteSuffix,,RateTickValue,Permanent,Trigger,ObjectOverwrite)</f>
        <v>HKDOIS5Y_Quote#0001</v>
      </c>
      <c r="G60" s="135" t="str">
        <f>_xll.ohRangeRetrieveError(F60)</f>
        <v/>
      </c>
      <c r="H60" s="131"/>
    </row>
    <row r="61" spans="1:8" s="124" customFormat="1" ht="13.5" x14ac:dyDescent="0.25">
      <c r="A61" s="125"/>
      <c r="B61" s="132"/>
      <c r="C61" s="132" t="s">
        <v>118</v>
      </c>
      <c r="D61" s="133" t="s">
        <v>26</v>
      </c>
      <c r="E61" s="134" t="str">
        <f t="shared" si="1"/>
        <v>HKDOIS6Y_Quote</v>
      </c>
      <c r="F61" s="134" t="str">
        <f>_xll.qlSimpleQuote(Currency&amp;$B61&amp;$C61&amp;$D61&amp;QuoteSuffix,,RateTickValue,Permanent,Trigger,ObjectOverwrite)</f>
        <v>HKDOIS6Y_Quote#0001</v>
      </c>
      <c r="G61" s="135" t="str">
        <f>_xll.ohRangeRetrieveError(F61)</f>
        <v/>
      </c>
      <c r="H61" s="131"/>
    </row>
    <row r="62" spans="1:8" s="124" customFormat="1" ht="13.5" x14ac:dyDescent="0.25">
      <c r="A62" s="125"/>
      <c r="B62" s="132"/>
      <c r="C62" s="132" t="s">
        <v>118</v>
      </c>
      <c r="D62" s="133" t="s">
        <v>29</v>
      </c>
      <c r="E62" s="134" t="str">
        <f t="shared" si="1"/>
        <v>HKDOIS7Y_Quote</v>
      </c>
      <c r="F62" s="134" t="str">
        <f>_xll.qlSimpleQuote(Currency&amp;$B62&amp;$C62&amp;$D62&amp;QuoteSuffix,,RateTickValue,Permanent,Trigger,ObjectOverwrite)</f>
        <v>HKDOIS7Y_Quote#0001</v>
      </c>
      <c r="G62" s="135" t="str">
        <f>_xll.ohRangeRetrieveError(F62)</f>
        <v/>
      </c>
      <c r="H62" s="131"/>
    </row>
    <row r="63" spans="1:8" s="124" customFormat="1" ht="13.5" x14ac:dyDescent="0.25">
      <c r="A63" s="125"/>
      <c r="B63" s="132"/>
      <c r="C63" s="132" t="s">
        <v>118</v>
      </c>
      <c r="D63" s="133" t="s">
        <v>30</v>
      </c>
      <c r="E63" s="134" t="str">
        <f t="shared" si="1"/>
        <v>HKDOIS8Y_Quote</v>
      </c>
      <c r="F63" s="134" t="str">
        <f>_xll.qlSimpleQuote(Currency&amp;$B63&amp;$C63&amp;$D63&amp;QuoteSuffix,,RateTickValue,Permanent,Trigger,ObjectOverwrite)</f>
        <v>HKDOIS8Y_Quote#0001</v>
      </c>
      <c r="G63" s="135" t="str">
        <f>_xll.ohRangeRetrieveError(F63)</f>
        <v/>
      </c>
      <c r="H63" s="131"/>
    </row>
    <row r="64" spans="1:8" s="124" customFormat="1" ht="13.5" x14ac:dyDescent="0.25">
      <c r="A64" s="125"/>
      <c r="B64" s="132"/>
      <c r="C64" s="132" t="s">
        <v>118</v>
      </c>
      <c r="D64" s="133" t="s">
        <v>31</v>
      </c>
      <c r="E64" s="134" t="str">
        <f t="shared" si="1"/>
        <v>HKDOIS9Y_Quote</v>
      </c>
      <c r="F64" s="134" t="str">
        <f>_xll.qlSimpleQuote(Currency&amp;$B64&amp;$C64&amp;$D64&amp;QuoteSuffix,,RateTickValue,Permanent,Trigger,ObjectOverwrite)</f>
        <v>HKDOIS9Y_Quote#0001</v>
      </c>
      <c r="G64" s="135" t="str">
        <f>_xll.ohRangeRetrieveError(F64)</f>
        <v/>
      </c>
      <c r="H64" s="131"/>
    </row>
    <row r="65" spans="1:8" s="124" customFormat="1" ht="13.5" x14ac:dyDescent="0.25">
      <c r="A65" s="125"/>
      <c r="B65" s="132"/>
      <c r="C65" s="132" t="s">
        <v>118</v>
      </c>
      <c r="D65" s="133" t="s">
        <v>32</v>
      </c>
      <c r="E65" s="134" t="str">
        <f t="shared" si="1"/>
        <v>HKDOIS10Y_Quote</v>
      </c>
      <c r="F65" s="134" t="str">
        <f>_xll.qlSimpleQuote(Currency&amp;$B65&amp;$C65&amp;$D65&amp;QuoteSuffix,,RateTickValue,Permanent,Trigger,ObjectOverwrite)</f>
        <v>HKDOIS10Y_Quote#0001</v>
      </c>
      <c r="G65" s="135" t="str">
        <f>_xll.ohRangeRetrieveError(F65)</f>
        <v/>
      </c>
      <c r="H65" s="131"/>
    </row>
    <row r="66" spans="1:8" s="124" customFormat="1" ht="13.5" x14ac:dyDescent="0.25">
      <c r="A66" s="125"/>
      <c r="B66" s="132"/>
      <c r="C66" s="132" t="s">
        <v>118</v>
      </c>
      <c r="D66" s="133" t="s">
        <v>34</v>
      </c>
      <c r="E66" s="134" t="str">
        <f t="shared" si="1"/>
        <v>HKDOIS12Y_Quote</v>
      </c>
      <c r="F66" s="134" t="str">
        <f>_xll.qlSimpleQuote(Currency&amp;$B66&amp;$C66&amp;$D66&amp;QuoteSuffix,,RateTickValue,Permanent,Trigger,ObjectOverwrite)</f>
        <v>HKDOIS12Y_Quote#0001</v>
      </c>
      <c r="G66" s="135" t="str">
        <f>_xll.ohRangeRetrieveError(F66)</f>
        <v/>
      </c>
      <c r="H66" s="131"/>
    </row>
    <row r="67" spans="1:8" s="124" customFormat="1" ht="13.5" x14ac:dyDescent="0.25">
      <c r="A67" s="125"/>
      <c r="B67" s="132"/>
      <c r="C67" s="132" t="s">
        <v>118</v>
      </c>
      <c r="D67" s="133" t="s">
        <v>37</v>
      </c>
      <c r="E67" s="134" t="str">
        <f t="shared" si="1"/>
        <v>HKDOIS15Y_Quote</v>
      </c>
      <c r="F67" s="134" t="str">
        <f>_xll.qlSimpleQuote(Currency&amp;$B67&amp;$C67&amp;$D67&amp;QuoteSuffix,,RateTickValue,Permanent,Trigger,ObjectOverwrite)</f>
        <v>HKDOIS15Y_Quote#0001</v>
      </c>
      <c r="G67" s="135" t="str">
        <f>_xll.ohRangeRetrieveError(F67)</f>
        <v/>
      </c>
      <c r="H67" s="131"/>
    </row>
    <row r="68" spans="1:8" s="124" customFormat="1" ht="13.5" x14ac:dyDescent="0.25">
      <c r="A68" s="125"/>
      <c r="B68" s="132"/>
      <c r="C68" s="132" t="s">
        <v>118</v>
      </c>
      <c r="D68" s="133" t="s">
        <v>42</v>
      </c>
      <c r="E68" s="134" t="str">
        <f t="shared" si="1"/>
        <v>HKDOIS20Y_Quote</v>
      </c>
      <c r="F68" s="134" t="str">
        <f>_xll.qlSimpleQuote(Currency&amp;$B68&amp;$C68&amp;$D68&amp;QuoteSuffix,,RateTickValue,Permanent,Trigger,ObjectOverwrite)</f>
        <v>HKDOIS20Y_Quote#0001</v>
      </c>
      <c r="G68" s="135" t="str">
        <f>_xll.ohRangeRetrieveError(F68)</f>
        <v/>
      </c>
      <c r="H68" s="131"/>
    </row>
    <row r="69" spans="1:8" s="124" customFormat="1" ht="13.5" x14ac:dyDescent="0.25">
      <c r="A69" s="125"/>
      <c r="B69" s="132"/>
      <c r="C69" s="132" t="s">
        <v>118</v>
      </c>
      <c r="D69" s="133" t="s">
        <v>47</v>
      </c>
      <c r="E69" s="134" t="str">
        <f t="shared" si="1"/>
        <v>HKDOIS25Y_Quote</v>
      </c>
      <c r="F69" s="134" t="str">
        <f>_xll.qlSimpleQuote(Currency&amp;$B69&amp;$C69&amp;$D69&amp;QuoteSuffix,,RateTickValue,Permanent,Trigger,ObjectOverwrite)</f>
        <v>HKDOIS25Y_Quote#0001</v>
      </c>
      <c r="G69" s="135" t="str">
        <f>_xll.ohRangeRetrieveError(F69)</f>
        <v/>
      </c>
      <c r="H69" s="131"/>
    </row>
    <row r="70" spans="1:8" s="124" customFormat="1" ht="13.5" x14ac:dyDescent="0.25">
      <c r="A70" s="125"/>
      <c r="B70" s="132"/>
      <c r="C70" s="132" t="s">
        <v>118</v>
      </c>
      <c r="D70" s="133" t="s">
        <v>49</v>
      </c>
      <c r="E70" s="134" t="str">
        <f t="shared" si="1"/>
        <v>HKDOIS27Y_Quote</v>
      </c>
      <c r="F70" s="134" t="str">
        <f>_xll.qlSimpleQuote(Currency&amp;$B70&amp;$C70&amp;$D70&amp;QuoteSuffix,,RateTickValue,Permanent,Trigger,ObjectOverwrite)</f>
        <v>HKDOIS27Y_Quote#0001</v>
      </c>
      <c r="G70" s="135" t="str">
        <f>_xll.ohRangeRetrieveError(F70)</f>
        <v/>
      </c>
      <c r="H70" s="131"/>
    </row>
    <row r="71" spans="1:8" s="124" customFormat="1" ht="13.5" x14ac:dyDescent="0.25">
      <c r="A71" s="125"/>
      <c r="B71" s="132"/>
      <c r="C71" s="132" t="s">
        <v>118</v>
      </c>
      <c r="D71" s="133" t="s">
        <v>52</v>
      </c>
      <c r="E71" s="134" t="str">
        <f t="shared" si="1"/>
        <v>HKDOIS30Y_Quote</v>
      </c>
      <c r="F71" s="134" t="str">
        <f>_xll.qlSimpleQuote(Currency&amp;$B71&amp;$C71&amp;$D71&amp;QuoteSuffix,,RateTickValue,Permanent,Trigger,ObjectOverwrite)</f>
        <v>HKDOIS30Y_Quote#0001</v>
      </c>
      <c r="G71" s="135" t="str">
        <f>_xll.ohRangeRetrieveError(F71)</f>
        <v/>
      </c>
      <c r="H71" s="131"/>
    </row>
    <row r="72" spans="1:8" s="124" customFormat="1" ht="13.5" x14ac:dyDescent="0.25">
      <c r="A72" s="125"/>
      <c r="B72" s="132"/>
      <c r="C72" s="132" t="s">
        <v>118</v>
      </c>
      <c r="D72" s="133" t="s">
        <v>53</v>
      </c>
      <c r="E72" s="134" t="str">
        <f t="shared" si="1"/>
        <v>HKDOIS35Y_Quote</v>
      </c>
      <c r="F72" s="134" t="str">
        <f>_xll.qlSimpleQuote(Currency&amp;$B72&amp;$C72&amp;$D72&amp;QuoteSuffix,,RateTickValue,Permanent,Trigger,ObjectOverwrite)</f>
        <v>HKDOIS35Y_Quote#0001</v>
      </c>
      <c r="G72" s="135" t="str">
        <f>_xll.ohRangeRetrieveError(F72)</f>
        <v/>
      </c>
      <c r="H72" s="131"/>
    </row>
    <row r="73" spans="1:8" s="124" customFormat="1" ht="13.5" x14ac:dyDescent="0.25">
      <c r="A73" s="125"/>
      <c r="B73" s="132"/>
      <c r="C73" s="132" t="s">
        <v>118</v>
      </c>
      <c r="D73" s="133" t="s">
        <v>54</v>
      </c>
      <c r="E73" s="134" t="str">
        <f t="shared" si="1"/>
        <v>HKDOIS40Y_Quote</v>
      </c>
      <c r="F73" s="134" t="str">
        <f>_xll.qlSimpleQuote(Currency&amp;$B73&amp;$C73&amp;$D73&amp;QuoteSuffix,,RateTickValue,Permanent,Trigger,ObjectOverwrite)</f>
        <v>HKDOIS40Y_Quote#0001</v>
      </c>
      <c r="G73" s="135" t="str">
        <f>_xll.ohRangeRetrieveError(F73)</f>
        <v/>
      </c>
      <c r="H73" s="131"/>
    </row>
    <row r="74" spans="1:8" s="124" customFormat="1" ht="13.5" x14ac:dyDescent="0.25">
      <c r="A74" s="125"/>
      <c r="B74" s="132"/>
      <c r="C74" s="132" t="s">
        <v>118</v>
      </c>
      <c r="D74" s="133" t="s">
        <v>147</v>
      </c>
      <c r="E74" s="134" t="str">
        <f t="shared" si="1"/>
        <v>HKDOIS45Y_Quote</v>
      </c>
      <c r="F74" s="134" t="str">
        <f>_xll.qlSimpleQuote(Currency&amp;$B74&amp;$C74&amp;$D74&amp;QuoteSuffix,,RateTickValue,Permanent,Trigger,ObjectOverwrite)</f>
        <v>HKDOIS45Y_Quote#0001</v>
      </c>
      <c r="G74" s="135" t="str">
        <f>_xll.ohRangeRetrieveError(F74)</f>
        <v/>
      </c>
      <c r="H74" s="131"/>
    </row>
    <row r="75" spans="1:8" s="124" customFormat="1" ht="13.5" x14ac:dyDescent="0.25">
      <c r="A75" s="125"/>
      <c r="B75" s="132"/>
      <c r="C75" s="132" t="s">
        <v>118</v>
      </c>
      <c r="D75" s="133" t="s">
        <v>55</v>
      </c>
      <c r="E75" s="134" t="str">
        <f t="shared" si="1"/>
        <v>HKDOIS50Y_Quote</v>
      </c>
      <c r="F75" s="134" t="str">
        <f>_xll.qlSimpleQuote(Currency&amp;$B75&amp;$C75&amp;$D75&amp;QuoteSuffix,,RateTickValue,Permanent,Trigger,ObjectOverwrite)</f>
        <v>HKDOIS50Y_Quote#0001</v>
      </c>
      <c r="G75" s="135" t="str">
        <f>_xll.ohRangeRetrieveError(F75)</f>
        <v/>
      </c>
      <c r="H75" s="131"/>
    </row>
    <row r="76" spans="1:8" s="124" customFormat="1" ht="13.5" x14ac:dyDescent="0.25">
      <c r="A76" s="125"/>
      <c r="B76" s="136"/>
      <c r="C76" s="136"/>
      <c r="D76" s="137"/>
      <c r="E76" s="138"/>
      <c r="F76" s="138"/>
      <c r="G76" s="139"/>
      <c r="H76" s="131"/>
    </row>
    <row r="77" spans="1:8" s="124" customFormat="1" ht="13.5" x14ac:dyDescent="0.25">
      <c r="A77" s="125"/>
      <c r="B77" s="132" t="s">
        <v>148</v>
      </c>
      <c r="C77" s="132" t="s">
        <v>118</v>
      </c>
      <c r="D77" s="140" t="str">
        <f>_xll.qlECBNextCode(_xll.qlSettingsEvaluationDate(Trigger)-365)</f>
        <v>DEC12</v>
      </c>
      <c r="E77" s="134" t="str">
        <f t="shared" ref="E77:E112" si="2">Currency&amp;$B77&amp;$C77&amp;$D77&amp;QuoteSuffix</f>
        <v>HKDFEDOISDEC12_Quote</v>
      </c>
      <c r="F77" s="134" t="str">
        <f>_xll.qlSimpleQuote(Currency&amp;$B77&amp;$C77&amp;$D77&amp;QuoteSuffix,,RateTickValue,Permanent,Trigger,ObjectOverwrite)</f>
        <v>HKDFEDOISDEC12_Quote#0001</v>
      </c>
      <c r="G77" s="135" t="str">
        <f>_xll.ohRangeRetrieveError(F77)</f>
        <v/>
      </c>
      <c r="H77" s="131"/>
    </row>
    <row r="78" spans="1:8" s="124" customFormat="1" ht="13.5" x14ac:dyDescent="0.25">
      <c r="A78" s="125"/>
      <c r="B78" s="132" t="s">
        <v>148</v>
      </c>
      <c r="C78" s="132" t="s">
        <v>118</v>
      </c>
      <c r="D78" s="140" t="str">
        <f>_xll.qlECBNextCode(_xll.qlECBdate(D77))</f>
        <v>JAN13</v>
      </c>
      <c r="E78" s="134" t="str">
        <f t="shared" si="2"/>
        <v>HKDFEDOISJAN13_Quote</v>
      </c>
      <c r="F78" s="134" t="str">
        <f>_xll.qlSimpleQuote(Currency&amp;$B78&amp;$C78&amp;$D78&amp;QuoteSuffix,,RateTickValue,Permanent,Trigger,ObjectOverwrite)</f>
        <v>HKDFEDOISJAN13_Quote#0001</v>
      </c>
      <c r="G78" s="135" t="str">
        <f>_xll.ohRangeRetrieveError(F78)</f>
        <v/>
      </c>
      <c r="H78" s="131"/>
    </row>
    <row r="79" spans="1:8" s="124" customFormat="1" ht="13.5" x14ac:dyDescent="0.25">
      <c r="A79" s="125"/>
      <c r="B79" s="132" t="s">
        <v>148</v>
      </c>
      <c r="C79" s="132" t="s">
        <v>118</v>
      </c>
      <c r="D79" s="140" t="str">
        <f>_xll.qlECBNextCode(_xll.qlECBdate(D78))</f>
        <v>FEB13</v>
      </c>
      <c r="E79" s="134" t="str">
        <f t="shared" si="2"/>
        <v>HKDFEDOISFEB13_Quote</v>
      </c>
      <c r="F79" s="134" t="str">
        <f>_xll.qlSimpleQuote(Currency&amp;$B79&amp;$C79&amp;$D79&amp;QuoteSuffix,,RateTickValue,Permanent,Trigger,ObjectOverwrite)</f>
        <v>HKDFEDOISFEB13_Quote#0001</v>
      </c>
      <c r="G79" s="135" t="str">
        <f>_xll.ohRangeRetrieveError(F79)</f>
        <v/>
      </c>
      <c r="H79" s="131"/>
    </row>
    <row r="80" spans="1:8" s="124" customFormat="1" ht="13.5" x14ac:dyDescent="0.25">
      <c r="A80" s="125"/>
      <c r="B80" s="132" t="s">
        <v>148</v>
      </c>
      <c r="C80" s="132" t="s">
        <v>118</v>
      </c>
      <c r="D80" s="140" t="str">
        <f>_xll.qlECBNextCode(_xll.qlECBdate(D79))</f>
        <v>MAR13</v>
      </c>
      <c r="E80" s="134" t="str">
        <f t="shared" si="2"/>
        <v>HKDFEDOISMAR13_Quote</v>
      </c>
      <c r="F80" s="134" t="str">
        <f>_xll.qlSimpleQuote(Currency&amp;$B80&amp;$C80&amp;$D80&amp;QuoteSuffix,,RateTickValue,Permanent,Trigger,ObjectOverwrite)</f>
        <v>HKDFEDOISMAR13_Quote#0001</v>
      </c>
      <c r="G80" s="135" t="str">
        <f>_xll.ohRangeRetrieveError(F80)</f>
        <v/>
      </c>
      <c r="H80" s="131"/>
    </row>
    <row r="81" spans="1:8" s="124" customFormat="1" ht="13.5" x14ac:dyDescent="0.25">
      <c r="A81" s="125"/>
      <c r="B81" s="132" t="s">
        <v>148</v>
      </c>
      <c r="C81" s="132" t="s">
        <v>118</v>
      </c>
      <c r="D81" s="140" t="str">
        <f>_xll.qlECBNextCode(_xll.qlECBdate(D80))</f>
        <v>APR13</v>
      </c>
      <c r="E81" s="134" t="str">
        <f t="shared" si="2"/>
        <v>HKDFEDOISAPR13_Quote</v>
      </c>
      <c r="F81" s="134" t="str">
        <f>_xll.qlSimpleQuote(Currency&amp;$B81&amp;$C81&amp;$D81&amp;QuoteSuffix,,RateTickValue,Permanent,Trigger,ObjectOverwrite)</f>
        <v>HKDFEDOISAPR13_Quote#0001</v>
      </c>
      <c r="G81" s="135" t="str">
        <f>_xll.ohRangeRetrieveError(F81)</f>
        <v/>
      </c>
      <c r="H81" s="131"/>
    </row>
    <row r="82" spans="1:8" s="124" customFormat="1" ht="13.5" x14ac:dyDescent="0.25">
      <c r="A82" s="125"/>
      <c r="B82" s="132" t="s">
        <v>148</v>
      </c>
      <c r="C82" s="132" t="s">
        <v>118</v>
      </c>
      <c r="D82" s="140" t="str">
        <f>_xll.qlECBNextCode(_xll.qlECBdate(D81))</f>
        <v>MAY13</v>
      </c>
      <c r="E82" s="134" t="str">
        <f t="shared" si="2"/>
        <v>HKDFEDOISMAY13_Quote</v>
      </c>
      <c r="F82" s="134" t="str">
        <f>_xll.qlSimpleQuote(Currency&amp;$B82&amp;$C82&amp;$D82&amp;QuoteSuffix,,RateTickValue,Permanent,Trigger,ObjectOverwrite)</f>
        <v>HKDFEDOISMAY13_Quote#0001</v>
      </c>
      <c r="G82" s="135" t="str">
        <f>_xll.ohRangeRetrieveError(F82)</f>
        <v/>
      </c>
      <c r="H82" s="131"/>
    </row>
    <row r="83" spans="1:8" s="124" customFormat="1" ht="13.5" x14ac:dyDescent="0.25">
      <c r="A83" s="125"/>
      <c r="B83" s="132" t="s">
        <v>148</v>
      </c>
      <c r="C83" s="132" t="s">
        <v>118</v>
      </c>
      <c r="D83" s="140" t="str">
        <f>_xll.qlECBNextCode(_xll.qlECBdate(D82))</f>
        <v>JUN13</v>
      </c>
      <c r="E83" s="134" t="str">
        <f t="shared" si="2"/>
        <v>HKDFEDOISJUN13_Quote</v>
      </c>
      <c r="F83" s="134" t="str">
        <f>_xll.qlSimpleQuote(Currency&amp;$B83&amp;$C83&amp;$D83&amp;QuoteSuffix,,RateTickValue,Permanent,Trigger,ObjectOverwrite)</f>
        <v>HKDFEDOISJUN13_Quote#0001</v>
      </c>
      <c r="G83" s="135" t="str">
        <f>_xll.ohRangeRetrieveError(F83)</f>
        <v/>
      </c>
      <c r="H83" s="131"/>
    </row>
    <row r="84" spans="1:8" s="124" customFormat="1" ht="13.5" x14ac:dyDescent="0.25">
      <c r="A84" s="125"/>
      <c r="B84" s="132" t="s">
        <v>148</v>
      </c>
      <c r="C84" s="132" t="s">
        <v>118</v>
      </c>
      <c r="D84" s="140" t="str">
        <f>_xll.qlECBNextCode(_xll.qlECBdate(D83))</f>
        <v>JUL13</v>
      </c>
      <c r="E84" s="134" t="str">
        <f t="shared" si="2"/>
        <v>HKDFEDOISJUL13_Quote</v>
      </c>
      <c r="F84" s="134" t="str">
        <f>_xll.qlSimpleQuote(Currency&amp;$B84&amp;$C84&amp;$D84&amp;QuoteSuffix,,RateTickValue,Permanent,Trigger,ObjectOverwrite)</f>
        <v>HKDFEDOISJUL13_Quote#0001</v>
      </c>
      <c r="G84" s="135" t="str">
        <f>_xll.ohRangeRetrieveError(F84)</f>
        <v/>
      </c>
      <c r="H84" s="131"/>
    </row>
    <row r="85" spans="1:8" s="124" customFormat="1" ht="13.5" x14ac:dyDescent="0.25">
      <c r="A85" s="125"/>
      <c r="B85" s="132" t="s">
        <v>148</v>
      </c>
      <c r="C85" s="132" t="s">
        <v>118</v>
      </c>
      <c r="D85" s="140" t="str">
        <f>_xll.qlECBNextCode(_xll.qlECBdate(D84))</f>
        <v>AUG13</v>
      </c>
      <c r="E85" s="134" t="str">
        <f t="shared" si="2"/>
        <v>HKDFEDOISAUG13_Quote</v>
      </c>
      <c r="F85" s="134" t="str">
        <f>_xll.qlSimpleQuote(Currency&amp;$B85&amp;$C85&amp;$D85&amp;QuoteSuffix,,RateTickValue,Permanent,Trigger,ObjectOverwrite)</f>
        <v>HKDFEDOISAUG13_Quote#0001</v>
      </c>
      <c r="G85" s="135" t="str">
        <f>_xll.ohRangeRetrieveError(F85)</f>
        <v/>
      </c>
      <c r="H85" s="131"/>
    </row>
    <row r="86" spans="1:8" s="124" customFormat="1" ht="13.5" x14ac:dyDescent="0.25">
      <c r="A86" s="125"/>
      <c r="B86" s="132" t="s">
        <v>148</v>
      </c>
      <c r="C86" s="132" t="s">
        <v>118</v>
      </c>
      <c r="D86" s="140" t="str">
        <f>_xll.qlECBNextCode(_xll.qlECBdate(D85))</f>
        <v>SEP13</v>
      </c>
      <c r="E86" s="134" t="str">
        <f t="shared" si="2"/>
        <v>HKDFEDOISSEP13_Quote</v>
      </c>
      <c r="F86" s="134" t="str">
        <f>_xll.qlSimpleQuote(Currency&amp;$B86&amp;$C86&amp;$D86&amp;QuoteSuffix,,RateTickValue,Permanent,Trigger,ObjectOverwrite)</f>
        <v>HKDFEDOISSEP13_Quote#0001</v>
      </c>
      <c r="G86" s="135" t="str">
        <f>_xll.ohRangeRetrieveError(F86)</f>
        <v/>
      </c>
      <c r="H86" s="131"/>
    </row>
    <row r="87" spans="1:8" s="124" customFormat="1" ht="13.5" x14ac:dyDescent="0.25">
      <c r="A87" s="125"/>
      <c r="B87" s="132" t="s">
        <v>148</v>
      </c>
      <c r="C87" s="132" t="s">
        <v>118</v>
      </c>
      <c r="D87" s="140" t="str">
        <f>_xll.qlECBNextCode(_xll.qlECBdate(D86))</f>
        <v>OCT13</v>
      </c>
      <c r="E87" s="134" t="str">
        <f t="shared" si="2"/>
        <v>HKDFEDOISOCT13_Quote</v>
      </c>
      <c r="F87" s="134" t="str">
        <f>_xll.qlSimpleQuote(Currency&amp;$B87&amp;$C87&amp;$D87&amp;QuoteSuffix,,RateTickValue,Permanent,Trigger,ObjectOverwrite)</f>
        <v>HKDFEDOISOCT13_Quote#0001</v>
      </c>
      <c r="G87" s="135" t="str">
        <f>_xll.ohRangeRetrieveError(F87)</f>
        <v/>
      </c>
      <c r="H87" s="131"/>
    </row>
    <row r="88" spans="1:8" s="124" customFormat="1" ht="13.5" x14ac:dyDescent="0.25">
      <c r="A88" s="125"/>
      <c r="B88" s="132" t="s">
        <v>148</v>
      </c>
      <c r="C88" s="132" t="s">
        <v>118</v>
      </c>
      <c r="D88" s="140" t="str">
        <f>_xll.qlECBNextCode(_xll.qlECBdate(D87))</f>
        <v>NOV13</v>
      </c>
      <c r="E88" s="134" t="str">
        <f t="shared" si="2"/>
        <v>HKDFEDOISNOV13_Quote</v>
      </c>
      <c r="F88" s="134" t="str">
        <f>_xll.qlSimpleQuote(Currency&amp;$B88&amp;$C88&amp;$D88&amp;QuoteSuffix,,RateTickValue,Permanent,Trigger,ObjectOverwrite)</f>
        <v>HKDFEDOISNOV13_Quote#0001</v>
      </c>
      <c r="G88" s="135" t="str">
        <f>_xll.ohRangeRetrieveError(F88)</f>
        <v/>
      </c>
      <c r="H88" s="131"/>
    </row>
    <row r="89" spans="1:8" s="124" customFormat="1" ht="13.5" x14ac:dyDescent="0.25">
      <c r="A89" s="125"/>
      <c r="B89" s="132" t="s">
        <v>148</v>
      </c>
      <c r="C89" s="132" t="s">
        <v>118</v>
      </c>
      <c r="D89" s="140" t="str">
        <f>_xll.qlECBNextCode(_xll.qlECBdate(D88))</f>
        <v>DEC13</v>
      </c>
      <c r="E89" s="134" t="str">
        <f t="shared" si="2"/>
        <v>HKDFEDOISDEC13_Quote</v>
      </c>
      <c r="F89" s="134" t="str">
        <f>_xll.qlSimpleQuote(Currency&amp;$B89&amp;$C89&amp;$D89&amp;QuoteSuffix,,RateTickValue,Permanent,Trigger,ObjectOverwrite)</f>
        <v>HKDFEDOISDEC13_Quote#0001</v>
      </c>
      <c r="G89" s="135" t="str">
        <f>_xll.ohRangeRetrieveError(F89)</f>
        <v/>
      </c>
      <c r="H89" s="131"/>
    </row>
    <row r="90" spans="1:8" s="124" customFormat="1" ht="13.5" x14ac:dyDescent="0.25">
      <c r="A90" s="125"/>
      <c r="B90" s="132" t="s">
        <v>148</v>
      </c>
      <c r="C90" s="132" t="s">
        <v>118</v>
      </c>
      <c r="D90" s="140" t="e">
        <f>_xll.qlECBNextCode(_xll.qlECBdate(D89))</f>
        <v>#NUM!</v>
      </c>
      <c r="E90" s="134" t="e">
        <f t="shared" si="2"/>
        <v>#NUM!</v>
      </c>
      <c r="F90" s="134" t="e">
        <f>_xll.qlSimpleQuote(Currency&amp;$B90&amp;$C90&amp;$D90&amp;QuoteSuffix,,RateTickValue,Permanent,Trigger,ObjectOverwrite)</f>
        <v>#VALUE!</v>
      </c>
      <c r="G90" s="135" t="str">
        <f ca="1">_xll.ohRangeRetrieveError(F90)</f>
        <v/>
      </c>
      <c r="H90" s="131"/>
    </row>
    <row r="91" spans="1:8" s="124" customFormat="1" ht="13.5" x14ac:dyDescent="0.25">
      <c r="A91" s="125"/>
      <c r="B91" s="132" t="s">
        <v>148</v>
      </c>
      <c r="C91" s="132" t="s">
        <v>118</v>
      </c>
      <c r="D91" s="140" t="e">
        <f>_xll.qlECBNextCode(_xll.qlECBdate(D90))</f>
        <v>#NUM!</v>
      </c>
      <c r="E91" s="134" t="e">
        <f t="shared" si="2"/>
        <v>#NUM!</v>
      </c>
      <c r="F91" s="134" t="e">
        <f>_xll.qlSimpleQuote(Currency&amp;$B91&amp;$C91&amp;$D91&amp;QuoteSuffix,,RateTickValue,Permanent,Trigger,ObjectOverwrite)</f>
        <v>#VALUE!</v>
      </c>
      <c r="G91" s="135" t="str">
        <f ca="1">_xll.ohRangeRetrieveError(F91)</f>
        <v/>
      </c>
      <c r="H91" s="131"/>
    </row>
    <row r="92" spans="1:8" s="124" customFormat="1" ht="13.5" x14ac:dyDescent="0.25">
      <c r="A92" s="125"/>
      <c r="B92" s="132" t="s">
        <v>148</v>
      </c>
      <c r="C92" s="132" t="s">
        <v>118</v>
      </c>
      <c r="D92" s="140" t="e">
        <f>_xll.qlECBNextCode(_xll.qlECBdate(D91))</f>
        <v>#NUM!</v>
      </c>
      <c r="E92" s="134" t="e">
        <f t="shared" si="2"/>
        <v>#NUM!</v>
      </c>
      <c r="F92" s="134" t="e">
        <f>_xll.qlSimpleQuote(Currency&amp;$B92&amp;$C92&amp;$D92&amp;QuoteSuffix,,RateTickValue,Permanent,Trigger,ObjectOverwrite)</f>
        <v>#VALUE!</v>
      </c>
      <c r="G92" s="135" t="str">
        <f ca="1">_xll.ohRangeRetrieveError(F92)</f>
        <v/>
      </c>
      <c r="H92" s="131"/>
    </row>
    <row r="93" spans="1:8" s="124" customFormat="1" ht="13.5" x14ac:dyDescent="0.25">
      <c r="A93" s="125"/>
      <c r="B93" s="132" t="s">
        <v>148</v>
      </c>
      <c r="C93" s="132" t="s">
        <v>118</v>
      </c>
      <c r="D93" s="140" t="e">
        <f>_xll.qlECBNextCode(_xll.qlECBdate(D92))</f>
        <v>#NUM!</v>
      </c>
      <c r="E93" s="134" t="e">
        <f t="shared" si="2"/>
        <v>#NUM!</v>
      </c>
      <c r="F93" s="134" t="e">
        <f>_xll.qlSimpleQuote(Currency&amp;$B93&amp;$C93&amp;$D93&amp;QuoteSuffix,,RateTickValue,Permanent,Trigger,ObjectOverwrite)</f>
        <v>#VALUE!</v>
      </c>
      <c r="G93" s="135" t="str">
        <f ca="1">_xll.ohRangeRetrieveError(F93)</f>
        <v/>
      </c>
      <c r="H93" s="131"/>
    </row>
    <row r="94" spans="1:8" s="124" customFormat="1" ht="13.5" x14ac:dyDescent="0.25">
      <c r="A94" s="125"/>
      <c r="B94" s="132" t="s">
        <v>148</v>
      </c>
      <c r="C94" s="132" t="s">
        <v>118</v>
      </c>
      <c r="D94" s="140" t="e">
        <f>_xll.qlECBNextCode(_xll.qlECBdate(D93))</f>
        <v>#NUM!</v>
      </c>
      <c r="E94" s="134" t="e">
        <f t="shared" si="2"/>
        <v>#NUM!</v>
      </c>
      <c r="F94" s="134" t="e">
        <f>_xll.qlSimpleQuote(Currency&amp;$B94&amp;$C94&amp;$D94&amp;QuoteSuffix,,RateTickValue,Permanent,Trigger,ObjectOverwrite)</f>
        <v>#VALUE!</v>
      </c>
      <c r="G94" s="135" t="str">
        <f ca="1">_xll.ohRangeRetrieveError(F94)</f>
        <v/>
      </c>
      <c r="H94" s="131"/>
    </row>
    <row r="95" spans="1:8" s="124" customFormat="1" ht="13.5" x14ac:dyDescent="0.25">
      <c r="A95" s="125"/>
      <c r="B95" s="132" t="s">
        <v>148</v>
      </c>
      <c r="C95" s="132" t="s">
        <v>118</v>
      </c>
      <c r="D95" s="140" t="e">
        <f>_xll.qlECBNextCode(_xll.qlECBdate(D94))</f>
        <v>#NUM!</v>
      </c>
      <c r="E95" s="134" t="e">
        <f t="shared" si="2"/>
        <v>#NUM!</v>
      </c>
      <c r="F95" s="134" t="e">
        <f>_xll.qlSimpleQuote(Currency&amp;$B95&amp;$C95&amp;$D95&amp;QuoteSuffix,,RateTickValue,Permanent,Trigger,ObjectOverwrite)</f>
        <v>#VALUE!</v>
      </c>
      <c r="G95" s="135" t="str">
        <f ca="1">_xll.ohRangeRetrieveError(F95)</f>
        <v/>
      </c>
      <c r="H95" s="131"/>
    </row>
    <row r="96" spans="1:8" s="124" customFormat="1" ht="13.5" x14ac:dyDescent="0.25">
      <c r="A96" s="125"/>
      <c r="B96" s="132" t="s">
        <v>148</v>
      </c>
      <c r="C96" s="132" t="s">
        <v>118</v>
      </c>
      <c r="D96" s="140" t="e">
        <f>_xll.qlECBNextCode(_xll.qlECBdate(D95))</f>
        <v>#NUM!</v>
      </c>
      <c r="E96" s="134" t="e">
        <f t="shared" si="2"/>
        <v>#NUM!</v>
      </c>
      <c r="F96" s="134" t="e">
        <f>_xll.qlSimpleQuote(Currency&amp;$B96&amp;$C96&amp;$D96&amp;QuoteSuffix,,RateTickValue,Permanent,Trigger,ObjectOverwrite)</f>
        <v>#VALUE!</v>
      </c>
      <c r="G96" s="135" t="str">
        <f ca="1">_xll.ohRangeRetrieveError(F96)</f>
        <v/>
      </c>
      <c r="H96" s="131"/>
    </row>
    <row r="97" spans="1:8" s="124" customFormat="1" ht="13.5" x14ac:dyDescent="0.25">
      <c r="A97" s="125"/>
      <c r="B97" s="132" t="s">
        <v>148</v>
      </c>
      <c r="C97" s="132" t="s">
        <v>118</v>
      </c>
      <c r="D97" s="140" t="e">
        <f>_xll.qlECBNextCode(_xll.qlECBdate(D96))</f>
        <v>#NUM!</v>
      </c>
      <c r="E97" s="134" t="e">
        <f t="shared" si="2"/>
        <v>#NUM!</v>
      </c>
      <c r="F97" s="134" t="e">
        <f>_xll.qlSimpleQuote(Currency&amp;$B97&amp;$C97&amp;$D97&amp;QuoteSuffix,,RateTickValue,Permanent,Trigger,ObjectOverwrite)</f>
        <v>#VALUE!</v>
      </c>
      <c r="G97" s="135" t="str">
        <f ca="1">_xll.ohRangeRetrieveError(F97)</f>
        <v/>
      </c>
      <c r="H97" s="131"/>
    </row>
    <row r="98" spans="1:8" s="124" customFormat="1" ht="13.5" x14ac:dyDescent="0.25">
      <c r="A98" s="125"/>
      <c r="B98" s="132" t="s">
        <v>148</v>
      </c>
      <c r="C98" s="132" t="s">
        <v>118</v>
      </c>
      <c r="D98" s="140" t="e">
        <f>_xll.qlECBNextCode(_xll.qlECBdate(D97))</f>
        <v>#NUM!</v>
      </c>
      <c r="E98" s="134" t="e">
        <f t="shared" si="2"/>
        <v>#NUM!</v>
      </c>
      <c r="F98" s="134" t="e">
        <f>_xll.qlSimpleQuote(Currency&amp;$B98&amp;$C98&amp;$D98&amp;QuoteSuffix,,RateTickValue,Permanent,Trigger,ObjectOverwrite)</f>
        <v>#VALUE!</v>
      </c>
      <c r="G98" s="135" t="str">
        <f ca="1">_xll.ohRangeRetrieveError(F98)</f>
        <v/>
      </c>
      <c r="H98" s="131"/>
    </row>
    <row r="99" spans="1:8" s="124" customFormat="1" ht="13.5" x14ac:dyDescent="0.25">
      <c r="A99" s="125"/>
      <c r="B99" s="132" t="s">
        <v>148</v>
      </c>
      <c r="C99" s="132" t="s">
        <v>118</v>
      </c>
      <c r="D99" s="140" t="e">
        <f>_xll.qlECBNextCode(_xll.qlECBdate(D98))</f>
        <v>#NUM!</v>
      </c>
      <c r="E99" s="134" t="e">
        <f t="shared" si="2"/>
        <v>#NUM!</v>
      </c>
      <c r="F99" s="134" t="e">
        <f>_xll.qlSimpleQuote(Currency&amp;$B99&amp;$C99&amp;$D99&amp;QuoteSuffix,,RateTickValue,Permanent,Trigger,ObjectOverwrite)</f>
        <v>#VALUE!</v>
      </c>
      <c r="G99" s="135" t="str">
        <f ca="1">_xll.ohRangeRetrieveError(F99)</f>
        <v/>
      </c>
      <c r="H99" s="131"/>
    </row>
    <row r="100" spans="1:8" s="124" customFormat="1" ht="13.5" x14ac:dyDescent="0.25">
      <c r="A100" s="125"/>
      <c r="B100" s="132" t="s">
        <v>148</v>
      </c>
      <c r="C100" s="132" t="s">
        <v>118</v>
      </c>
      <c r="D100" s="140" t="e">
        <f>_xll.qlECBNextCode(_xll.qlECBdate(D99))</f>
        <v>#NUM!</v>
      </c>
      <c r="E100" s="134" t="e">
        <f t="shared" si="2"/>
        <v>#NUM!</v>
      </c>
      <c r="F100" s="134" t="e">
        <f>_xll.qlSimpleQuote(Currency&amp;$B100&amp;$C100&amp;$D100&amp;QuoteSuffix,,RateTickValue,Permanent,Trigger,ObjectOverwrite)</f>
        <v>#VALUE!</v>
      </c>
      <c r="G100" s="135" t="str">
        <f ca="1">_xll.ohRangeRetrieveError(F100)</f>
        <v/>
      </c>
      <c r="H100" s="131"/>
    </row>
    <row r="101" spans="1:8" s="124" customFormat="1" ht="13.5" x14ac:dyDescent="0.25">
      <c r="A101" s="125"/>
      <c r="B101" s="132" t="s">
        <v>148</v>
      </c>
      <c r="C101" s="132" t="s">
        <v>118</v>
      </c>
      <c r="D101" s="140" t="e">
        <f>_xll.qlECBNextCode(_xll.qlECBdate(D100))</f>
        <v>#NUM!</v>
      </c>
      <c r="E101" s="134" t="e">
        <f t="shared" si="2"/>
        <v>#NUM!</v>
      </c>
      <c r="F101" s="134" t="e">
        <f>_xll.qlSimpleQuote(Currency&amp;$B101&amp;$C101&amp;$D101&amp;QuoteSuffix,,RateTickValue,Permanent,Trigger,ObjectOverwrite)</f>
        <v>#VALUE!</v>
      </c>
      <c r="G101" s="135" t="str">
        <f ca="1">_xll.ohRangeRetrieveError(F101)</f>
        <v/>
      </c>
      <c r="H101" s="131"/>
    </row>
    <row r="102" spans="1:8" s="124" customFormat="1" ht="13.5" x14ac:dyDescent="0.25">
      <c r="A102" s="125"/>
      <c r="B102" s="132" t="s">
        <v>148</v>
      </c>
      <c r="C102" s="132" t="s">
        <v>118</v>
      </c>
      <c r="D102" s="140" t="e">
        <f>_xll.qlECBNextCode(_xll.qlECBdate(D101))</f>
        <v>#NUM!</v>
      </c>
      <c r="E102" s="134" t="e">
        <f t="shared" si="2"/>
        <v>#NUM!</v>
      </c>
      <c r="F102" s="134" t="e">
        <f>_xll.qlSimpleQuote(Currency&amp;$B102&amp;$C102&amp;$D102&amp;QuoteSuffix,,RateTickValue,Permanent,Trigger,ObjectOverwrite)</f>
        <v>#VALUE!</v>
      </c>
      <c r="G102" s="135" t="str">
        <f ca="1">_xll.ohRangeRetrieveError(F102)</f>
        <v/>
      </c>
      <c r="H102" s="131"/>
    </row>
    <row r="103" spans="1:8" s="124" customFormat="1" ht="13.5" x14ac:dyDescent="0.25">
      <c r="A103" s="125"/>
      <c r="B103" s="132" t="s">
        <v>148</v>
      </c>
      <c r="C103" s="132" t="s">
        <v>118</v>
      </c>
      <c r="D103" s="140" t="e">
        <f>_xll.qlECBNextCode(_xll.qlECBdate(D102))</f>
        <v>#NUM!</v>
      </c>
      <c r="E103" s="134" t="e">
        <f t="shared" si="2"/>
        <v>#NUM!</v>
      </c>
      <c r="F103" s="134" t="e">
        <f>_xll.qlSimpleQuote(Currency&amp;$B103&amp;$C103&amp;$D103&amp;QuoteSuffix,,RateTickValue,Permanent,Trigger,ObjectOverwrite)</f>
        <v>#VALUE!</v>
      </c>
      <c r="G103" s="135" t="str">
        <f ca="1">_xll.ohRangeRetrieveError(F103)</f>
        <v/>
      </c>
      <c r="H103" s="131"/>
    </row>
    <row r="104" spans="1:8" s="124" customFormat="1" ht="13.5" x14ac:dyDescent="0.25">
      <c r="A104" s="125"/>
      <c r="B104" s="132" t="s">
        <v>148</v>
      </c>
      <c r="C104" s="132" t="s">
        <v>118</v>
      </c>
      <c r="D104" s="140" t="e">
        <f>_xll.qlECBNextCode(_xll.qlECBdate(D103))</f>
        <v>#NUM!</v>
      </c>
      <c r="E104" s="134" t="e">
        <f t="shared" si="2"/>
        <v>#NUM!</v>
      </c>
      <c r="F104" s="134" t="e">
        <f>_xll.qlSimpleQuote(Currency&amp;$B104&amp;$C104&amp;$D104&amp;QuoteSuffix,,RateTickValue,Permanent,Trigger,ObjectOverwrite)</f>
        <v>#VALUE!</v>
      </c>
      <c r="G104" s="135" t="str">
        <f ca="1">_xll.ohRangeRetrieveError(F104)</f>
        <v/>
      </c>
      <c r="H104" s="131"/>
    </row>
    <row r="105" spans="1:8" s="124" customFormat="1" ht="13.5" x14ac:dyDescent="0.25">
      <c r="A105" s="125"/>
      <c r="B105" s="132" t="s">
        <v>148</v>
      </c>
      <c r="C105" s="132" t="s">
        <v>118</v>
      </c>
      <c r="D105" s="140" t="e">
        <f>_xll.qlECBNextCode(_xll.qlECBdate(D104))</f>
        <v>#NUM!</v>
      </c>
      <c r="E105" s="134" t="e">
        <f t="shared" si="2"/>
        <v>#NUM!</v>
      </c>
      <c r="F105" s="134" t="e">
        <f>_xll.qlSimpleQuote(Currency&amp;$B105&amp;$C105&amp;$D105&amp;QuoteSuffix,,RateTickValue,Permanent,Trigger,ObjectOverwrite)</f>
        <v>#VALUE!</v>
      </c>
      <c r="G105" s="135" t="str">
        <f ca="1">_xll.ohRangeRetrieveError(F105)</f>
        <v/>
      </c>
      <c r="H105" s="131"/>
    </row>
    <row r="106" spans="1:8" s="124" customFormat="1" ht="13.5" x14ac:dyDescent="0.25">
      <c r="A106" s="125"/>
      <c r="B106" s="132" t="s">
        <v>148</v>
      </c>
      <c r="C106" s="132" t="s">
        <v>118</v>
      </c>
      <c r="D106" s="140" t="e">
        <f>_xll.qlECBNextCode(_xll.qlECBdate(D105))</f>
        <v>#NUM!</v>
      </c>
      <c r="E106" s="134" t="e">
        <f t="shared" si="2"/>
        <v>#NUM!</v>
      </c>
      <c r="F106" s="134" t="e">
        <f>_xll.qlSimpleQuote(Currency&amp;$B106&amp;$C106&amp;$D106&amp;QuoteSuffix,,RateTickValue,Permanent,Trigger,ObjectOverwrite)</f>
        <v>#VALUE!</v>
      </c>
      <c r="G106" s="135" t="str">
        <f ca="1">_xll.ohRangeRetrieveError(F106)</f>
        <v/>
      </c>
      <c r="H106" s="131"/>
    </row>
    <row r="107" spans="1:8" s="124" customFormat="1" ht="13.5" x14ac:dyDescent="0.25">
      <c r="A107" s="125"/>
      <c r="B107" s="132" t="s">
        <v>148</v>
      </c>
      <c r="C107" s="132" t="s">
        <v>118</v>
      </c>
      <c r="D107" s="140" t="e">
        <f>_xll.qlECBNextCode(_xll.qlECBdate(D106))</f>
        <v>#NUM!</v>
      </c>
      <c r="E107" s="134" t="e">
        <f t="shared" si="2"/>
        <v>#NUM!</v>
      </c>
      <c r="F107" s="134" t="e">
        <f>_xll.qlSimpleQuote(Currency&amp;$B107&amp;$C107&amp;$D107&amp;QuoteSuffix,,RateTickValue,Permanent,Trigger,ObjectOverwrite)</f>
        <v>#VALUE!</v>
      </c>
      <c r="G107" s="135" t="str">
        <f ca="1">_xll.ohRangeRetrieveError(F107)</f>
        <v/>
      </c>
      <c r="H107" s="131"/>
    </row>
    <row r="108" spans="1:8" s="124" customFormat="1" ht="13.5" x14ac:dyDescent="0.25">
      <c r="A108" s="125"/>
      <c r="B108" s="132" t="s">
        <v>148</v>
      </c>
      <c r="C108" s="132" t="s">
        <v>118</v>
      </c>
      <c r="D108" s="140" t="e">
        <f>_xll.qlECBNextCode(_xll.qlECBdate(D107))</f>
        <v>#NUM!</v>
      </c>
      <c r="E108" s="134" t="e">
        <f t="shared" si="2"/>
        <v>#NUM!</v>
      </c>
      <c r="F108" s="134" t="e">
        <f>_xll.qlSimpleQuote(Currency&amp;$B108&amp;$C108&amp;$D108&amp;QuoteSuffix,,RateTickValue,Permanent,Trigger,ObjectOverwrite)</f>
        <v>#VALUE!</v>
      </c>
      <c r="G108" s="135" t="str">
        <f ca="1">_xll.ohRangeRetrieveError(F108)</f>
        <v/>
      </c>
      <c r="H108" s="131"/>
    </row>
    <row r="109" spans="1:8" s="124" customFormat="1" ht="13.5" x14ac:dyDescent="0.25">
      <c r="A109" s="125"/>
      <c r="B109" s="132" t="s">
        <v>148</v>
      </c>
      <c r="C109" s="132" t="s">
        <v>118</v>
      </c>
      <c r="D109" s="140" t="e">
        <f>_xll.qlECBNextCode(_xll.qlECBdate(D108))</f>
        <v>#NUM!</v>
      </c>
      <c r="E109" s="134" t="e">
        <f t="shared" si="2"/>
        <v>#NUM!</v>
      </c>
      <c r="F109" s="134" t="e">
        <f>_xll.qlSimpleQuote(Currency&amp;$B109&amp;$C109&amp;$D109&amp;QuoteSuffix,,RateTickValue,Permanent,Trigger,ObjectOverwrite)</f>
        <v>#VALUE!</v>
      </c>
      <c r="G109" s="135" t="str">
        <f ca="1">_xll.ohRangeRetrieveError(F109)</f>
        <v/>
      </c>
      <c r="H109" s="131"/>
    </row>
    <row r="110" spans="1:8" s="124" customFormat="1" ht="13.5" x14ac:dyDescent="0.25">
      <c r="A110" s="125"/>
      <c r="B110" s="132" t="s">
        <v>148</v>
      </c>
      <c r="C110" s="132" t="s">
        <v>118</v>
      </c>
      <c r="D110" s="140" t="e">
        <f>_xll.qlECBNextCode(_xll.qlECBdate(D109))</f>
        <v>#NUM!</v>
      </c>
      <c r="E110" s="134" t="e">
        <f t="shared" si="2"/>
        <v>#NUM!</v>
      </c>
      <c r="F110" s="134" t="e">
        <f>_xll.qlSimpleQuote(Currency&amp;$B110&amp;$C110&amp;$D110&amp;QuoteSuffix,,RateTickValue,Permanent,Trigger,ObjectOverwrite)</f>
        <v>#VALUE!</v>
      </c>
      <c r="G110" s="135" t="str">
        <f ca="1">_xll.ohRangeRetrieveError(F110)</f>
        <v/>
      </c>
      <c r="H110" s="131"/>
    </row>
    <row r="111" spans="1:8" s="124" customFormat="1" ht="13.5" x14ac:dyDescent="0.25">
      <c r="A111" s="125"/>
      <c r="B111" s="132" t="s">
        <v>148</v>
      </c>
      <c r="C111" s="132" t="s">
        <v>118</v>
      </c>
      <c r="D111" s="140" t="e">
        <f>_xll.qlECBNextCode(_xll.qlECBdate(D110))</f>
        <v>#NUM!</v>
      </c>
      <c r="E111" s="134" t="e">
        <f t="shared" si="2"/>
        <v>#NUM!</v>
      </c>
      <c r="F111" s="134" t="e">
        <f>_xll.qlSimpleQuote(Currency&amp;$B111&amp;$C111&amp;$D111&amp;QuoteSuffix,,RateTickValue,Permanent,Trigger,ObjectOverwrite)</f>
        <v>#VALUE!</v>
      </c>
      <c r="G111" s="135" t="str">
        <f ca="1">_xll.ohRangeRetrieveError(F111)</f>
        <v/>
      </c>
      <c r="H111" s="131"/>
    </row>
    <row r="112" spans="1:8" s="124" customFormat="1" ht="13.5" x14ac:dyDescent="0.25">
      <c r="A112" s="125"/>
      <c r="B112" s="132" t="s">
        <v>148</v>
      </c>
      <c r="C112" s="132" t="s">
        <v>118</v>
      </c>
      <c r="D112" s="140" t="e">
        <f>_xll.qlECBNextCode(_xll.qlECBdate(D111))</f>
        <v>#NUM!</v>
      </c>
      <c r="E112" s="134" t="e">
        <f t="shared" si="2"/>
        <v>#NUM!</v>
      </c>
      <c r="F112" s="134" t="e">
        <f>_xll.qlSimpleQuote(Currency&amp;$B112&amp;$C112&amp;$D112&amp;QuoteSuffix,,RateTickValue,Permanent,Trigger,ObjectOverwrite)</f>
        <v>#VALUE!</v>
      </c>
      <c r="G112" s="135" t="str">
        <f ca="1">_xll.ohRangeRetrieveError(F112)</f>
        <v/>
      </c>
      <c r="H112" s="131"/>
    </row>
    <row r="113" spans="1:8" s="124" customFormat="1" ht="14.25" thickBot="1" x14ac:dyDescent="0.3">
      <c r="A113" s="141"/>
      <c r="B113" s="142"/>
      <c r="C113" s="142"/>
      <c r="D113" s="142"/>
      <c r="E113" s="142"/>
      <c r="F113" s="143"/>
      <c r="G113" s="143"/>
      <c r="H113" s="144"/>
    </row>
    <row r="114" spans="1:8" s="124" customFormat="1" ht="13.5" x14ac:dyDescent="0.25">
      <c r="F114" s="145"/>
    </row>
    <row r="115" spans="1:8" ht="12" thickBot="1" x14ac:dyDescent="0.25"/>
    <row r="116" spans="1:8" s="1" customFormat="1" ht="12.75" x14ac:dyDescent="0.2">
      <c r="A116" s="146"/>
      <c r="B116" s="147"/>
      <c r="C116" s="147"/>
      <c r="D116" s="147"/>
      <c r="E116" s="148"/>
      <c r="F116" s="149"/>
      <c r="G116" s="148"/>
      <c r="H116" s="150"/>
    </row>
    <row r="117" spans="1:8" s="1" customFormat="1" ht="12.75" x14ac:dyDescent="0.2">
      <c r="A117" s="71"/>
      <c r="B117" s="151"/>
      <c r="C117" s="152"/>
      <c r="D117" s="20"/>
      <c r="E117" s="22" t="str">
        <f>Currency&amp;"_010_Sw"&amp;"1M.xml"</f>
        <v>HKD_010_Sw1M.xml</v>
      </c>
      <c r="F117" s="23">
        <f ca="1">IF(Serialize,_xll.ohObjectSave(F118:F128,SerializationPath&amp;E117,FileOverwrite,,Serialize),"---")</f>
        <v>11</v>
      </c>
      <c r="G117" s="24" t="str">
        <f ca="1">_xll.ohRangeRetrieveError(F117)</f>
        <v/>
      </c>
      <c r="H117" s="74"/>
    </row>
    <row r="118" spans="1:8" s="1" customFormat="1" ht="12.75" x14ac:dyDescent="0.2">
      <c r="A118" s="71"/>
      <c r="B118" s="153" t="s">
        <v>149</v>
      </c>
      <c r="C118" s="27" t="s">
        <v>150</v>
      </c>
      <c r="D118" s="28">
        <v>2</v>
      </c>
      <c r="E118" s="29" t="str">
        <f t="shared" ref="E118:E128" si="3">Currency&amp;$C118&amp;$D118&amp;$B118&amp;QuoteSuffix</f>
        <v>HKDAM1H2M_Quote</v>
      </c>
      <c r="F118" s="29" t="str">
        <f>_xll.qlSimpleQuote(Currency&amp;$C118&amp;$D118&amp;$B118&amp;QuoteSuffix,,RateTickValue,Permanent,Trigger,ObjectOverwrite)</f>
        <v>HKDAM1H2M_Quote#0001</v>
      </c>
      <c r="G118" s="154" t="str">
        <f>_xll.ohRangeRetrieveError(F118)</f>
        <v/>
      </c>
      <c r="H118" s="74"/>
    </row>
    <row r="119" spans="1:8" s="1" customFormat="1" ht="12.75" x14ac:dyDescent="0.2">
      <c r="A119" s="71"/>
      <c r="B119" s="155" t="s">
        <v>149</v>
      </c>
      <c r="C119" s="156" t="s">
        <v>150</v>
      </c>
      <c r="D119" s="157">
        <v>3</v>
      </c>
      <c r="E119" s="29" t="str">
        <f t="shared" si="3"/>
        <v>HKDAM1H3M_Quote</v>
      </c>
      <c r="F119" s="29" t="str">
        <f>_xll.qlSimpleQuote(Currency&amp;$C119&amp;$D119&amp;$B119&amp;QuoteSuffix,,RateTickValue,Permanent,Trigger,ObjectOverwrite)</f>
        <v>HKDAM1H3M_Quote#0001</v>
      </c>
      <c r="G119" s="158" t="str">
        <f>_xll.ohRangeRetrieveError(F119)</f>
        <v/>
      </c>
      <c r="H119" s="74"/>
    </row>
    <row r="120" spans="1:8" s="1" customFormat="1" ht="12.75" x14ac:dyDescent="0.2">
      <c r="A120" s="71"/>
      <c r="B120" s="155" t="s">
        <v>149</v>
      </c>
      <c r="C120" s="156" t="s">
        <v>150</v>
      </c>
      <c r="D120" s="157">
        <v>4</v>
      </c>
      <c r="E120" s="29" t="str">
        <f t="shared" si="3"/>
        <v>HKDAM1H4M_Quote</v>
      </c>
      <c r="F120" s="29" t="str">
        <f>_xll.qlSimpleQuote(Currency&amp;$C120&amp;$D120&amp;$B120&amp;QuoteSuffix,,RateTickValue,Permanent,Trigger,ObjectOverwrite)</f>
        <v>HKDAM1H4M_Quote#0001</v>
      </c>
      <c r="G120" s="158" t="str">
        <f>_xll.ohRangeRetrieveError(F120)</f>
        <v/>
      </c>
      <c r="H120" s="74"/>
    </row>
    <row r="121" spans="1:8" s="1" customFormat="1" ht="12.75" x14ac:dyDescent="0.2">
      <c r="A121" s="71"/>
      <c r="B121" s="155" t="s">
        <v>149</v>
      </c>
      <c r="C121" s="156" t="s">
        <v>150</v>
      </c>
      <c r="D121" s="157">
        <v>5</v>
      </c>
      <c r="E121" s="29" t="str">
        <f t="shared" si="3"/>
        <v>HKDAM1H5M_Quote</v>
      </c>
      <c r="F121" s="29" t="str">
        <f>_xll.qlSimpleQuote(Currency&amp;$C121&amp;$D121&amp;$B121&amp;QuoteSuffix,,RateTickValue,Permanent,Trigger,ObjectOverwrite)</f>
        <v>HKDAM1H5M_Quote#0001</v>
      </c>
      <c r="G121" s="158" t="str">
        <f>_xll.ohRangeRetrieveError(F121)</f>
        <v/>
      </c>
      <c r="H121" s="74"/>
    </row>
    <row r="122" spans="1:8" s="1" customFormat="1" ht="12.75" x14ac:dyDescent="0.2">
      <c r="A122" s="71"/>
      <c r="B122" s="155" t="s">
        <v>149</v>
      </c>
      <c r="C122" s="156" t="s">
        <v>150</v>
      </c>
      <c r="D122" s="157">
        <v>6</v>
      </c>
      <c r="E122" s="29" t="str">
        <f t="shared" si="3"/>
        <v>HKDAM1H6M_Quote</v>
      </c>
      <c r="F122" s="29" t="str">
        <f>_xll.qlSimpleQuote(Currency&amp;$C122&amp;$D122&amp;$B122&amp;QuoteSuffix,,RateTickValue,Permanent,Trigger,ObjectOverwrite)</f>
        <v>HKDAM1H6M_Quote#0001</v>
      </c>
      <c r="G122" s="158" t="str">
        <f>_xll.ohRangeRetrieveError(F122)</f>
        <v/>
      </c>
      <c r="H122" s="74"/>
    </row>
    <row r="123" spans="1:8" s="1" customFormat="1" ht="12.75" x14ac:dyDescent="0.2">
      <c r="A123" s="71"/>
      <c r="B123" s="155" t="s">
        <v>149</v>
      </c>
      <c r="C123" s="156" t="s">
        <v>150</v>
      </c>
      <c r="D123" s="157">
        <v>7</v>
      </c>
      <c r="E123" s="29" t="str">
        <f t="shared" si="3"/>
        <v>HKDAM1H7M_Quote</v>
      </c>
      <c r="F123" s="29" t="str">
        <f>_xll.qlSimpleQuote(Currency&amp;$C123&amp;$D123&amp;$B123&amp;QuoteSuffix,,RateTickValue,Permanent,Trigger,ObjectOverwrite)</f>
        <v>HKDAM1H7M_Quote#0001</v>
      </c>
      <c r="G123" s="158" t="str">
        <f>_xll.ohRangeRetrieveError(F123)</f>
        <v/>
      </c>
      <c r="H123" s="74"/>
    </row>
    <row r="124" spans="1:8" s="1" customFormat="1" ht="12.75" x14ac:dyDescent="0.2">
      <c r="A124" s="71"/>
      <c r="B124" s="155" t="s">
        <v>149</v>
      </c>
      <c r="C124" s="156" t="s">
        <v>150</v>
      </c>
      <c r="D124" s="157">
        <v>8</v>
      </c>
      <c r="E124" s="29" t="str">
        <f t="shared" si="3"/>
        <v>HKDAM1H8M_Quote</v>
      </c>
      <c r="F124" s="29" t="str">
        <f>_xll.qlSimpleQuote(Currency&amp;$C124&amp;$D124&amp;$B124&amp;QuoteSuffix,,RateTickValue,Permanent,Trigger,ObjectOverwrite)</f>
        <v>HKDAM1H8M_Quote#0001</v>
      </c>
      <c r="G124" s="158" t="str">
        <f>_xll.ohRangeRetrieveError(F124)</f>
        <v/>
      </c>
      <c r="H124" s="74"/>
    </row>
    <row r="125" spans="1:8" s="1" customFormat="1" ht="12.75" x14ac:dyDescent="0.2">
      <c r="A125" s="71"/>
      <c r="B125" s="155" t="s">
        <v>149</v>
      </c>
      <c r="C125" s="156" t="s">
        <v>150</v>
      </c>
      <c r="D125" s="157">
        <v>9</v>
      </c>
      <c r="E125" s="29" t="str">
        <f t="shared" si="3"/>
        <v>HKDAM1H9M_Quote</v>
      </c>
      <c r="F125" s="29" t="str">
        <f>_xll.qlSimpleQuote(Currency&amp;$C125&amp;$D125&amp;$B125&amp;QuoteSuffix,,RateTickValue,Permanent,Trigger,ObjectOverwrite)</f>
        <v>HKDAM1H9M_Quote#0001</v>
      </c>
      <c r="G125" s="158" t="str">
        <f>_xll.ohRangeRetrieveError(F125)</f>
        <v/>
      </c>
      <c r="H125" s="74"/>
    </row>
    <row r="126" spans="1:8" s="1" customFormat="1" ht="12.75" x14ac:dyDescent="0.2">
      <c r="A126" s="71"/>
      <c r="B126" s="155" t="s">
        <v>149</v>
      </c>
      <c r="C126" s="156" t="s">
        <v>150</v>
      </c>
      <c r="D126" s="157">
        <v>10</v>
      </c>
      <c r="E126" s="29" t="str">
        <f t="shared" si="3"/>
        <v>HKDAM1H10M_Quote</v>
      </c>
      <c r="F126" s="29" t="str">
        <f>_xll.qlSimpleQuote(Currency&amp;$C126&amp;$D126&amp;$B126&amp;QuoteSuffix,,RateTickValue,Permanent,Trigger,ObjectOverwrite)</f>
        <v>HKDAM1H10M_Quote#0001</v>
      </c>
      <c r="G126" s="158" t="str">
        <f>_xll.ohRangeRetrieveError(F126)</f>
        <v/>
      </c>
      <c r="H126" s="74"/>
    </row>
    <row r="127" spans="1:8" s="1" customFormat="1" ht="12.75" x14ac:dyDescent="0.2">
      <c r="A127" s="71"/>
      <c r="B127" s="155" t="s">
        <v>149</v>
      </c>
      <c r="C127" s="156" t="s">
        <v>150</v>
      </c>
      <c r="D127" s="157">
        <v>11</v>
      </c>
      <c r="E127" s="29" t="str">
        <f t="shared" si="3"/>
        <v>HKDAM1H11M_Quote</v>
      </c>
      <c r="F127" s="29" t="str">
        <f>_xll.qlSimpleQuote(Currency&amp;$C127&amp;$D127&amp;$B127&amp;QuoteSuffix,,RateTickValue,Permanent,Trigger,ObjectOverwrite)</f>
        <v>HKDAM1H11M_Quote#0001</v>
      </c>
      <c r="G127" s="158" t="str">
        <f>_xll.ohRangeRetrieveError(F127)</f>
        <v/>
      </c>
      <c r="H127" s="74"/>
    </row>
    <row r="128" spans="1:8" s="1" customFormat="1" ht="12.75" x14ac:dyDescent="0.2">
      <c r="A128" s="71"/>
      <c r="B128" s="155" t="s">
        <v>151</v>
      </c>
      <c r="C128" s="156" t="s">
        <v>150</v>
      </c>
      <c r="D128" s="157">
        <v>1</v>
      </c>
      <c r="E128" s="29" t="str">
        <f t="shared" si="3"/>
        <v>HKDAM1H1Y_Quote</v>
      </c>
      <c r="F128" s="29" t="str">
        <f>_xll.qlSimpleQuote(Currency&amp;$C128&amp;$D128&amp;$B128&amp;QuoteSuffix,,RateTickValue,Permanent,Trigger,ObjectOverwrite)</f>
        <v>HKDAM1H1Y_Quote#0001</v>
      </c>
      <c r="G128" s="158" t="str">
        <f>_xll.ohRangeRetrieveError(F128)</f>
        <v/>
      </c>
      <c r="H128" s="74"/>
    </row>
    <row r="129" spans="1:12" s="1" customFormat="1" ht="13.5" thickBot="1" x14ac:dyDescent="0.25">
      <c r="A129" s="94"/>
      <c r="B129" s="95"/>
      <c r="C129" s="95"/>
      <c r="D129" s="95"/>
      <c r="E129" s="95"/>
      <c r="F129" s="96"/>
      <c r="G129" s="96"/>
      <c r="H129" s="97"/>
    </row>
    <row r="130" spans="1:12" ht="12" thickBot="1" x14ac:dyDescent="0.25"/>
    <row r="131" spans="1:12" s="1" customFormat="1" ht="12.75" x14ac:dyDescent="0.2">
      <c r="A131" s="146"/>
      <c r="B131" s="147"/>
      <c r="C131" s="147"/>
      <c r="D131" s="147"/>
      <c r="E131" s="148"/>
      <c r="F131" s="149"/>
      <c r="G131" s="148"/>
      <c r="H131" s="150"/>
    </row>
    <row r="132" spans="1:12" s="1" customFormat="1" ht="12.75" x14ac:dyDescent="0.2">
      <c r="A132" s="71"/>
      <c r="B132" s="159"/>
      <c r="C132" s="160"/>
      <c r="D132" s="20"/>
      <c r="E132" s="22" t="str">
        <f>Currency&amp;"_010_Sw"&amp;"IMM.xml"</f>
        <v>HKD_010_SwIMM.xml</v>
      </c>
      <c r="F132" s="23">
        <f ca="1">IF(Serialize,_xll.ohObjectSave(F133:F139,SerializationPath&amp;E132,FileOverwrite,,Serialize),"---")</f>
        <v>7</v>
      </c>
      <c r="G132" s="24" t="str">
        <f ca="1">_xll.ohRangeRetrieveError(F132)</f>
        <v/>
      </c>
      <c r="H132" s="74"/>
    </row>
    <row r="133" spans="1:12" s="1" customFormat="1" ht="12.75" x14ac:dyDescent="0.2">
      <c r="A133" s="71"/>
      <c r="B133" s="161"/>
      <c r="C133" s="28" t="s">
        <v>152</v>
      </c>
      <c r="D133" s="28">
        <v>12</v>
      </c>
      <c r="E133" s="29" t="str">
        <f t="shared" ref="E133:E139" si="4">Currency&amp;$C133&amp;$D133&amp;$B133&amp;QuoteSuffix</f>
        <v>HKD1S12_Quote</v>
      </c>
      <c r="F133" s="29" t="str">
        <f>_xll.qlSimpleQuote(Currency&amp;$C133&amp;$D133&amp;$B133&amp;QuoteSuffix,,RateTickValue,Permanent,Trigger,ObjectOverwrite)</f>
        <v>HKD1S12_Quote#0001</v>
      </c>
      <c r="G133" s="154" t="str">
        <f>_xll.ohRangeRetrieveError(F133)</f>
        <v/>
      </c>
      <c r="H133" s="74"/>
    </row>
    <row r="134" spans="1:12" s="1" customFormat="1" ht="12.75" x14ac:dyDescent="0.2">
      <c r="A134" s="71"/>
      <c r="B134" s="162"/>
      <c r="C134" s="157" t="s">
        <v>153</v>
      </c>
      <c r="D134" s="157">
        <v>12</v>
      </c>
      <c r="E134" s="29" t="str">
        <f t="shared" si="4"/>
        <v>HKD2S12_Quote</v>
      </c>
      <c r="F134" s="29" t="str">
        <f>_xll.qlSimpleQuote(Currency&amp;$C134&amp;$D134&amp;$B134&amp;QuoteSuffix,,RateTickValue,Permanent,Trigger,ObjectOverwrite)</f>
        <v>HKD2S12_Quote#0001</v>
      </c>
      <c r="G134" s="158" t="str">
        <f>_xll.ohRangeRetrieveError(F134)</f>
        <v/>
      </c>
      <c r="H134" s="74"/>
    </row>
    <row r="135" spans="1:12" s="1" customFormat="1" ht="12.75" x14ac:dyDescent="0.2">
      <c r="A135" s="71"/>
      <c r="B135" s="162"/>
      <c r="C135" s="157" t="s">
        <v>154</v>
      </c>
      <c r="D135" s="157">
        <v>12</v>
      </c>
      <c r="E135" s="29" t="str">
        <f t="shared" si="4"/>
        <v>HKD3S12_Quote</v>
      </c>
      <c r="F135" s="29" t="str">
        <f>_xll.qlSimpleQuote(Currency&amp;$C135&amp;$D135&amp;$B135&amp;QuoteSuffix,,RateTickValue,Permanent,Trigger,ObjectOverwrite)</f>
        <v>HKD3S12_Quote#0001</v>
      </c>
      <c r="G135" s="158" t="str">
        <f>_xll.ohRangeRetrieveError(F135)</f>
        <v/>
      </c>
      <c r="H135" s="74"/>
    </row>
    <row r="136" spans="1:12" s="1" customFormat="1" ht="12.75" x14ac:dyDescent="0.2">
      <c r="A136" s="71"/>
      <c r="B136" s="162"/>
      <c r="C136" s="157" t="s">
        <v>155</v>
      </c>
      <c r="D136" s="157">
        <v>12</v>
      </c>
      <c r="E136" s="29" t="str">
        <f t="shared" si="4"/>
        <v>HKD4S12_Quote</v>
      </c>
      <c r="F136" s="29" t="str">
        <f>_xll.qlSimpleQuote(Currency&amp;$C136&amp;$D136&amp;$B136&amp;QuoteSuffix,,RateTickValue,Permanent,Trigger,ObjectOverwrite)</f>
        <v>HKD4S12_Quote#0001</v>
      </c>
      <c r="G136" s="158" t="str">
        <f>_xll.ohRangeRetrieveError(F136)</f>
        <v/>
      </c>
      <c r="H136" s="74"/>
    </row>
    <row r="137" spans="1:12" s="1" customFormat="1" ht="12.75" x14ac:dyDescent="0.2">
      <c r="A137" s="71"/>
      <c r="B137" s="162"/>
      <c r="C137" s="157" t="s">
        <v>152</v>
      </c>
      <c r="D137" s="157">
        <v>24</v>
      </c>
      <c r="E137" s="29" t="str">
        <f t="shared" si="4"/>
        <v>HKD1S24_Quote</v>
      </c>
      <c r="F137" s="29" t="str">
        <f>_xll.qlSimpleQuote(Currency&amp;$C137&amp;$D137&amp;$B137&amp;QuoteSuffix,,RateTickValue,Permanent,Trigger,ObjectOverwrite)</f>
        <v>HKD1S24_Quote#0001</v>
      </c>
      <c r="G137" s="158" t="str">
        <f>_xll.ohRangeRetrieveError(F137)</f>
        <v/>
      </c>
      <c r="H137" s="74"/>
    </row>
    <row r="138" spans="1:12" s="1" customFormat="1" ht="12.75" x14ac:dyDescent="0.2">
      <c r="A138" s="71"/>
      <c r="B138" s="162"/>
      <c r="C138" s="157" t="s">
        <v>153</v>
      </c>
      <c r="D138" s="157">
        <v>24</v>
      </c>
      <c r="E138" s="29" t="str">
        <f t="shared" si="4"/>
        <v>HKD2S24_Quote</v>
      </c>
      <c r="F138" s="29" t="str">
        <f>_xll.qlSimpleQuote(Currency&amp;$C138&amp;$D138&amp;$B138&amp;QuoteSuffix,,RateTickValue,Permanent,Trigger,ObjectOverwrite)</f>
        <v>HKD2S24_Quote#0001</v>
      </c>
      <c r="G138" s="158" t="str">
        <f>_xll.ohRangeRetrieveError(F138)</f>
        <v/>
      </c>
      <c r="H138" s="74"/>
    </row>
    <row r="139" spans="1:12" s="1" customFormat="1" ht="12.75" x14ac:dyDescent="0.2">
      <c r="A139" s="71"/>
      <c r="B139" s="162"/>
      <c r="C139" s="157" t="s">
        <v>152</v>
      </c>
      <c r="D139" s="157">
        <v>36</v>
      </c>
      <c r="E139" s="29" t="str">
        <f t="shared" si="4"/>
        <v>HKD1S36_Quote</v>
      </c>
      <c r="F139" s="29" t="str">
        <f>_xll.qlSimpleQuote(Currency&amp;$C139&amp;$D139&amp;$B139&amp;QuoteSuffix,,RateTickValue,Permanent,Trigger,ObjectOverwrite)</f>
        <v>HKD1S36_Quote#0001</v>
      </c>
      <c r="G139" s="158" t="str">
        <f>_xll.ohRangeRetrieveError(F139)</f>
        <v/>
      </c>
      <c r="H139" s="74"/>
    </row>
    <row r="140" spans="1:12" s="1" customFormat="1" ht="13.5" thickBot="1" x14ac:dyDescent="0.25">
      <c r="A140" s="94"/>
      <c r="B140" s="95"/>
      <c r="C140" s="95"/>
      <c r="D140" s="95"/>
      <c r="E140" s="95"/>
      <c r="F140" s="96"/>
      <c r="G140" s="96"/>
      <c r="H140" s="97"/>
    </row>
    <row r="141" spans="1:12" ht="12" thickBot="1" x14ac:dyDescent="0.25"/>
    <row r="142" spans="1:12" s="1" customFormat="1" ht="13.5" thickBot="1" x14ac:dyDescent="0.25">
      <c r="A142" s="146"/>
      <c r="B142" s="147"/>
      <c r="C142" s="147"/>
      <c r="D142" s="147"/>
      <c r="E142" s="148"/>
      <c r="F142" s="149"/>
      <c r="G142" s="148"/>
      <c r="H142" s="150"/>
    </row>
    <row r="143" spans="1:12" s="1" customFormat="1" ht="22.5" x14ac:dyDescent="0.2">
      <c r="A143" s="71"/>
      <c r="B143" s="20" t="s">
        <v>8</v>
      </c>
      <c r="C143" s="20"/>
      <c r="D143" s="20"/>
      <c r="E143" s="22" t="str">
        <f>Currency&amp;"_010_Sw"&amp;$C$144&amp;$D$144&amp;".xml"</f>
        <v>HKD_010_SwQM3H.xml</v>
      </c>
      <c r="F143" s="23">
        <f ca="1">IF(Serialize,_xll.ohObjectSave(F144:F181,SerializationPath&amp;E143,FileOverwrite,,Serialize),"---")</f>
        <v>38</v>
      </c>
      <c r="G143" s="24" t="str">
        <f ca="1">_xll.ohRangeRetrieveError(F143)</f>
        <v/>
      </c>
      <c r="H143" s="74"/>
      <c r="J143" s="163" t="s">
        <v>156</v>
      </c>
      <c r="K143" s="164" t="s">
        <v>157</v>
      </c>
      <c r="L143" s="165" t="s">
        <v>158</v>
      </c>
    </row>
    <row r="144" spans="1:12" s="1" customFormat="1" ht="12.75" x14ac:dyDescent="0.2">
      <c r="A144" s="71"/>
      <c r="B144" s="153" t="s">
        <v>9</v>
      </c>
      <c r="C144" s="27" t="str">
        <f t="array" ref="C144:C181">VLOOKUP(Currency,SwapMainSetConventions,2,FALSE)</f>
        <v>QM</v>
      </c>
      <c r="D144" s="27" t="str">
        <f t="array" ref="D144:D181">VLOOKUP(Currency,SwapMainSetConventions,3,FALSE)</f>
        <v>3H</v>
      </c>
      <c r="E144" s="29" t="str">
        <f t="shared" ref="E144:E181" si="5">Currency&amp;$C144&amp;$D144&amp;$B144&amp;QuoteSuffix</f>
        <v>HKDQM3H6M_Quote</v>
      </c>
      <c r="F144" s="29" t="str">
        <f>_xll.qlSimpleQuote(Currency&amp;$C144&amp;$D144&amp;$B144&amp;QuoteSuffix,,RateTickValue,Permanent,Trigger,ObjectOverwrite)</f>
        <v>HKDQM3H6M_Quote#0001</v>
      </c>
      <c r="G144" s="154" t="str">
        <f>_xll.ohRangeRetrieveError(F144)</f>
        <v/>
      </c>
      <c r="H144" s="74"/>
      <c r="J144" s="166" t="s">
        <v>15</v>
      </c>
      <c r="K144" s="35" t="s">
        <v>159</v>
      </c>
      <c r="L144" s="36" t="s">
        <v>28</v>
      </c>
    </row>
    <row r="145" spans="1:12" s="1" customFormat="1" ht="12.75" x14ac:dyDescent="0.2">
      <c r="A145" s="71"/>
      <c r="B145" s="153" t="s">
        <v>10</v>
      </c>
      <c r="C145" s="27" t="str">
        <v>QM</v>
      </c>
      <c r="D145" s="27" t="str">
        <v>3H</v>
      </c>
      <c r="E145" s="29" t="str">
        <f t="shared" si="5"/>
        <v>HKDQM3H1Y_Quote</v>
      </c>
      <c r="F145" s="29" t="str">
        <f>_xll.qlSimpleQuote(Currency&amp;$C145&amp;$D145&amp;$B145&amp;QuoteSuffix,,RateTickValue,Permanent,Trigger,ObjectOverwrite)</f>
        <v>HKDQM3H1Y_Quote#0001</v>
      </c>
      <c r="G145" s="154" t="str">
        <f>_xll.ohRangeRetrieveError(F145)</f>
        <v/>
      </c>
      <c r="H145" s="74"/>
      <c r="J145" s="166" t="s">
        <v>19</v>
      </c>
      <c r="K145" s="35" t="s">
        <v>159</v>
      </c>
      <c r="L145" s="36" t="s">
        <v>57</v>
      </c>
    </row>
    <row r="146" spans="1:12" s="1" customFormat="1" ht="12.75" x14ac:dyDescent="0.2">
      <c r="A146" s="71"/>
      <c r="B146" s="155" t="s">
        <v>11</v>
      </c>
      <c r="C146" s="27" t="str">
        <v>QM</v>
      </c>
      <c r="D146" s="27" t="str">
        <v>3H</v>
      </c>
      <c r="E146" s="29" t="str">
        <f t="shared" si="5"/>
        <v>HKDQM3H15M_Quote</v>
      </c>
      <c r="F146" s="29" t="str">
        <f>_xll.qlSimpleQuote(Currency&amp;$C146&amp;$D146&amp;$B146&amp;QuoteSuffix,,RateTickValue,Permanent,Trigger,ObjectOverwrite)</f>
        <v>HKDQM3H15M_Quote#0001</v>
      </c>
      <c r="G146" s="154" t="str">
        <f>_xll.ohRangeRetrieveError(F146)</f>
        <v/>
      </c>
      <c r="H146" s="74"/>
      <c r="J146" s="166" t="s">
        <v>69</v>
      </c>
      <c r="K146" s="35" t="s">
        <v>160</v>
      </c>
      <c r="L146" s="36" t="s">
        <v>161</v>
      </c>
    </row>
    <row r="147" spans="1:12" s="1" customFormat="1" ht="12.75" x14ac:dyDescent="0.2">
      <c r="A147" s="71"/>
      <c r="B147" s="155" t="s">
        <v>12</v>
      </c>
      <c r="C147" s="27" t="str">
        <v>QM</v>
      </c>
      <c r="D147" s="27" t="str">
        <v>3H</v>
      </c>
      <c r="E147" s="29" t="str">
        <f t="shared" si="5"/>
        <v>HKDQM3H18M_Quote</v>
      </c>
      <c r="F147" s="29" t="str">
        <f>_xll.qlSimpleQuote(Currency&amp;$C147&amp;$D147&amp;$B147&amp;QuoteSuffix,,RateTickValue,Permanent,Trigger,ObjectOverwrite)</f>
        <v>HKDQM3H18M_Quote#0001</v>
      </c>
      <c r="G147" s="158" t="str">
        <f>_xll.ohRangeRetrieveError(F147)</f>
        <v/>
      </c>
      <c r="H147" s="74"/>
      <c r="J147" s="166"/>
      <c r="K147" s="35"/>
      <c r="L147" s="36"/>
    </row>
    <row r="148" spans="1:12" s="1" customFormat="1" ht="12.75" x14ac:dyDescent="0.2">
      <c r="A148" s="71"/>
      <c r="B148" s="155" t="s">
        <v>13</v>
      </c>
      <c r="C148" s="27" t="str">
        <v>QM</v>
      </c>
      <c r="D148" s="27" t="str">
        <v>3H</v>
      </c>
      <c r="E148" s="29" t="str">
        <f t="shared" si="5"/>
        <v>HKDQM3H21M_Quote</v>
      </c>
      <c r="F148" s="29" t="str">
        <f>_xll.qlSimpleQuote(Currency&amp;$C148&amp;$D148&amp;$B148&amp;QuoteSuffix,,RateTickValue,Permanent,Trigger,ObjectOverwrite)</f>
        <v>HKDQM3H21M_Quote#0001</v>
      </c>
      <c r="G148" s="158" t="str">
        <f>_xll.ohRangeRetrieveError(F148)</f>
        <v/>
      </c>
      <c r="H148" s="74"/>
      <c r="J148" s="166"/>
      <c r="K148" s="35"/>
      <c r="L148" s="36"/>
    </row>
    <row r="149" spans="1:12" s="1" customFormat="1" ht="12.75" x14ac:dyDescent="0.2">
      <c r="A149" s="71"/>
      <c r="B149" s="155" t="s">
        <v>14</v>
      </c>
      <c r="C149" s="27" t="str">
        <v>QM</v>
      </c>
      <c r="D149" s="27" t="str">
        <v>3H</v>
      </c>
      <c r="E149" s="29" t="str">
        <f t="shared" si="5"/>
        <v>HKDQM3H2Y_Quote</v>
      </c>
      <c r="F149" s="29" t="str">
        <f>_xll.qlSimpleQuote(Currency&amp;$C149&amp;$D149&amp;$B149&amp;QuoteSuffix,,RateTickValue,Permanent,Trigger,ObjectOverwrite)</f>
        <v>HKDQM3H2Y_Quote#0001</v>
      </c>
      <c r="G149" s="158" t="str">
        <f>_xll.ohRangeRetrieveError(F149)</f>
        <v/>
      </c>
      <c r="H149" s="74"/>
      <c r="J149" s="166" t="s">
        <v>23</v>
      </c>
      <c r="K149" s="35" t="s">
        <v>162</v>
      </c>
      <c r="L149" s="36" t="s">
        <v>28</v>
      </c>
    </row>
    <row r="150" spans="1:12" s="1" customFormat="1" ht="12.75" x14ac:dyDescent="0.2">
      <c r="A150" s="71"/>
      <c r="B150" s="155" t="s">
        <v>18</v>
      </c>
      <c r="C150" s="27" t="str">
        <v>QM</v>
      </c>
      <c r="D150" s="27" t="str">
        <v>3H</v>
      </c>
      <c r="E150" s="29" t="str">
        <f t="shared" si="5"/>
        <v>HKDQM3H3Y_Quote</v>
      </c>
      <c r="F150" s="29" t="str">
        <f>_xll.qlSimpleQuote(Currency&amp;$C150&amp;$D150&amp;$B150&amp;QuoteSuffix,,RateTickValue,Permanent,Trigger,ObjectOverwrite)</f>
        <v>HKDQM3H3Y_Quote#0001</v>
      </c>
      <c r="G150" s="158" t="str">
        <f>_xll.ohRangeRetrieveError(F150)</f>
        <v/>
      </c>
      <c r="H150" s="74"/>
      <c r="J150" s="166" t="s">
        <v>25</v>
      </c>
      <c r="K150" s="35" t="s">
        <v>163</v>
      </c>
      <c r="L150" s="36" t="s">
        <v>28</v>
      </c>
    </row>
    <row r="151" spans="1:12" s="1" customFormat="1" ht="13.5" thickBot="1" x14ac:dyDescent="0.25">
      <c r="A151" s="71"/>
      <c r="B151" s="155" t="s">
        <v>22</v>
      </c>
      <c r="C151" s="27" t="str">
        <v>QM</v>
      </c>
      <c r="D151" s="27" t="str">
        <v>3H</v>
      </c>
      <c r="E151" s="29" t="str">
        <f t="shared" si="5"/>
        <v>HKDQM3H4Y_Quote</v>
      </c>
      <c r="F151" s="29" t="str">
        <f>_xll.qlSimpleQuote(Currency&amp;$C151&amp;$D151&amp;$B151&amp;QuoteSuffix,,RateTickValue,Permanent,Trigger,ObjectOverwrite)</f>
        <v>HKDQM3H4Y_Quote#0001</v>
      </c>
      <c r="G151" s="158" t="str">
        <f>_xll.ohRangeRetrieveError(F151)</f>
        <v/>
      </c>
      <c r="H151" s="74"/>
      <c r="J151" s="167" t="s">
        <v>27</v>
      </c>
      <c r="K151" s="38" t="s">
        <v>162</v>
      </c>
      <c r="L151" s="39" t="s">
        <v>28</v>
      </c>
    </row>
    <row r="152" spans="1:12" s="1" customFormat="1" ht="12.75" x14ac:dyDescent="0.2">
      <c r="A152" s="71"/>
      <c r="B152" s="155" t="s">
        <v>24</v>
      </c>
      <c r="C152" s="27" t="str">
        <v>QM</v>
      </c>
      <c r="D152" s="27" t="str">
        <v>3H</v>
      </c>
      <c r="E152" s="29" t="str">
        <f t="shared" si="5"/>
        <v>HKDQM3H5Y_Quote</v>
      </c>
      <c r="F152" s="29" t="str">
        <f>_xll.qlSimpleQuote(Currency&amp;$C152&amp;$D152&amp;$B152&amp;QuoteSuffix,,RateTickValue,Permanent,Trigger,ObjectOverwrite)</f>
        <v>HKDQM3H5Y_Quote#0001</v>
      </c>
      <c r="G152" s="158" t="str">
        <f>_xll.ohRangeRetrieveError(F152)</f>
        <v/>
      </c>
      <c r="H152" s="74"/>
    </row>
    <row r="153" spans="1:12" s="1" customFormat="1" ht="12.75" x14ac:dyDescent="0.2">
      <c r="A153" s="71"/>
      <c r="B153" s="155" t="s">
        <v>26</v>
      </c>
      <c r="C153" s="27" t="str">
        <v>QM</v>
      </c>
      <c r="D153" s="27" t="str">
        <v>3H</v>
      </c>
      <c r="E153" s="29" t="str">
        <f t="shared" si="5"/>
        <v>HKDQM3H6Y_Quote</v>
      </c>
      <c r="F153" s="29" t="str">
        <f>_xll.qlSimpleQuote(Currency&amp;$C153&amp;$D153&amp;$B153&amp;QuoteSuffix,,RateTickValue,Permanent,Trigger,ObjectOverwrite)</f>
        <v>HKDQM3H6Y_Quote#0001</v>
      </c>
      <c r="G153" s="158" t="str">
        <f>_xll.ohRangeRetrieveError(F153)</f>
        <v/>
      </c>
      <c r="H153" s="74"/>
    </row>
    <row r="154" spans="1:12" s="1" customFormat="1" ht="12.75" x14ac:dyDescent="0.2">
      <c r="A154" s="71"/>
      <c r="B154" s="155" t="s">
        <v>29</v>
      </c>
      <c r="C154" s="27" t="str">
        <v>QM</v>
      </c>
      <c r="D154" s="27" t="str">
        <v>3H</v>
      </c>
      <c r="E154" s="29" t="str">
        <f t="shared" si="5"/>
        <v>HKDQM3H7Y_Quote</v>
      </c>
      <c r="F154" s="29" t="str">
        <f>_xll.qlSimpleQuote(Currency&amp;$C154&amp;$D154&amp;$B154&amp;QuoteSuffix,,RateTickValue,Permanent,Trigger,ObjectOverwrite)</f>
        <v>HKDQM3H7Y_Quote#0001</v>
      </c>
      <c r="G154" s="158" t="str">
        <f>_xll.ohRangeRetrieveError(F154)</f>
        <v/>
      </c>
      <c r="H154" s="74"/>
    </row>
    <row r="155" spans="1:12" s="1" customFormat="1" ht="12.75" x14ac:dyDescent="0.2">
      <c r="A155" s="71"/>
      <c r="B155" s="155" t="s">
        <v>30</v>
      </c>
      <c r="C155" s="27" t="str">
        <v>QM</v>
      </c>
      <c r="D155" s="27" t="str">
        <v>3H</v>
      </c>
      <c r="E155" s="29" t="str">
        <f t="shared" si="5"/>
        <v>HKDQM3H8Y_Quote</v>
      </c>
      <c r="F155" s="29" t="str">
        <f>_xll.qlSimpleQuote(Currency&amp;$C155&amp;$D155&amp;$B155&amp;QuoteSuffix,,RateTickValue,Permanent,Trigger,ObjectOverwrite)</f>
        <v>HKDQM3H8Y_Quote#0001</v>
      </c>
      <c r="G155" s="158" t="str">
        <f>_xll.ohRangeRetrieveError(F155)</f>
        <v/>
      </c>
      <c r="H155" s="74"/>
    </row>
    <row r="156" spans="1:12" s="1" customFormat="1" ht="12.75" x14ac:dyDescent="0.2">
      <c r="A156" s="71"/>
      <c r="B156" s="155" t="s">
        <v>31</v>
      </c>
      <c r="C156" s="27" t="str">
        <v>QM</v>
      </c>
      <c r="D156" s="27" t="str">
        <v>3H</v>
      </c>
      <c r="E156" s="29" t="str">
        <f t="shared" si="5"/>
        <v>HKDQM3H9Y_Quote</v>
      </c>
      <c r="F156" s="29" t="str">
        <f>_xll.qlSimpleQuote(Currency&amp;$C156&amp;$D156&amp;$B156&amp;QuoteSuffix,,RateTickValue,Permanent,Trigger,ObjectOverwrite)</f>
        <v>HKDQM3H9Y_Quote#0001</v>
      </c>
      <c r="G156" s="158" t="str">
        <f>_xll.ohRangeRetrieveError(F156)</f>
        <v/>
      </c>
      <c r="H156" s="74"/>
    </row>
    <row r="157" spans="1:12" s="1" customFormat="1" ht="12.75" x14ac:dyDescent="0.2">
      <c r="A157" s="71"/>
      <c r="B157" s="155" t="s">
        <v>32</v>
      </c>
      <c r="C157" s="27" t="str">
        <v>QM</v>
      </c>
      <c r="D157" s="27" t="str">
        <v>3H</v>
      </c>
      <c r="E157" s="29" t="str">
        <f t="shared" si="5"/>
        <v>HKDQM3H10Y_Quote</v>
      </c>
      <c r="F157" s="29" t="str">
        <f>_xll.qlSimpleQuote(Currency&amp;$C157&amp;$D157&amp;$B157&amp;QuoteSuffix,,RateTickValue,Permanent,Trigger,ObjectOverwrite)</f>
        <v>HKDQM3H10Y_Quote#0001</v>
      </c>
      <c r="G157" s="158" t="str">
        <f>_xll.ohRangeRetrieveError(F157)</f>
        <v/>
      </c>
      <c r="H157" s="74"/>
    </row>
    <row r="158" spans="1:12" s="1" customFormat="1" ht="12.75" x14ac:dyDescent="0.2">
      <c r="A158" s="71"/>
      <c r="B158" s="155" t="s">
        <v>33</v>
      </c>
      <c r="C158" s="27" t="str">
        <v>QM</v>
      </c>
      <c r="D158" s="27" t="str">
        <v>3H</v>
      </c>
      <c r="E158" s="29" t="str">
        <f t="shared" si="5"/>
        <v>HKDQM3H11Y_Quote</v>
      </c>
      <c r="F158" s="29" t="str">
        <f>_xll.qlSimpleQuote(Currency&amp;$C158&amp;$D158&amp;$B158&amp;QuoteSuffix,,RateTickValue,Permanent,Trigger,ObjectOverwrite)</f>
        <v>HKDQM3H11Y_Quote#0001</v>
      </c>
      <c r="G158" s="158" t="str">
        <f>_xll.ohRangeRetrieveError(F158)</f>
        <v/>
      </c>
      <c r="H158" s="74"/>
    </row>
    <row r="159" spans="1:12" s="1" customFormat="1" ht="12.75" x14ac:dyDescent="0.2">
      <c r="A159" s="71"/>
      <c r="B159" s="155" t="s">
        <v>34</v>
      </c>
      <c r="C159" s="27" t="str">
        <v>QM</v>
      </c>
      <c r="D159" s="27" t="str">
        <v>3H</v>
      </c>
      <c r="E159" s="29" t="str">
        <f t="shared" si="5"/>
        <v>HKDQM3H12Y_Quote</v>
      </c>
      <c r="F159" s="29" t="str">
        <f>_xll.qlSimpleQuote(Currency&amp;$C159&amp;$D159&amp;$B159&amp;QuoteSuffix,,RateTickValue,Permanent,Trigger,ObjectOverwrite)</f>
        <v>HKDQM3H12Y_Quote#0001</v>
      </c>
      <c r="G159" s="158" t="str">
        <f>_xll.ohRangeRetrieveError(F159)</f>
        <v/>
      </c>
      <c r="H159" s="74"/>
    </row>
    <row r="160" spans="1:12" s="1" customFormat="1" ht="12.75" x14ac:dyDescent="0.2">
      <c r="A160" s="71"/>
      <c r="B160" s="155" t="s">
        <v>35</v>
      </c>
      <c r="C160" s="27" t="str">
        <v>QM</v>
      </c>
      <c r="D160" s="27" t="str">
        <v>3H</v>
      </c>
      <c r="E160" s="29" t="str">
        <f t="shared" si="5"/>
        <v>HKDQM3H13Y_Quote</v>
      </c>
      <c r="F160" s="29" t="str">
        <f>_xll.qlSimpleQuote(Currency&amp;$C160&amp;$D160&amp;$B160&amp;QuoteSuffix,,RateTickValue,Permanent,Trigger,ObjectOverwrite)</f>
        <v>HKDQM3H13Y_Quote#0001</v>
      </c>
      <c r="G160" s="158" t="str">
        <f>_xll.ohRangeRetrieveError(F160)</f>
        <v/>
      </c>
      <c r="H160" s="74"/>
    </row>
    <row r="161" spans="1:8" s="1" customFormat="1" ht="12.75" x14ac:dyDescent="0.2">
      <c r="A161" s="71"/>
      <c r="B161" s="155" t="s">
        <v>36</v>
      </c>
      <c r="C161" s="27" t="str">
        <v>QM</v>
      </c>
      <c r="D161" s="27" t="str">
        <v>3H</v>
      </c>
      <c r="E161" s="29" t="str">
        <f t="shared" si="5"/>
        <v>HKDQM3H14Y_Quote</v>
      </c>
      <c r="F161" s="29" t="str">
        <f>_xll.qlSimpleQuote(Currency&amp;$C161&amp;$D161&amp;$B161&amp;QuoteSuffix,,RateTickValue,Permanent,Trigger,ObjectOverwrite)</f>
        <v>HKDQM3H14Y_Quote#0001</v>
      </c>
      <c r="G161" s="158" t="str">
        <f>_xll.ohRangeRetrieveError(F161)</f>
        <v/>
      </c>
      <c r="H161" s="74"/>
    </row>
    <row r="162" spans="1:8" s="1" customFormat="1" ht="12.75" x14ac:dyDescent="0.2">
      <c r="A162" s="71"/>
      <c r="B162" s="155" t="s">
        <v>37</v>
      </c>
      <c r="C162" s="27" t="str">
        <v>QM</v>
      </c>
      <c r="D162" s="27" t="str">
        <v>3H</v>
      </c>
      <c r="E162" s="29" t="str">
        <f t="shared" si="5"/>
        <v>HKDQM3H15Y_Quote</v>
      </c>
      <c r="F162" s="29" t="str">
        <f>_xll.qlSimpleQuote(Currency&amp;$C162&amp;$D162&amp;$B162&amp;QuoteSuffix,,RateTickValue,Permanent,Trigger,ObjectOverwrite)</f>
        <v>HKDQM3H15Y_Quote#0001</v>
      </c>
      <c r="G162" s="158" t="str">
        <f>_xll.ohRangeRetrieveError(F162)</f>
        <v/>
      </c>
      <c r="H162" s="74"/>
    </row>
    <row r="163" spans="1:8" s="1" customFormat="1" ht="12.75" x14ac:dyDescent="0.2">
      <c r="A163" s="71"/>
      <c r="B163" s="155" t="s">
        <v>38</v>
      </c>
      <c r="C163" s="27" t="str">
        <v>QM</v>
      </c>
      <c r="D163" s="27" t="str">
        <v>3H</v>
      </c>
      <c r="E163" s="29" t="str">
        <f t="shared" si="5"/>
        <v>HKDQM3H16Y_Quote</v>
      </c>
      <c r="F163" s="29" t="str">
        <f>_xll.qlSimpleQuote(Currency&amp;$C163&amp;$D163&amp;$B163&amp;QuoteSuffix,,RateTickValue,Permanent,Trigger,ObjectOverwrite)</f>
        <v>HKDQM3H16Y_Quote#0001</v>
      </c>
      <c r="G163" s="158" t="str">
        <f>_xll.ohRangeRetrieveError(F163)</f>
        <v/>
      </c>
      <c r="H163" s="74"/>
    </row>
    <row r="164" spans="1:8" s="1" customFormat="1" ht="12.75" x14ac:dyDescent="0.2">
      <c r="A164" s="71"/>
      <c r="B164" s="155" t="s">
        <v>39</v>
      </c>
      <c r="C164" s="27" t="str">
        <v>QM</v>
      </c>
      <c r="D164" s="27" t="str">
        <v>3H</v>
      </c>
      <c r="E164" s="29" t="str">
        <f t="shared" si="5"/>
        <v>HKDQM3H17Y_Quote</v>
      </c>
      <c r="F164" s="29" t="str">
        <f>_xll.qlSimpleQuote(Currency&amp;$C164&amp;$D164&amp;$B164&amp;QuoteSuffix,,RateTickValue,Permanent,Trigger,ObjectOverwrite)</f>
        <v>HKDQM3H17Y_Quote#0001</v>
      </c>
      <c r="G164" s="158" t="str">
        <f>_xll.ohRangeRetrieveError(F164)</f>
        <v/>
      </c>
      <c r="H164" s="74"/>
    </row>
    <row r="165" spans="1:8" s="1" customFormat="1" ht="12.75" x14ac:dyDescent="0.2">
      <c r="A165" s="71"/>
      <c r="B165" s="155" t="s">
        <v>40</v>
      </c>
      <c r="C165" s="27" t="str">
        <v>QM</v>
      </c>
      <c r="D165" s="27" t="str">
        <v>3H</v>
      </c>
      <c r="E165" s="29" t="str">
        <f t="shared" si="5"/>
        <v>HKDQM3H18Y_Quote</v>
      </c>
      <c r="F165" s="29" t="str">
        <f>_xll.qlSimpleQuote(Currency&amp;$C165&amp;$D165&amp;$B165&amp;QuoteSuffix,,RateTickValue,Permanent,Trigger,ObjectOverwrite)</f>
        <v>HKDQM3H18Y_Quote#0001</v>
      </c>
      <c r="G165" s="158" t="str">
        <f>_xll.ohRangeRetrieveError(F165)</f>
        <v/>
      </c>
      <c r="H165" s="74"/>
    </row>
    <row r="166" spans="1:8" s="1" customFormat="1" ht="12.75" x14ac:dyDescent="0.2">
      <c r="A166" s="71"/>
      <c r="B166" s="155" t="s">
        <v>41</v>
      </c>
      <c r="C166" s="27" t="str">
        <v>QM</v>
      </c>
      <c r="D166" s="27" t="str">
        <v>3H</v>
      </c>
      <c r="E166" s="29" t="str">
        <f t="shared" si="5"/>
        <v>HKDQM3H19Y_Quote</v>
      </c>
      <c r="F166" s="29" t="str">
        <f>_xll.qlSimpleQuote(Currency&amp;$C166&amp;$D166&amp;$B166&amp;QuoteSuffix,,RateTickValue,Permanent,Trigger,ObjectOverwrite)</f>
        <v>HKDQM3H19Y_Quote#0001</v>
      </c>
      <c r="G166" s="158" t="str">
        <f>_xll.ohRangeRetrieveError(F166)</f>
        <v/>
      </c>
      <c r="H166" s="74"/>
    </row>
    <row r="167" spans="1:8" s="1" customFormat="1" ht="12.75" x14ac:dyDescent="0.2">
      <c r="A167" s="71"/>
      <c r="B167" s="155" t="s">
        <v>42</v>
      </c>
      <c r="C167" s="27" t="str">
        <v>QM</v>
      </c>
      <c r="D167" s="27" t="str">
        <v>3H</v>
      </c>
      <c r="E167" s="29" t="str">
        <f t="shared" si="5"/>
        <v>HKDQM3H20Y_Quote</v>
      </c>
      <c r="F167" s="29" t="str">
        <f>_xll.qlSimpleQuote(Currency&amp;$C167&amp;$D167&amp;$B167&amp;QuoteSuffix,,RateTickValue,Permanent,Trigger,ObjectOverwrite)</f>
        <v>HKDQM3H20Y_Quote#0001</v>
      </c>
      <c r="G167" s="158" t="str">
        <f>_xll.ohRangeRetrieveError(F167)</f>
        <v/>
      </c>
      <c r="H167" s="74"/>
    </row>
    <row r="168" spans="1:8" s="1" customFormat="1" ht="12.75" x14ac:dyDescent="0.2">
      <c r="A168" s="71"/>
      <c r="B168" s="155" t="s">
        <v>43</v>
      </c>
      <c r="C168" s="27" t="str">
        <v>QM</v>
      </c>
      <c r="D168" s="27" t="str">
        <v>3H</v>
      </c>
      <c r="E168" s="29" t="str">
        <f t="shared" si="5"/>
        <v>HKDQM3H21Y_Quote</v>
      </c>
      <c r="F168" s="29" t="str">
        <f>_xll.qlSimpleQuote(Currency&amp;$C168&amp;$D168&amp;$B168&amp;QuoteSuffix,,RateTickValue,Permanent,Trigger,ObjectOverwrite)</f>
        <v>HKDQM3H21Y_Quote#0001</v>
      </c>
      <c r="G168" s="158" t="str">
        <f>_xll.ohRangeRetrieveError(F168)</f>
        <v/>
      </c>
      <c r="H168" s="74"/>
    </row>
    <row r="169" spans="1:8" s="1" customFormat="1" ht="12.75" x14ac:dyDescent="0.2">
      <c r="A169" s="71"/>
      <c r="B169" s="155" t="s">
        <v>44</v>
      </c>
      <c r="C169" s="27" t="str">
        <v>QM</v>
      </c>
      <c r="D169" s="27" t="str">
        <v>3H</v>
      </c>
      <c r="E169" s="29" t="str">
        <f t="shared" si="5"/>
        <v>HKDQM3H22Y_Quote</v>
      </c>
      <c r="F169" s="29" t="str">
        <f>_xll.qlSimpleQuote(Currency&amp;$C169&amp;$D169&amp;$B169&amp;QuoteSuffix,,RateTickValue,Permanent,Trigger,ObjectOverwrite)</f>
        <v>HKDQM3H22Y_Quote#0001</v>
      </c>
      <c r="G169" s="158" t="str">
        <f>_xll.ohRangeRetrieveError(F169)</f>
        <v/>
      </c>
      <c r="H169" s="74"/>
    </row>
    <row r="170" spans="1:8" s="1" customFormat="1" ht="12.75" x14ac:dyDescent="0.2">
      <c r="A170" s="71"/>
      <c r="B170" s="155" t="s">
        <v>45</v>
      </c>
      <c r="C170" s="27" t="str">
        <v>QM</v>
      </c>
      <c r="D170" s="27" t="str">
        <v>3H</v>
      </c>
      <c r="E170" s="29" t="str">
        <f t="shared" si="5"/>
        <v>HKDQM3H23Y_Quote</v>
      </c>
      <c r="F170" s="29" t="str">
        <f>_xll.qlSimpleQuote(Currency&amp;$C170&amp;$D170&amp;$B170&amp;QuoteSuffix,,RateTickValue,Permanent,Trigger,ObjectOverwrite)</f>
        <v>HKDQM3H23Y_Quote#0001</v>
      </c>
      <c r="G170" s="158" t="str">
        <f>_xll.ohRangeRetrieveError(F170)</f>
        <v/>
      </c>
      <c r="H170" s="74"/>
    </row>
    <row r="171" spans="1:8" s="1" customFormat="1" ht="12.75" x14ac:dyDescent="0.2">
      <c r="A171" s="71"/>
      <c r="B171" s="155" t="s">
        <v>46</v>
      </c>
      <c r="C171" s="27" t="str">
        <v>QM</v>
      </c>
      <c r="D171" s="27" t="str">
        <v>3H</v>
      </c>
      <c r="E171" s="29" t="str">
        <f t="shared" si="5"/>
        <v>HKDQM3H24Y_Quote</v>
      </c>
      <c r="F171" s="29" t="str">
        <f>_xll.qlSimpleQuote(Currency&amp;$C171&amp;$D171&amp;$B171&amp;QuoteSuffix,,RateTickValue,Permanent,Trigger,ObjectOverwrite)</f>
        <v>HKDQM3H24Y_Quote#0001</v>
      </c>
      <c r="G171" s="158" t="str">
        <f>_xll.ohRangeRetrieveError(F171)</f>
        <v/>
      </c>
      <c r="H171" s="74"/>
    </row>
    <row r="172" spans="1:8" s="1" customFormat="1" ht="12.75" x14ac:dyDescent="0.2">
      <c r="A172" s="71"/>
      <c r="B172" s="155" t="s">
        <v>47</v>
      </c>
      <c r="C172" s="27" t="str">
        <v>QM</v>
      </c>
      <c r="D172" s="27" t="str">
        <v>3H</v>
      </c>
      <c r="E172" s="29" t="str">
        <f t="shared" si="5"/>
        <v>HKDQM3H25Y_Quote</v>
      </c>
      <c r="F172" s="29" t="str">
        <f>_xll.qlSimpleQuote(Currency&amp;$C172&amp;$D172&amp;$B172&amp;QuoteSuffix,,RateTickValue,Permanent,Trigger,ObjectOverwrite)</f>
        <v>HKDQM3H25Y_Quote#0001</v>
      </c>
      <c r="G172" s="158" t="str">
        <f>_xll.ohRangeRetrieveError(F172)</f>
        <v/>
      </c>
      <c r="H172" s="74"/>
    </row>
    <row r="173" spans="1:8" s="1" customFormat="1" ht="12.75" x14ac:dyDescent="0.2">
      <c r="A173" s="71"/>
      <c r="B173" s="155" t="s">
        <v>48</v>
      </c>
      <c r="C173" s="27" t="str">
        <v>QM</v>
      </c>
      <c r="D173" s="27" t="str">
        <v>3H</v>
      </c>
      <c r="E173" s="29" t="str">
        <f t="shared" si="5"/>
        <v>HKDQM3H26Y_Quote</v>
      </c>
      <c r="F173" s="29" t="str">
        <f>_xll.qlSimpleQuote(Currency&amp;$C173&amp;$D173&amp;$B173&amp;QuoteSuffix,,RateTickValue,Permanent,Trigger,ObjectOverwrite)</f>
        <v>HKDQM3H26Y_Quote#0001</v>
      </c>
      <c r="G173" s="158" t="str">
        <f>_xll.ohRangeRetrieveError(F173)</f>
        <v/>
      </c>
      <c r="H173" s="74"/>
    </row>
    <row r="174" spans="1:8" s="1" customFormat="1" ht="12.75" x14ac:dyDescent="0.2">
      <c r="A174" s="71"/>
      <c r="B174" s="155" t="s">
        <v>49</v>
      </c>
      <c r="C174" s="27" t="str">
        <v>QM</v>
      </c>
      <c r="D174" s="27" t="str">
        <v>3H</v>
      </c>
      <c r="E174" s="29" t="str">
        <f t="shared" si="5"/>
        <v>HKDQM3H27Y_Quote</v>
      </c>
      <c r="F174" s="29" t="str">
        <f>_xll.qlSimpleQuote(Currency&amp;$C174&amp;$D174&amp;$B174&amp;QuoteSuffix,,RateTickValue,Permanent,Trigger,ObjectOverwrite)</f>
        <v>HKDQM3H27Y_Quote#0001</v>
      </c>
      <c r="G174" s="158" t="str">
        <f>_xll.ohRangeRetrieveError(F174)</f>
        <v/>
      </c>
      <c r="H174" s="74"/>
    </row>
    <row r="175" spans="1:8" s="1" customFormat="1" ht="12.75" x14ac:dyDescent="0.2">
      <c r="A175" s="71"/>
      <c r="B175" s="155" t="s">
        <v>50</v>
      </c>
      <c r="C175" s="27" t="str">
        <v>QM</v>
      </c>
      <c r="D175" s="27" t="str">
        <v>3H</v>
      </c>
      <c r="E175" s="29" t="str">
        <f t="shared" si="5"/>
        <v>HKDQM3H28Y_Quote</v>
      </c>
      <c r="F175" s="29" t="str">
        <f>_xll.qlSimpleQuote(Currency&amp;$C175&amp;$D175&amp;$B175&amp;QuoteSuffix,,RateTickValue,Permanent,Trigger,ObjectOverwrite)</f>
        <v>HKDQM3H28Y_Quote#0001</v>
      </c>
      <c r="G175" s="158" t="str">
        <f>_xll.ohRangeRetrieveError(F175)</f>
        <v/>
      </c>
      <c r="H175" s="74"/>
    </row>
    <row r="176" spans="1:8" s="1" customFormat="1" ht="12.75" x14ac:dyDescent="0.2">
      <c r="A176" s="71"/>
      <c r="B176" s="155" t="s">
        <v>51</v>
      </c>
      <c r="C176" s="27" t="str">
        <v>QM</v>
      </c>
      <c r="D176" s="27" t="str">
        <v>3H</v>
      </c>
      <c r="E176" s="29" t="str">
        <f t="shared" si="5"/>
        <v>HKDQM3H29Y_Quote</v>
      </c>
      <c r="F176" s="29" t="str">
        <f>_xll.qlSimpleQuote(Currency&amp;$C176&amp;$D176&amp;$B176&amp;QuoteSuffix,,RateTickValue,Permanent,Trigger,ObjectOverwrite)</f>
        <v>HKDQM3H29Y_Quote#0001</v>
      </c>
      <c r="G176" s="158" t="str">
        <f>_xll.ohRangeRetrieveError(F176)</f>
        <v/>
      </c>
      <c r="H176" s="74"/>
    </row>
    <row r="177" spans="1:12" s="1" customFormat="1" ht="12.75" x14ac:dyDescent="0.2">
      <c r="A177" s="71"/>
      <c r="B177" s="155" t="s">
        <v>52</v>
      </c>
      <c r="C177" s="27" t="str">
        <v>QM</v>
      </c>
      <c r="D177" s="27" t="str">
        <v>3H</v>
      </c>
      <c r="E177" s="29" t="str">
        <f t="shared" si="5"/>
        <v>HKDQM3H30Y_Quote</v>
      </c>
      <c r="F177" s="29" t="str">
        <f>_xll.qlSimpleQuote(Currency&amp;$C177&amp;$D177&amp;$B177&amp;QuoteSuffix,,RateTickValue,Permanent,Trigger,ObjectOverwrite)</f>
        <v>HKDQM3H30Y_Quote#0001</v>
      </c>
      <c r="G177" s="158" t="str">
        <f>_xll.ohRangeRetrieveError(F177)</f>
        <v/>
      </c>
      <c r="H177" s="74"/>
    </row>
    <row r="178" spans="1:12" s="1" customFormat="1" ht="12.75" x14ac:dyDescent="0.2">
      <c r="A178" s="71"/>
      <c r="B178" s="155" t="s">
        <v>53</v>
      </c>
      <c r="C178" s="27" t="str">
        <v>QM</v>
      </c>
      <c r="D178" s="27" t="str">
        <v>3H</v>
      </c>
      <c r="E178" s="29" t="str">
        <f t="shared" si="5"/>
        <v>HKDQM3H35Y_Quote</v>
      </c>
      <c r="F178" s="29" t="str">
        <f>_xll.qlSimpleQuote(Currency&amp;$C178&amp;$D178&amp;$B178&amp;QuoteSuffix,,RateTickValue,Permanent,Trigger,ObjectOverwrite)</f>
        <v>HKDQM3H35Y_Quote#0001</v>
      </c>
      <c r="G178" s="158" t="str">
        <f>_xll.ohRangeRetrieveError(F178)</f>
        <v/>
      </c>
      <c r="H178" s="74"/>
    </row>
    <row r="179" spans="1:12" s="1" customFormat="1" ht="12.75" x14ac:dyDescent="0.2">
      <c r="A179" s="71"/>
      <c r="B179" s="155" t="s">
        <v>54</v>
      </c>
      <c r="C179" s="27" t="str">
        <v>QM</v>
      </c>
      <c r="D179" s="27" t="str">
        <v>3H</v>
      </c>
      <c r="E179" s="29" t="str">
        <f t="shared" si="5"/>
        <v>HKDQM3H40Y_Quote</v>
      </c>
      <c r="F179" s="29" t="str">
        <f>_xll.qlSimpleQuote(Currency&amp;$C179&amp;$D179&amp;$B179&amp;QuoteSuffix,,RateTickValue,Permanent,Trigger,ObjectOverwrite)</f>
        <v>HKDQM3H40Y_Quote#0001</v>
      </c>
      <c r="G179" s="158" t="str">
        <f>_xll.ohRangeRetrieveError(F179)</f>
        <v/>
      </c>
      <c r="H179" s="74"/>
    </row>
    <row r="180" spans="1:12" s="1" customFormat="1" ht="12.75" x14ac:dyDescent="0.2">
      <c r="A180" s="71"/>
      <c r="B180" s="155" t="s">
        <v>55</v>
      </c>
      <c r="C180" s="27" t="str">
        <v>QM</v>
      </c>
      <c r="D180" s="27" t="str">
        <v>3H</v>
      </c>
      <c r="E180" s="29" t="str">
        <f t="shared" si="5"/>
        <v>HKDQM3H50Y_Quote</v>
      </c>
      <c r="F180" s="29" t="str">
        <f>_xll.qlSimpleQuote(Currency&amp;$C180&amp;$D180&amp;$B180&amp;QuoteSuffix,,RateTickValue,Permanent,Trigger,ObjectOverwrite)</f>
        <v>HKDQM3H50Y_Quote#0001</v>
      </c>
      <c r="G180" s="158" t="str">
        <f>_xll.ohRangeRetrieveError(F180)</f>
        <v/>
      </c>
      <c r="H180" s="74"/>
    </row>
    <row r="181" spans="1:12" s="1" customFormat="1" ht="12.75" x14ac:dyDescent="0.2">
      <c r="A181" s="71"/>
      <c r="B181" s="155" t="s">
        <v>56</v>
      </c>
      <c r="C181" s="27" t="str">
        <v>QM</v>
      </c>
      <c r="D181" s="27" t="str">
        <v>3H</v>
      </c>
      <c r="E181" s="29" t="str">
        <f t="shared" si="5"/>
        <v>HKDQM3H60Y_Quote</v>
      </c>
      <c r="F181" s="29" t="str">
        <f>_xll.qlSimpleQuote(Currency&amp;$C181&amp;$D181&amp;$B181&amp;QuoteSuffix,,RateTickValue,Permanent,Trigger,ObjectOverwrite)</f>
        <v>HKDQM3H60Y_Quote#0001</v>
      </c>
      <c r="G181" s="158" t="str">
        <f>_xll.ohRangeRetrieveError(F181)</f>
        <v/>
      </c>
      <c r="H181" s="74"/>
    </row>
    <row r="182" spans="1:12" s="1" customFormat="1" ht="13.5" thickBot="1" x14ac:dyDescent="0.25">
      <c r="A182" s="94"/>
      <c r="B182" s="95"/>
      <c r="C182" s="95"/>
      <c r="D182" s="95"/>
      <c r="E182" s="95"/>
      <c r="F182" s="96"/>
      <c r="G182" s="96"/>
      <c r="H182" s="97"/>
    </row>
    <row r="183" spans="1:12" ht="12" thickBot="1" x14ac:dyDescent="0.25"/>
    <row r="184" spans="1:12" s="18" customFormat="1" ht="12" thickBot="1" x14ac:dyDescent="0.25">
      <c r="A184" s="146"/>
      <c r="B184" s="147"/>
      <c r="C184" s="147"/>
      <c r="D184" s="147"/>
      <c r="E184" s="100"/>
      <c r="F184" s="168"/>
      <c r="G184" s="100"/>
      <c r="H184" s="150"/>
    </row>
    <row r="185" spans="1:12" s="18" customFormat="1" ht="22.5" x14ac:dyDescent="0.2">
      <c r="A185" s="71"/>
      <c r="B185" s="20" t="s">
        <v>8</v>
      </c>
      <c r="C185" s="20"/>
      <c r="D185" s="20"/>
      <c r="E185" s="22" t="str">
        <f>Currency&amp;"_010_Sw"&amp;$C$186&amp;$D$186&amp;".xml"</f>
        <v>HKD_010_SwSB6L.xml</v>
      </c>
      <c r="F185" s="23">
        <f ca="1">IF(Serialize,_xll.ohObjectSave(F186:F222,SerializationPath&amp;E185,FileOverwrite,,Serialize),"---")</f>
        <v>37</v>
      </c>
      <c r="G185" s="24" t="str">
        <f ca="1">_xll.ohRangeRetrieveError(F185)</f>
        <v/>
      </c>
      <c r="H185" s="74"/>
      <c r="J185" s="163" t="s">
        <v>164</v>
      </c>
      <c r="K185" s="164" t="s">
        <v>157</v>
      </c>
      <c r="L185" s="165" t="s">
        <v>158</v>
      </c>
    </row>
    <row r="186" spans="1:12" s="18" customFormat="1" x14ac:dyDescent="0.2">
      <c r="A186" s="71"/>
      <c r="B186" s="169" t="s">
        <v>10</v>
      </c>
      <c r="C186" s="27" t="str">
        <f t="array" ref="C186:C222">VLOOKUP(Currency,SwapSecondarySetConventions,2)</f>
        <v>SB</v>
      </c>
      <c r="D186" s="27" t="str">
        <f t="array" ref="D186:D222">VLOOKUP(Currency,SwapSecondarySetConventions,3)</f>
        <v>6L</v>
      </c>
      <c r="E186" s="29" t="str">
        <f t="shared" ref="E186:E222" si="6">Currency&amp;$C186&amp;$D186&amp;$B186&amp;QuoteSuffix</f>
        <v>HKDSB6L1Y_Quote</v>
      </c>
      <c r="F186" s="29" t="str">
        <f>_xll.qlSimpleQuote(Currency&amp;$C186&amp;$D186&amp;$B186&amp;QuoteSuffix,,RateTickValue,Permanent,Trigger,ObjectOverwrite)</f>
        <v>HKDSB6L1Y_Quote#0001</v>
      </c>
      <c r="G186" s="24" t="str">
        <f>_xll.ohRangeRetrieveError(F186)</f>
        <v/>
      </c>
      <c r="H186" s="74"/>
      <c r="J186" s="166" t="s">
        <v>15</v>
      </c>
      <c r="K186" s="170" t="s">
        <v>159</v>
      </c>
      <c r="L186" s="171" t="s">
        <v>17</v>
      </c>
    </row>
    <row r="187" spans="1:12" s="18" customFormat="1" x14ac:dyDescent="0.2">
      <c r="A187" s="71"/>
      <c r="B187" s="172" t="s">
        <v>11</v>
      </c>
      <c r="C187" s="27" t="str">
        <v>SB</v>
      </c>
      <c r="D187" s="27" t="str">
        <v>6L</v>
      </c>
      <c r="E187" s="29" t="str">
        <f t="shared" si="6"/>
        <v>HKDSB6L15M_Quote</v>
      </c>
      <c r="F187" s="29" t="str">
        <f>_xll.qlSimpleQuote(Currency&amp;$C187&amp;$D187&amp;$B187&amp;QuoteSuffix,,RateTickValue,Permanent,Trigger,ObjectOverwrite)</f>
        <v>HKDSB6L15M_Quote#0001</v>
      </c>
      <c r="G187" s="24" t="str">
        <f>_xll.ohRangeRetrieveError(F187)</f>
        <v/>
      </c>
      <c r="H187" s="74"/>
      <c r="J187" s="166" t="s">
        <v>19</v>
      </c>
      <c r="K187" s="35" t="s">
        <v>159</v>
      </c>
      <c r="L187" s="36" t="s">
        <v>21</v>
      </c>
    </row>
    <row r="188" spans="1:12" s="18" customFormat="1" x14ac:dyDescent="0.2">
      <c r="A188" s="71"/>
      <c r="B188" s="172" t="s">
        <v>12</v>
      </c>
      <c r="C188" s="27" t="str">
        <v>SB</v>
      </c>
      <c r="D188" s="27" t="str">
        <v>6L</v>
      </c>
      <c r="E188" s="29" t="str">
        <f t="shared" si="6"/>
        <v>HKDSB6L18M_Quote</v>
      </c>
      <c r="F188" s="29" t="str">
        <f>_xll.qlSimpleQuote(Currency&amp;$C188&amp;$D188&amp;$B188&amp;QuoteSuffix,,RateTickValue,Permanent,Trigger,ObjectOverwrite)</f>
        <v>HKDSB6L18M_Quote#0001</v>
      </c>
      <c r="G188" s="24" t="str">
        <f>_xll.ohRangeRetrieveError(F188)</f>
        <v/>
      </c>
      <c r="H188" s="74"/>
      <c r="J188" s="166" t="s">
        <v>23</v>
      </c>
      <c r="K188" s="35" t="s">
        <v>163</v>
      </c>
      <c r="L188" s="36" t="s">
        <v>17</v>
      </c>
    </row>
    <row r="189" spans="1:12" s="18" customFormat="1" x14ac:dyDescent="0.2">
      <c r="A189" s="71"/>
      <c r="B189" s="172" t="s">
        <v>13</v>
      </c>
      <c r="C189" s="27" t="str">
        <v>SB</v>
      </c>
      <c r="D189" s="27" t="str">
        <v>6L</v>
      </c>
      <c r="E189" s="29" t="str">
        <f t="shared" si="6"/>
        <v>HKDSB6L21M_Quote</v>
      </c>
      <c r="F189" s="29" t="str">
        <f>_xll.qlSimpleQuote(Currency&amp;$C189&amp;$D189&amp;$B189&amp;QuoteSuffix,,RateTickValue,Permanent,Trigger,ObjectOverwrite)</f>
        <v>HKDSB6L21M_Quote#0001</v>
      </c>
      <c r="G189" s="24" t="str">
        <f>_xll.ohRangeRetrieveError(F189)</f>
        <v/>
      </c>
      <c r="H189" s="74"/>
      <c r="J189" s="166" t="s">
        <v>25</v>
      </c>
      <c r="K189" s="170" t="s">
        <v>163</v>
      </c>
      <c r="L189" s="171" t="s">
        <v>17</v>
      </c>
    </row>
    <row r="190" spans="1:12" s="18" customFormat="1" ht="12" thickBot="1" x14ac:dyDescent="0.25">
      <c r="A190" s="71"/>
      <c r="B190" s="169" t="s">
        <v>14</v>
      </c>
      <c r="C190" s="27" t="str">
        <v>SB</v>
      </c>
      <c r="D190" s="27" t="str">
        <v>6L</v>
      </c>
      <c r="E190" s="29" t="str">
        <f t="shared" si="6"/>
        <v>HKDSB6L2Y_Quote</v>
      </c>
      <c r="F190" s="29" t="str">
        <f>_xll.qlSimpleQuote(Currency&amp;$C190&amp;$D190&amp;$B190&amp;QuoteSuffix,,RateTickValue,Permanent,Trigger,ObjectOverwrite)</f>
        <v>HKDSB6L2Y_Quote#0001</v>
      </c>
      <c r="G190" s="24" t="str">
        <f>_xll.ohRangeRetrieveError(F190)</f>
        <v/>
      </c>
      <c r="H190" s="74"/>
      <c r="J190" s="167" t="s">
        <v>27</v>
      </c>
      <c r="K190" s="38" t="s">
        <v>162</v>
      </c>
      <c r="L190" s="39" t="s">
        <v>17</v>
      </c>
    </row>
    <row r="191" spans="1:12" s="18" customFormat="1" x14ac:dyDescent="0.2">
      <c r="A191" s="71"/>
      <c r="B191" s="169" t="s">
        <v>18</v>
      </c>
      <c r="C191" s="27" t="str">
        <v>SB</v>
      </c>
      <c r="D191" s="27" t="str">
        <v>6L</v>
      </c>
      <c r="E191" s="29" t="str">
        <f t="shared" si="6"/>
        <v>HKDSB6L3Y_Quote</v>
      </c>
      <c r="F191" s="29" t="str">
        <f>_xll.qlSimpleQuote(Currency&amp;$C191&amp;$D191&amp;$B191&amp;QuoteSuffix,,RateTickValue,Permanent,Trigger,ObjectOverwrite)</f>
        <v>HKDSB6L3Y_Quote#0001</v>
      </c>
      <c r="G191" s="24" t="str">
        <f>_xll.ohRangeRetrieveError(F191)</f>
        <v/>
      </c>
      <c r="H191" s="74"/>
    </row>
    <row r="192" spans="1:12" s="18" customFormat="1" x14ac:dyDescent="0.2">
      <c r="A192" s="71"/>
      <c r="B192" s="169" t="s">
        <v>22</v>
      </c>
      <c r="C192" s="27" t="str">
        <v>SB</v>
      </c>
      <c r="D192" s="27" t="str">
        <v>6L</v>
      </c>
      <c r="E192" s="29" t="str">
        <f t="shared" si="6"/>
        <v>HKDSB6L4Y_Quote</v>
      </c>
      <c r="F192" s="29" t="str">
        <f>_xll.qlSimpleQuote(Currency&amp;$C192&amp;$D192&amp;$B192&amp;QuoteSuffix,,RateTickValue,Permanent,Trigger,ObjectOverwrite)</f>
        <v>HKDSB6L4Y_Quote#0001</v>
      </c>
      <c r="G192" s="24" t="str">
        <f>_xll.ohRangeRetrieveError(F192)</f>
        <v/>
      </c>
      <c r="H192" s="74"/>
    </row>
    <row r="193" spans="1:8" s="18" customFormat="1" x14ac:dyDescent="0.2">
      <c r="A193" s="71"/>
      <c r="B193" s="169" t="s">
        <v>24</v>
      </c>
      <c r="C193" s="27" t="str">
        <v>SB</v>
      </c>
      <c r="D193" s="27" t="str">
        <v>6L</v>
      </c>
      <c r="E193" s="29" t="str">
        <f t="shared" si="6"/>
        <v>HKDSB6L5Y_Quote</v>
      </c>
      <c r="F193" s="29" t="str">
        <f>_xll.qlSimpleQuote(Currency&amp;$C193&amp;$D193&amp;$B193&amp;QuoteSuffix,,RateTickValue,Permanent,Trigger,ObjectOverwrite)</f>
        <v>HKDSB6L5Y_Quote#0001</v>
      </c>
      <c r="G193" s="24" t="str">
        <f>_xll.ohRangeRetrieveError(F193)</f>
        <v/>
      </c>
      <c r="H193" s="74"/>
    </row>
    <row r="194" spans="1:8" s="18" customFormat="1" x14ac:dyDescent="0.2">
      <c r="A194" s="71"/>
      <c r="B194" s="169" t="s">
        <v>26</v>
      </c>
      <c r="C194" s="27" t="str">
        <v>SB</v>
      </c>
      <c r="D194" s="27" t="str">
        <v>6L</v>
      </c>
      <c r="E194" s="29" t="str">
        <f t="shared" si="6"/>
        <v>HKDSB6L6Y_Quote</v>
      </c>
      <c r="F194" s="29" t="str">
        <f>_xll.qlSimpleQuote(Currency&amp;$C194&amp;$D194&amp;$B194&amp;QuoteSuffix,,RateTickValue,Permanent,Trigger,ObjectOverwrite)</f>
        <v>HKDSB6L6Y_Quote#0001</v>
      </c>
      <c r="G194" s="24" t="str">
        <f>_xll.ohRangeRetrieveError(F194)</f>
        <v/>
      </c>
      <c r="H194" s="74"/>
    </row>
    <row r="195" spans="1:8" s="18" customFormat="1" x14ac:dyDescent="0.2">
      <c r="A195" s="71"/>
      <c r="B195" s="169" t="s">
        <v>29</v>
      </c>
      <c r="C195" s="27" t="str">
        <v>SB</v>
      </c>
      <c r="D195" s="27" t="str">
        <v>6L</v>
      </c>
      <c r="E195" s="29" t="str">
        <f t="shared" si="6"/>
        <v>HKDSB6L7Y_Quote</v>
      </c>
      <c r="F195" s="29" t="str">
        <f>_xll.qlSimpleQuote(Currency&amp;$C195&amp;$D195&amp;$B195&amp;QuoteSuffix,,RateTickValue,Permanent,Trigger,ObjectOverwrite)</f>
        <v>HKDSB6L7Y_Quote#0001</v>
      </c>
      <c r="G195" s="24" t="str">
        <f>_xll.ohRangeRetrieveError(F195)</f>
        <v/>
      </c>
      <c r="H195" s="74"/>
    </row>
    <row r="196" spans="1:8" s="18" customFormat="1" x14ac:dyDescent="0.2">
      <c r="A196" s="71"/>
      <c r="B196" s="169" t="s">
        <v>30</v>
      </c>
      <c r="C196" s="27" t="str">
        <v>SB</v>
      </c>
      <c r="D196" s="27" t="str">
        <v>6L</v>
      </c>
      <c r="E196" s="29" t="str">
        <f t="shared" si="6"/>
        <v>HKDSB6L8Y_Quote</v>
      </c>
      <c r="F196" s="29" t="str">
        <f>_xll.qlSimpleQuote(Currency&amp;$C196&amp;$D196&amp;$B196&amp;QuoteSuffix,,RateTickValue,Permanent,Trigger,ObjectOverwrite)</f>
        <v>HKDSB6L8Y_Quote#0001</v>
      </c>
      <c r="G196" s="24" t="str">
        <f>_xll.ohRangeRetrieveError(F196)</f>
        <v/>
      </c>
      <c r="H196" s="74"/>
    </row>
    <row r="197" spans="1:8" s="18" customFormat="1" x14ac:dyDescent="0.2">
      <c r="A197" s="71"/>
      <c r="B197" s="169" t="s">
        <v>31</v>
      </c>
      <c r="C197" s="27" t="str">
        <v>SB</v>
      </c>
      <c r="D197" s="27" t="str">
        <v>6L</v>
      </c>
      <c r="E197" s="29" t="str">
        <f t="shared" si="6"/>
        <v>HKDSB6L9Y_Quote</v>
      </c>
      <c r="F197" s="29" t="str">
        <f>_xll.qlSimpleQuote(Currency&amp;$C197&amp;$D197&amp;$B197&amp;QuoteSuffix,,RateTickValue,Permanent,Trigger,ObjectOverwrite)</f>
        <v>HKDSB6L9Y_Quote#0001</v>
      </c>
      <c r="G197" s="24" t="str">
        <f>_xll.ohRangeRetrieveError(F197)</f>
        <v/>
      </c>
      <c r="H197" s="74"/>
    </row>
    <row r="198" spans="1:8" s="18" customFormat="1" x14ac:dyDescent="0.2">
      <c r="A198" s="71"/>
      <c r="B198" s="169" t="s">
        <v>32</v>
      </c>
      <c r="C198" s="27" t="str">
        <v>SB</v>
      </c>
      <c r="D198" s="27" t="str">
        <v>6L</v>
      </c>
      <c r="E198" s="29" t="str">
        <f t="shared" si="6"/>
        <v>HKDSB6L10Y_Quote</v>
      </c>
      <c r="F198" s="29" t="str">
        <f>_xll.qlSimpleQuote(Currency&amp;$C198&amp;$D198&amp;$B198&amp;QuoteSuffix,,RateTickValue,Permanent,Trigger,ObjectOverwrite)</f>
        <v>HKDSB6L10Y_Quote#0001</v>
      </c>
      <c r="G198" s="24" t="str">
        <f>_xll.ohRangeRetrieveError(F198)</f>
        <v/>
      </c>
      <c r="H198" s="74"/>
    </row>
    <row r="199" spans="1:8" s="18" customFormat="1" x14ac:dyDescent="0.2">
      <c r="A199" s="71"/>
      <c r="B199" s="169" t="s">
        <v>33</v>
      </c>
      <c r="C199" s="27" t="str">
        <v>SB</v>
      </c>
      <c r="D199" s="27" t="str">
        <v>6L</v>
      </c>
      <c r="E199" s="29" t="str">
        <f t="shared" si="6"/>
        <v>HKDSB6L11Y_Quote</v>
      </c>
      <c r="F199" s="29" t="str">
        <f>_xll.qlSimpleQuote(Currency&amp;$C199&amp;$D199&amp;$B199&amp;QuoteSuffix,,RateTickValue,Permanent,Trigger,ObjectOverwrite)</f>
        <v>HKDSB6L11Y_Quote#0001</v>
      </c>
      <c r="G199" s="24" t="str">
        <f>_xll.ohRangeRetrieveError(F199)</f>
        <v/>
      </c>
      <c r="H199" s="74"/>
    </row>
    <row r="200" spans="1:8" s="18" customFormat="1" x14ac:dyDescent="0.2">
      <c r="A200" s="71"/>
      <c r="B200" s="169" t="s">
        <v>34</v>
      </c>
      <c r="C200" s="27" t="str">
        <v>SB</v>
      </c>
      <c r="D200" s="27" t="str">
        <v>6L</v>
      </c>
      <c r="E200" s="29" t="str">
        <f t="shared" si="6"/>
        <v>HKDSB6L12Y_Quote</v>
      </c>
      <c r="F200" s="29" t="str">
        <f>_xll.qlSimpleQuote(Currency&amp;$C200&amp;$D200&amp;$B200&amp;QuoteSuffix,,RateTickValue,Permanent,Trigger,ObjectOverwrite)</f>
        <v>HKDSB6L12Y_Quote#0001</v>
      </c>
      <c r="G200" s="24" t="str">
        <f>_xll.ohRangeRetrieveError(F200)</f>
        <v/>
      </c>
      <c r="H200" s="74"/>
    </row>
    <row r="201" spans="1:8" s="18" customFormat="1" x14ac:dyDescent="0.2">
      <c r="A201" s="71"/>
      <c r="B201" s="169" t="s">
        <v>35</v>
      </c>
      <c r="C201" s="27" t="str">
        <v>SB</v>
      </c>
      <c r="D201" s="27" t="str">
        <v>6L</v>
      </c>
      <c r="E201" s="29" t="str">
        <f t="shared" si="6"/>
        <v>HKDSB6L13Y_Quote</v>
      </c>
      <c r="F201" s="29" t="str">
        <f>_xll.qlSimpleQuote(Currency&amp;$C201&amp;$D201&amp;$B201&amp;QuoteSuffix,,RateTickValue,Permanent,Trigger,ObjectOverwrite)</f>
        <v>HKDSB6L13Y_Quote#0001</v>
      </c>
      <c r="G201" s="24" t="str">
        <f>_xll.ohRangeRetrieveError(F201)</f>
        <v/>
      </c>
      <c r="H201" s="74"/>
    </row>
    <row r="202" spans="1:8" s="18" customFormat="1" x14ac:dyDescent="0.2">
      <c r="A202" s="71"/>
      <c r="B202" s="169" t="s">
        <v>36</v>
      </c>
      <c r="C202" s="27" t="str">
        <v>SB</v>
      </c>
      <c r="D202" s="27" t="str">
        <v>6L</v>
      </c>
      <c r="E202" s="29" t="str">
        <f t="shared" si="6"/>
        <v>HKDSB6L14Y_Quote</v>
      </c>
      <c r="F202" s="29" t="str">
        <f>_xll.qlSimpleQuote(Currency&amp;$C202&amp;$D202&amp;$B202&amp;QuoteSuffix,,RateTickValue,Permanent,Trigger,ObjectOverwrite)</f>
        <v>HKDSB6L14Y_Quote#0001</v>
      </c>
      <c r="G202" s="24" t="str">
        <f>_xll.ohRangeRetrieveError(F202)</f>
        <v/>
      </c>
      <c r="H202" s="74"/>
    </row>
    <row r="203" spans="1:8" s="18" customFormat="1" x14ac:dyDescent="0.2">
      <c r="A203" s="71"/>
      <c r="B203" s="169" t="s">
        <v>37</v>
      </c>
      <c r="C203" s="27" t="str">
        <v>SB</v>
      </c>
      <c r="D203" s="27" t="str">
        <v>6L</v>
      </c>
      <c r="E203" s="29" t="str">
        <f t="shared" si="6"/>
        <v>HKDSB6L15Y_Quote</v>
      </c>
      <c r="F203" s="29" t="str">
        <f>_xll.qlSimpleQuote(Currency&amp;$C203&amp;$D203&amp;$B203&amp;QuoteSuffix,,RateTickValue,Permanent,Trigger,ObjectOverwrite)</f>
        <v>HKDSB6L15Y_Quote#0001</v>
      </c>
      <c r="G203" s="24" t="str">
        <f>_xll.ohRangeRetrieveError(F203)</f>
        <v/>
      </c>
      <c r="H203" s="74"/>
    </row>
    <row r="204" spans="1:8" s="18" customFormat="1" x14ac:dyDescent="0.2">
      <c r="A204" s="71"/>
      <c r="B204" s="169" t="s">
        <v>38</v>
      </c>
      <c r="C204" s="27" t="str">
        <v>SB</v>
      </c>
      <c r="D204" s="27" t="str">
        <v>6L</v>
      </c>
      <c r="E204" s="29" t="str">
        <f t="shared" si="6"/>
        <v>HKDSB6L16Y_Quote</v>
      </c>
      <c r="F204" s="29" t="str">
        <f>_xll.qlSimpleQuote(Currency&amp;$C204&amp;$D204&amp;$B204&amp;QuoteSuffix,,RateTickValue,Permanent,Trigger,ObjectOverwrite)</f>
        <v>HKDSB6L16Y_Quote#0001</v>
      </c>
      <c r="G204" s="24" t="str">
        <f>_xll.ohRangeRetrieveError(F204)</f>
        <v/>
      </c>
      <c r="H204" s="74"/>
    </row>
    <row r="205" spans="1:8" s="18" customFormat="1" x14ac:dyDescent="0.2">
      <c r="A205" s="71"/>
      <c r="B205" s="169" t="s">
        <v>39</v>
      </c>
      <c r="C205" s="27" t="str">
        <v>SB</v>
      </c>
      <c r="D205" s="27" t="str">
        <v>6L</v>
      </c>
      <c r="E205" s="29" t="str">
        <f t="shared" si="6"/>
        <v>HKDSB6L17Y_Quote</v>
      </c>
      <c r="F205" s="29" t="str">
        <f>_xll.qlSimpleQuote(Currency&amp;$C205&amp;$D205&amp;$B205&amp;QuoteSuffix,,RateTickValue,Permanent,Trigger,ObjectOverwrite)</f>
        <v>HKDSB6L17Y_Quote#0001</v>
      </c>
      <c r="G205" s="24" t="str">
        <f>_xll.ohRangeRetrieveError(F205)</f>
        <v/>
      </c>
      <c r="H205" s="74"/>
    </row>
    <row r="206" spans="1:8" s="18" customFormat="1" x14ac:dyDescent="0.2">
      <c r="A206" s="71"/>
      <c r="B206" s="169" t="s">
        <v>40</v>
      </c>
      <c r="C206" s="27" t="str">
        <v>SB</v>
      </c>
      <c r="D206" s="27" t="str">
        <v>6L</v>
      </c>
      <c r="E206" s="29" t="str">
        <f t="shared" si="6"/>
        <v>HKDSB6L18Y_Quote</v>
      </c>
      <c r="F206" s="29" t="str">
        <f>_xll.qlSimpleQuote(Currency&amp;$C206&amp;$D206&amp;$B206&amp;QuoteSuffix,,RateTickValue,Permanent,Trigger,ObjectOverwrite)</f>
        <v>HKDSB6L18Y_Quote#0001</v>
      </c>
      <c r="G206" s="24" t="str">
        <f>_xll.ohRangeRetrieveError(F206)</f>
        <v/>
      </c>
      <c r="H206" s="74"/>
    </row>
    <row r="207" spans="1:8" s="18" customFormat="1" x14ac:dyDescent="0.2">
      <c r="A207" s="71"/>
      <c r="B207" s="169" t="s">
        <v>41</v>
      </c>
      <c r="C207" s="27" t="str">
        <v>SB</v>
      </c>
      <c r="D207" s="27" t="str">
        <v>6L</v>
      </c>
      <c r="E207" s="29" t="str">
        <f t="shared" si="6"/>
        <v>HKDSB6L19Y_Quote</v>
      </c>
      <c r="F207" s="29" t="str">
        <f>_xll.qlSimpleQuote(Currency&amp;$C207&amp;$D207&amp;$B207&amp;QuoteSuffix,,RateTickValue,Permanent,Trigger,ObjectOverwrite)</f>
        <v>HKDSB6L19Y_Quote#0001</v>
      </c>
      <c r="G207" s="24" t="str">
        <f>_xll.ohRangeRetrieveError(F207)</f>
        <v/>
      </c>
      <c r="H207" s="74"/>
    </row>
    <row r="208" spans="1:8" s="18" customFormat="1" x14ac:dyDescent="0.2">
      <c r="A208" s="71"/>
      <c r="B208" s="169" t="s">
        <v>42</v>
      </c>
      <c r="C208" s="27" t="str">
        <v>SB</v>
      </c>
      <c r="D208" s="27" t="str">
        <v>6L</v>
      </c>
      <c r="E208" s="29" t="str">
        <f t="shared" si="6"/>
        <v>HKDSB6L20Y_Quote</v>
      </c>
      <c r="F208" s="29" t="str">
        <f>_xll.qlSimpleQuote(Currency&amp;$C208&amp;$D208&amp;$B208&amp;QuoteSuffix,,RateTickValue,Permanent,Trigger,ObjectOverwrite)</f>
        <v>HKDSB6L20Y_Quote#0001</v>
      </c>
      <c r="G208" s="24" t="str">
        <f>_xll.ohRangeRetrieveError(F208)</f>
        <v/>
      </c>
      <c r="H208" s="74"/>
    </row>
    <row r="209" spans="1:8" s="18" customFormat="1" x14ac:dyDescent="0.2">
      <c r="A209" s="71"/>
      <c r="B209" s="169" t="s">
        <v>43</v>
      </c>
      <c r="C209" s="27" t="str">
        <v>SB</v>
      </c>
      <c r="D209" s="27" t="str">
        <v>6L</v>
      </c>
      <c r="E209" s="29" t="str">
        <f t="shared" si="6"/>
        <v>HKDSB6L21Y_Quote</v>
      </c>
      <c r="F209" s="29" t="str">
        <f>_xll.qlSimpleQuote(Currency&amp;$C209&amp;$D209&amp;$B209&amp;QuoteSuffix,,RateTickValue,Permanent,Trigger,ObjectOverwrite)</f>
        <v>HKDSB6L21Y_Quote#0001</v>
      </c>
      <c r="G209" s="24" t="str">
        <f>_xll.ohRangeRetrieveError(F209)</f>
        <v/>
      </c>
      <c r="H209" s="74"/>
    </row>
    <row r="210" spans="1:8" s="18" customFormat="1" x14ac:dyDescent="0.2">
      <c r="A210" s="71"/>
      <c r="B210" s="169" t="s">
        <v>44</v>
      </c>
      <c r="C210" s="27" t="str">
        <v>SB</v>
      </c>
      <c r="D210" s="27" t="str">
        <v>6L</v>
      </c>
      <c r="E210" s="29" t="str">
        <f t="shared" si="6"/>
        <v>HKDSB6L22Y_Quote</v>
      </c>
      <c r="F210" s="29" t="str">
        <f>_xll.qlSimpleQuote(Currency&amp;$C210&amp;$D210&amp;$B210&amp;QuoteSuffix,,RateTickValue,Permanent,Trigger,ObjectOverwrite)</f>
        <v>HKDSB6L22Y_Quote#0001</v>
      </c>
      <c r="G210" s="24" t="str">
        <f>_xll.ohRangeRetrieveError(F210)</f>
        <v/>
      </c>
      <c r="H210" s="74"/>
    </row>
    <row r="211" spans="1:8" s="18" customFormat="1" x14ac:dyDescent="0.2">
      <c r="A211" s="71"/>
      <c r="B211" s="169" t="s">
        <v>45</v>
      </c>
      <c r="C211" s="27" t="str">
        <v>SB</v>
      </c>
      <c r="D211" s="27" t="str">
        <v>6L</v>
      </c>
      <c r="E211" s="29" t="str">
        <f t="shared" si="6"/>
        <v>HKDSB6L23Y_Quote</v>
      </c>
      <c r="F211" s="29" t="str">
        <f>_xll.qlSimpleQuote(Currency&amp;$C211&amp;$D211&amp;$B211&amp;QuoteSuffix,,RateTickValue,Permanent,Trigger,ObjectOverwrite)</f>
        <v>HKDSB6L23Y_Quote#0001</v>
      </c>
      <c r="G211" s="24" t="str">
        <f>_xll.ohRangeRetrieveError(F211)</f>
        <v/>
      </c>
      <c r="H211" s="74"/>
    </row>
    <row r="212" spans="1:8" s="18" customFormat="1" x14ac:dyDescent="0.2">
      <c r="A212" s="71"/>
      <c r="B212" s="169" t="s">
        <v>46</v>
      </c>
      <c r="C212" s="27" t="str">
        <v>SB</v>
      </c>
      <c r="D212" s="27" t="str">
        <v>6L</v>
      </c>
      <c r="E212" s="29" t="str">
        <f t="shared" si="6"/>
        <v>HKDSB6L24Y_Quote</v>
      </c>
      <c r="F212" s="29" t="str">
        <f>_xll.qlSimpleQuote(Currency&amp;$C212&amp;$D212&amp;$B212&amp;QuoteSuffix,,RateTickValue,Permanent,Trigger,ObjectOverwrite)</f>
        <v>HKDSB6L24Y_Quote#0001</v>
      </c>
      <c r="G212" s="24" t="str">
        <f>_xll.ohRangeRetrieveError(F212)</f>
        <v/>
      </c>
      <c r="H212" s="74"/>
    </row>
    <row r="213" spans="1:8" s="18" customFormat="1" x14ac:dyDescent="0.2">
      <c r="A213" s="71"/>
      <c r="B213" s="169" t="s">
        <v>47</v>
      </c>
      <c r="C213" s="27" t="str">
        <v>SB</v>
      </c>
      <c r="D213" s="27" t="str">
        <v>6L</v>
      </c>
      <c r="E213" s="29" t="str">
        <f t="shared" si="6"/>
        <v>HKDSB6L25Y_Quote</v>
      </c>
      <c r="F213" s="29" t="str">
        <f>_xll.qlSimpleQuote(Currency&amp;$C213&amp;$D213&amp;$B213&amp;QuoteSuffix,,RateTickValue,Permanent,Trigger,ObjectOverwrite)</f>
        <v>HKDSB6L25Y_Quote#0001</v>
      </c>
      <c r="G213" s="24" t="str">
        <f>_xll.ohRangeRetrieveError(F213)</f>
        <v/>
      </c>
      <c r="H213" s="74"/>
    </row>
    <row r="214" spans="1:8" s="18" customFormat="1" x14ac:dyDescent="0.2">
      <c r="A214" s="71"/>
      <c r="B214" s="169" t="s">
        <v>48</v>
      </c>
      <c r="C214" s="27" t="str">
        <v>SB</v>
      </c>
      <c r="D214" s="27" t="str">
        <v>6L</v>
      </c>
      <c r="E214" s="29" t="str">
        <f t="shared" si="6"/>
        <v>HKDSB6L26Y_Quote</v>
      </c>
      <c r="F214" s="29" t="str">
        <f>_xll.qlSimpleQuote(Currency&amp;$C214&amp;$D214&amp;$B214&amp;QuoteSuffix,,RateTickValue,Permanent,Trigger,ObjectOverwrite)</f>
        <v>HKDSB6L26Y_Quote#0001</v>
      </c>
      <c r="G214" s="24" t="str">
        <f>_xll.ohRangeRetrieveError(F214)</f>
        <v/>
      </c>
      <c r="H214" s="74"/>
    </row>
    <row r="215" spans="1:8" s="18" customFormat="1" x14ac:dyDescent="0.2">
      <c r="A215" s="71"/>
      <c r="B215" s="169" t="s">
        <v>49</v>
      </c>
      <c r="C215" s="27" t="str">
        <v>SB</v>
      </c>
      <c r="D215" s="27" t="str">
        <v>6L</v>
      </c>
      <c r="E215" s="29" t="str">
        <f t="shared" si="6"/>
        <v>HKDSB6L27Y_Quote</v>
      </c>
      <c r="F215" s="29" t="str">
        <f>_xll.qlSimpleQuote(Currency&amp;$C215&amp;$D215&amp;$B215&amp;QuoteSuffix,,RateTickValue,Permanent,Trigger,ObjectOverwrite)</f>
        <v>HKDSB6L27Y_Quote#0001</v>
      </c>
      <c r="G215" s="24" t="str">
        <f>_xll.ohRangeRetrieveError(F215)</f>
        <v/>
      </c>
      <c r="H215" s="74"/>
    </row>
    <row r="216" spans="1:8" s="18" customFormat="1" x14ac:dyDescent="0.2">
      <c r="A216" s="71"/>
      <c r="B216" s="169" t="s">
        <v>50</v>
      </c>
      <c r="C216" s="27" t="str">
        <v>SB</v>
      </c>
      <c r="D216" s="27" t="str">
        <v>6L</v>
      </c>
      <c r="E216" s="29" t="str">
        <f t="shared" si="6"/>
        <v>HKDSB6L28Y_Quote</v>
      </c>
      <c r="F216" s="29" t="str">
        <f>_xll.qlSimpleQuote(Currency&amp;$C216&amp;$D216&amp;$B216&amp;QuoteSuffix,,RateTickValue,Permanent,Trigger,ObjectOverwrite)</f>
        <v>HKDSB6L28Y_Quote#0001</v>
      </c>
      <c r="G216" s="24" t="str">
        <f>_xll.ohRangeRetrieveError(F216)</f>
        <v/>
      </c>
      <c r="H216" s="74"/>
    </row>
    <row r="217" spans="1:8" s="18" customFormat="1" x14ac:dyDescent="0.2">
      <c r="A217" s="71"/>
      <c r="B217" s="169" t="s">
        <v>51</v>
      </c>
      <c r="C217" s="27" t="str">
        <v>SB</v>
      </c>
      <c r="D217" s="27" t="str">
        <v>6L</v>
      </c>
      <c r="E217" s="29" t="str">
        <f t="shared" si="6"/>
        <v>HKDSB6L29Y_Quote</v>
      </c>
      <c r="F217" s="29" t="str">
        <f>_xll.qlSimpleQuote(Currency&amp;$C217&amp;$D217&amp;$B217&amp;QuoteSuffix,,RateTickValue,Permanent,Trigger,ObjectOverwrite)</f>
        <v>HKDSB6L29Y_Quote#0001</v>
      </c>
      <c r="G217" s="24" t="str">
        <f>_xll.ohRangeRetrieveError(F217)</f>
        <v/>
      </c>
      <c r="H217" s="74"/>
    </row>
    <row r="218" spans="1:8" s="18" customFormat="1" x14ac:dyDescent="0.2">
      <c r="A218" s="71"/>
      <c r="B218" s="169" t="s">
        <v>52</v>
      </c>
      <c r="C218" s="27" t="str">
        <v>SB</v>
      </c>
      <c r="D218" s="27" t="str">
        <v>6L</v>
      </c>
      <c r="E218" s="29" t="str">
        <f t="shared" si="6"/>
        <v>HKDSB6L30Y_Quote</v>
      </c>
      <c r="F218" s="29" t="str">
        <f>_xll.qlSimpleQuote(Currency&amp;$C218&amp;$D218&amp;$B218&amp;QuoteSuffix,,RateTickValue,Permanent,Trigger,ObjectOverwrite)</f>
        <v>HKDSB6L30Y_Quote#0001</v>
      </c>
      <c r="G218" s="24" t="str">
        <f>_xll.ohRangeRetrieveError(F218)</f>
        <v/>
      </c>
      <c r="H218" s="74"/>
    </row>
    <row r="219" spans="1:8" s="18" customFormat="1" x14ac:dyDescent="0.2">
      <c r="A219" s="71"/>
      <c r="B219" s="169" t="s">
        <v>53</v>
      </c>
      <c r="C219" s="27" t="str">
        <v>SB</v>
      </c>
      <c r="D219" s="27" t="str">
        <v>6L</v>
      </c>
      <c r="E219" s="29" t="str">
        <f t="shared" si="6"/>
        <v>HKDSB6L35Y_Quote</v>
      </c>
      <c r="F219" s="29" t="str">
        <f>_xll.qlSimpleQuote(Currency&amp;$C219&amp;$D219&amp;$B219&amp;QuoteSuffix,,RateTickValue,Permanent,Trigger,ObjectOverwrite)</f>
        <v>HKDSB6L35Y_Quote#0001</v>
      </c>
      <c r="G219" s="24" t="str">
        <f>_xll.ohRangeRetrieveError(F219)</f>
        <v/>
      </c>
      <c r="H219" s="74"/>
    </row>
    <row r="220" spans="1:8" s="18" customFormat="1" x14ac:dyDescent="0.2">
      <c r="A220" s="71"/>
      <c r="B220" s="169" t="s">
        <v>54</v>
      </c>
      <c r="C220" s="27" t="str">
        <v>SB</v>
      </c>
      <c r="D220" s="27" t="str">
        <v>6L</v>
      </c>
      <c r="E220" s="29" t="str">
        <f t="shared" si="6"/>
        <v>HKDSB6L40Y_Quote</v>
      </c>
      <c r="F220" s="29" t="str">
        <f>_xll.qlSimpleQuote(Currency&amp;$C220&amp;$D220&amp;$B220&amp;QuoteSuffix,,RateTickValue,Permanent,Trigger,ObjectOverwrite)</f>
        <v>HKDSB6L40Y_Quote#0001</v>
      </c>
      <c r="G220" s="24" t="str">
        <f>_xll.ohRangeRetrieveError(F220)</f>
        <v/>
      </c>
      <c r="H220" s="74"/>
    </row>
    <row r="221" spans="1:8" s="18" customFormat="1" x14ac:dyDescent="0.2">
      <c r="A221" s="71"/>
      <c r="B221" s="169" t="s">
        <v>55</v>
      </c>
      <c r="C221" s="27" t="str">
        <v>SB</v>
      </c>
      <c r="D221" s="27" t="str">
        <v>6L</v>
      </c>
      <c r="E221" s="29" t="str">
        <f t="shared" si="6"/>
        <v>HKDSB6L50Y_Quote</v>
      </c>
      <c r="F221" s="29" t="str">
        <f>_xll.qlSimpleQuote(Currency&amp;$C221&amp;$D221&amp;$B221&amp;QuoteSuffix,,RateTickValue,Permanent,Trigger,ObjectOverwrite)</f>
        <v>HKDSB6L50Y_Quote#0001</v>
      </c>
      <c r="G221" s="24" t="str">
        <f>_xll.ohRangeRetrieveError(F221)</f>
        <v/>
      </c>
      <c r="H221" s="74"/>
    </row>
    <row r="222" spans="1:8" s="18" customFormat="1" x14ac:dyDescent="0.2">
      <c r="A222" s="71"/>
      <c r="B222" s="169" t="s">
        <v>56</v>
      </c>
      <c r="C222" s="27" t="str">
        <v>SB</v>
      </c>
      <c r="D222" s="27" t="str">
        <v>6L</v>
      </c>
      <c r="E222" s="29" t="str">
        <f t="shared" si="6"/>
        <v>HKDSB6L60Y_Quote</v>
      </c>
      <c r="F222" s="29" t="str">
        <f>_xll.qlSimpleQuote(Currency&amp;$C222&amp;$D222&amp;$B222&amp;QuoteSuffix,,RateTickValue,Permanent,Trigger,ObjectOverwrite)</f>
        <v>HKDSB6L60Y_Quote#0001</v>
      </c>
      <c r="G222" s="24" t="str">
        <f>_xll.ohRangeRetrieveError(F222)</f>
        <v/>
      </c>
      <c r="H222" s="74"/>
    </row>
    <row r="223" spans="1:8" s="18" customFormat="1" ht="12" thickBot="1" x14ac:dyDescent="0.25">
      <c r="A223" s="173"/>
      <c r="B223" s="174"/>
      <c r="C223" s="174"/>
      <c r="D223" s="174"/>
      <c r="E223" s="174"/>
      <c r="F223" s="174"/>
      <c r="G223" s="174"/>
      <c r="H223" s="97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38"/>
  <sheetViews>
    <sheetView workbookViewId="0"/>
  </sheetViews>
  <sheetFormatPr defaultColWidth="8" defaultRowHeight="11.25" x14ac:dyDescent="0.2"/>
  <cols>
    <col min="1" max="1" width="6.140625" style="46" customWidth="1"/>
    <col min="2" max="2" width="6.85546875" style="46" customWidth="1"/>
    <col min="3" max="3" width="25.5703125" style="46" bestFit="1" customWidth="1"/>
    <col min="4" max="4" width="101.42578125" style="46" bestFit="1" customWidth="1"/>
    <col min="5" max="5" width="4.7109375" style="46" customWidth="1"/>
    <col min="6" max="6" width="35.28515625" style="46" customWidth="1"/>
    <col min="7" max="7" width="4.28515625" style="46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201" t="s">
        <v>168</v>
      </c>
      <c r="C2" s="202"/>
      <c r="D2" s="202"/>
      <c r="E2" s="203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201" t="s">
        <v>169</v>
      </c>
      <c r="C12" s="202"/>
      <c r="D12" s="202"/>
      <c r="E12" s="203"/>
    </row>
    <row r="13" spans="1:5" x14ac:dyDescent="0.2">
      <c r="B13" s="102"/>
      <c r="C13" s="72"/>
      <c r="D13" s="72"/>
      <c r="E13" s="74"/>
    </row>
    <row r="14" spans="1:5" x14ac:dyDescent="0.2">
      <c r="B14" s="102"/>
      <c r="C14" s="53" t="s">
        <v>68</v>
      </c>
      <c r="D14" s="54" t="s">
        <v>69</v>
      </c>
      <c r="E14" s="74"/>
    </row>
    <row r="15" spans="1:5" x14ac:dyDescent="0.2">
      <c r="B15" s="102"/>
      <c r="C15" s="53" t="s">
        <v>70</v>
      </c>
      <c r="D15" s="54" t="s">
        <v>71</v>
      </c>
      <c r="E15" s="74"/>
    </row>
    <row r="16" spans="1:5" x14ac:dyDescent="0.2">
      <c r="B16" s="102"/>
      <c r="C16" s="53" t="s">
        <v>72</v>
      </c>
      <c r="D16" s="192">
        <v>1E-4</v>
      </c>
      <c r="E16" s="74"/>
    </row>
    <row r="17" spans="1:6" ht="12" thickBot="1" x14ac:dyDescent="0.25">
      <c r="B17" s="94"/>
      <c r="C17" s="95"/>
      <c r="D17" s="95"/>
      <c r="E17" s="97"/>
    </row>
    <row r="18" spans="1:6" ht="12" thickBot="1" x14ac:dyDescent="0.25"/>
    <row r="19" spans="1:6" s="18" customFormat="1" x14ac:dyDescent="0.2">
      <c r="A19" s="98"/>
      <c r="B19" s="147">
        <v>1</v>
      </c>
      <c r="C19" s="175" t="s">
        <v>165</v>
      </c>
      <c r="D19" s="147"/>
      <c r="E19" s="147"/>
      <c r="F19" s="150"/>
    </row>
    <row r="20" spans="1:6" s="18" customFormat="1" x14ac:dyDescent="0.2">
      <c r="A20" s="71"/>
      <c r="B20" s="176"/>
      <c r="C20" s="177" t="str">
        <f>Currency&amp;"_015_SyntheticQuotes"&amp;Tenor&amp;".xml"</f>
        <v>HKD_015_SyntheticQuotesON.xml</v>
      </c>
      <c r="D20" s="117">
        <f ca="1">IF(Serialize,_xll.ohObjectSave(D21:D22,SerializationPath&amp;C20,FileOverwrite,,Serialize),"---")</f>
        <v>2</v>
      </c>
      <c r="E20" s="178" t="str">
        <f ca="1">_xll.ohRangeRetrieveError(D20)</f>
        <v/>
      </c>
      <c r="F20" s="179"/>
    </row>
    <row r="21" spans="1:6" s="18" customFormat="1" x14ac:dyDescent="0.2">
      <c r="A21" s="71"/>
      <c r="B21" s="180" t="s">
        <v>166</v>
      </c>
      <c r="C21" s="82" t="str">
        <f>Currency&amp;$B21&amp;"_SYNTH"&amp;Tenor&amp;QuoteSuffix</f>
        <v>HKDTOY_SYNTHON_Quote</v>
      </c>
      <c r="D21" s="81" t="str">
        <f>_xll.qlSimpleQuote(C21,1,RateTickValue,Permanent,Trigger,ObjectOverwrite)</f>
        <v>HKDTOY_SYNTHON_Quote#0001</v>
      </c>
      <c r="E21" s="181" t="str">
        <f>_xll.ohRangeRetrieveError(D21)</f>
        <v/>
      </c>
      <c r="F21" s="179"/>
    </row>
    <row r="22" spans="1:6" s="18" customFormat="1" x14ac:dyDescent="0.2">
      <c r="A22" s="71"/>
      <c r="B22" s="182" t="s">
        <v>167</v>
      </c>
      <c r="C22" s="86" t="str">
        <f>Currency&amp;$B22&amp;"_SYNTH"&amp;Tenor&amp;QuoteSuffix</f>
        <v>HKDTOY2_SYNTHON_Quote</v>
      </c>
      <c r="D22" s="85" t="str">
        <f>_xll.qlSimpleQuote(C22,1,RateTickValue,Permanent,Trigger,ObjectOverwrite)</f>
        <v>HKDTOY2_SYNTHON_Quote#0001</v>
      </c>
      <c r="E22" s="183" t="str">
        <f>_xll.ohRangeRetrieveError(D22)</f>
        <v/>
      </c>
      <c r="F22" s="179"/>
    </row>
    <row r="23" spans="1:6" s="18" customFormat="1" ht="12" thickBot="1" x14ac:dyDescent="0.25">
      <c r="A23" s="94"/>
      <c r="B23" s="95"/>
      <c r="C23" s="95"/>
      <c r="D23" s="95"/>
      <c r="E23" s="95"/>
      <c r="F23" s="97"/>
    </row>
    <row r="24" spans="1:6" s="18" customFormat="1" x14ac:dyDescent="0.2"/>
    <row r="25" spans="1:6" ht="12" thickBot="1" x14ac:dyDescent="0.25"/>
    <row r="26" spans="1:6" s="18" customFormat="1" x14ac:dyDescent="0.2">
      <c r="A26" s="98"/>
      <c r="B26" s="147">
        <v>1</v>
      </c>
      <c r="C26" s="175" t="str">
        <f>_xll.qlPeriodEquivalent(Months&amp;"M")</f>
        <v>1M</v>
      </c>
      <c r="D26" s="147"/>
      <c r="E26" s="147"/>
      <c r="F26" s="150"/>
    </row>
    <row r="27" spans="1:6" s="18" customFormat="1" x14ac:dyDescent="0.2">
      <c r="A27" s="71"/>
      <c r="B27" s="176"/>
      <c r="C27" s="177" t="str">
        <f>Currency&amp;"_015_SyntheticQuotes"&amp;Tenor2&amp;".xml"</f>
        <v>HKD_015_SyntheticQuotes1M.xml</v>
      </c>
      <c r="D27" s="117">
        <f ca="1">IF(Serialize,_xll.ohObjectSave(D28:D36,SerializationPath&amp;C27,FileOverwrite,,Serialize),"---")</f>
        <v>9</v>
      </c>
      <c r="E27" s="178" t="str">
        <f ca="1">_xll.ohRangeRetrieveError(D27)</f>
        <v/>
      </c>
      <c r="F27" s="179"/>
    </row>
    <row r="28" spans="1:6" s="18" customFormat="1" x14ac:dyDescent="0.2">
      <c r="A28" s="71"/>
      <c r="B28" s="184" t="s">
        <v>74</v>
      </c>
      <c r="C28" s="90" t="str">
        <f t="shared" ref="C28:C36" si="0">Currency&amp;$B28&amp;"_SYNTH"&amp;Tenor2&amp;QuoteSuffix</f>
        <v>HKDOND_SYNTH1M_Quote</v>
      </c>
      <c r="D28" s="89" t="str">
        <f>_xll.qlSimpleQuote(C28,,RateTickValue,Permanent,Trigger,ObjectOverwrite)</f>
        <v>HKDOND_SYNTH1M_Quote#0001</v>
      </c>
      <c r="E28" s="185" t="str">
        <f>_xll.ohRangeRetrieveError(D28)</f>
        <v/>
      </c>
      <c r="F28" s="179"/>
    </row>
    <row r="29" spans="1:6" s="18" customFormat="1" x14ac:dyDescent="0.2">
      <c r="A29" s="71"/>
      <c r="B29" s="184" t="s">
        <v>75</v>
      </c>
      <c r="C29" s="90" t="str">
        <f t="shared" si="0"/>
        <v>HKDTND_SYNTH1M_Quote</v>
      </c>
      <c r="D29" s="89" t="str">
        <f>_xll.qlSimpleQuote(C29,,RateTickValue,Permanent,Trigger,ObjectOverwrite)</f>
        <v>HKDTND_SYNTH1M_Quote#0001</v>
      </c>
      <c r="E29" s="185" t="str">
        <f>_xll.ohRangeRetrieveError(D29)</f>
        <v/>
      </c>
      <c r="F29" s="179"/>
    </row>
    <row r="30" spans="1:6" s="18" customFormat="1" x14ac:dyDescent="0.2">
      <c r="A30" s="71"/>
      <c r="B30" s="184" t="s">
        <v>76</v>
      </c>
      <c r="C30" s="90" t="str">
        <f t="shared" si="0"/>
        <v>HKDSND_SYNTH1M_Quote</v>
      </c>
      <c r="D30" s="89" t="str">
        <f>_xll.qlSimpleQuote(C30,,RateTickValue,Permanent,Trigger,ObjectOverwrite)</f>
        <v>HKDSND_SYNTH1M_Quote#0001</v>
      </c>
      <c r="E30" s="185" t="str">
        <f>_xll.ohRangeRetrieveError(D30)</f>
        <v/>
      </c>
      <c r="F30" s="179"/>
    </row>
    <row r="31" spans="1:6" s="18" customFormat="1" x14ac:dyDescent="0.2">
      <c r="A31" s="71"/>
      <c r="B31" s="184" t="s">
        <v>77</v>
      </c>
      <c r="C31" s="90" t="str">
        <f t="shared" si="0"/>
        <v>HKDSWD_SYNTH1M_Quote</v>
      </c>
      <c r="D31" s="89" t="str">
        <f>_xll.qlSimpleQuote(C31,,RateTickValue,Permanent,Trigger,ObjectOverwrite)</f>
        <v>HKDSWD_SYNTH1M_Quote#0001</v>
      </c>
      <c r="E31" s="185" t="str">
        <f>_xll.ohRangeRetrieveError(D31)</f>
        <v/>
      </c>
      <c r="F31" s="179"/>
    </row>
    <row r="32" spans="1:6" s="18" customFormat="1" x14ac:dyDescent="0.2">
      <c r="A32" s="71"/>
      <c r="B32" s="184" t="s">
        <v>78</v>
      </c>
      <c r="C32" s="90" t="str">
        <f t="shared" si="0"/>
        <v>HKD2WD_SYNTH1M_Quote</v>
      </c>
      <c r="D32" s="89" t="str">
        <f>_xll.qlSimpleQuote(C32,,RateTickValue,Permanent,Trigger,ObjectOverwrite)</f>
        <v>HKD2WD_SYNTH1M_Quote#0001</v>
      </c>
      <c r="E32" s="185" t="str">
        <f>_xll.ohRangeRetrieveError(D32)</f>
        <v/>
      </c>
      <c r="F32" s="179"/>
    </row>
    <row r="33" spans="1:6" s="18" customFormat="1" x14ac:dyDescent="0.2">
      <c r="A33" s="71"/>
      <c r="B33" s="184" t="s">
        <v>79</v>
      </c>
      <c r="C33" s="90" t="str">
        <f t="shared" si="0"/>
        <v>HKD3WD_SYNTH1M_Quote</v>
      </c>
      <c r="D33" s="89" t="str">
        <f>_xll.qlSimpleQuote(C33,,RateTickValue,Permanent,Trigger,ObjectOverwrite)</f>
        <v>HKD3WD_SYNTH1M_Quote#0001</v>
      </c>
      <c r="E33" s="185" t="str">
        <f>_xll.ohRangeRetrieveError(D33)</f>
        <v/>
      </c>
      <c r="F33" s="179"/>
    </row>
    <row r="34" spans="1:6" s="18" customFormat="1" x14ac:dyDescent="0.2">
      <c r="A34" s="71"/>
      <c r="B34" s="186" t="s">
        <v>80</v>
      </c>
      <c r="C34" s="90" t="str">
        <f t="shared" si="0"/>
        <v>HKD1MD_SYNTH1M_Quote</v>
      </c>
      <c r="D34" s="90" t="str">
        <f>_xll.qlSimpleQuote(C34,,RateTickValue,Permanent,Trigger,ObjectOverwrite)</f>
        <v>HKD1MD_SYNTH1M_Quote#0001</v>
      </c>
      <c r="E34" s="185" t="str">
        <f>_xll.ohRangeRetrieveError(D34)</f>
        <v/>
      </c>
      <c r="F34" s="179"/>
    </row>
    <row r="35" spans="1:6" s="18" customFormat="1" x14ac:dyDescent="0.2">
      <c r="A35" s="71"/>
      <c r="B35" s="180" t="s">
        <v>166</v>
      </c>
      <c r="C35" s="82" t="str">
        <f t="shared" si="0"/>
        <v>HKDTOY_SYNTH1M_Quote</v>
      </c>
      <c r="D35" s="81" t="str">
        <f>_xll.qlSimpleQuote(C35,1,RateTickValue,Permanent,Trigger,ObjectOverwrite)</f>
        <v>HKDTOY_SYNTH1M_Quote#0001</v>
      </c>
      <c r="E35" s="181" t="str">
        <f>_xll.ohRangeRetrieveError(D35)</f>
        <v/>
      </c>
      <c r="F35" s="179"/>
    </row>
    <row r="36" spans="1:6" s="18" customFormat="1" x14ac:dyDescent="0.2">
      <c r="A36" s="71"/>
      <c r="B36" s="182" t="s">
        <v>167</v>
      </c>
      <c r="C36" s="86" t="str">
        <f t="shared" si="0"/>
        <v>HKDTOY2_SYNTH1M_Quote</v>
      </c>
      <c r="D36" s="85" t="str">
        <f>_xll.qlSimpleQuote(C36,1,RateTickValue,Permanent,Trigger,ObjectOverwrite)</f>
        <v>HKDTOY2_SYNTH1M_Quote#0001</v>
      </c>
      <c r="E36" s="183" t="str">
        <f>_xll.ohRangeRetrieveError(D36)</f>
        <v/>
      </c>
      <c r="F36" s="179"/>
    </row>
    <row r="37" spans="1:6" s="18" customFormat="1" ht="12" thickBot="1" x14ac:dyDescent="0.25">
      <c r="A37" s="94"/>
      <c r="B37" s="95"/>
      <c r="C37" s="95"/>
      <c r="D37" s="95"/>
      <c r="E37" s="95"/>
      <c r="F37" s="97"/>
    </row>
    <row r="38" spans="1:6" ht="12" thickBot="1" x14ac:dyDescent="0.25"/>
    <row r="39" spans="1:6" s="18" customFormat="1" x14ac:dyDescent="0.2">
      <c r="A39" s="98"/>
      <c r="B39" s="147">
        <v>3</v>
      </c>
      <c r="C39" s="175" t="str">
        <f>_xll.qlPeriodEquivalent(B39&amp;"M")</f>
        <v>3M</v>
      </c>
      <c r="D39" s="147"/>
      <c r="E39" s="147"/>
      <c r="F39" s="150"/>
    </row>
    <row r="40" spans="1:6" s="18" customFormat="1" x14ac:dyDescent="0.2">
      <c r="A40" s="71"/>
      <c r="B40" s="118"/>
      <c r="C40" s="177" t="str">
        <f>Currency&amp;"_015_SyntheticQuotes"&amp;Tenor3&amp;".xml"</f>
        <v>HKD_015_SyntheticQuotes3M.xml</v>
      </c>
      <c r="D40" s="117">
        <f ca="1">IF(Serialize,_xll.ohObjectSave(D41:D51,SerializationPath&amp;C40,FileOverwrite,,Serialize),"---")</f>
        <v>11</v>
      </c>
      <c r="E40" s="178" t="str">
        <f ca="1">_xll.ohRangeRetrieveError(D40)</f>
        <v/>
      </c>
      <c r="F40" s="179"/>
    </row>
    <row r="41" spans="1:6" s="18" customFormat="1" x14ac:dyDescent="0.2">
      <c r="A41" s="71"/>
      <c r="B41" s="184" t="s">
        <v>74</v>
      </c>
      <c r="C41" s="90" t="str">
        <f t="shared" ref="C41:C51" si="1">Currency&amp;$B41&amp;"_SYNTH"&amp;Tenor3&amp;QuoteSuffix</f>
        <v>HKDOND_SYNTH3M_Quote</v>
      </c>
      <c r="D41" s="90" t="str">
        <f>_xll.qlSimpleQuote(C41,,RateTickValue,Permanent,Trigger,ObjectOverwrite)</f>
        <v>HKDOND_SYNTH3M_Quote#0001</v>
      </c>
      <c r="E41" s="187" t="str">
        <f>_xll.ohRangeRetrieveError(D41)</f>
        <v/>
      </c>
      <c r="F41" s="179"/>
    </row>
    <row r="42" spans="1:6" s="18" customFormat="1" x14ac:dyDescent="0.2">
      <c r="A42" s="71"/>
      <c r="B42" s="184" t="s">
        <v>75</v>
      </c>
      <c r="C42" s="90" t="str">
        <f t="shared" si="1"/>
        <v>HKDTND_SYNTH3M_Quote</v>
      </c>
      <c r="D42" s="90" t="str">
        <f>_xll.qlSimpleQuote(C42,,RateTickValue,Permanent,Trigger,ObjectOverwrite)</f>
        <v>HKDTND_SYNTH3M_Quote#0001</v>
      </c>
      <c r="E42" s="187" t="str">
        <f>_xll.ohRangeRetrieveError(D42)</f>
        <v/>
      </c>
      <c r="F42" s="179"/>
    </row>
    <row r="43" spans="1:6" s="18" customFormat="1" x14ac:dyDescent="0.2">
      <c r="A43" s="71"/>
      <c r="B43" s="186" t="s">
        <v>76</v>
      </c>
      <c r="C43" s="90" t="str">
        <f t="shared" si="1"/>
        <v>HKDSND_SYNTH3M_Quote</v>
      </c>
      <c r="D43" s="90" t="str">
        <f>_xll.qlSimpleQuote(C43,,RateTickValue,Permanent,Trigger,ObjectOverwrite)</f>
        <v>HKDSND_SYNTH3M_Quote#0001</v>
      </c>
      <c r="E43" s="187" t="str">
        <f>_xll.ohRangeRetrieveError(D43)</f>
        <v/>
      </c>
      <c r="F43" s="179"/>
    </row>
    <row r="44" spans="1:6" s="18" customFormat="1" x14ac:dyDescent="0.2">
      <c r="A44" s="71"/>
      <c r="B44" s="186" t="s">
        <v>77</v>
      </c>
      <c r="C44" s="90" t="str">
        <f t="shared" si="1"/>
        <v>HKDSWD_SYNTH3M_Quote</v>
      </c>
      <c r="D44" s="90" t="str">
        <f>_xll.qlSimpleQuote(C44,,RateTickValue,Permanent,Trigger,ObjectOverwrite)</f>
        <v>HKDSWD_SYNTH3M_Quote#0001</v>
      </c>
      <c r="E44" s="187" t="str">
        <f>_xll.ohRangeRetrieveError(D44)</f>
        <v/>
      </c>
      <c r="F44" s="179"/>
    </row>
    <row r="45" spans="1:6" s="18" customFormat="1" x14ac:dyDescent="0.2">
      <c r="A45" s="71"/>
      <c r="B45" s="186" t="s">
        <v>78</v>
      </c>
      <c r="C45" s="90" t="str">
        <f t="shared" si="1"/>
        <v>HKD2WD_SYNTH3M_Quote</v>
      </c>
      <c r="D45" s="90" t="str">
        <f>_xll.qlSimpleQuote(C45,,RateTickValue,Permanent,Trigger,ObjectOverwrite)</f>
        <v>HKD2WD_SYNTH3M_Quote#0001</v>
      </c>
      <c r="E45" s="187" t="str">
        <f>_xll.ohRangeRetrieveError(D45)</f>
        <v/>
      </c>
      <c r="F45" s="179"/>
    </row>
    <row r="46" spans="1:6" s="18" customFormat="1" x14ac:dyDescent="0.2">
      <c r="A46" s="71"/>
      <c r="B46" s="186" t="s">
        <v>79</v>
      </c>
      <c r="C46" s="90" t="str">
        <f t="shared" si="1"/>
        <v>HKD3WD_SYNTH3M_Quote</v>
      </c>
      <c r="D46" s="90" t="str">
        <f>_xll.qlSimpleQuote(C46,,RateTickValue,Permanent,Trigger,ObjectOverwrite)</f>
        <v>HKD3WD_SYNTH3M_Quote#0001</v>
      </c>
      <c r="E46" s="187" t="str">
        <f>_xll.ohRangeRetrieveError(D46)</f>
        <v/>
      </c>
      <c r="F46" s="179"/>
    </row>
    <row r="47" spans="1:6" s="18" customFormat="1" x14ac:dyDescent="0.2">
      <c r="A47" s="71"/>
      <c r="B47" s="186" t="s">
        <v>80</v>
      </c>
      <c r="C47" s="90" t="str">
        <f t="shared" si="1"/>
        <v>HKD1MD_SYNTH3M_Quote</v>
      </c>
      <c r="D47" s="90" t="str">
        <f>_xll.qlSimpleQuote(C47,,RateTickValue,Permanent,Trigger,ObjectOverwrite)</f>
        <v>HKD1MD_SYNTH3M_Quote#0001</v>
      </c>
      <c r="E47" s="187" t="str">
        <f>_xll.ohRangeRetrieveError(D47)</f>
        <v/>
      </c>
      <c r="F47" s="179"/>
    </row>
    <row r="48" spans="1:6" s="18" customFormat="1" x14ac:dyDescent="0.2">
      <c r="A48" s="71"/>
      <c r="B48" s="186" t="s">
        <v>81</v>
      </c>
      <c r="C48" s="90" t="str">
        <f t="shared" si="1"/>
        <v>HKD2MD_SYNTH3M_Quote</v>
      </c>
      <c r="D48" s="90" t="str">
        <f>_xll.qlSimpleQuote(C48,,RateTickValue,Permanent,Trigger,ObjectOverwrite)</f>
        <v>HKD2MD_SYNTH3M_Quote#0001</v>
      </c>
      <c r="E48" s="187" t="str">
        <f>_xll.ohRangeRetrieveError(D48)</f>
        <v/>
      </c>
      <c r="F48" s="179"/>
    </row>
    <row r="49" spans="1:6" s="18" customFormat="1" x14ac:dyDescent="0.2">
      <c r="A49" s="71"/>
      <c r="B49" s="186" t="s">
        <v>82</v>
      </c>
      <c r="C49" s="90" t="str">
        <f t="shared" si="1"/>
        <v>HKD3MD_SYNTH3M_Quote</v>
      </c>
      <c r="D49" s="90" t="str">
        <f>_xll.qlSimpleQuote(C49,,RateTickValue,Permanent,Trigger,ObjectOverwrite)</f>
        <v>HKD3MD_SYNTH3M_Quote#0001</v>
      </c>
      <c r="E49" s="187" t="str">
        <f>_xll.ohRangeRetrieveError(D49)</f>
        <v/>
      </c>
      <c r="F49" s="179"/>
    </row>
    <row r="50" spans="1:6" s="18" customFormat="1" x14ac:dyDescent="0.2">
      <c r="A50" s="71"/>
      <c r="B50" s="188" t="s">
        <v>166</v>
      </c>
      <c r="C50" s="82" t="str">
        <f t="shared" si="1"/>
        <v>HKDTOY_SYNTH3M_Quote</v>
      </c>
      <c r="D50" s="82" t="str">
        <f>_xll.qlSimpleQuote(C50,1,RateTickValue,Permanent,Trigger,ObjectOverwrite)</f>
        <v>HKDTOY_SYNTH3M_Quote#0001</v>
      </c>
      <c r="E50" s="189" t="str">
        <f>_xll.ohRangeRetrieveError(D50)</f>
        <v/>
      </c>
      <c r="F50" s="179"/>
    </row>
    <row r="51" spans="1:6" s="18" customFormat="1" x14ac:dyDescent="0.2">
      <c r="A51" s="71"/>
      <c r="B51" s="190" t="s">
        <v>167</v>
      </c>
      <c r="C51" s="86" t="str">
        <f t="shared" si="1"/>
        <v>HKDTOY2_SYNTH3M_Quote</v>
      </c>
      <c r="D51" s="86" t="str">
        <f>_xll.qlSimpleQuote(C51,1,RateTickValue,Permanent,Trigger,ObjectOverwrite)</f>
        <v>HKDTOY2_SYNTH3M_Quote#0001</v>
      </c>
      <c r="E51" s="191" t="str">
        <f>_xll.ohRangeRetrieveError(D51)</f>
        <v/>
      </c>
      <c r="F51" s="179"/>
    </row>
    <row r="52" spans="1:6" s="18" customFormat="1" ht="12" thickBot="1" x14ac:dyDescent="0.25">
      <c r="A52" s="94"/>
      <c r="B52" s="95"/>
      <c r="C52" s="95"/>
      <c r="D52" s="95"/>
      <c r="E52" s="95"/>
      <c r="F52" s="97"/>
    </row>
    <row r="53" spans="1:6" s="18" customFormat="1" x14ac:dyDescent="0.2"/>
    <row r="54" spans="1:6" ht="12" thickBot="1" x14ac:dyDescent="0.25"/>
    <row r="55" spans="1:6" s="18" customFormat="1" x14ac:dyDescent="0.2">
      <c r="A55" s="98"/>
      <c r="B55" s="147">
        <v>6</v>
      </c>
      <c r="C55" s="175" t="str">
        <f>_xll.qlPeriodEquivalent(B55&amp;"M")</f>
        <v>6M</v>
      </c>
      <c r="D55" s="147"/>
      <c r="E55" s="147"/>
      <c r="F55" s="150"/>
    </row>
    <row r="56" spans="1:6" s="18" customFormat="1" x14ac:dyDescent="0.2">
      <c r="A56" s="71"/>
      <c r="B56" s="176"/>
      <c r="C56" s="177" t="str">
        <f>Currency&amp;"_015_SyntheticQuotes"&amp;Tenor4&amp;".xml"</f>
        <v>HKD_015_SyntheticQuotes6M.xml</v>
      </c>
      <c r="D56" s="117">
        <f ca="1">IF(Serialize,_xll.ohObjectSave(D57:D70,SerializationPath&amp;C56,FileOverwrite,,Serialize),"---")</f>
        <v>14</v>
      </c>
      <c r="E56" s="178" t="str">
        <f ca="1">_xll.ohRangeRetrieveError(D56)</f>
        <v/>
      </c>
      <c r="F56" s="179"/>
    </row>
    <row r="57" spans="1:6" s="18" customFormat="1" x14ac:dyDescent="0.2">
      <c r="A57" s="71"/>
      <c r="B57" s="180" t="s">
        <v>74</v>
      </c>
      <c r="C57" s="82" t="str">
        <f t="shared" ref="C57:C70" si="2">Currency&amp;$B57&amp;"_SYNTH"&amp;Tenor4&amp;QuoteSuffix</f>
        <v>HKDOND_SYNTH6M_Quote</v>
      </c>
      <c r="D57" s="82" t="str">
        <f>_xll.qlSimpleQuote(C57,,RateTickValue,Permanent,Trigger,ObjectOverwrite)</f>
        <v>HKDOND_SYNTH6M_Quote#0001</v>
      </c>
      <c r="E57" s="189" t="str">
        <f>_xll.ohRangeRetrieveError(D57)</f>
        <v/>
      </c>
      <c r="F57" s="179"/>
    </row>
    <row r="58" spans="1:6" s="18" customFormat="1" x14ac:dyDescent="0.2">
      <c r="A58" s="71"/>
      <c r="B58" s="184" t="s">
        <v>75</v>
      </c>
      <c r="C58" s="90" t="str">
        <f t="shared" si="2"/>
        <v>HKDTND_SYNTH6M_Quote</v>
      </c>
      <c r="D58" s="90" t="str">
        <f>_xll.qlSimpleQuote(C58,,RateTickValue,Permanent,Trigger,ObjectOverwrite)</f>
        <v>HKDTND_SYNTH6M_Quote#0001</v>
      </c>
      <c r="E58" s="187" t="str">
        <f>_xll.ohRangeRetrieveError(D58)</f>
        <v/>
      </c>
      <c r="F58" s="179"/>
    </row>
    <row r="59" spans="1:6" s="18" customFormat="1" x14ac:dyDescent="0.2">
      <c r="A59" s="71"/>
      <c r="B59" s="186" t="s">
        <v>76</v>
      </c>
      <c r="C59" s="90" t="str">
        <f t="shared" si="2"/>
        <v>HKDSND_SYNTH6M_Quote</v>
      </c>
      <c r="D59" s="90" t="str">
        <f>_xll.qlSimpleQuote(C59,,RateTickValue,Permanent,Trigger,ObjectOverwrite)</f>
        <v>HKDSND_SYNTH6M_Quote#0001</v>
      </c>
      <c r="E59" s="187" t="str">
        <f>_xll.ohRangeRetrieveError(D59)</f>
        <v/>
      </c>
      <c r="F59" s="179"/>
    </row>
    <row r="60" spans="1:6" s="18" customFormat="1" x14ac:dyDescent="0.2">
      <c r="A60" s="71"/>
      <c r="B60" s="186" t="s">
        <v>77</v>
      </c>
      <c r="C60" s="90" t="str">
        <f t="shared" si="2"/>
        <v>HKDSWD_SYNTH6M_Quote</v>
      </c>
      <c r="D60" s="90" t="str">
        <f>_xll.qlSimpleQuote(C60,,RateTickValue,Permanent,Trigger,ObjectOverwrite)</f>
        <v>HKDSWD_SYNTH6M_Quote#0001</v>
      </c>
      <c r="E60" s="187" t="str">
        <f>_xll.ohRangeRetrieveError(D60)</f>
        <v/>
      </c>
      <c r="F60" s="179"/>
    </row>
    <row r="61" spans="1:6" s="18" customFormat="1" x14ac:dyDescent="0.2">
      <c r="A61" s="71"/>
      <c r="B61" s="186" t="s">
        <v>78</v>
      </c>
      <c r="C61" s="90" t="str">
        <f t="shared" si="2"/>
        <v>HKD2WD_SYNTH6M_Quote</v>
      </c>
      <c r="D61" s="90" t="str">
        <f>_xll.qlSimpleQuote(C61,,RateTickValue,Permanent,Trigger,ObjectOverwrite)</f>
        <v>HKD2WD_SYNTH6M_Quote#0001</v>
      </c>
      <c r="E61" s="187" t="str">
        <f>_xll.ohRangeRetrieveError(D61)</f>
        <v/>
      </c>
      <c r="F61" s="179"/>
    </row>
    <row r="62" spans="1:6" s="18" customFormat="1" x14ac:dyDescent="0.2">
      <c r="A62" s="71"/>
      <c r="B62" s="186" t="s">
        <v>79</v>
      </c>
      <c r="C62" s="90" t="str">
        <f t="shared" si="2"/>
        <v>HKD3WD_SYNTH6M_Quote</v>
      </c>
      <c r="D62" s="90" t="str">
        <f>_xll.qlSimpleQuote(C62,,RateTickValue,Permanent,Trigger,ObjectOverwrite)</f>
        <v>HKD3WD_SYNTH6M_Quote#0001</v>
      </c>
      <c r="E62" s="187" t="str">
        <f>_xll.ohRangeRetrieveError(D62)</f>
        <v/>
      </c>
      <c r="F62" s="179"/>
    </row>
    <row r="63" spans="1:6" s="18" customFormat="1" x14ac:dyDescent="0.2">
      <c r="A63" s="71"/>
      <c r="B63" s="186" t="s">
        <v>80</v>
      </c>
      <c r="C63" s="90" t="str">
        <f t="shared" si="2"/>
        <v>HKD1MD_SYNTH6M_Quote</v>
      </c>
      <c r="D63" s="90" t="str">
        <f>_xll.qlSimpleQuote(C63,,RateTickValue,Permanent,Trigger,ObjectOverwrite)</f>
        <v>HKD1MD_SYNTH6M_Quote#0001</v>
      </c>
      <c r="E63" s="187" t="str">
        <f>_xll.ohRangeRetrieveError(D63)</f>
        <v/>
      </c>
      <c r="F63" s="179"/>
    </row>
    <row r="64" spans="1:6" s="18" customFormat="1" x14ac:dyDescent="0.2">
      <c r="A64" s="71"/>
      <c r="B64" s="186" t="s">
        <v>81</v>
      </c>
      <c r="C64" s="90" t="str">
        <f t="shared" si="2"/>
        <v>HKD2MD_SYNTH6M_Quote</v>
      </c>
      <c r="D64" s="90" t="str">
        <f>_xll.qlSimpleQuote(C64,,RateTickValue,Permanent,Trigger,ObjectOverwrite)</f>
        <v>HKD2MD_SYNTH6M_Quote#0001</v>
      </c>
      <c r="E64" s="187" t="str">
        <f>_xll.ohRangeRetrieveError(D64)</f>
        <v/>
      </c>
      <c r="F64" s="179"/>
    </row>
    <row r="65" spans="1:6" s="18" customFormat="1" x14ac:dyDescent="0.2">
      <c r="A65" s="71"/>
      <c r="B65" s="186" t="s">
        <v>82</v>
      </c>
      <c r="C65" s="90" t="str">
        <f t="shared" si="2"/>
        <v>HKD3MD_SYNTH6M_Quote</v>
      </c>
      <c r="D65" s="90" t="str">
        <f>_xll.qlSimpleQuote(C65,,RateTickValue,Permanent,Trigger,ObjectOverwrite)</f>
        <v>HKD3MD_SYNTH6M_Quote#0001</v>
      </c>
      <c r="E65" s="187" t="str">
        <f>_xll.ohRangeRetrieveError(D65)</f>
        <v/>
      </c>
      <c r="F65" s="179"/>
    </row>
    <row r="66" spans="1:6" s="18" customFormat="1" x14ac:dyDescent="0.2">
      <c r="A66" s="71"/>
      <c r="B66" s="186" t="s">
        <v>83</v>
      </c>
      <c r="C66" s="90" t="str">
        <f t="shared" si="2"/>
        <v>HKD4MD_SYNTH6M_Quote</v>
      </c>
      <c r="D66" s="90" t="str">
        <f>_xll.qlSimpleQuote(C66,,RateTickValue,Permanent,Trigger,ObjectOverwrite)</f>
        <v>HKD4MD_SYNTH6M_Quote#0001</v>
      </c>
      <c r="E66" s="187" t="str">
        <f>_xll.ohRangeRetrieveError(D66)</f>
        <v/>
      </c>
      <c r="F66" s="179"/>
    </row>
    <row r="67" spans="1:6" s="18" customFormat="1" x14ac:dyDescent="0.2">
      <c r="A67" s="71"/>
      <c r="B67" s="186" t="s">
        <v>84</v>
      </c>
      <c r="C67" s="90" t="str">
        <f t="shared" si="2"/>
        <v>HKD5MD_SYNTH6M_Quote</v>
      </c>
      <c r="D67" s="90" t="str">
        <f>_xll.qlSimpleQuote(C67,,RateTickValue,Permanent,Trigger,ObjectOverwrite)</f>
        <v>HKD5MD_SYNTH6M_Quote#0001</v>
      </c>
      <c r="E67" s="187" t="str">
        <f>_xll.ohRangeRetrieveError(D67)</f>
        <v/>
      </c>
      <c r="F67" s="179"/>
    </row>
    <row r="68" spans="1:6" s="18" customFormat="1" x14ac:dyDescent="0.2">
      <c r="A68" s="71"/>
      <c r="B68" s="190" t="s">
        <v>85</v>
      </c>
      <c r="C68" s="86" t="str">
        <f t="shared" si="2"/>
        <v>HKD6MD_SYNTH6M_Quote</v>
      </c>
      <c r="D68" s="86" t="str">
        <f>_xll.qlSimpleQuote(C68,,RateTickValue,Permanent,Trigger,ObjectOverwrite)</f>
        <v>HKD6MD_SYNTH6M_Quote#0001</v>
      </c>
      <c r="E68" s="191" t="str">
        <f>_xll.ohRangeRetrieveError(D68)</f>
        <v/>
      </c>
      <c r="F68" s="179"/>
    </row>
    <row r="69" spans="1:6" s="18" customFormat="1" x14ac:dyDescent="0.2">
      <c r="A69" s="71"/>
      <c r="B69" s="186" t="s">
        <v>166</v>
      </c>
      <c r="C69" s="90" t="str">
        <f t="shared" si="2"/>
        <v>HKDTOY_SYNTH6M_Quote</v>
      </c>
      <c r="D69" s="90" t="str">
        <f>_xll.qlSimpleQuote(C69,1,RateTickValue,Permanent,Trigger,ObjectOverwrite)</f>
        <v>HKDTOY_SYNTH6M_Quote#0001</v>
      </c>
      <c r="E69" s="187" t="str">
        <f>_xll.ohRangeRetrieveError(D69)</f>
        <v/>
      </c>
      <c r="F69" s="179"/>
    </row>
    <row r="70" spans="1:6" s="18" customFormat="1" x14ac:dyDescent="0.2">
      <c r="A70" s="71"/>
      <c r="B70" s="190" t="s">
        <v>167</v>
      </c>
      <c r="C70" s="86" t="str">
        <f t="shared" si="2"/>
        <v>HKDTOY2_SYNTH6M_Quote</v>
      </c>
      <c r="D70" s="86" t="str">
        <f>_xll.qlSimpleQuote(C70,1,RateTickValue,Permanent,Trigger,ObjectOverwrite)</f>
        <v>HKDTOY2_SYNTH6M_Quote#0001</v>
      </c>
      <c r="E70" s="191" t="str">
        <f>_xll.ohRangeRetrieveError(D70)</f>
        <v/>
      </c>
      <c r="F70" s="179"/>
    </row>
    <row r="71" spans="1:6" s="18" customFormat="1" ht="12" thickBot="1" x14ac:dyDescent="0.25">
      <c r="A71" s="94"/>
      <c r="B71" s="95"/>
      <c r="C71" s="95"/>
      <c r="D71" s="95"/>
      <c r="E71" s="95"/>
      <c r="F71" s="97"/>
    </row>
    <row r="72" spans="1:6" ht="12" thickBot="1" x14ac:dyDescent="0.25"/>
    <row r="73" spans="1:6" s="18" customFormat="1" x14ac:dyDescent="0.2">
      <c r="A73" s="98"/>
      <c r="B73" s="147">
        <v>12</v>
      </c>
      <c r="C73" s="175" t="str">
        <f>_xll.qlPeriodEquivalent(B73&amp;"M")</f>
        <v>1Y</v>
      </c>
      <c r="D73" s="147"/>
      <c r="E73" s="147"/>
      <c r="F73" s="150"/>
    </row>
    <row r="74" spans="1:6" s="18" customFormat="1" x14ac:dyDescent="0.2">
      <c r="A74" s="71"/>
      <c r="B74" s="118"/>
      <c r="C74" s="177" t="str">
        <f>Currency&amp;"_015_SyntheticQuotes"&amp;Tenor5&amp;".xml"</f>
        <v>HKD_015_SyntheticQuotes1Y.xml</v>
      </c>
      <c r="D74" s="117">
        <f ca="1">IF(Serialize,_xll.ohObjectSave(D75:D136,SerializationPath&amp;C74,FileOverwrite,,Serialize),"---")</f>
        <v>62</v>
      </c>
      <c r="E74" s="178" t="str">
        <f ca="1">_xll.ohRangeRetrieveError(D74)</f>
        <v/>
      </c>
      <c r="F74" s="179"/>
    </row>
    <row r="75" spans="1:6" s="18" customFormat="1" x14ac:dyDescent="0.2">
      <c r="A75" s="71"/>
      <c r="B75" s="184" t="s">
        <v>74</v>
      </c>
      <c r="C75" s="90" t="str">
        <f t="shared" ref="C75:C106" si="3">Currency&amp;$B75&amp;"_SYNTH"&amp;Tenor5&amp;QuoteSuffix</f>
        <v>HKDOND_SYNTH1Y_Quote</v>
      </c>
      <c r="D75" s="90" t="str">
        <f>_xll.qlSimpleQuote(C75,,RateTickValue,Permanent,Trigger,ObjectOverwrite)</f>
        <v>HKDOND_SYNTH1Y_Quote#0001</v>
      </c>
      <c r="E75" s="187" t="str">
        <f>_xll.ohRangeRetrieveError(D75)</f>
        <v/>
      </c>
      <c r="F75" s="179"/>
    </row>
    <row r="76" spans="1:6" s="18" customFormat="1" x14ac:dyDescent="0.2">
      <c r="A76" s="71"/>
      <c r="B76" s="184" t="s">
        <v>75</v>
      </c>
      <c r="C76" s="90" t="str">
        <f t="shared" si="3"/>
        <v>HKDTND_SYNTH1Y_Quote</v>
      </c>
      <c r="D76" s="90" t="str">
        <f>_xll.qlSimpleQuote(C76,,RateTickValue,Permanent,Trigger,ObjectOverwrite)</f>
        <v>HKDTND_SYNTH1Y_Quote#0001</v>
      </c>
      <c r="E76" s="187" t="str">
        <f>_xll.ohRangeRetrieveError(D76)</f>
        <v/>
      </c>
      <c r="F76" s="179"/>
    </row>
    <row r="77" spans="1:6" s="18" customFormat="1" x14ac:dyDescent="0.2">
      <c r="A77" s="71"/>
      <c r="B77" s="186" t="s">
        <v>76</v>
      </c>
      <c r="C77" s="90" t="str">
        <f t="shared" si="3"/>
        <v>HKDSND_SYNTH1Y_Quote</v>
      </c>
      <c r="D77" s="90" t="str">
        <f>_xll.qlSimpleQuote(C77,,RateTickValue,Permanent,Trigger,ObjectOverwrite)</f>
        <v>HKDSND_SYNTH1Y_Quote#0001</v>
      </c>
      <c r="E77" s="187" t="str">
        <f>_xll.ohRangeRetrieveError(D77)</f>
        <v/>
      </c>
      <c r="F77" s="179"/>
    </row>
    <row r="78" spans="1:6" s="18" customFormat="1" x14ac:dyDescent="0.2">
      <c r="A78" s="71"/>
      <c r="B78" s="186" t="s">
        <v>77</v>
      </c>
      <c r="C78" s="90" t="str">
        <f t="shared" si="3"/>
        <v>HKDSWD_SYNTH1Y_Quote</v>
      </c>
      <c r="D78" s="90" t="str">
        <f>_xll.qlSimpleQuote(C78,,RateTickValue,Permanent,Trigger,ObjectOverwrite)</f>
        <v>HKDSWD_SYNTH1Y_Quote#0001</v>
      </c>
      <c r="E78" s="187" t="str">
        <f>_xll.ohRangeRetrieveError(D78)</f>
        <v/>
      </c>
      <c r="F78" s="179"/>
    </row>
    <row r="79" spans="1:6" s="18" customFormat="1" x14ac:dyDescent="0.2">
      <c r="A79" s="71"/>
      <c r="B79" s="186" t="s">
        <v>78</v>
      </c>
      <c r="C79" s="90" t="str">
        <f t="shared" si="3"/>
        <v>HKD2WD_SYNTH1Y_Quote</v>
      </c>
      <c r="D79" s="90" t="str">
        <f>_xll.qlSimpleQuote(C79,,RateTickValue,Permanent,Trigger,ObjectOverwrite)</f>
        <v>HKD2WD_SYNTH1Y_Quote#0001</v>
      </c>
      <c r="E79" s="187" t="str">
        <f>_xll.ohRangeRetrieveError(D79)</f>
        <v/>
      </c>
      <c r="F79" s="179"/>
    </row>
    <row r="80" spans="1:6" s="18" customFormat="1" x14ac:dyDescent="0.2">
      <c r="A80" s="71"/>
      <c r="B80" s="186" t="s">
        <v>79</v>
      </c>
      <c r="C80" s="90" t="str">
        <f t="shared" si="3"/>
        <v>HKD3WD_SYNTH1Y_Quote</v>
      </c>
      <c r="D80" s="90" t="str">
        <f>_xll.qlSimpleQuote(C80,,RateTickValue,Permanent,Trigger,ObjectOverwrite)</f>
        <v>HKD3WD_SYNTH1Y_Quote#0001</v>
      </c>
      <c r="E80" s="187" t="str">
        <f>_xll.ohRangeRetrieveError(D80)</f>
        <v/>
      </c>
      <c r="F80" s="179"/>
    </row>
    <row r="81" spans="1:6" s="18" customFormat="1" x14ac:dyDescent="0.2">
      <c r="A81" s="71"/>
      <c r="B81" s="186" t="s">
        <v>80</v>
      </c>
      <c r="C81" s="90" t="str">
        <f t="shared" si="3"/>
        <v>HKD1MD_SYNTH1Y_Quote</v>
      </c>
      <c r="D81" s="90" t="str">
        <f>_xll.qlSimpleQuote(C81,,RateTickValue,Permanent,Trigger,ObjectOverwrite)</f>
        <v>HKD1MD_SYNTH1Y_Quote#0001</v>
      </c>
      <c r="E81" s="187" t="str">
        <f>_xll.ohRangeRetrieveError(D81)</f>
        <v/>
      </c>
      <c r="F81" s="179"/>
    </row>
    <row r="82" spans="1:6" s="18" customFormat="1" x14ac:dyDescent="0.2">
      <c r="A82" s="71"/>
      <c r="B82" s="186" t="s">
        <v>81</v>
      </c>
      <c r="C82" s="90" t="str">
        <f t="shared" si="3"/>
        <v>HKD2MD_SYNTH1Y_Quote</v>
      </c>
      <c r="D82" s="90" t="str">
        <f>_xll.qlSimpleQuote(C82,,RateTickValue,Permanent,Trigger,ObjectOverwrite)</f>
        <v>HKD2MD_SYNTH1Y_Quote#0001</v>
      </c>
      <c r="E82" s="187" t="str">
        <f>_xll.ohRangeRetrieveError(D82)</f>
        <v/>
      </c>
      <c r="F82" s="179"/>
    </row>
    <row r="83" spans="1:6" s="18" customFormat="1" x14ac:dyDescent="0.2">
      <c r="A83" s="71"/>
      <c r="B83" s="186" t="s">
        <v>82</v>
      </c>
      <c r="C83" s="90" t="str">
        <f t="shared" si="3"/>
        <v>HKD3MD_SYNTH1Y_Quote</v>
      </c>
      <c r="D83" s="90" t="str">
        <f>_xll.qlSimpleQuote(C83,,RateTickValue,Permanent,Trigger,ObjectOverwrite)</f>
        <v>HKD3MD_SYNTH1Y_Quote#0001</v>
      </c>
      <c r="E83" s="187" t="str">
        <f>_xll.ohRangeRetrieveError(D83)</f>
        <v/>
      </c>
      <c r="F83" s="179"/>
    </row>
    <row r="84" spans="1:6" s="18" customFormat="1" x14ac:dyDescent="0.2">
      <c r="A84" s="71"/>
      <c r="B84" s="186" t="s">
        <v>83</v>
      </c>
      <c r="C84" s="90" t="str">
        <f t="shared" si="3"/>
        <v>HKD4MD_SYNTH1Y_Quote</v>
      </c>
      <c r="D84" s="90" t="str">
        <f>_xll.qlSimpleQuote(C84,,RateTickValue,Permanent,Trigger,ObjectOverwrite)</f>
        <v>HKD4MD_SYNTH1Y_Quote#0001</v>
      </c>
      <c r="E84" s="187" t="str">
        <f>_xll.ohRangeRetrieveError(D84)</f>
        <v/>
      </c>
      <c r="F84" s="179"/>
    </row>
    <row r="85" spans="1:6" s="18" customFormat="1" x14ac:dyDescent="0.2">
      <c r="A85" s="71"/>
      <c r="B85" s="186" t="s">
        <v>84</v>
      </c>
      <c r="C85" s="90" t="str">
        <f t="shared" si="3"/>
        <v>HKD5MD_SYNTH1Y_Quote</v>
      </c>
      <c r="D85" s="90" t="str">
        <f>_xll.qlSimpleQuote(C85,,RateTickValue,Permanent,Trigger,ObjectOverwrite)</f>
        <v>HKD5MD_SYNTH1Y_Quote#0001</v>
      </c>
      <c r="E85" s="187" t="str">
        <f>_xll.ohRangeRetrieveError(D85)</f>
        <v/>
      </c>
      <c r="F85" s="179"/>
    </row>
    <row r="86" spans="1:6" s="18" customFormat="1" x14ac:dyDescent="0.2">
      <c r="A86" s="71"/>
      <c r="B86" s="186" t="s">
        <v>85</v>
      </c>
      <c r="C86" s="90" t="str">
        <f t="shared" si="3"/>
        <v>HKD6MD_SYNTH1Y_Quote</v>
      </c>
      <c r="D86" s="90" t="str">
        <f>_xll.qlSimpleQuote(C86,,RateTickValue,Permanent,Trigger,ObjectOverwrite)</f>
        <v>HKD6MD_SYNTH1Y_Quote#0001</v>
      </c>
      <c r="E86" s="187" t="str">
        <f>_xll.ohRangeRetrieveError(D86)</f>
        <v/>
      </c>
      <c r="F86" s="179"/>
    </row>
    <row r="87" spans="1:6" s="18" customFormat="1" x14ac:dyDescent="0.2">
      <c r="A87" s="71"/>
      <c r="B87" s="186" t="s">
        <v>86</v>
      </c>
      <c r="C87" s="90" t="str">
        <f t="shared" si="3"/>
        <v>HKD7MD_SYNTH1Y_Quote</v>
      </c>
      <c r="D87" s="90" t="str">
        <f>_xll.qlSimpleQuote(C87,,RateTickValue,Permanent,Trigger,ObjectOverwrite)</f>
        <v>HKD7MD_SYNTH1Y_Quote#0001</v>
      </c>
      <c r="E87" s="187" t="str">
        <f>_xll.ohRangeRetrieveError(D87)</f>
        <v/>
      </c>
      <c r="F87" s="179"/>
    </row>
    <row r="88" spans="1:6" s="18" customFormat="1" x14ac:dyDescent="0.2">
      <c r="A88" s="71"/>
      <c r="B88" s="186" t="s">
        <v>87</v>
      </c>
      <c r="C88" s="90" t="str">
        <f t="shared" si="3"/>
        <v>HKD8MD_SYNTH1Y_Quote</v>
      </c>
      <c r="D88" s="90" t="str">
        <f>_xll.qlSimpleQuote(C88,,RateTickValue,Permanent,Trigger,ObjectOverwrite)</f>
        <v>HKD8MD_SYNTH1Y_Quote#0001</v>
      </c>
      <c r="E88" s="187" t="str">
        <f>_xll.ohRangeRetrieveError(D88)</f>
        <v/>
      </c>
      <c r="F88" s="179"/>
    </row>
    <row r="89" spans="1:6" s="18" customFormat="1" x14ac:dyDescent="0.2">
      <c r="A89" s="71"/>
      <c r="B89" s="186" t="s">
        <v>88</v>
      </c>
      <c r="C89" s="90" t="str">
        <f t="shared" si="3"/>
        <v>HKD9MD_SYNTH1Y_Quote</v>
      </c>
      <c r="D89" s="90" t="str">
        <f>_xll.qlSimpleQuote(C89,,RateTickValue,Permanent,Trigger,ObjectOverwrite)</f>
        <v>HKD9MD_SYNTH1Y_Quote#0001</v>
      </c>
      <c r="E89" s="187" t="str">
        <f>_xll.ohRangeRetrieveError(D89)</f>
        <v/>
      </c>
      <c r="F89" s="179"/>
    </row>
    <row r="90" spans="1:6" s="18" customFormat="1" x14ac:dyDescent="0.2">
      <c r="A90" s="71"/>
      <c r="B90" s="186" t="s">
        <v>89</v>
      </c>
      <c r="C90" s="90" t="str">
        <f t="shared" si="3"/>
        <v>HKD10MD_SYNTH1Y_Quote</v>
      </c>
      <c r="D90" s="90" t="str">
        <f>_xll.qlSimpleQuote(C90,,RateTickValue,Permanent,Trigger,ObjectOverwrite)</f>
        <v>HKD10MD_SYNTH1Y_Quote#0001</v>
      </c>
      <c r="E90" s="187" t="str">
        <f>_xll.ohRangeRetrieveError(D90)</f>
        <v/>
      </c>
      <c r="F90" s="179"/>
    </row>
    <row r="91" spans="1:6" s="18" customFormat="1" x14ac:dyDescent="0.2">
      <c r="A91" s="71"/>
      <c r="B91" s="186" t="s">
        <v>90</v>
      </c>
      <c r="C91" s="90" t="str">
        <f t="shared" si="3"/>
        <v>HKD11MD_SYNTH1Y_Quote</v>
      </c>
      <c r="D91" s="90" t="str">
        <f>_xll.qlSimpleQuote(C91,,RateTickValue,Permanent,Trigger,ObjectOverwrite)</f>
        <v>HKD11MD_SYNTH1Y_Quote#0001</v>
      </c>
      <c r="E91" s="187" t="str">
        <f>_xll.ohRangeRetrieveError(D91)</f>
        <v/>
      </c>
      <c r="F91" s="179"/>
    </row>
    <row r="92" spans="1:6" s="18" customFormat="1" x14ac:dyDescent="0.2">
      <c r="A92" s="71"/>
      <c r="B92" s="190" t="s">
        <v>91</v>
      </c>
      <c r="C92" s="86" t="str">
        <f t="shared" si="3"/>
        <v>HKD1YD_SYNTH1Y_Quote</v>
      </c>
      <c r="D92" s="86" t="str">
        <f>_xll.qlSimpleQuote(C92,,RateTickValue,Permanent,Trigger,ObjectOverwrite)</f>
        <v>HKD1YD_SYNTH1Y_Quote#0001</v>
      </c>
      <c r="E92" s="191" t="str">
        <f>_xll.ohRangeRetrieveError(D92)</f>
        <v/>
      </c>
      <c r="F92" s="179"/>
    </row>
    <row r="93" spans="1:6" s="18" customFormat="1" x14ac:dyDescent="0.2">
      <c r="A93" s="71">
        <v>1</v>
      </c>
      <c r="B93" s="188" t="str">
        <f>A93&amp;"x"&amp;A93+$B$73&amp;"F"</f>
        <v>1x13F</v>
      </c>
      <c r="C93" s="82" t="str">
        <f t="shared" si="3"/>
        <v>HKD1x13F_SYNTH1Y_Quote</v>
      </c>
      <c r="D93" s="82" t="str">
        <f>_xll.qlSimpleQuote(C93,,RateTickValue,Permanent,Trigger,ObjectOverwrite)</f>
        <v>HKD1x13F_SYNTH1Y_Quote#0001</v>
      </c>
      <c r="E93" s="189" t="str">
        <f>_xll.ohRangeRetrieveError(D93)</f>
        <v/>
      </c>
      <c r="F93" s="179"/>
    </row>
    <row r="94" spans="1:6" s="18" customFormat="1" x14ac:dyDescent="0.2">
      <c r="A94" s="71">
        <v>2</v>
      </c>
      <c r="B94" s="186" t="str">
        <f t="shared" ref="B94:B136" si="4">A94&amp;"x"&amp;A94+$B$73&amp;"F"</f>
        <v>2x14F</v>
      </c>
      <c r="C94" s="90" t="str">
        <f t="shared" si="3"/>
        <v>HKD2x14F_SYNTH1Y_Quote</v>
      </c>
      <c r="D94" s="90" t="str">
        <f>_xll.qlSimpleQuote(C94,,RateTickValue,Permanent,Trigger,ObjectOverwrite)</f>
        <v>HKD2x14F_SYNTH1Y_Quote#0001</v>
      </c>
      <c r="E94" s="187" t="str">
        <f>_xll.ohRangeRetrieveError(D94)</f>
        <v/>
      </c>
      <c r="F94" s="179"/>
    </row>
    <row r="95" spans="1:6" s="18" customFormat="1" x14ac:dyDescent="0.2">
      <c r="A95" s="71">
        <v>3</v>
      </c>
      <c r="B95" s="186" t="str">
        <f t="shared" si="4"/>
        <v>3x15F</v>
      </c>
      <c r="C95" s="90" t="str">
        <f t="shared" si="3"/>
        <v>HKD3x15F_SYNTH1Y_Quote</v>
      </c>
      <c r="D95" s="90" t="str">
        <f>_xll.qlSimpleQuote(C95,,RateTickValue,Permanent,Trigger,ObjectOverwrite)</f>
        <v>HKD3x15F_SYNTH1Y_Quote#0001</v>
      </c>
      <c r="E95" s="187" t="str">
        <f>_xll.ohRangeRetrieveError(D95)</f>
        <v/>
      </c>
      <c r="F95" s="179"/>
    </row>
    <row r="96" spans="1:6" s="18" customFormat="1" x14ac:dyDescent="0.2">
      <c r="A96" s="71">
        <v>4</v>
      </c>
      <c r="B96" s="186" t="str">
        <f t="shared" si="4"/>
        <v>4x16F</v>
      </c>
      <c r="C96" s="90" t="str">
        <f t="shared" si="3"/>
        <v>HKD4x16F_SYNTH1Y_Quote</v>
      </c>
      <c r="D96" s="90" t="str">
        <f>_xll.qlSimpleQuote(C96,,RateTickValue,Permanent,Trigger,ObjectOverwrite)</f>
        <v>HKD4x16F_SYNTH1Y_Quote#0001</v>
      </c>
      <c r="E96" s="187" t="str">
        <f>_xll.ohRangeRetrieveError(D96)</f>
        <v/>
      </c>
      <c r="F96" s="179"/>
    </row>
    <row r="97" spans="1:6" s="18" customFormat="1" x14ac:dyDescent="0.2">
      <c r="A97" s="71">
        <v>5</v>
      </c>
      <c r="B97" s="186" t="str">
        <f t="shared" si="4"/>
        <v>5x17F</v>
      </c>
      <c r="C97" s="90" t="str">
        <f t="shared" si="3"/>
        <v>HKD5x17F_SYNTH1Y_Quote</v>
      </c>
      <c r="D97" s="90" t="str">
        <f>_xll.qlSimpleQuote(C97,,RateTickValue,Permanent,Trigger,ObjectOverwrite)</f>
        <v>HKD5x17F_SYNTH1Y_Quote#0001</v>
      </c>
      <c r="E97" s="187" t="str">
        <f>_xll.ohRangeRetrieveError(D97)</f>
        <v/>
      </c>
      <c r="F97" s="179"/>
    </row>
    <row r="98" spans="1:6" s="18" customFormat="1" x14ac:dyDescent="0.2">
      <c r="A98" s="71">
        <v>6</v>
      </c>
      <c r="B98" s="186" t="str">
        <f t="shared" si="4"/>
        <v>6x18F</v>
      </c>
      <c r="C98" s="90" t="str">
        <f t="shared" si="3"/>
        <v>HKD6x18F_SYNTH1Y_Quote</v>
      </c>
      <c r="D98" s="90" t="str">
        <f>_xll.qlSimpleQuote(C98,,RateTickValue,Permanent,Trigger,ObjectOverwrite)</f>
        <v>HKD6x18F_SYNTH1Y_Quote#0001</v>
      </c>
      <c r="E98" s="187" t="str">
        <f>_xll.ohRangeRetrieveError(D98)</f>
        <v/>
      </c>
      <c r="F98" s="179"/>
    </row>
    <row r="99" spans="1:6" s="18" customFormat="1" x14ac:dyDescent="0.2">
      <c r="A99" s="71">
        <v>7</v>
      </c>
      <c r="B99" s="186" t="str">
        <f t="shared" si="4"/>
        <v>7x19F</v>
      </c>
      <c r="C99" s="90" t="str">
        <f t="shared" si="3"/>
        <v>HKD7x19F_SYNTH1Y_Quote</v>
      </c>
      <c r="D99" s="90" t="str">
        <f>_xll.qlSimpleQuote(C99,,RateTickValue,Permanent,Trigger,ObjectOverwrite)</f>
        <v>HKD7x19F_SYNTH1Y_Quote#0001</v>
      </c>
      <c r="E99" s="187" t="str">
        <f>_xll.ohRangeRetrieveError(D99)</f>
        <v/>
      </c>
      <c r="F99" s="179"/>
    </row>
    <row r="100" spans="1:6" s="18" customFormat="1" x14ac:dyDescent="0.2">
      <c r="A100" s="71">
        <v>8</v>
      </c>
      <c r="B100" s="186" t="str">
        <f t="shared" si="4"/>
        <v>8x20F</v>
      </c>
      <c r="C100" s="90" t="str">
        <f t="shared" si="3"/>
        <v>HKD8x20F_SYNTH1Y_Quote</v>
      </c>
      <c r="D100" s="90" t="str">
        <f>_xll.qlSimpleQuote(C100,,RateTickValue,Permanent,Trigger,ObjectOverwrite)</f>
        <v>HKD8x20F_SYNTH1Y_Quote#0001</v>
      </c>
      <c r="E100" s="187" t="str">
        <f>_xll.ohRangeRetrieveError(D100)</f>
        <v/>
      </c>
      <c r="F100" s="179"/>
    </row>
    <row r="101" spans="1:6" s="18" customFormat="1" x14ac:dyDescent="0.2">
      <c r="A101" s="71">
        <v>9</v>
      </c>
      <c r="B101" s="186" t="str">
        <f t="shared" si="4"/>
        <v>9x21F</v>
      </c>
      <c r="C101" s="90" t="str">
        <f t="shared" si="3"/>
        <v>HKD9x21F_SYNTH1Y_Quote</v>
      </c>
      <c r="D101" s="90" t="str">
        <f>_xll.qlSimpleQuote(C101,,RateTickValue,Permanent,Trigger,ObjectOverwrite)</f>
        <v>HKD9x21F_SYNTH1Y_Quote#0001</v>
      </c>
      <c r="E101" s="187" t="str">
        <f>_xll.ohRangeRetrieveError(D101)</f>
        <v/>
      </c>
      <c r="F101" s="179"/>
    </row>
    <row r="102" spans="1:6" s="18" customFormat="1" x14ac:dyDescent="0.2">
      <c r="A102" s="71">
        <v>10</v>
      </c>
      <c r="B102" s="186" t="str">
        <f t="shared" si="4"/>
        <v>10x22F</v>
      </c>
      <c r="C102" s="90" t="str">
        <f t="shared" si="3"/>
        <v>HKD10x22F_SYNTH1Y_Quote</v>
      </c>
      <c r="D102" s="90" t="str">
        <f>_xll.qlSimpleQuote(C102,,RateTickValue,Permanent,Trigger,ObjectOverwrite)</f>
        <v>HKD10x22F_SYNTH1Y_Quote#0001</v>
      </c>
      <c r="E102" s="187" t="str">
        <f>_xll.ohRangeRetrieveError(D102)</f>
        <v/>
      </c>
      <c r="F102" s="179"/>
    </row>
    <row r="103" spans="1:6" s="18" customFormat="1" x14ac:dyDescent="0.2">
      <c r="A103" s="71">
        <v>11</v>
      </c>
      <c r="B103" s="186" t="str">
        <f t="shared" si="4"/>
        <v>11x23F</v>
      </c>
      <c r="C103" s="90" t="str">
        <f t="shared" si="3"/>
        <v>HKD11x23F_SYNTH1Y_Quote</v>
      </c>
      <c r="D103" s="90" t="str">
        <f>_xll.qlSimpleQuote(C103,,RateTickValue,Permanent,Trigger,ObjectOverwrite)</f>
        <v>HKD11x23F_SYNTH1Y_Quote#0001</v>
      </c>
      <c r="E103" s="187" t="str">
        <f>_xll.ohRangeRetrieveError(D103)</f>
        <v/>
      </c>
      <c r="F103" s="179"/>
    </row>
    <row r="104" spans="1:6" s="18" customFormat="1" x14ac:dyDescent="0.2">
      <c r="A104" s="71">
        <v>13</v>
      </c>
      <c r="B104" s="186" t="str">
        <f t="shared" si="4"/>
        <v>13x25F</v>
      </c>
      <c r="C104" s="90" t="str">
        <f t="shared" si="3"/>
        <v>HKD13x25F_SYNTH1Y_Quote</v>
      </c>
      <c r="D104" s="90" t="str">
        <f>_xll.qlSimpleQuote(C104,,RateTickValue,Permanent,Trigger,ObjectOverwrite)</f>
        <v>HKD13x25F_SYNTH1Y_Quote#0001</v>
      </c>
      <c r="E104" s="187" t="str">
        <f>_xll.ohRangeRetrieveError(D104)</f>
        <v/>
      </c>
      <c r="F104" s="179"/>
    </row>
    <row r="105" spans="1:6" s="18" customFormat="1" x14ac:dyDescent="0.2">
      <c r="A105" s="71">
        <v>14</v>
      </c>
      <c r="B105" s="186" t="str">
        <f t="shared" si="4"/>
        <v>14x26F</v>
      </c>
      <c r="C105" s="90" t="str">
        <f t="shared" si="3"/>
        <v>HKD14x26F_SYNTH1Y_Quote</v>
      </c>
      <c r="D105" s="90" t="str">
        <f>_xll.qlSimpleQuote(C105,,RateTickValue,Permanent,Trigger,ObjectOverwrite)</f>
        <v>HKD14x26F_SYNTH1Y_Quote#0001</v>
      </c>
      <c r="E105" s="187" t="str">
        <f>_xll.ohRangeRetrieveError(D105)</f>
        <v/>
      </c>
      <c r="F105" s="179"/>
    </row>
    <row r="106" spans="1:6" s="18" customFormat="1" x14ac:dyDescent="0.2">
      <c r="A106" s="71">
        <v>15</v>
      </c>
      <c r="B106" s="186" t="str">
        <f t="shared" si="4"/>
        <v>15x27F</v>
      </c>
      <c r="C106" s="90" t="str">
        <f t="shared" si="3"/>
        <v>HKD15x27F_SYNTH1Y_Quote</v>
      </c>
      <c r="D106" s="90" t="str">
        <f>_xll.qlSimpleQuote(C106,,RateTickValue,Permanent,Trigger,ObjectOverwrite)</f>
        <v>HKD15x27F_SYNTH1Y_Quote#0001</v>
      </c>
      <c r="E106" s="187" t="str">
        <f>_xll.ohRangeRetrieveError(D106)</f>
        <v/>
      </c>
      <c r="F106" s="179"/>
    </row>
    <row r="107" spans="1:6" s="18" customFormat="1" x14ac:dyDescent="0.2">
      <c r="A107" s="71">
        <v>16</v>
      </c>
      <c r="B107" s="186" t="str">
        <f t="shared" si="4"/>
        <v>16x28F</v>
      </c>
      <c r="C107" s="90" t="str">
        <f t="shared" ref="C107:C136" si="5">Currency&amp;$B107&amp;"_SYNTH"&amp;Tenor5&amp;QuoteSuffix</f>
        <v>HKD16x28F_SYNTH1Y_Quote</v>
      </c>
      <c r="D107" s="90" t="str">
        <f>_xll.qlSimpleQuote(C107,,RateTickValue,Permanent,Trigger,ObjectOverwrite)</f>
        <v>HKD16x28F_SYNTH1Y_Quote#0001</v>
      </c>
      <c r="E107" s="187" t="str">
        <f>_xll.ohRangeRetrieveError(D107)</f>
        <v/>
      </c>
      <c r="F107" s="179"/>
    </row>
    <row r="108" spans="1:6" s="18" customFormat="1" x14ac:dyDescent="0.2">
      <c r="A108" s="71">
        <v>17</v>
      </c>
      <c r="B108" s="186" t="str">
        <f t="shared" si="4"/>
        <v>17x29F</v>
      </c>
      <c r="C108" s="90" t="str">
        <f t="shared" si="5"/>
        <v>HKD17x29F_SYNTH1Y_Quote</v>
      </c>
      <c r="D108" s="90" t="str">
        <f>_xll.qlSimpleQuote(C108,,RateTickValue,Permanent,Trigger,ObjectOverwrite)</f>
        <v>HKD17x29F_SYNTH1Y_Quote#0001</v>
      </c>
      <c r="E108" s="187" t="str">
        <f>_xll.ohRangeRetrieveError(D108)</f>
        <v/>
      </c>
      <c r="F108" s="179"/>
    </row>
    <row r="109" spans="1:6" s="18" customFormat="1" x14ac:dyDescent="0.2">
      <c r="A109" s="71">
        <v>18</v>
      </c>
      <c r="B109" s="186" t="str">
        <f t="shared" si="4"/>
        <v>18x30F</v>
      </c>
      <c r="C109" s="90" t="str">
        <f t="shared" si="5"/>
        <v>HKD18x30F_SYNTH1Y_Quote</v>
      </c>
      <c r="D109" s="90" t="str">
        <f>_xll.qlSimpleQuote(C109,,RateTickValue,Permanent,Trigger,ObjectOverwrite)</f>
        <v>HKD18x30F_SYNTH1Y_Quote#0001</v>
      </c>
      <c r="E109" s="187" t="str">
        <f>_xll.ohRangeRetrieveError(D109)</f>
        <v/>
      </c>
      <c r="F109" s="179"/>
    </row>
    <row r="110" spans="1:6" s="18" customFormat="1" x14ac:dyDescent="0.2">
      <c r="A110" s="71">
        <v>19</v>
      </c>
      <c r="B110" s="186" t="str">
        <f t="shared" si="4"/>
        <v>19x31F</v>
      </c>
      <c r="C110" s="90" t="str">
        <f t="shared" si="5"/>
        <v>HKD19x31F_SYNTH1Y_Quote</v>
      </c>
      <c r="D110" s="90" t="str">
        <f>_xll.qlSimpleQuote(C110,,RateTickValue,Permanent,Trigger,ObjectOverwrite)</f>
        <v>HKD19x31F_SYNTH1Y_Quote#0001</v>
      </c>
      <c r="E110" s="187" t="str">
        <f>_xll.ohRangeRetrieveError(D110)</f>
        <v/>
      </c>
      <c r="F110" s="179"/>
    </row>
    <row r="111" spans="1:6" s="18" customFormat="1" x14ac:dyDescent="0.2">
      <c r="A111" s="71">
        <v>20</v>
      </c>
      <c r="B111" s="186" t="str">
        <f t="shared" si="4"/>
        <v>20x32F</v>
      </c>
      <c r="C111" s="90" t="str">
        <f t="shared" si="5"/>
        <v>HKD20x32F_SYNTH1Y_Quote</v>
      </c>
      <c r="D111" s="90" t="str">
        <f>_xll.qlSimpleQuote(C111,,RateTickValue,Permanent,Trigger,ObjectOverwrite)</f>
        <v>HKD20x32F_SYNTH1Y_Quote#0001</v>
      </c>
      <c r="E111" s="187" t="str">
        <f>_xll.ohRangeRetrieveError(D111)</f>
        <v/>
      </c>
      <c r="F111" s="179"/>
    </row>
    <row r="112" spans="1:6" s="18" customFormat="1" x14ac:dyDescent="0.2">
      <c r="A112" s="71">
        <v>21</v>
      </c>
      <c r="B112" s="186" t="str">
        <f t="shared" si="4"/>
        <v>21x33F</v>
      </c>
      <c r="C112" s="90" t="str">
        <f t="shared" si="5"/>
        <v>HKD21x33F_SYNTH1Y_Quote</v>
      </c>
      <c r="D112" s="90" t="str">
        <f>_xll.qlSimpleQuote(C112,,RateTickValue,Permanent,Trigger,ObjectOverwrite)</f>
        <v>HKD21x33F_SYNTH1Y_Quote#0001</v>
      </c>
      <c r="E112" s="187" t="str">
        <f>_xll.ohRangeRetrieveError(D112)</f>
        <v/>
      </c>
      <c r="F112" s="179"/>
    </row>
    <row r="113" spans="1:6" s="18" customFormat="1" x14ac:dyDescent="0.2">
      <c r="A113" s="71">
        <v>22</v>
      </c>
      <c r="B113" s="186" t="str">
        <f t="shared" si="4"/>
        <v>22x34F</v>
      </c>
      <c r="C113" s="90" t="str">
        <f t="shared" si="5"/>
        <v>HKD22x34F_SYNTH1Y_Quote</v>
      </c>
      <c r="D113" s="90" t="str">
        <f>_xll.qlSimpleQuote(C113,,RateTickValue,Permanent,Trigger,ObjectOverwrite)</f>
        <v>HKD22x34F_SYNTH1Y_Quote#0001</v>
      </c>
      <c r="E113" s="187" t="str">
        <f>_xll.ohRangeRetrieveError(D113)</f>
        <v/>
      </c>
      <c r="F113" s="179"/>
    </row>
    <row r="114" spans="1:6" s="18" customFormat="1" x14ac:dyDescent="0.2">
      <c r="A114" s="71">
        <v>23</v>
      </c>
      <c r="B114" s="186" t="str">
        <f t="shared" si="4"/>
        <v>23x35F</v>
      </c>
      <c r="C114" s="90" t="str">
        <f t="shared" si="5"/>
        <v>HKD23x35F_SYNTH1Y_Quote</v>
      </c>
      <c r="D114" s="90" t="str">
        <f>_xll.qlSimpleQuote(C114,,RateTickValue,Permanent,Trigger,ObjectOverwrite)</f>
        <v>HKD23x35F_SYNTH1Y_Quote#0001</v>
      </c>
      <c r="E114" s="187" t="str">
        <f>_xll.ohRangeRetrieveError(D114)</f>
        <v/>
      </c>
      <c r="F114" s="179"/>
    </row>
    <row r="115" spans="1:6" s="18" customFormat="1" x14ac:dyDescent="0.2">
      <c r="A115" s="71">
        <v>25</v>
      </c>
      <c r="B115" s="186" t="str">
        <f t="shared" si="4"/>
        <v>25x37F</v>
      </c>
      <c r="C115" s="90" t="str">
        <f t="shared" si="5"/>
        <v>HKD25x37F_SYNTH1Y_Quote</v>
      </c>
      <c r="D115" s="90" t="str">
        <f>_xll.qlSimpleQuote(C115,,RateTickValue,Permanent,Trigger,ObjectOverwrite)</f>
        <v>HKD25x37F_SYNTH1Y_Quote#0001</v>
      </c>
      <c r="E115" s="187" t="str">
        <f>_xll.ohRangeRetrieveError(D115)</f>
        <v/>
      </c>
      <c r="F115" s="179"/>
    </row>
    <row r="116" spans="1:6" s="18" customFormat="1" x14ac:dyDescent="0.2">
      <c r="A116" s="71">
        <v>26</v>
      </c>
      <c r="B116" s="186" t="str">
        <f t="shared" si="4"/>
        <v>26x38F</v>
      </c>
      <c r="C116" s="90" t="str">
        <f t="shared" si="5"/>
        <v>HKD26x38F_SYNTH1Y_Quote</v>
      </c>
      <c r="D116" s="90" t="str">
        <f>_xll.qlSimpleQuote(C116,,RateTickValue,Permanent,Trigger,ObjectOverwrite)</f>
        <v>HKD26x38F_SYNTH1Y_Quote#0001</v>
      </c>
      <c r="E116" s="187" t="str">
        <f>_xll.ohRangeRetrieveError(D116)</f>
        <v/>
      </c>
      <c r="F116" s="179"/>
    </row>
    <row r="117" spans="1:6" s="18" customFormat="1" x14ac:dyDescent="0.2">
      <c r="A117" s="71">
        <v>27</v>
      </c>
      <c r="B117" s="186" t="str">
        <f t="shared" si="4"/>
        <v>27x39F</v>
      </c>
      <c r="C117" s="90" t="str">
        <f t="shared" si="5"/>
        <v>HKD27x39F_SYNTH1Y_Quote</v>
      </c>
      <c r="D117" s="90" t="str">
        <f>_xll.qlSimpleQuote(C117,,RateTickValue,Permanent,Trigger,ObjectOverwrite)</f>
        <v>HKD27x39F_SYNTH1Y_Quote#0001</v>
      </c>
      <c r="E117" s="187" t="str">
        <f>_xll.ohRangeRetrieveError(D117)</f>
        <v/>
      </c>
      <c r="F117" s="179"/>
    </row>
    <row r="118" spans="1:6" s="18" customFormat="1" x14ac:dyDescent="0.2">
      <c r="A118" s="71">
        <v>28</v>
      </c>
      <c r="B118" s="186" t="str">
        <f t="shared" si="4"/>
        <v>28x40F</v>
      </c>
      <c r="C118" s="90" t="str">
        <f t="shared" si="5"/>
        <v>HKD28x40F_SYNTH1Y_Quote</v>
      </c>
      <c r="D118" s="90" t="str">
        <f>_xll.qlSimpleQuote(C118,,RateTickValue,Permanent,Trigger,ObjectOverwrite)</f>
        <v>HKD28x40F_SYNTH1Y_Quote#0001</v>
      </c>
      <c r="E118" s="187" t="str">
        <f>_xll.ohRangeRetrieveError(D118)</f>
        <v/>
      </c>
      <c r="F118" s="179"/>
    </row>
    <row r="119" spans="1:6" s="18" customFormat="1" x14ac:dyDescent="0.2">
      <c r="A119" s="71">
        <v>29</v>
      </c>
      <c r="B119" s="186" t="str">
        <f t="shared" si="4"/>
        <v>29x41F</v>
      </c>
      <c r="C119" s="90" t="str">
        <f t="shared" si="5"/>
        <v>HKD29x41F_SYNTH1Y_Quote</v>
      </c>
      <c r="D119" s="90" t="str">
        <f>_xll.qlSimpleQuote(C119,,RateTickValue,Permanent,Trigger,ObjectOverwrite)</f>
        <v>HKD29x41F_SYNTH1Y_Quote#0001</v>
      </c>
      <c r="E119" s="187" t="str">
        <f>_xll.ohRangeRetrieveError(D119)</f>
        <v/>
      </c>
      <c r="F119" s="179"/>
    </row>
    <row r="120" spans="1:6" s="18" customFormat="1" x14ac:dyDescent="0.2">
      <c r="A120" s="71">
        <v>30</v>
      </c>
      <c r="B120" s="186" t="str">
        <f t="shared" si="4"/>
        <v>30x42F</v>
      </c>
      <c r="C120" s="90" t="str">
        <f t="shared" si="5"/>
        <v>HKD30x42F_SYNTH1Y_Quote</v>
      </c>
      <c r="D120" s="90" t="str">
        <f>_xll.qlSimpleQuote(C120,,RateTickValue,Permanent,Trigger,ObjectOverwrite)</f>
        <v>HKD30x42F_SYNTH1Y_Quote#0001</v>
      </c>
      <c r="E120" s="187" t="str">
        <f>_xll.ohRangeRetrieveError(D120)</f>
        <v/>
      </c>
      <c r="F120" s="179"/>
    </row>
    <row r="121" spans="1:6" s="18" customFormat="1" x14ac:dyDescent="0.2">
      <c r="A121" s="71">
        <v>31</v>
      </c>
      <c r="B121" s="186" t="str">
        <f t="shared" si="4"/>
        <v>31x43F</v>
      </c>
      <c r="C121" s="90" t="str">
        <f t="shared" si="5"/>
        <v>HKD31x43F_SYNTH1Y_Quote</v>
      </c>
      <c r="D121" s="90" t="str">
        <f>_xll.qlSimpleQuote(C121,,RateTickValue,Permanent,Trigger,ObjectOverwrite)</f>
        <v>HKD31x43F_SYNTH1Y_Quote#0001</v>
      </c>
      <c r="E121" s="187" t="str">
        <f>_xll.ohRangeRetrieveError(D121)</f>
        <v/>
      </c>
      <c r="F121" s="179"/>
    </row>
    <row r="122" spans="1:6" s="18" customFormat="1" x14ac:dyDescent="0.2">
      <c r="A122" s="71">
        <v>32</v>
      </c>
      <c r="B122" s="186" t="str">
        <f t="shared" si="4"/>
        <v>32x44F</v>
      </c>
      <c r="C122" s="90" t="str">
        <f t="shared" si="5"/>
        <v>HKD32x44F_SYNTH1Y_Quote</v>
      </c>
      <c r="D122" s="90" t="str">
        <f>_xll.qlSimpleQuote(C122,,RateTickValue,Permanent,Trigger,ObjectOverwrite)</f>
        <v>HKD32x44F_SYNTH1Y_Quote#0001</v>
      </c>
      <c r="E122" s="187" t="str">
        <f>_xll.ohRangeRetrieveError(D122)</f>
        <v/>
      </c>
      <c r="F122" s="179"/>
    </row>
    <row r="123" spans="1:6" s="18" customFormat="1" x14ac:dyDescent="0.2">
      <c r="A123" s="71">
        <v>33</v>
      </c>
      <c r="B123" s="186" t="str">
        <f t="shared" si="4"/>
        <v>33x45F</v>
      </c>
      <c r="C123" s="90" t="str">
        <f t="shared" si="5"/>
        <v>HKD33x45F_SYNTH1Y_Quote</v>
      </c>
      <c r="D123" s="90" t="str">
        <f>_xll.qlSimpleQuote(C123,,RateTickValue,Permanent,Trigger,ObjectOverwrite)</f>
        <v>HKD33x45F_SYNTH1Y_Quote#0001</v>
      </c>
      <c r="E123" s="187" t="str">
        <f>_xll.ohRangeRetrieveError(D123)</f>
        <v/>
      </c>
      <c r="F123" s="179"/>
    </row>
    <row r="124" spans="1:6" s="18" customFormat="1" x14ac:dyDescent="0.2">
      <c r="A124" s="71">
        <v>34</v>
      </c>
      <c r="B124" s="186" t="str">
        <f t="shared" si="4"/>
        <v>34x46F</v>
      </c>
      <c r="C124" s="90" t="str">
        <f t="shared" si="5"/>
        <v>HKD34x46F_SYNTH1Y_Quote</v>
      </c>
      <c r="D124" s="90" t="str">
        <f>_xll.qlSimpleQuote(C124,,RateTickValue,Permanent,Trigger,ObjectOverwrite)</f>
        <v>HKD34x46F_SYNTH1Y_Quote#0001</v>
      </c>
      <c r="E124" s="187" t="str">
        <f>_xll.ohRangeRetrieveError(D124)</f>
        <v/>
      </c>
      <c r="F124" s="179"/>
    </row>
    <row r="125" spans="1:6" s="18" customFormat="1" x14ac:dyDescent="0.2">
      <c r="A125" s="71">
        <v>35</v>
      </c>
      <c r="B125" s="186" t="str">
        <f t="shared" si="4"/>
        <v>35x47F</v>
      </c>
      <c r="C125" s="90" t="str">
        <f t="shared" si="5"/>
        <v>HKD35x47F_SYNTH1Y_Quote</v>
      </c>
      <c r="D125" s="90" t="str">
        <f>_xll.qlSimpleQuote(C125,,RateTickValue,Permanent,Trigger,ObjectOverwrite)</f>
        <v>HKD35x47F_SYNTH1Y_Quote#0001</v>
      </c>
      <c r="E125" s="187" t="str">
        <f>_xll.ohRangeRetrieveError(D125)</f>
        <v/>
      </c>
      <c r="F125" s="179"/>
    </row>
    <row r="126" spans="1:6" s="18" customFormat="1" x14ac:dyDescent="0.2">
      <c r="A126" s="71">
        <v>37</v>
      </c>
      <c r="B126" s="186" t="str">
        <f t="shared" si="4"/>
        <v>37x49F</v>
      </c>
      <c r="C126" s="90" t="str">
        <f t="shared" si="5"/>
        <v>HKD37x49F_SYNTH1Y_Quote</v>
      </c>
      <c r="D126" s="90" t="str">
        <f>_xll.qlSimpleQuote(C126,,RateTickValue,Permanent,Trigger,ObjectOverwrite)</f>
        <v>HKD37x49F_SYNTH1Y_Quote#0001</v>
      </c>
      <c r="E126" s="187" t="str">
        <f>_xll.ohRangeRetrieveError(D126)</f>
        <v/>
      </c>
      <c r="F126" s="179"/>
    </row>
    <row r="127" spans="1:6" s="18" customFormat="1" x14ac:dyDescent="0.2">
      <c r="A127" s="71">
        <v>38</v>
      </c>
      <c r="B127" s="186" t="str">
        <f t="shared" si="4"/>
        <v>38x50F</v>
      </c>
      <c r="C127" s="90" t="str">
        <f t="shared" si="5"/>
        <v>HKD38x50F_SYNTH1Y_Quote</v>
      </c>
      <c r="D127" s="90" t="str">
        <f>_xll.qlSimpleQuote(C127,,RateTickValue,Permanent,Trigger,ObjectOverwrite)</f>
        <v>HKD38x50F_SYNTH1Y_Quote#0001</v>
      </c>
      <c r="E127" s="187" t="str">
        <f>_xll.ohRangeRetrieveError(D127)</f>
        <v/>
      </c>
      <c r="F127" s="179"/>
    </row>
    <row r="128" spans="1:6" s="18" customFormat="1" x14ac:dyDescent="0.2">
      <c r="A128" s="71">
        <v>39</v>
      </c>
      <c r="B128" s="186" t="str">
        <f t="shared" si="4"/>
        <v>39x51F</v>
      </c>
      <c r="C128" s="90" t="str">
        <f t="shared" si="5"/>
        <v>HKD39x51F_SYNTH1Y_Quote</v>
      </c>
      <c r="D128" s="90" t="str">
        <f>_xll.qlSimpleQuote(C128,,RateTickValue,Permanent,Trigger,ObjectOverwrite)</f>
        <v>HKD39x51F_SYNTH1Y_Quote#0001</v>
      </c>
      <c r="E128" s="187" t="str">
        <f>_xll.ohRangeRetrieveError(D128)</f>
        <v/>
      </c>
      <c r="F128" s="179"/>
    </row>
    <row r="129" spans="1:6" s="18" customFormat="1" x14ac:dyDescent="0.2">
      <c r="A129" s="71">
        <v>40</v>
      </c>
      <c r="B129" s="186" t="str">
        <f t="shared" si="4"/>
        <v>40x52F</v>
      </c>
      <c r="C129" s="90" t="str">
        <f t="shared" si="5"/>
        <v>HKD40x52F_SYNTH1Y_Quote</v>
      </c>
      <c r="D129" s="90" t="str">
        <f>_xll.qlSimpleQuote(C129,,RateTickValue,Permanent,Trigger,ObjectOverwrite)</f>
        <v>HKD40x52F_SYNTH1Y_Quote#0001</v>
      </c>
      <c r="E129" s="187" t="str">
        <f>_xll.ohRangeRetrieveError(D129)</f>
        <v/>
      </c>
      <c r="F129" s="179"/>
    </row>
    <row r="130" spans="1:6" s="18" customFormat="1" x14ac:dyDescent="0.2">
      <c r="A130" s="71">
        <v>41</v>
      </c>
      <c r="B130" s="186" t="str">
        <f t="shared" si="4"/>
        <v>41x53F</v>
      </c>
      <c r="C130" s="90" t="str">
        <f t="shared" si="5"/>
        <v>HKD41x53F_SYNTH1Y_Quote</v>
      </c>
      <c r="D130" s="90" t="str">
        <f>_xll.qlSimpleQuote(C130,,RateTickValue,Permanent,Trigger,ObjectOverwrite)</f>
        <v>HKD41x53F_SYNTH1Y_Quote#0001</v>
      </c>
      <c r="E130" s="187" t="str">
        <f>_xll.ohRangeRetrieveError(D130)</f>
        <v/>
      </c>
      <c r="F130" s="179"/>
    </row>
    <row r="131" spans="1:6" s="18" customFormat="1" x14ac:dyDescent="0.2">
      <c r="A131" s="71">
        <v>42</v>
      </c>
      <c r="B131" s="186" t="str">
        <f t="shared" si="4"/>
        <v>42x54F</v>
      </c>
      <c r="C131" s="90" t="str">
        <f t="shared" si="5"/>
        <v>HKD42x54F_SYNTH1Y_Quote</v>
      </c>
      <c r="D131" s="90" t="str">
        <f>_xll.qlSimpleQuote(C131,,RateTickValue,Permanent,Trigger,ObjectOverwrite)</f>
        <v>HKD42x54F_SYNTH1Y_Quote#0001</v>
      </c>
      <c r="E131" s="187" t="str">
        <f>_xll.ohRangeRetrieveError(D131)</f>
        <v/>
      </c>
      <c r="F131" s="179"/>
    </row>
    <row r="132" spans="1:6" s="18" customFormat="1" x14ac:dyDescent="0.2">
      <c r="A132" s="71">
        <v>43</v>
      </c>
      <c r="B132" s="186" t="str">
        <f t="shared" si="4"/>
        <v>43x55F</v>
      </c>
      <c r="C132" s="90" t="str">
        <f t="shared" si="5"/>
        <v>HKD43x55F_SYNTH1Y_Quote</v>
      </c>
      <c r="D132" s="90" t="str">
        <f>_xll.qlSimpleQuote(C132,,RateTickValue,Permanent,Trigger,ObjectOverwrite)</f>
        <v>HKD43x55F_SYNTH1Y_Quote#0001</v>
      </c>
      <c r="E132" s="187" t="str">
        <f>_xll.ohRangeRetrieveError(D132)</f>
        <v/>
      </c>
      <c r="F132" s="179"/>
    </row>
    <row r="133" spans="1:6" s="18" customFormat="1" x14ac:dyDescent="0.2">
      <c r="A133" s="71">
        <v>44</v>
      </c>
      <c r="B133" s="186" t="str">
        <f t="shared" si="4"/>
        <v>44x56F</v>
      </c>
      <c r="C133" s="90" t="str">
        <f t="shared" si="5"/>
        <v>HKD44x56F_SYNTH1Y_Quote</v>
      </c>
      <c r="D133" s="90" t="str">
        <f>_xll.qlSimpleQuote(C133,,RateTickValue,Permanent,Trigger,ObjectOverwrite)</f>
        <v>HKD44x56F_SYNTH1Y_Quote#0001</v>
      </c>
      <c r="E133" s="187" t="str">
        <f>_xll.ohRangeRetrieveError(D133)</f>
        <v/>
      </c>
      <c r="F133" s="179"/>
    </row>
    <row r="134" spans="1:6" s="18" customFormat="1" x14ac:dyDescent="0.2">
      <c r="A134" s="71">
        <v>45</v>
      </c>
      <c r="B134" s="186" t="str">
        <f t="shared" si="4"/>
        <v>45x57F</v>
      </c>
      <c r="C134" s="90" t="str">
        <f t="shared" si="5"/>
        <v>HKD45x57F_SYNTH1Y_Quote</v>
      </c>
      <c r="D134" s="90" t="str">
        <f>_xll.qlSimpleQuote(C134,,RateTickValue,Permanent,Trigger,ObjectOverwrite)</f>
        <v>HKD45x57F_SYNTH1Y_Quote#0001</v>
      </c>
      <c r="E134" s="187" t="str">
        <f>_xll.ohRangeRetrieveError(D134)</f>
        <v/>
      </c>
      <c r="F134" s="179"/>
    </row>
    <row r="135" spans="1:6" s="18" customFormat="1" x14ac:dyDescent="0.2">
      <c r="A135" s="71">
        <v>46</v>
      </c>
      <c r="B135" s="186" t="str">
        <f t="shared" si="4"/>
        <v>46x58F</v>
      </c>
      <c r="C135" s="90" t="str">
        <f t="shared" si="5"/>
        <v>HKD46x58F_SYNTH1Y_Quote</v>
      </c>
      <c r="D135" s="90" t="str">
        <f>_xll.qlSimpleQuote(C135,,RateTickValue,Permanent,Trigger,ObjectOverwrite)</f>
        <v>HKD46x58F_SYNTH1Y_Quote#0001</v>
      </c>
      <c r="E135" s="187" t="str">
        <f>_xll.ohRangeRetrieveError(D135)</f>
        <v/>
      </c>
      <c r="F135" s="179"/>
    </row>
    <row r="136" spans="1:6" s="18" customFormat="1" x14ac:dyDescent="0.2">
      <c r="A136" s="71">
        <v>47</v>
      </c>
      <c r="B136" s="190" t="str">
        <f t="shared" si="4"/>
        <v>47x59F</v>
      </c>
      <c r="C136" s="86" t="str">
        <f t="shared" si="5"/>
        <v>HKD47x59F_SYNTH1Y_Quote</v>
      </c>
      <c r="D136" s="86" t="str">
        <f>_xll.qlSimpleQuote(C136,,RateTickValue,Permanent,Trigger,ObjectOverwrite)</f>
        <v>HKD47x59F_SYNTH1Y_Quote#0001</v>
      </c>
      <c r="E136" s="191" t="str">
        <f>_xll.ohRangeRetrieveError(D136)</f>
        <v/>
      </c>
      <c r="F136" s="179"/>
    </row>
    <row r="137" spans="1:6" s="18" customFormat="1" ht="12" thickBot="1" x14ac:dyDescent="0.25">
      <c r="A137" s="94"/>
      <c r="B137" s="95"/>
      <c r="C137" s="95"/>
      <c r="D137" s="95"/>
      <c r="E137" s="95"/>
      <c r="F137" s="97"/>
    </row>
    <row r="138" spans="1:6" s="18" customFormat="1" x14ac:dyDescent="0.2"/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275"/>
  <sheetViews>
    <sheetView tabSelected="1" workbookViewId="0"/>
  </sheetViews>
  <sheetFormatPr defaultColWidth="8" defaultRowHeight="11.25" x14ac:dyDescent="0.2"/>
  <cols>
    <col min="1" max="1" width="6.140625" style="46" customWidth="1"/>
    <col min="2" max="2" width="4.28515625" style="46" customWidth="1"/>
    <col min="3" max="3" width="15.5703125" style="46" bestFit="1" customWidth="1"/>
    <col min="4" max="4" width="91.42578125" style="46" bestFit="1" customWidth="1"/>
    <col min="5" max="5" width="15.85546875" style="46" bestFit="1" customWidth="1"/>
    <col min="6" max="6" width="25" style="46" bestFit="1" customWidth="1"/>
    <col min="7" max="7" width="26.42578125" style="46" bestFit="1" customWidth="1"/>
    <col min="8" max="16384" width="8" style="46"/>
  </cols>
  <sheetData>
    <row r="1" spans="1:5" ht="13.5" thickBot="1" x14ac:dyDescent="0.25">
      <c r="B1" s="47" t="str">
        <f>_xll.qlxlVersion(TRUE,Trigger)</f>
        <v>QuantLibXL 1.3.0 - MS VC++ 9.0 - Multithreaded Static Runtime library - Release Configuration - Nov 12 2013 12:02:30</v>
      </c>
    </row>
    <row r="2" spans="1:5" s="49" customFormat="1" ht="15.75" x14ac:dyDescent="0.25">
      <c r="A2" s="48"/>
      <c r="B2" s="201" t="s">
        <v>168</v>
      </c>
      <c r="C2" s="202"/>
      <c r="D2" s="202"/>
      <c r="E2" s="203"/>
    </row>
    <row r="3" spans="1:5" s="49" customFormat="1" ht="12.75" x14ac:dyDescent="0.2">
      <c r="A3" s="48"/>
      <c r="B3" s="50"/>
      <c r="C3" s="51"/>
      <c r="D3" s="51"/>
      <c r="E3" s="52"/>
    </row>
    <row r="4" spans="1:5" s="49" customFormat="1" ht="12.75" x14ac:dyDescent="0.2">
      <c r="A4" s="48"/>
      <c r="B4" s="50"/>
      <c r="C4" s="53" t="s">
        <v>61</v>
      </c>
      <c r="D4" s="54"/>
      <c r="E4" s="55"/>
    </row>
    <row r="5" spans="1:5" s="49" customFormat="1" ht="12.75" x14ac:dyDescent="0.2">
      <c r="A5" s="48"/>
      <c r="B5" s="50"/>
      <c r="C5" s="53" t="s">
        <v>62</v>
      </c>
      <c r="D5" s="54" t="b">
        <v>1</v>
      </c>
      <c r="E5" s="55"/>
    </row>
    <row r="6" spans="1:5" s="49" customFormat="1" ht="12.75" x14ac:dyDescent="0.2">
      <c r="A6" s="48"/>
      <c r="B6" s="50"/>
      <c r="C6" s="53" t="s">
        <v>63</v>
      </c>
      <c r="D6" s="54" t="b">
        <v>0</v>
      </c>
      <c r="E6" s="55"/>
    </row>
    <row r="7" spans="1:5" s="49" customFormat="1" ht="12.75" x14ac:dyDescent="0.2">
      <c r="A7" s="48"/>
      <c r="B7" s="50"/>
      <c r="C7" s="53" t="s">
        <v>64</v>
      </c>
      <c r="D7" s="54" t="b">
        <v>1</v>
      </c>
      <c r="E7" s="55"/>
    </row>
    <row r="8" spans="1:5" s="49" customFormat="1" ht="12.75" x14ac:dyDescent="0.2">
      <c r="A8" s="48"/>
      <c r="B8" s="50"/>
      <c r="C8" s="53" t="s">
        <v>65</v>
      </c>
      <c r="D8" s="56" t="str">
        <f ca="1">SUBSTITUTE(LEFT(CELL("filename",A1),FIND("[",CELL("filename",A1),1)-1),"\XLS\","\XML\")</f>
        <v>C:\Users\erik\Documents\repos\quantlib_nando\QuantLibXL\Data2\</v>
      </c>
      <c r="E8" s="55"/>
    </row>
    <row r="9" spans="1:5" s="49" customFormat="1" ht="12.75" x14ac:dyDescent="0.2">
      <c r="A9" s="48"/>
      <c r="B9" s="50"/>
      <c r="C9" s="53" t="s">
        <v>66</v>
      </c>
      <c r="D9" s="57" t="b">
        <v>1</v>
      </c>
      <c r="E9" s="55"/>
    </row>
    <row r="10" spans="1:5" s="49" customFormat="1" ht="13.5" thickBot="1" x14ac:dyDescent="0.25">
      <c r="A10" s="48"/>
      <c r="B10" s="58"/>
      <c r="C10" s="59"/>
      <c r="D10" s="59"/>
      <c r="E10" s="60"/>
    </row>
    <row r="11" spans="1:5" ht="12" thickBot="1" x14ac:dyDescent="0.25"/>
    <row r="12" spans="1:5" ht="15.75" x14ac:dyDescent="0.25">
      <c r="B12" s="198" t="s">
        <v>67</v>
      </c>
      <c r="C12" s="199"/>
      <c r="D12" s="199"/>
      <c r="E12" s="200"/>
    </row>
    <row r="13" spans="1:5" x14ac:dyDescent="0.2">
      <c r="B13" s="50"/>
      <c r="C13" s="51"/>
      <c r="D13" s="51"/>
      <c r="E13" s="52"/>
    </row>
    <row r="14" spans="1:5" x14ac:dyDescent="0.2">
      <c r="B14" s="50"/>
      <c r="C14" s="53" t="s">
        <v>68</v>
      </c>
      <c r="D14" s="54" t="s">
        <v>69</v>
      </c>
      <c r="E14" s="55"/>
    </row>
    <row r="15" spans="1:5" x14ac:dyDescent="0.2">
      <c r="B15" s="50"/>
      <c r="C15" s="53" t="s">
        <v>170</v>
      </c>
      <c r="D15" s="54" t="s">
        <v>171</v>
      </c>
      <c r="E15" s="55"/>
    </row>
    <row r="16" spans="1:5" x14ac:dyDescent="0.2">
      <c r="B16" s="50"/>
      <c r="C16" s="53" t="s">
        <v>70</v>
      </c>
      <c r="D16" s="57" t="s">
        <v>71</v>
      </c>
      <c r="E16" s="55"/>
    </row>
    <row r="17" spans="1:9" x14ac:dyDescent="0.2">
      <c r="B17" s="50"/>
      <c r="C17" s="53" t="s">
        <v>72</v>
      </c>
      <c r="D17" s="61">
        <v>1E-4</v>
      </c>
      <c r="E17" s="55"/>
    </row>
    <row r="18" spans="1:9" x14ac:dyDescent="0.2">
      <c r="B18" s="50"/>
      <c r="C18" s="53" t="s">
        <v>73</v>
      </c>
      <c r="D18" s="62">
        <v>-0.01</v>
      </c>
      <c r="E18" s="55"/>
    </row>
    <row r="19" spans="1:9" ht="12" thickBot="1" x14ac:dyDescent="0.25">
      <c r="B19" s="58"/>
      <c r="C19" s="59"/>
      <c r="D19" s="59"/>
      <c r="E19" s="60"/>
    </row>
    <row r="21" spans="1:9" s="18" customFormat="1" x14ac:dyDescent="0.2"/>
    <row r="22" spans="1:9" s="18" customFormat="1" x14ac:dyDescent="0.2">
      <c r="E22" s="193" t="s">
        <v>172</v>
      </c>
      <c r="F22" s="194" t="str">
        <f>PROPER(Currency)&amp;"HW_Volatility_Quote"</f>
        <v>HkdHW_Volatility_Quote</v>
      </c>
      <c r="I22" s="18" t="s">
        <v>176</v>
      </c>
    </row>
    <row r="23" spans="1:9" s="18" customFormat="1" x14ac:dyDescent="0.2">
      <c r="E23" s="193" t="s">
        <v>173</v>
      </c>
      <c r="F23" s="194" t="str">
        <f>PROPER(Currency)&amp;"HW_MeanReversion_Quote"</f>
        <v>HkdHW_MeanReversion_Quote</v>
      </c>
    </row>
    <row r="24" spans="1:9" s="18" customFormat="1" x14ac:dyDescent="0.2">
      <c r="E24" s="193" t="s">
        <v>174</v>
      </c>
      <c r="F24" s="194" t="str">
        <f>PROPER(Currency)&amp;FamilyName&amp;$G$24</f>
        <v>HkdHibor1M</v>
      </c>
      <c r="G24" s="195" t="s">
        <v>112</v>
      </c>
    </row>
    <row r="25" spans="1:9" s="18" customFormat="1" x14ac:dyDescent="0.2"/>
    <row r="26" spans="1:9" s="18" customFormat="1" ht="22.5" x14ac:dyDescent="0.2">
      <c r="A26" s="102"/>
      <c r="B26" s="20" t="s">
        <v>113</v>
      </c>
      <c r="C26" s="151" t="s">
        <v>114</v>
      </c>
      <c r="D26" s="151" t="s">
        <v>115</v>
      </c>
      <c r="E26" s="151" t="s">
        <v>175</v>
      </c>
      <c r="F26" s="22" t="str">
        <f>Currency&amp;"_020_Futures"&amp;G24&amp;"ConvAdj.xml"</f>
        <v>HKD_020_Futures1MConvAdj.xml</v>
      </c>
      <c r="G26" s="65">
        <f ca="1">IF(Serialize,_xll.ohObjectSave(G27:G146,SerializationPath&amp;F26,FileOverwrite,,Serialize),"---")</f>
        <v>120</v>
      </c>
      <c r="H26" s="24" t="str">
        <f ca="1">_xll.ohRangeRetrieveError(G26)</f>
        <v/>
      </c>
    </row>
    <row r="27" spans="1:9" s="18" customFormat="1" x14ac:dyDescent="0.2">
      <c r="A27" s="103"/>
      <c r="B27" s="104">
        <v>1</v>
      </c>
      <c r="C27" s="106" t="b">
        <v>0</v>
      </c>
      <c r="D27" s="106" t="str">
        <f t="array" ref="D27:D146">_xll.qlIMMNextCodes(_xll.qlSettingsEvaluationDate(Trigger)-1,$C27:$C146)</f>
        <v>X3</v>
      </c>
      <c r="E27" s="196" t="str">
        <f t="shared" ref="E27:E58" si="0">Currency&amp;"FUT"&amp;$G$24&amp;$D27&amp;QuoteSuffix</f>
        <v>HKDFUT1MX3_Quote</v>
      </c>
      <c r="F27" s="197" t="str">
        <f t="shared" ref="F27:F58" si="1">Currency&amp;"FUT"&amp;$G$24&amp;$D27&amp;"ConvAdj"&amp;QuoteSuffix</f>
        <v>HKDFUT1MX3ConvAdj_Quote</v>
      </c>
      <c r="G27" s="196" t="str">
        <f>_xll.qlFuturesConvAdjustmentQuote($F27,IborIndex,$D27,$E27,Volatility,MeanReversion,Permanent,Trigger,ObjectOverwrite)</f>
        <v>HKDFUT1MX3ConvAdj_Quote#0001</v>
      </c>
      <c r="H27" s="24" t="str">
        <f>_xll.ohRangeRetrieveError(G27)</f>
        <v/>
      </c>
    </row>
    <row r="28" spans="1:9" s="18" customFormat="1" x14ac:dyDescent="0.2">
      <c r="A28" s="103"/>
      <c r="B28" s="111">
        <v>2</v>
      </c>
      <c r="C28" s="107" t="b">
        <v>0</v>
      </c>
      <c r="D28" s="107" t="str">
        <v>Z3</v>
      </c>
      <c r="E28" s="196" t="str">
        <f t="shared" si="0"/>
        <v>HKDFUT1MZ3_Quote</v>
      </c>
      <c r="F28" s="197" t="str">
        <f t="shared" si="1"/>
        <v>HKDFUT1MZ3ConvAdj_Quote</v>
      </c>
      <c r="G28" s="196" t="str">
        <f>_xll.qlFuturesConvAdjustmentQuote($F28,IborIndex,$D28,$E28,Volatility,MeanReversion,Permanent,Trigger,ObjectOverwrite)</f>
        <v>HKDFUT1MZ3ConvAdj_Quote#0000</v>
      </c>
      <c r="H28" s="24" t="str">
        <f>_xll.ohRangeRetrieveError(G28)</f>
        <v/>
      </c>
    </row>
    <row r="29" spans="1:9" s="18" customFormat="1" x14ac:dyDescent="0.2">
      <c r="A29" s="103"/>
      <c r="B29" s="111">
        <v>3</v>
      </c>
      <c r="C29" s="107" t="b">
        <v>0</v>
      </c>
      <c r="D29" s="107" t="str">
        <v>F4</v>
      </c>
      <c r="E29" s="196" t="str">
        <f t="shared" si="0"/>
        <v>HKDFUT1MF4_Quote</v>
      </c>
      <c r="F29" s="197" t="str">
        <f t="shared" si="1"/>
        <v>HKDFUT1MF4ConvAdj_Quote</v>
      </c>
      <c r="G29" s="196" t="str">
        <f>_xll.qlFuturesConvAdjustmentQuote($F29,IborIndex,$D29,$E29,Volatility,MeanReversion,Permanent,Trigger,ObjectOverwrite)</f>
        <v>HKDFUT1MF4ConvAdj_Quote#0000</v>
      </c>
      <c r="H29" s="24" t="str">
        <f>_xll.ohRangeRetrieveError(G29)</f>
        <v/>
      </c>
    </row>
    <row r="30" spans="1:9" s="18" customFormat="1" x14ac:dyDescent="0.2">
      <c r="A30" s="103"/>
      <c r="B30" s="111">
        <v>4</v>
      </c>
      <c r="C30" s="107" t="b">
        <v>0</v>
      </c>
      <c r="D30" s="107" t="str">
        <v>G4</v>
      </c>
      <c r="E30" s="196" t="str">
        <f t="shared" si="0"/>
        <v>HKDFUT1MG4_Quote</v>
      </c>
      <c r="F30" s="197" t="str">
        <f t="shared" si="1"/>
        <v>HKDFUT1MG4ConvAdj_Quote</v>
      </c>
      <c r="G30" s="196" t="str">
        <f>_xll.qlFuturesConvAdjustmentQuote($F30,IborIndex,$D30,$E30,Volatility,MeanReversion,Permanent,Trigger,ObjectOverwrite)</f>
        <v>HKDFUT1MG4ConvAdj_Quote#0000</v>
      </c>
      <c r="H30" s="24" t="str">
        <f>_xll.ohRangeRetrieveError(G30)</f>
        <v/>
      </c>
    </row>
    <row r="31" spans="1:9" s="18" customFormat="1" x14ac:dyDescent="0.2">
      <c r="A31" s="103"/>
      <c r="B31" s="111">
        <v>5</v>
      </c>
      <c r="C31" s="107" t="b">
        <v>0</v>
      </c>
      <c r="D31" s="107" t="str">
        <v>H4</v>
      </c>
      <c r="E31" s="196" t="str">
        <f t="shared" si="0"/>
        <v>HKDFUT1MH4_Quote</v>
      </c>
      <c r="F31" s="197" t="str">
        <f t="shared" si="1"/>
        <v>HKDFUT1MH4ConvAdj_Quote</v>
      </c>
      <c r="G31" s="196" t="str">
        <f>_xll.qlFuturesConvAdjustmentQuote($F31,IborIndex,$D31,$E31,Volatility,MeanReversion,Permanent,Trigger,ObjectOverwrite)</f>
        <v>HKDFUT1MH4ConvAdj_Quote#0000</v>
      </c>
      <c r="H31" s="24" t="str">
        <f>_xll.ohRangeRetrieveError(G31)</f>
        <v/>
      </c>
    </row>
    <row r="32" spans="1:9" s="18" customFormat="1" x14ac:dyDescent="0.2">
      <c r="A32" s="103"/>
      <c r="B32" s="111">
        <v>6</v>
      </c>
      <c r="C32" s="107" t="b">
        <v>0</v>
      </c>
      <c r="D32" s="107" t="str">
        <v>J4</v>
      </c>
      <c r="E32" s="196" t="str">
        <f t="shared" si="0"/>
        <v>HKDFUT1MJ4_Quote</v>
      </c>
      <c r="F32" s="197" t="str">
        <f t="shared" si="1"/>
        <v>HKDFUT1MJ4ConvAdj_Quote</v>
      </c>
      <c r="G32" s="196" t="str">
        <f>_xll.qlFuturesConvAdjustmentQuote($F32,IborIndex,$D32,$E32,Volatility,MeanReversion,Permanent,Trigger,ObjectOverwrite)</f>
        <v>HKDFUT1MJ4ConvAdj_Quote#0000</v>
      </c>
      <c r="H32" s="24" t="str">
        <f>_xll.ohRangeRetrieveError(G32)</f>
        <v/>
      </c>
    </row>
    <row r="33" spans="1:8" s="18" customFormat="1" x14ac:dyDescent="0.2">
      <c r="A33" s="103"/>
      <c r="B33" s="111">
        <v>7</v>
      </c>
      <c r="C33" s="107" t="b">
        <v>0</v>
      </c>
      <c r="D33" s="107" t="str">
        <v>K4</v>
      </c>
      <c r="E33" s="196" t="str">
        <f t="shared" si="0"/>
        <v>HKDFUT1MK4_Quote</v>
      </c>
      <c r="F33" s="197" t="str">
        <f t="shared" si="1"/>
        <v>HKDFUT1MK4ConvAdj_Quote</v>
      </c>
      <c r="G33" s="196" t="str">
        <f>_xll.qlFuturesConvAdjustmentQuote($F33,IborIndex,$D33,$E33,Volatility,MeanReversion,Permanent,Trigger,ObjectOverwrite)</f>
        <v>HKDFUT1MK4ConvAdj_Quote#0000</v>
      </c>
      <c r="H33" s="24" t="str">
        <f>_xll.ohRangeRetrieveError(G33)</f>
        <v/>
      </c>
    </row>
    <row r="34" spans="1:8" s="18" customFormat="1" x14ac:dyDescent="0.2">
      <c r="A34" s="103"/>
      <c r="B34" s="111">
        <v>8</v>
      </c>
      <c r="C34" s="107" t="b">
        <v>0</v>
      </c>
      <c r="D34" s="107" t="str">
        <v>M4</v>
      </c>
      <c r="E34" s="196" t="str">
        <f t="shared" si="0"/>
        <v>HKDFUT1MM4_Quote</v>
      </c>
      <c r="F34" s="197" t="str">
        <f t="shared" si="1"/>
        <v>HKDFUT1MM4ConvAdj_Quote</v>
      </c>
      <c r="G34" s="196" t="str">
        <f>_xll.qlFuturesConvAdjustmentQuote($F34,IborIndex,$D34,$E34,Volatility,MeanReversion,Permanent,Trigger,ObjectOverwrite)</f>
        <v>HKDFUT1MM4ConvAdj_Quote#0000</v>
      </c>
      <c r="H34" s="24" t="str">
        <f>_xll.ohRangeRetrieveError(G34)</f>
        <v/>
      </c>
    </row>
    <row r="35" spans="1:8" s="18" customFormat="1" x14ac:dyDescent="0.2">
      <c r="A35" s="103"/>
      <c r="B35" s="111">
        <v>9</v>
      </c>
      <c r="C35" s="107" t="b">
        <v>0</v>
      </c>
      <c r="D35" s="107" t="str">
        <v>N4</v>
      </c>
      <c r="E35" s="196" t="str">
        <f t="shared" si="0"/>
        <v>HKDFUT1MN4_Quote</v>
      </c>
      <c r="F35" s="197" t="str">
        <f t="shared" si="1"/>
        <v>HKDFUT1MN4ConvAdj_Quote</v>
      </c>
      <c r="G35" s="196" t="str">
        <f>_xll.qlFuturesConvAdjustmentQuote($F35,IborIndex,$D35,$E35,Volatility,MeanReversion,Permanent,Trigger,ObjectOverwrite)</f>
        <v>HKDFUT1MN4ConvAdj_Quote#0000</v>
      </c>
      <c r="H35" s="24" t="str">
        <f>_xll.ohRangeRetrieveError(G35)</f>
        <v/>
      </c>
    </row>
    <row r="36" spans="1:8" s="18" customFormat="1" x14ac:dyDescent="0.2">
      <c r="A36" s="103"/>
      <c r="B36" s="111">
        <v>10</v>
      </c>
      <c r="C36" s="107" t="b">
        <v>0</v>
      </c>
      <c r="D36" s="107" t="str">
        <v>Q4</v>
      </c>
      <c r="E36" s="196" t="str">
        <f t="shared" si="0"/>
        <v>HKDFUT1MQ4_Quote</v>
      </c>
      <c r="F36" s="197" t="str">
        <f t="shared" si="1"/>
        <v>HKDFUT1MQ4ConvAdj_Quote</v>
      </c>
      <c r="G36" s="196" t="str">
        <f>_xll.qlFuturesConvAdjustmentQuote($F36,IborIndex,$D36,$E36,Volatility,MeanReversion,Permanent,Trigger,ObjectOverwrite)</f>
        <v>HKDFUT1MQ4ConvAdj_Quote#0000</v>
      </c>
      <c r="H36" s="24" t="str">
        <f>_xll.ohRangeRetrieveError(G36)</f>
        <v/>
      </c>
    </row>
    <row r="37" spans="1:8" s="18" customFormat="1" x14ac:dyDescent="0.2">
      <c r="A37" s="103"/>
      <c r="B37" s="111">
        <v>11</v>
      </c>
      <c r="C37" s="107" t="b">
        <v>0</v>
      </c>
      <c r="D37" s="107" t="str">
        <v>U4</v>
      </c>
      <c r="E37" s="196" t="str">
        <f t="shared" si="0"/>
        <v>HKDFUT1MU4_Quote</v>
      </c>
      <c r="F37" s="197" t="str">
        <f t="shared" si="1"/>
        <v>HKDFUT1MU4ConvAdj_Quote</v>
      </c>
      <c r="G37" s="196" t="str">
        <f>_xll.qlFuturesConvAdjustmentQuote($F37,IborIndex,$D37,$E37,Volatility,MeanReversion,Permanent,Trigger,ObjectOverwrite)</f>
        <v>HKDFUT1MU4ConvAdj_Quote#0000</v>
      </c>
      <c r="H37" s="24" t="str">
        <f>_xll.ohRangeRetrieveError(G37)</f>
        <v/>
      </c>
    </row>
    <row r="38" spans="1:8" s="18" customFormat="1" x14ac:dyDescent="0.2">
      <c r="A38" s="103"/>
      <c r="B38" s="111">
        <v>12</v>
      </c>
      <c r="C38" s="107" t="b">
        <v>0</v>
      </c>
      <c r="D38" s="107" t="str">
        <v>V4</v>
      </c>
      <c r="E38" s="196" t="str">
        <f t="shared" si="0"/>
        <v>HKDFUT1MV4_Quote</v>
      </c>
      <c r="F38" s="197" t="str">
        <f t="shared" si="1"/>
        <v>HKDFUT1MV4ConvAdj_Quote</v>
      </c>
      <c r="G38" s="196" t="str">
        <f>_xll.qlFuturesConvAdjustmentQuote($F38,IborIndex,$D38,$E38,Volatility,MeanReversion,Permanent,Trigger,ObjectOverwrite)</f>
        <v>HKDFUT1MV4ConvAdj_Quote#0000</v>
      </c>
      <c r="H38" s="24" t="str">
        <f>_xll.ohRangeRetrieveError(G38)</f>
        <v/>
      </c>
    </row>
    <row r="39" spans="1:8" s="18" customFormat="1" x14ac:dyDescent="0.2">
      <c r="A39" s="103"/>
      <c r="B39" s="111">
        <v>13</v>
      </c>
      <c r="C39" s="107" t="b">
        <v>0</v>
      </c>
      <c r="D39" s="107" t="str">
        <v>X4</v>
      </c>
      <c r="E39" s="196" t="str">
        <f t="shared" si="0"/>
        <v>HKDFUT1MX4_Quote</v>
      </c>
      <c r="F39" s="197" t="str">
        <f t="shared" si="1"/>
        <v>HKDFUT1MX4ConvAdj_Quote</v>
      </c>
      <c r="G39" s="196" t="str">
        <f>_xll.qlFuturesConvAdjustmentQuote($F39,IborIndex,$D39,$E39,Volatility,MeanReversion,Permanent,Trigger,ObjectOverwrite)</f>
        <v>HKDFUT1MX4ConvAdj_Quote#0000</v>
      </c>
      <c r="H39" s="24" t="str">
        <f>_xll.ohRangeRetrieveError(G39)</f>
        <v/>
      </c>
    </row>
    <row r="40" spans="1:8" s="18" customFormat="1" x14ac:dyDescent="0.2">
      <c r="A40" s="103"/>
      <c r="B40" s="111">
        <v>14</v>
      </c>
      <c r="C40" s="107" t="b">
        <v>0</v>
      </c>
      <c r="D40" s="107" t="str">
        <v>Z4</v>
      </c>
      <c r="E40" s="196" t="str">
        <f t="shared" si="0"/>
        <v>HKDFUT1MZ4_Quote</v>
      </c>
      <c r="F40" s="197" t="str">
        <f t="shared" si="1"/>
        <v>HKDFUT1MZ4ConvAdj_Quote</v>
      </c>
      <c r="G40" s="196" t="str">
        <f>_xll.qlFuturesConvAdjustmentQuote($F40,IborIndex,$D40,$E40,Volatility,MeanReversion,Permanent,Trigger,ObjectOverwrite)</f>
        <v>HKDFUT1MZ4ConvAdj_Quote#0000</v>
      </c>
      <c r="H40" s="24" t="str">
        <f>_xll.ohRangeRetrieveError(G40)</f>
        <v/>
      </c>
    </row>
    <row r="41" spans="1:8" s="18" customFormat="1" x14ac:dyDescent="0.2">
      <c r="A41" s="103"/>
      <c r="B41" s="111">
        <v>15</v>
      </c>
      <c r="C41" s="107" t="b">
        <v>0</v>
      </c>
      <c r="D41" s="107" t="str">
        <v>F5</v>
      </c>
      <c r="E41" s="196" t="str">
        <f t="shared" si="0"/>
        <v>HKDFUT1MF5_Quote</v>
      </c>
      <c r="F41" s="197" t="str">
        <f t="shared" si="1"/>
        <v>HKDFUT1MF5ConvAdj_Quote</v>
      </c>
      <c r="G41" s="196" t="str">
        <f>_xll.qlFuturesConvAdjustmentQuote($F41,IborIndex,$D41,$E41,Volatility,MeanReversion,Permanent,Trigger,ObjectOverwrite)</f>
        <v>HKDFUT1MF5ConvAdj_Quote#0000</v>
      </c>
      <c r="H41" s="24" t="str">
        <f>_xll.ohRangeRetrieveError(G41)</f>
        <v/>
      </c>
    </row>
    <row r="42" spans="1:8" s="18" customFormat="1" x14ac:dyDescent="0.2">
      <c r="A42" s="103"/>
      <c r="B42" s="111">
        <v>16</v>
      </c>
      <c r="C42" s="107" t="b">
        <v>0</v>
      </c>
      <c r="D42" s="107" t="str">
        <v>G5</v>
      </c>
      <c r="E42" s="196" t="str">
        <f t="shared" si="0"/>
        <v>HKDFUT1MG5_Quote</v>
      </c>
      <c r="F42" s="197" t="str">
        <f t="shared" si="1"/>
        <v>HKDFUT1MG5ConvAdj_Quote</v>
      </c>
      <c r="G42" s="196" t="str">
        <f>_xll.qlFuturesConvAdjustmentQuote($F42,IborIndex,$D42,$E42,Volatility,MeanReversion,Permanent,Trigger,ObjectOverwrite)</f>
        <v>HKDFUT1MG5ConvAdj_Quote#0000</v>
      </c>
      <c r="H42" s="24" t="str">
        <f>_xll.ohRangeRetrieveError(G42)</f>
        <v/>
      </c>
    </row>
    <row r="43" spans="1:8" s="18" customFormat="1" x14ac:dyDescent="0.2">
      <c r="A43" s="103"/>
      <c r="B43" s="111">
        <v>17</v>
      </c>
      <c r="C43" s="107" t="b">
        <v>0</v>
      </c>
      <c r="D43" s="107" t="str">
        <v>H5</v>
      </c>
      <c r="E43" s="196" t="str">
        <f t="shared" si="0"/>
        <v>HKDFUT1MH5_Quote</v>
      </c>
      <c r="F43" s="197" t="str">
        <f t="shared" si="1"/>
        <v>HKDFUT1MH5ConvAdj_Quote</v>
      </c>
      <c r="G43" s="196" t="str">
        <f>_xll.qlFuturesConvAdjustmentQuote($F43,IborIndex,$D43,$E43,Volatility,MeanReversion,Permanent,Trigger,ObjectOverwrite)</f>
        <v>HKDFUT1MH5ConvAdj_Quote#0000</v>
      </c>
      <c r="H43" s="24" t="str">
        <f>_xll.ohRangeRetrieveError(G43)</f>
        <v/>
      </c>
    </row>
    <row r="44" spans="1:8" s="18" customFormat="1" x14ac:dyDescent="0.2">
      <c r="A44" s="103"/>
      <c r="B44" s="111">
        <v>18</v>
      </c>
      <c r="C44" s="107" t="b">
        <v>0</v>
      </c>
      <c r="D44" s="107" t="str">
        <v>J5</v>
      </c>
      <c r="E44" s="196" t="str">
        <f t="shared" si="0"/>
        <v>HKDFUT1MJ5_Quote</v>
      </c>
      <c r="F44" s="197" t="str">
        <f t="shared" si="1"/>
        <v>HKDFUT1MJ5ConvAdj_Quote</v>
      </c>
      <c r="G44" s="196" t="str">
        <f>_xll.qlFuturesConvAdjustmentQuote($F44,IborIndex,$D44,$E44,Volatility,MeanReversion,Permanent,Trigger,ObjectOverwrite)</f>
        <v>HKDFUT1MJ5ConvAdj_Quote#0000</v>
      </c>
      <c r="H44" s="24" t="str">
        <f>_xll.ohRangeRetrieveError(G44)</f>
        <v/>
      </c>
    </row>
    <row r="45" spans="1:8" s="18" customFormat="1" x14ac:dyDescent="0.2">
      <c r="A45" s="103"/>
      <c r="B45" s="111">
        <v>19</v>
      </c>
      <c r="C45" s="107" t="b">
        <v>0</v>
      </c>
      <c r="D45" s="107" t="str">
        <v>K5</v>
      </c>
      <c r="E45" s="196" t="str">
        <f t="shared" si="0"/>
        <v>HKDFUT1MK5_Quote</v>
      </c>
      <c r="F45" s="197" t="str">
        <f t="shared" si="1"/>
        <v>HKDFUT1MK5ConvAdj_Quote</v>
      </c>
      <c r="G45" s="196" t="str">
        <f>_xll.qlFuturesConvAdjustmentQuote($F45,IborIndex,$D45,$E45,Volatility,MeanReversion,Permanent,Trigger,ObjectOverwrite)</f>
        <v>HKDFUT1MK5ConvAdj_Quote#0000</v>
      </c>
      <c r="H45" s="24" t="str">
        <f>_xll.ohRangeRetrieveError(G45)</f>
        <v/>
      </c>
    </row>
    <row r="46" spans="1:8" s="18" customFormat="1" x14ac:dyDescent="0.2">
      <c r="A46" s="103"/>
      <c r="B46" s="111">
        <v>20</v>
      </c>
      <c r="C46" s="107" t="b">
        <v>0</v>
      </c>
      <c r="D46" s="107" t="str">
        <v>M5</v>
      </c>
      <c r="E46" s="196" t="str">
        <f t="shared" si="0"/>
        <v>HKDFUT1MM5_Quote</v>
      </c>
      <c r="F46" s="197" t="str">
        <f t="shared" si="1"/>
        <v>HKDFUT1MM5ConvAdj_Quote</v>
      </c>
      <c r="G46" s="196" t="str">
        <f>_xll.qlFuturesConvAdjustmentQuote($F46,IborIndex,$D46,$E46,Volatility,MeanReversion,Permanent,Trigger,ObjectOverwrite)</f>
        <v>HKDFUT1MM5ConvAdj_Quote#0000</v>
      </c>
      <c r="H46" s="24" t="str">
        <f>_xll.ohRangeRetrieveError(G46)</f>
        <v/>
      </c>
    </row>
    <row r="47" spans="1:8" s="18" customFormat="1" x14ac:dyDescent="0.2">
      <c r="A47" s="103"/>
      <c r="B47" s="111">
        <v>21</v>
      </c>
      <c r="C47" s="107" t="b">
        <v>0</v>
      </c>
      <c r="D47" s="107" t="str">
        <v>N5</v>
      </c>
      <c r="E47" s="196" t="str">
        <f t="shared" si="0"/>
        <v>HKDFUT1MN5_Quote</v>
      </c>
      <c r="F47" s="197" t="str">
        <f t="shared" si="1"/>
        <v>HKDFUT1MN5ConvAdj_Quote</v>
      </c>
      <c r="G47" s="196" t="str">
        <f>_xll.qlFuturesConvAdjustmentQuote($F47,IborIndex,$D47,$E47,Volatility,MeanReversion,Permanent,Trigger,ObjectOverwrite)</f>
        <v>HKDFUT1MN5ConvAdj_Quote#0000</v>
      </c>
      <c r="H47" s="24" t="str">
        <f>_xll.ohRangeRetrieveError(G47)</f>
        <v/>
      </c>
    </row>
    <row r="48" spans="1:8" s="18" customFormat="1" x14ac:dyDescent="0.2">
      <c r="A48" s="103"/>
      <c r="B48" s="111">
        <v>22</v>
      </c>
      <c r="C48" s="107" t="b">
        <v>0</v>
      </c>
      <c r="D48" s="107" t="str">
        <v>Q5</v>
      </c>
      <c r="E48" s="196" t="str">
        <f t="shared" si="0"/>
        <v>HKDFUT1MQ5_Quote</v>
      </c>
      <c r="F48" s="197" t="str">
        <f t="shared" si="1"/>
        <v>HKDFUT1MQ5ConvAdj_Quote</v>
      </c>
      <c r="G48" s="196" t="str">
        <f>_xll.qlFuturesConvAdjustmentQuote($F48,IborIndex,$D48,$E48,Volatility,MeanReversion,Permanent,Trigger,ObjectOverwrite)</f>
        <v>HKDFUT1MQ5ConvAdj_Quote#0000</v>
      </c>
      <c r="H48" s="24" t="str">
        <f>_xll.ohRangeRetrieveError(G48)</f>
        <v/>
      </c>
    </row>
    <row r="49" spans="1:8" s="18" customFormat="1" x14ac:dyDescent="0.2">
      <c r="A49" s="103"/>
      <c r="B49" s="111">
        <v>23</v>
      </c>
      <c r="C49" s="107" t="b">
        <v>0</v>
      </c>
      <c r="D49" s="107" t="str">
        <v>U5</v>
      </c>
      <c r="E49" s="196" t="str">
        <f t="shared" si="0"/>
        <v>HKDFUT1MU5_Quote</v>
      </c>
      <c r="F49" s="197" t="str">
        <f t="shared" si="1"/>
        <v>HKDFUT1MU5ConvAdj_Quote</v>
      </c>
      <c r="G49" s="196" t="str">
        <f>_xll.qlFuturesConvAdjustmentQuote($F49,IborIndex,$D49,$E49,Volatility,MeanReversion,Permanent,Trigger,ObjectOverwrite)</f>
        <v>HKDFUT1MU5ConvAdj_Quote#0000</v>
      </c>
      <c r="H49" s="24" t="str">
        <f>_xll.ohRangeRetrieveError(G49)</f>
        <v/>
      </c>
    </row>
    <row r="50" spans="1:8" s="18" customFormat="1" x14ac:dyDescent="0.2">
      <c r="A50" s="103"/>
      <c r="B50" s="111">
        <v>24</v>
      </c>
      <c r="C50" s="107" t="b">
        <v>0</v>
      </c>
      <c r="D50" s="107" t="str">
        <v>V5</v>
      </c>
      <c r="E50" s="196" t="str">
        <f t="shared" si="0"/>
        <v>HKDFUT1MV5_Quote</v>
      </c>
      <c r="F50" s="197" t="str">
        <f t="shared" si="1"/>
        <v>HKDFUT1MV5ConvAdj_Quote</v>
      </c>
      <c r="G50" s="196" t="str">
        <f>_xll.qlFuturesConvAdjustmentQuote($F50,IborIndex,$D50,$E50,Volatility,MeanReversion,Permanent,Trigger,ObjectOverwrite)</f>
        <v>HKDFUT1MV5ConvAdj_Quote#0000</v>
      </c>
      <c r="H50" s="24" t="str">
        <f>_xll.ohRangeRetrieveError(G50)</f>
        <v/>
      </c>
    </row>
    <row r="51" spans="1:8" s="18" customFormat="1" x14ac:dyDescent="0.2">
      <c r="A51" s="103"/>
      <c r="B51" s="111">
        <v>25</v>
      </c>
      <c r="C51" s="107" t="b">
        <v>0</v>
      </c>
      <c r="D51" s="107" t="str">
        <v>X5</v>
      </c>
      <c r="E51" s="196" t="str">
        <f t="shared" si="0"/>
        <v>HKDFUT1MX5_Quote</v>
      </c>
      <c r="F51" s="197" t="str">
        <f t="shared" si="1"/>
        <v>HKDFUT1MX5ConvAdj_Quote</v>
      </c>
      <c r="G51" s="196" t="str">
        <f>_xll.qlFuturesConvAdjustmentQuote($F51,IborIndex,$D51,$E51,Volatility,MeanReversion,Permanent,Trigger,ObjectOverwrite)</f>
        <v>HKDFUT1MX5ConvAdj_Quote#0000</v>
      </c>
      <c r="H51" s="24" t="str">
        <f>_xll.ohRangeRetrieveError(G51)</f>
        <v/>
      </c>
    </row>
    <row r="52" spans="1:8" s="18" customFormat="1" x14ac:dyDescent="0.2">
      <c r="A52" s="103"/>
      <c r="B52" s="111">
        <v>26</v>
      </c>
      <c r="C52" s="107" t="b">
        <v>0</v>
      </c>
      <c r="D52" s="107" t="str">
        <v>Z5</v>
      </c>
      <c r="E52" s="196" t="str">
        <f t="shared" si="0"/>
        <v>HKDFUT1MZ5_Quote</v>
      </c>
      <c r="F52" s="197" t="str">
        <f t="shared" si="1"/>
        <v>HKDFUT1MZ5ConvAdj_Quote</v>
      </c>
      <c r="G52" s="196" t="str">
        <f>_xll.qlFuturesConvAdjustmentQuote($F52,IborIndex,$D52,$E52,Volatility,MeanReversion,Permanent,Trigger,ObjectOverwrite)</f>
        <v>HKDFUT1MZ5ConvAdj_Quote#0000</v>
      </c>
      <c r="H52" s="24" t="str">
        <f>_xll.ohRangeRetrieveError(G52)</f>
        <v/>
      </c>
    </row>
    <row r="53" spans="1:8" s="18" customFormat="1" x14ac:dyDescent="0.2">
      <c r="A53" s="103"/>
      <c r="B53" s="111">
        <v>27</v>
      </c>
      <c r="C53" s="107" t="b">
        <v>0</v>
      </c>
      <c r="D53" s="107" t="str">
        <v>F6</v>
      </c>
      <c r="E53" s="196" t="str">
        <f t="shared" si="0"/>
        <v>HKDFUT1MF6_Quote</v>
      </c>
      <c r="F53" s="197" t="str">
        <f t="shared" si="1"/>
        <v>HKDFUT1MF6ConvAdj_Quote</v>
      </c>
      <c r="G53" s="196" t="str">
        <f>_xll.qlFuturesConvAdjustmentQuote($F53,IborIndex,$D53,$E53,Volatility,MeanReversion,Permanent,Trigger,ObjectOverwrite)</f>
        <v>HKDFUT1MF6ConvAdj_Quote#0000</v>
      </c>
      <c r="H53" s="24" t="str">
        <f>_xll.ohRangeRetrieveError(G53)</f>
        <v/>
      </c>
    </row>
    <row r="54" spans="1:8" s="18" customFormat="1" x14ac:dyDescent="0.2">
      <c r="A54" s="103"/>
      <c r="B54" s="111">
        <v>28</v>
      </c>
      <c r="C54" s="107" t="b">
        <v>0</v>
      </c>
      <c r="D54" s="107" t="str">
        <v>G6</v>
      </c>
      <c r="E54" s="196" t="str">
        <f t="shared" si="0"/>
        <v>HKDFUT1MG6_Quote</v>
      </c>
      <c r="F54" s="197" t="str">
        <f t="shared" si="1"/>
        <v>HKDFUT1MG6ConvAdj_Quote</v>
      </c>
      <c r="G54" s="196" t="str">
        <f>_xll.qlFuturesConvAdjustmentQuote($F54,IborIndex,$D54,$E54,Volatility,MeanReversion,Permanent,Trigger,ObjectOverwrite)</f>
        <v>HKDFUT1MG6ConvAdj_Quote#0000</v>
      </c>
      <c r="H54" s="24" t="str">
        <f>_xll.ohRangeRetrieveError(G54)</f>
        <v/>
      </c>
    </row>
    <row r="55" spans="1:8" s="18" customFormat="1" x14ac:dyDescent="0.2">
      <c r="A55" s="103"/>
      <c r="B55" s="111">
        <v>29</v>
      </c>
      <c r="C55" s="107" t="b">
        <v>0</v>
      </c>
      <c r="D55" s="107" t="str">
        <v>H6</v>
      </c>
      <c r="E55" s="196" t="str">
        <f t="shared" si="0"/>
        <v>HKDFUT1MH6_Quote</v>
      </c>
      <c r="F55" s="197" t="str">
        <f t="shared" si="1"/>
        <v>HKDFUT1MH6ConvAdj_Quote</v>
      </c>
      <c r="G55" s="196" t="str">
        <f>_xll.qlFuturesConvAdjustmentQuote($F55,IborIndex,$D55,$E55,Volatility,MeanReversion,Permanent,Trigger,ObjectOverwrite)</f>
        <v>HKDFUT1MH6ConvAdj_Quote#0000</v>
      </c>
      <c r="H55" s="24" t="str">
        <f>_xll.ohRangeRetrieveError(G55)</f>
        <v/>
      </c>
    </row>
    <row r="56" spans="1:8" s="18" customFormat="1" x14ac:dyDescent="0.2">
      <c r="A56" s="103"/>
      <c r="B56" s="111">
        <v>30</v>
      </c>
      <c r="C56" s="107" t="b">
        <v>0</v>
      </c>
      <c r="D56" s="107" t="str">
        <v>J6</v>
      </c>
      <c r="E56" s="196" t="str">
        <f t="shared" si="0"/>
        <v>HKDFUT1MJ6_Quote</v>
      </c>
      <c r="F56" s="197" t="str">
        <f t="shared" si="1"/>
        <v>HKDFUT1MJ6ConvAdj_Quote</v>
      </c>
      <c r="G56" s="196" t="str">
        <f>_xll.qlFuturesConvAdjustmentQuote($F56,IborIndex,$D56,$E56,Volatility,MeanReversion,Permanent,Trigger,ObjectOverwrite)</f>
        <v>HKDFUT1MJ6ConvAdj_Quote#0000</v>
      </c>
      <c r="H56" s="24" t="str">
        <f>_xll.ohRangeRetrieveError(G56)</f>
        <v/>
      </c>
    </row>
    <row r="57" spans="1:8" s="18" customFormat="1" x14ac:dyDescent="0.2">
      <c r="A57" s="103"/>
      <c r="B57" s="111">
        <v>31</v>
      </c>
      <c r="C57" s="107" t="b">
        <v>0</v>
      </c>
      <c r="D57" s="107" t="str">
        <v>K6</v>
      </c>
      <c r="E57" s="196" t="str">
        <f t="shared" si="0"/>
        <v>HKDFUT1MK6_Quote</v>
      </c>
      <c r="F57" s="197" t="str">
        <f t="shared" si="1"/>
        <v>HKDFUT1MK6ConvAdj_Quote</v>
      </c>
      <c r="G57" s="196" t="str">
        <f>_xll.qlFuturesConvAdjustmentQuote($F57,IborIndex,$D57,$E57,Volatility,MeanReversion,Permanent,Trigger,ObjectOverwrite)</f>
        <v>HKDFUT1MK6ConvAdj_Quote#0000</v>
      </c>
      <c r="H57" s="24" t="str">
        <f>_xll.ohRangeRetrieveError(G57)</f>
        <v/>
      </c>
    </row>
    <row r="58" spans="1:8" s="18" customFormat="1" x14ac:dyDescent="0.2">
      <c r="A58" s="103"/>
      <c r="B58" s="111">
        <v>32</v>
      </c>
      <c r="C58" s="107" t="b">
        <v>0</v>
      </c>
      <c r="D58" s="107" t="str">
        <v>M6</v>
      </c>
      <c r="E58" s="196" t="str">
        <f t="shared" si="0"/>
        <v>HKDFUT1MM6_Quote</v>
      </c>
      <c r="F58" s="197" t="str">
        <f t="shared" si="1"/>
        <v>HKDFUT1MM6ConvAdj_Quote</v>
      </c>
      <c r="G58" s="196" t="str">
        <f>_xll.qlFuturesConvAdjustmentQuote($F58,IborIndex,$D58,$E58,Volatility,MeanReversion,Permanent,Trigger,ObjectOverwrite)</f>
        <v>HKDFUT1MM6ConvAdj_Quote#0000</v>
      </c>
      <c r="H58" s="24" t="str">
        <f>_xll.ohRangeRetrieveError(G58)</f>
        <v/>
      </c>
    </row>
    <row r="59" spans="1:8" s="18" customFormat="1" x14ac:dyDescent="0.2">
      <c r="A59" s="103"/>
      <c r="B59" s="111">
        <v>33</v>
      </c>
      <c r="C59" s="107" t="b">
        <v>0</v>
      </c>
      <c r="D59" s="107" t="str">
        <v>N6</v>
      </c>
      <c r="E59" s="196" t="str">
        <f t="shared" ref="E59:E90" si="2">Currency&amp;"FUT"&amp;$G$24&amp;$D59&amp;QuoteSuffix</f>
        <v>HKDFUT1MN6_Quote</v>
      </c>
      <c r="F59" s="197" t="str">
        <f t="shared" ref="F59:F90" si="3">Currency&amp;"FUT"&amp;$G$24&amp;$D59&amp;"ConvAdj"&amp;QuoteSuffix</f>
        <v>HKDFUT1MN6ConvAdj_Quote</v>
      </c>
      <c r="G59" s="196" t="str">
        <f>_xll.qlFuturesConvAdjustmentQuote($F59,IborIndex,$D59,$E59,Volatility,MeanReversion,Permanent,Trigger,ObjectOverwrite)</f>
        <v>HKDFUT1MN6ConvAdj_Quote#0000</v>
      </c>
      <c r="H59" s="24" t="str">
        <f>_xll.ohRangeRetrieveError(G59)</f>
        <v/>
      </c>
    </row>
    <row r="60" spans="1:8" s="18" customFormat="1" x14ac:dyDescent="0.2">
      <c r="A60" s="103"/>
      <c r="B60" s="111">
        <v>34</v>
      </c>
      <c r="C60" s="107" t="b">
        <v>0</v>
      </c>
      <c r="D60" s="107" t="str">
        <v>Q6</v>
      </c>
      <c r="E60" s="196" t="str">
        <f t="shared" si="2"/>
        <v>HKDFUT1MQ6_Quote</v>
      </c>
      <c r="F60" s="197" t="str">
        <f t="shared" si="3"/>
        <v>HKDFUT1MQ6ConvAdj_Quote</v>
      </c>
      <c r="G60" s="196" t="str">
        <f>_xll.qlFuturesConvAdjustmentQuote($F60,IborIndex,$D60,$E60,Volatility,MeanReversion,Permanent,Trigger,ObjectOverwrite)</f>
        <v>HKDFUT1MQ6ConvAdj_Quote#0000</v>
      </c>
      <c r="H60" s="24" t="str">
        <f>_xll.ohRangeRetrieveError(G60)</f>
        <v/>
      </c>
    </row>
    <row r="61" spans="1:8" s="18" customFormat="1" x14ac:dyDescent="0.2">
      <c r="A61" s="103"/>
      <c r="B61" s="111">
        <v>35</v>
      </c>
      <c r="C61" s="107" t="b">
        <v>0</v>
      </c>
      <c r="D61" s="107" t="str">
        <v>U6</v>
      </c>
      <c r="E61" s="196" t="str">
        <f t="shared" si="2"/>
        <v>HKDFUT1MU6_Quote</v>
      </c>
      <c r="F61" s="197" t="str">
        <f t="shared" si="3"/>
        <v>HKDFUT1MU6ConvAdj_Quote</v>
      </c>
      <c r="G61" s="196" t="str">
        <f>_xll.qlFuturesConvAdjustmentQuote($F61,IborIndex,$D61,$E61,Volatility,MeanReversion,Permanent,Trigger,ObjectOverwrite)</f>
        <v>HKDFUT1MU6ConvAdj_Quote#0000</v>
      </c>
      <c r="H61" s="24" t="str">
        <f>_xll.ohRangeRetrieveError(G61)</f>
        <v/>
      </c>
    </row>
    <row r="62" spans="1:8" s="18" customFormat="1" x14ac:dyDescent="0.2">
      <c r="A62" s="103"/>
      <c r="B62" s="111">
        <v>36</v>
      </c>
      <c r="C62" s="107" t="b">
        <v>0</v>
      </c>
      <c r="D62" s="107" t="str">
        <v>V6</v>
      </c>
      <c r="E62" s="196" t="str">
        <f t="shared" si="2"/>
        <v>HKDFUT1MV6_Quote</v>
      </c>
      <c r="F62" s="197" t="str">
        <f t="shared" si="3"/>
        <v>HKDFUT1MV6ConvAdj_Quote</v>
      </c>
      <c r="G62" s="196" t="str">
        <f>_xll.qlFuturesConvAdjustmentQuote($F62,IborIndex,$D62,$E62,Volatility,MeanReversion,Permanent,Trigger,ObjectOverwrite)</f>
        <v>HKDFUT1MV6ConvAdj_Quote#0000</v>
      </c>
      <c r="H62" s="24" t="str">
        <f>_xll.ohRangeRetrieveError(G62)</f>
        <v/>
      </c>
    </row>
    <row r="63" spans="1:8" s="18" customFormat="1" x14ac:dyDescent="0.2">
      <c r="A63" s="103"/>
      <c r="B63" s="111">
        <v>37</v>
      </c>
      <c r="C63" s="107" t="b">
        <v>0</v>
      </c>
      <c r="D63" s="107" t="str">
        <v>X6</v>
      </c>
      <c r="E63" s="196" t="str">
        <f t="shared" si="2"/>
        <v>HKDFUT1MX6_Quote</v>
      </c>
      <c r="F63" s="197" t="str">
        <f t="shared" si="3"/>
        <v>HKDFUT1MX6ConvAdj_Quote</v>
      </c>
      <c r="G63" s="196" t="str">
        <f>_xll.qlFuturesConvAdjustmentQuote($F63,IborIndex,$D63,$E63,Volatility,MeanReversion,Permanent,Trigger,ObjectOverwrite)</f>
        <v>HKDFUT1MX6ConvAdj_Quote#0000</v>
      </c>
      <c r="H63" s="24" t="str">
        <f>_xll.ohRangeRetrieveError(G63)</f>
        <v/>
      </c>
    </row>
    <row r="64" spans="1:8" s="18" customFormat="1" x14ac:dyDescent="0.2">
      <c r="A64" s="103"/>
      <c r="B64" s="111">
        <v>38</v>
      </c>
      <c r="C64" s="107" t="b">
        <v>0</v>
      </c>
      <c r="D64" s="107" t="str">
        <v>Z6</v>
      </c>
      <c r="E64" s="196" t="str">
        <f t="shared" si="2"/>
        <v>HKDFUT1MZ6_Quote</v>
      </c>
      <c r="F64" s="197" t="str">
        <f t="shared" si="3"/>
        <v>HKDFUT1MZ6ConvAdj_Quote</v>
      </c>
      <c r="G64" s="196" t="str">
        <f>_xll.qlFuturesConvAdjustmentQuote($F64,IborIndex,$D64,$E64,Volatility,MeanReversion,Permanent,Trigger,ObjectOverwrite)</f>
        <v>HKDFUT1MZ6ConvAdj_Quote#0000</v>
      </c>
      <c r="H64" s="24" t="str">
        <f>_xll.ohRangeRetrieveError(G64)</f>
        <v/>
      </c>
    </row>
    <row r="65" spans="1:8" s="18" customFormat="1" x14ac:dyDescent="0.2">
      <c r="A65" s="103"/>
      <c r="B65" s="111">
        <v>39</v>
      </c>
      <c r="C65" s="107" t="b">
        <v>0</v>
      </c>
      <c r="D65" s="107" t="str">
        <v>F7</v>
      </c>
      <c r="E65" s="196" t="str">
        <f t="shared" si="2"/>
        <v>HKDFUT1MF7_Quote</v>
      </c>
      <c r="F65" s="197" t="str">
        <f t="shared" si="3"/>
        <v>HKDFUT1MF7ConvAdj_Quote</v>
      </c>
      <c r="G65" s="196" t="str">
        <f>_xll.qlFuturesConvAdjustmentQuote($F65,IborIndex,$D65,$E65,Volatility,MeanReversion,Permanent,Trigger,ObjectOverwrite)</f>
        <v>HKDFUT1MF7ConvAdj_Quote#0000</v>
      </c>
      <c r="H65" s="24" t="str">
        <f>_xll.ohRangeRetrieveError(G65)</f>
        <v/>
      </c>
    </row>
    <row r="66" spans="1:8" s="18" customFormat="1" x14ac:dyDescent="0.2">
      <c r="A66" s="103"/>
      <c r="B66" s="111">
        <v>40</v>
      </c>
      <c r="C66" s="107" t="b">
        <v>0</v>
      </c>
      <c r="D66" s="107" t="str">
        <v>G7</v>
      </c>
      <c r="E66" s="196" t="str">
        <f t="shared" si="2"/>
        <v>HKDFUT1MG7_Quote</v>
      </c>
      <c r="F66" s="197" t="str">
        <f t="shared" si="3"/>
        <v>HKDFUT1MG7ConvAdj_Quote</v>
      </c>
      <c r="G66" s="196" t="str">
        <f>_xll.qlFuturesConvAdjustmentQuote($F66,IborIndex,$D66,$E66,Volatility,MeanReversion,Permanent,Trigger,ObjectOverwrite)</f>
        <v>HKDFUT1MG7ConvAdj_Quote#0000</v>
      </c>
      <c r="H66" s="24" t="str">
        <f>_xll.ohRangeRetrieveError(G66)</f>
        <v/>
      </c>
    </row>
    <row r="67" spans="1:8" s="18" customFormat="1" x14ac:dyDescent="0.2">
      <c r="A67" s="103"/>
      <c r="B67" s="111">
        <v>41</v>
      </c>
      <c r="C67" s="107" t="b">
        <v>0</v>
      </c>
      <c r="D67" s="107" t="str">
        <v>H7</v>
      </c>
      <c r="E67" s="196" t="str">
        <f t="shared" si="2"/>
        <v>HKDFUT1MH7_Quote</v>
      </c>
      <c r="F67" s="197" t="str">
        <f t="shared" si="3"/>
        <v>HKDFUT1MH7ConvAdj_Quote</v>
      </c>
      <c r="G67" s="196" t="str">
        <f>_xll.qlFuturesConvAdjustmentQuote($F67,IborIndex,$D67,$E67,Volatility,MeanReversion,Permanent,Trigger,ObjectOverwrite)</f>
        <v>HKDFUT1MH7ConvAdj_Quote#0000</v>
      </c>
      <c r="H67" s="24" t="str">
        <f>_xll.ohRangeRetrieveError(G67)</f>
        <v/>
      </c>
    </row>
    <row r="68" spans="1:8" s="18" customFormat="1" x14ac:dyDescent="0.2">
      <c r="A68" s="103"/>
      <c r="B68" s="111">
        <v>42</v>
      </c>
      <c r="C68" s="107" t="b">
        <v>0</v>
      </c>
      <c r="D68" s="107" t="str">
        <v>J7</v>
      </c>
      <c r="E68" s="196" t="str">
        <f t="shared" si="2"/>
        <v>HKDFUT1MJ7_Quote</v>
      </c>
      <c r="F68" s="197" t="str">
        <f t="shared" si="3"/>
        <v>HKDFUT1MJ7ConvAdj_Quote</v>
      </c>
      <c r="G68" s="196" t="str">
        <f>_xll.qlFuturesConvAdjustmentQuote($F68,IborIndex,$D68,$E68,Volatility,MeanReversion,Permanent,Trigger,ObjectOverwrite)</f>
        <v>HKDFUT1MJ7ConvAdj_Quote#0000</v>
      </c>
      <c r="H68" s="24" t="str">
        <f>_xll.ohRangeRetrieveError(G68)</f>
        <v/>
      </c>
    </row>
    <row r="69" spans="1:8" s="18" customFormat="1" x14ac:dyDescent="0.2">
      <c r="A69" s="103"/>
      <c r="B69" s="111">
        <v>43</v>
      </c>
      <c r="C69" s="107" t="b">
        <v>0</v>
      </c>
      <c r="D69" s="107" t="str">
        <v>K7</v>
      </c>
      <c r="E69" s="196" t="str">
        <f t="shared" si="2"/>
        <v>HKDFUT1MK7_Quote</v>
      </c>
      <c r="F69" s="197" t="str">
        <f t="shared" si="3"/>
        <v>HKDFUT1MK7ConvAdj_Quote</v>
      </c>
      <c r="G69" s="196" t="str">
        <f>_xll.qlFuturesConvAdjustmentQuote($F69,IborIndex,$D69,$E69,Volatility,MeanReversion,Permanent,Trigger,ObjectOverwrite)</f>
        <v>HKDFUT1MK7ConvAdj_Quote#0000</v>
      </c>
      <c r="H69" s="24" t="str">
        <f>_xll.ohRangeRetrieveError(G69)</f>
        <v/>
      </c>
    </row>
    <row r="70" spans="1:8" s="18" customFormat="1" x14ac:dyDescent="0.2">
      <c r="A70" s="103"/>
      <c r="B70" s="111">
        <v>44</v>
      </c>
      <c r="C70" s="107" t="b">
        <v>0</v>
      </c>
      <c r="D70" s="107" t="str">
        <v>M7</v>
      </c>
      <c r="E70" s="196" t="str">
        <f t="shared" si="2"/>
        <v>HKDFUT1MM7_Quote</v>
      </c>
      <c r="F70" s="197" t="str">
        <f t="shared" si="3"/>
        <v>HKDFUT1MM7ConvAdj_Quote</v>
      </c>
      <c r="G70" s="196" t="str">
        <f>_xll.qlFuturesConvAdjustmentQuote($F70,IborIndex,$D70,$E70,Volatility,MeanReversion,Permanent,Trigger,ObjectOverwrite)</f>
        <v>HKDFUT1MM7ConvAdj_Quote#0000</v>
      </c>
      <c r="H70" s="24" t="str">
        <f>_xll.ohRangeRetrieveError(G70)</f>
        <v/>
      </c>
    </row>
    <row r="71" spans="1:8" s="18" customFormat="1" x14ac:dyDescent="0.2">
      <c r="A71" s="103"/>
      <c r="B71" s="111">
        <v>45</v>
      </c>
      <c r="C71" s="107" t="b">
        <v>0</v>
      </c>
      <c r="D71" s="107" t="str">
        <v>N7</v>
      </c>
      <c r="E71" s="196" t="str">
        <f t="shared" si="2"/>
        <v>HKDFUT1MN7_Quote</v>
      </c>
      <c r="F71" s="197" t="str">
        <f t="shared" si="3"/>
        <v>HKDFUT1MN7ConvAdj_Quote</v>
      </c>
      <c r="G71" s="196" t="str">
        <f>_xll.qlFuturesConvAdjustmentQuote($F71,IborIndex,$D71,$E71,Volatility,MeanReversion,Permanent,Trigger,ObjectOverwrite)</f>
        <v>HKDFUT1MN7ConvAdj_Quote#0000</v>
      </c>
      <c r="H71" s="24" t="str">
        <f>_xll.ohRangeRetrieveError(G71)</f>
        <v/>
      </c>
    </row>
    <row r="72" spans="1:8" s="18" customFormat="1" x14ac:dyDescent="0.2">
      <c r="A72" s="103"/>
      <c r="B72" s="111">
        <v>46</v>
      </c>
      <c r="C72" s="107" t="b">
        <v>0</v>
      </c>
      <c r="D72" s="107" t="str">
        <v>Q7</v>
      </c>
      <c r="E72" s="196" t="str">
        <f t="shared" si="2"/>
        <v>HKDFUT1MQ7_Quote</v>
      </c>
      <c r="F72" s="197" t="str">
        <f t="shared" si="3"/>
        <v>HKDFUT1MQ7ConvAdj_Quote</v>
      </c>
      <c r="G72" s="196" t="str">
        <f>_xll.qlFuturesConvAdjustmentQuote($F72,IborIndex,$D72,$E72,Volatility,MeanReversion,Permanent,Trigger,ObjectOverwrite)</f>
        <v>HKDFUT1MQ7ConvAdj_Quote#0000</v>
      </c>
      <c r="H72" s="24" t="str">
        <f>_xll.ohRangeRetrieveError(G72)</f>
        <v/>
      </c>
    </row>
    <row r="73" spans="1:8" s="18" customFormat="1" x14ac:dyDescent="0.2">
      <c r="A73" s="103"/>
      <c r="B73" s="111">
        <v>47</v>
      </c>
      <c r="C73" s="107" t="b">
        <v>0</v>
      </c>
      <c r="D73" s="107" t="str">
        <v>U7</v>
      </c>
      <c r="E73" s="196" t="str">
        <f t="shared" si="2"/>
        <v>HKDFUT1MU7_Quote</v>
      </c>
      <c r="F73" s="197" t="str">
        <f t="shared" si="3"/>
        <v>HKDFUT1MU7ConvAdj_Quote</v>
      </c>
      <c r="G73" s="196" t="str">
        <f>_xll.qlFuturesConvAdjustmentQuote($F73,IborIndex,$D73,$E73,Volatility,MeanReversion,Permanent,Trigger,ObjectOverwrite)</f>
        <v>HKDFUT1MU7ConvAdj_Quote#0000</v>
      </c>
      <c r="H73" s="24" t="str">
        <f>_xll.ohRangeRetrieveError(G73)</f>
        <v/>
      </c>
    </row>
    <row r="74" spans="1:8" s="18" customFormat="1" x14ac:dyDescent="0.2">
      <c r="A74" s="103"/>
      <c r="B74" s="111">
        <v>48</v>
      </c>
      <c r="C74" s="107" t="b">
        <v>0</v>
      </c>
      <c r="D74" s="107" t="str">
        <v>V7</v>
      </c>
      <c r="E74" s="196" t="str">
        <f t="shared" si="2"/>
        <v>HKDFUT1MV7_Quote</v>
      </c>
      <c r="F74" s="197" t="str">
        <f t="shared" si="3"/>
        <v>HKDFUT1MV7ConvAdj_Quote</v>
      </c>
      <c r="G74" s="196" t="str">
        <f>_xll.qlFuturesConvAdjustmentQuote($F74,IborIndex,$D74,$E74,Volatility,MeanReversion,Permanent,Trigger,ObjectOverwrite)</f>
        <v>HKDFUT1MV7ConvAdj_Quote#0000</v>
      </c>
      <c r="H74" s="24" t="str">
        <f>_xll.ohRangeRetrieveError(G74)</f>
        <v/>
      </c>
    </row>
    <row r="75" spans="1:8" s="18" customFormat="1" x14ac:dyDescent="0.2">
      <c r="A75" s="103"/>
      <c r="B75" s="111">
        <v>49</v>
      </c>
      <c r="C75" s="107" t="b">
        <v>0</v>
      </c>
      <c r="D75" s="107" t="str">
        <v>X7</v>
      </c>
      <c r="E75" s="196" t="str">
        <f t="shared" si="2"/>
        <v>HKDFUT1MX7_Quote</v>
      </c>
      <c r="F75" s="197" t="str">
        <f t="shared" si="3"/>
        <v>HKDFUT1MX7ConvAdj_Quote</v>
      </c>
      <c r="G75" s="196" t="str">
        <f>_xll.qlFuturesConvAdjustmentQuote($F75,IborIndex,$D75,$E75,Volatility,MeanReversion,Permanent,Trigger,ObjectOverwrite)</f>
        <v>HKDFUT1MX7ConvAdj_Quote#0000</v>
      </c>
      <c r="H75" s="24" t="str">
        <f>_xll.ohRangeRetrieveError(G75)</f>
        <v/>
      </c>
    </row>
    <row r="76" spans="1:8" s="18" customFormat="1" x14ac:dyDescent="0.2">
      <c r="A76" s="103"/>
      <c r="B76" s="111">
        <v>50</v>
      </c>
      <c r="C76" s="107" t="b">
        <v>0</v>
      </c>
      <c r="D76" s="107" t="str">
        <v>Z7</v>
      </c>
      <c r="E76" s="196" t="str">
        <f t="shared" si="2"/>
        <v>HKDFUT1MZ7_Quote</v>
      </c>
      <c r="F76" s="197" t="str">
        <f t="shared" si="3"/>
        <v>HKDFUT1MZ7ConvAdj_Quote</v>
      </c>
      <c r="G76" s="196" t="str">
        <f>_xll.qlFuturesConvAdjustmentQuote($F76,IborIndex,$D76,$E76,Volatility,MeanReversion,Permanent,Trigger,ObjectOverwrite)</f>
        <v>HKDFUT1MZ7ConvAdj_Quote#0000</v>
      </c>
      <c r="H76" s="24" t="str">
        <f>_xll.ohRangeRetrieveError(G76)</f>
        <v/>
      </c>
    </row>
    <row r="77" spans="1:8" s="18" customFormat="1" x14ac:dyDescent="0.2">
      <c r="A77" s="103"/>
      <c r="B77" s="111">
        <v>51</v>
      </c>
      <c r="C77" s="107" t="b">
        <v>0</v>
      </c>
      <c r="D77" s="107" t="str">
        <v>F8</v>
      </c>
      <c r="E77" s="196" t="str">
        <f t="shared" si="2"/>
        <v>HKDFUT1MF8_Quote</v>
      </c>
      <c r="F77" s="197" t="str">
        <f t="shared" si="3"/>
        <v>HKDFUT1MF8ConvAdj_Quote</v>
      </c>
      <c r="G77" s="196" t="str">
        <f>_xll.qlFuturesConvAdjustmentQuote($F77,IborIndex,$D77,$E77,Volatility,MeanReversion,Permanent,Trigger,ObjectOverwrite)</f>
        <v>HKDFUT1MF8ConvAdj_Quote#0000</v>
      </c>
      <c r="H77" s="24" t="str">
        <f>_xll.ohRangeRetrieveError(G77)</f>
        <v/>
      </c>
    </row>
    <row r="78" spans="1:8" s="18" customFormat="1" x14ac:dyDescent="0.2">
      <c r="A78" s="103"/>
      <c r="B78" s="111">
        <v>52</v>
      </c>
      <c r="C78" s="107" t="b">
        <v>0</v>
      </c>
      <c r="D78" s="107" t="str">
        <v>G8</v>
      </c>
      <c r="E78" s="196" t="str">
        <f t="shared" si="2"/>
        <v>HKDFUT1MG8_Quote</v>
      </c>
      <c r="F78" s="197" t="str">
        <f t="shared" si="3"/>
        <v>HKDFUT1MG8ConvAdj_Quote</v>
      </c>
      <c r="G78" s="196" t="str">
        <f>_xll.qlFuturesConvAdjustmentQuote($F78,IborIndex,$D78,$E78,Volatility,MeanReversion,Permanent,Trigger,ObjectOverwrite)</f>
        <v>HKDFUT1MG8ConvAdj_Quote#0000</v>
      </c>
      <c r="H78" s="24" t="str">
        <f>_xll.ohRangeRetrieveError(G78)</f>
        <v/>
      </c>
    </row>
    <row r="79" spans="1:8" s="18" customFormat="1" x14ac:dyDescent="0.2">
      <c r="A79" s="103"/>
      <c r="B79" s="111">
        <v>53</v>
      </c>
      <c r="C79" s="107" t="b">
        <v>0</v>
      </c>
      <c r="D79" s="107" t="str">
        <v>H8</v>
      </c>
      <c r="E79" s="196" t="str">
        <f t="shared" si="2"/>
        <v>HKDFUT1MH8_Quote</v>
      </c>
      <c r="F79" s="197" t="str">
        <f t="shared" si="3"/>
        <v>HKDFUT1MH8ConvAdj_Quote</v>
      </c>
      <c r="G79" s="196" t="str">
        <f>_xll.qlFuturesConvAdjustmentQuote($F79,IborIndex,$D79,$E79,Volatility,MeanReversion,Permanent,Trigger,ObjectOverwrite)</f>
        <v>HKDFUT1MH8ConvAdj_Quote#0000</v>
      </c>
      <c r="H79" s="24" t="str">
        <f>_xll.ohRangeRetrieveError(G79)</f>
        <v/>
      </c>
    </row>
    <row r="80" spans="1:8" s="18" customFormat="1" x14ac:dyDescent="0.2">
      <c r="A80" s="103"/>
      <c r="B80" s="111">
        <v>54</v>
      </c>
      <c r="C80" s="107" t="b">
        <v>0</v>
      </c>
      <c r="D80" s="107" t="str">
        <v>J8</v>
      </c>
      <c r="E80" s="196" t="str">
        <f t="shared" si="2"/>
        <v>HKDFUT1MJ8_Quote</v>
      </c>
      <c r="F80" s="197" t="str">
        <f t="shared" si="3"/>
        <v>HKDFUT1MJ8ConvAdj_Quote</v>
      </c>
      <c r="G80" s="196" t="str">
        <f>_xll.qlFuturesConvAdjustmentQuote($F80,IborIndex,$D80,$E80,Volatility,MeanReversion,Permanent,Trigger,ObjectOverwrite)</f>
        <v>HKDFUT1MJ8ConvAdj_Quote#0000</v>
      </c>
      <c r="H80" s="24" t="str">
        <f>_xll.ohRangeRetrieveError(G80)</f>
        <v/>
      </c>
    </row>
    <row r="81" spans="1:8" s="18" customFormat="1" x14ac:dyDescent="0.2">
      <c r="A81" s="103"/>
      <c r="B81" s="111">
        <v>55</v>
      </c>
      <c r="C81" s="107" t="b">
        <v>0</v>
      </c>
      <c r="D81" s="107" t="str">
        <v>K8</v>
      </c>
      <c r="E81" s="196" t="str">
        <f t="shared" si="2"/>
        <v>HKDFUT1MK8_Quote</v>
      </c>
      <c r="F81" s="197" t="str">
        <f t="shared" si="3"/>
        <v>HKDFUT1MK8ConvAdj_Quote</v>
      </c>
      <c r="G81" s="196" t="str">
        <f>_xll.qlFuturesConvAdjustmentQuote($F81,IborIndex,$D81,$E81,Volatility,MeanReversion,Permanent,Trigger,ObjectOverwrite)</f>
        <v>HKDFUT1MK8ConvAdj_Quote#0000</v>
      </c>
      <c r="H81" s="24" t="str">
        <f>_xll.ohRangeRetrieveError(G81)</f>
        <v/>
      </c>
    </row>
    <row r="82" spans="1:8" s="18" customFormat="1" x14ac:dyDescent="0.2">
      <c r="A82" s="103"/>
      <c r="B82" s="111">
        <v>56</v>
      </c>
      <c r="C82" s="107" t="b">
        <v>0</v>
      </c>
      <c r="D82" s="107" t="str">
        <v>M8</v>
      </c>
      <c r="E82" s="196" t="str">
        <f t="shared" si="2"/>
        <v>HKDFUT1MM8_Quote</v>
      </c>
      <c r="F82" s="197" t="str">
        <f t="shared" si="3"/>
        <v>HKDFUT1MM8ConvAdj_Quote</v>
      </c>
      <c r="G82" s="196" t="str">
        <f>_xll.qlFuturesConvAdjustmentQuote($F82,IborIndex,$D82,$E82,Volatility,MeanReversion,Permanent,Trigger,ObjectOverwrite)</f>
        <v>HKDFUT1MM8ConvAdj_Quote#0000</v>
      </c>
      <c r="H82" s="24" t="str">
        <f>_xll.ohRangeRetrieveError(G82)</f>
        <v/>
      </c>
    </row>
    <row r="83" spans="1:8" s="18" customFormat="1" x14ac:dyDescent="0.2">
      <c r="A83" s="103"/>
      <c r="B83" s="111">
        <v>57</v>
      </c>
      <c r="C83" s="107" t="b">
        <v>0</v>
      </c>
      <c r="D83" s="107" t="str">
        <v>N8</v>
      </c>
      <c r="E83" s="196" t="str">
        <f t="shared" si="2"/>
        <v>HKDFUT1MN8_Quote</v>
      </c>
      <c r="F83" s="197" t="str">
        <f t="shared" si="3"/>
        <v>HKDFUT1MN8ConvAdj_Quote</v>
      </c>
      <c r="G83" s="196" t="str">
        <f>_xll.qlFuturesConvAdjustmentQuote($F83,IborIndex,$D83,$E83,Volatility,MeanReversion,Permanent,Trigger,ObjectOverwrite)</f>
        <v>HKDFUT1MN8ConvAdj_Quote#0000</v>
      </c>
      <c r="H83" s="24" t="str">
        <f>_xll.ohRangeRetrieveError(G83)</f>
        <v/>
      </c>
    </row>
    <row r="84" spans="1:8" s="18" customFormat="1" x14ac:dyDescent="0.2">
      <c r="A84" s="103"/>
      <c r="B84" s="111">
        <v>58</v>
      </c>
      <c r="C84" s="107" t="b">
        <v>0</v>
      </c>
      <c r="D84" s="107" t="str">
        <v>Q8</v>
      </c>
      <c r="E84" s="196" t="str">
        <f t="shared" si="2"/>
        <v>HKDFUT1MQ8_Quote</v>
      </c>
      <c r="F84" s="197" t="str">
        <f t="shared" si="3"/>
        <v>HKDFUT1MQ8ConvAdj_Quote</v>
      </c>
      <c r="G84" s="196" t="str">
        <f>_xll.qlFuturesConvAdjustmentQuote($F84,IborIndex,$D84,$E84,Volatility,MeanReversion,Permanent,Trigger,ObjectOverwrite)</f>
        <v>HKDFUT1MQ8ConvAdj_Quote#0000</v>
      </c>
      <c r="H84" s="24" t="str">
        <f>_xll.ohRangeRetrieveError(G84)</f>
        <v/>
      </c>
    </row>
    <row r="85" spans="1:8" s="18" customFormat="1" x14ac:dyDescent="0.2">
      <c r="A85" s="103"/>
      <c r="B85" s="111">
        <v>59</v>
      </c>
      <c r="C85" s="107" t="b">
        <v>0</v>
      </c>
      <c r="D85" s="107" t="str">
        <v>U8</v>
      </c>
      <c r="E85" s="196" t="str">
        <f t="shared" si="2"/>
        <v>HKDFUT1MU8_Quote</v>
      </c>
      <c r="F85" s="197" t="str">
        <f t="shared" si="3"/>
        <v>HKDFUT1MU8ConvAdj_Quote</v>
      </c>
      <c r="G85" s="196" t="str">
        <f>_xll.qlFuturesConvAdjustmentQuote($F85,IborIndex,$D85,$E85,Volatility,MeanReversion,Permanent,Trigger,ObjectOverwrite)</f>
        <v>HKDFUT1MU8ConvAdj_Quote#0000</v>
      </c>
      <c r="H85" s="24" t="str">
        <f>_xll.ohRangeRetrieveError(G85)</f>
        <v/>
      </c>
    </row>
    <row r="86" spans="1:8" s="18" customFormat="1" x14ac:dyDescent="0.2">
      <c r="A86" s="103"/>
      <c r="B86" s="111">
        <v>60</v>
      </c>
      <c r="C86" s="107" t="b">
        <v>0</v>
      </c>
      <c r="D86" s="107" t="str">
        <v>V8</v>
      </c>
      <c r="E86" s="196" t="str">
        <f t="shared" si="2"/>
        <v>HKDFUT1MV8_Quote</v>
      </c>
      <c r="F86" s="197" t="str">
        <f t="shared" si="3"/>
        <v>HKDFUT1MV8ConvAdj_Quote</v>
      </c>
      <c r="G86" s="196" t="str">
        <f>_xll.qlFuturesConvAdjustmentQuote($F86,IborIndex,$D86,$E86,Volatility,MeanReversion,Permanent,Trigger,ObjectOverwrite)</f>
        <v>HKDFUT1MV8ConvAdj_Quote#0000</v>
      </c>
      <c r="H86" s="24" t="str">
        <f>_xll.ohRangeRetrieveError(G86)</f>
        <v/>
      </c>
    </row>
    <row r="87" spans="1:8" s="18" customFormat="1" x14ac:dyDescent="0.2">
      <c r="A87" s="103"/>
      <c r="B87" s="111">
        <v>61</v>
      </c>
      <c r="C87" s="107" t="b">
        <v>0</v>
      </c>
      <c r="D87" s="107" t="str">
        <v>X8</v>
      </c>
      <c r="E87" s="196" t="str">
        <f t="shared" si="2"/>
        <v>HKDFUT1MX8_Quote</v>
      </c>
      <c r="F87" s="197" t="str">
        <f t="shared" si="3"/>
        <v>HKDFUT1MX8ConvAdj_Quote</v>
      </c>
      <c r="G87" s="196" t="str">
        <f>_xll.qlFuturesConvAdjustmentQuote($F87,IborIndex,$D87,$E87,Volatility,MeanReversion,Permanent,Trigger,ObjectOverwrite)</f>
        <v>HKDFUT1MX8ConvAdj_Quote#0000</v>
      </c>
      <c r="H87" s="24" t="str">
        <f>_xll.ohRangeRetrieveError(G87)</f>
        <v/>
      </c>
    </row>
    <row r="88" spans="1:8" s="18" customFormat="1" x14ac:dyDescent="0.2">
      <c r="A88" s="103"/>
      <c r="B88" s="111">
        <v>62</v>
      </c>
      <c r="C88" s="107" t="b">
        <v>0</v>
      </c>
      <c r="D88" s="107" t="str">
        <v>Z8</v>
      </c>
      <c r="E88" s="196" t="str">
        <f t="shared" si="2"/>
        <v>HKDFUT1MZ8_Quote</v>
      </c>
      <c r="F88" s="197" t="str">
        <f t="shared" si="3"/>
        <v>HKDFUT1MZ8ConvAdj_Quote</v>
      </c>
      <c r="G88" s="196" t="str">
        <f>_xll.qlFuturesConvAdjustmentQuote($F88,IborIndex,$D88,$E88,Volatility,MeanReversion,Permanent,Trigger,ObjectOverwrite)</f>
        <v>HKDFUT1MZ8ConvAdj_Quote#0000</v>
      </c>
      <c r="H88" s="24" t="str">
        <f>_xll.ohRangeRetrieveError(G88)</f>
        <v/>
      </c>
    </row>
    <row r="89" spans="1:8" s="18" customFormat="1" x14ac:dyDescent="0.2">
      <c r="A89" s="103"/>
      <c r="B89" s="111">
        <v>63</v>
      </c>
      <c r="C89" s="107" t="b">
        <v>0</v>
      </c>
      <c r="D89" s="107" t="str">
        <v>F9</v>
      </c>
      <c r="E89" s="196" t="str">
        <f t="shared" si="2"/>
        <v>HKDFUT1MF9_Quote</v>
      </c>
      <c r="F89" s="197" t="str">
        <f t="shared" si="3"/>
        <v>HKDFUT1MF9ConvAdj_Quote</v>
      </c>
      <c r="G89" s="196" t="str">
        <f>_xll.qlFuturesConvAdjustmentQuote($F89,IborIndex,$D89,$E89,Volatility,MeanReversion,Permanent,Trigger,ObjectOverwrite)</f>
        <v>HKDFUT1MF9ConvAdj_Quote#0000</v>
      </c>
      <c r="H89" s="24" t="str">
        <f>_xll.ohRangeRetrieveError(G89)</f>
        <v/>
      </c>
    </row>
    <row r="90" spans="1:8" s="18" customFormat="1" x14ac:dyDescent="0.2">
      <c r="A90" s="103"/>
      <c r="B90" s="111">
        <v>64</v>
      </c>
      <c r="C90" s="107" t="b">
        <v>0</v>
      </c>
      <c r="D90" s="107" t="str">
        <v>G9</v>
      </c>
      <c r="E90" s="196" t="str">
        <f t="shared" si="2"/>
        <v>HKDFUT1MG9_Quote</v>
      </c>
      <c r="F90" s="197" t="str">
        <f t="shared" si="3"/>
        <v>HKDFUT1MG9ConvAdj_Quote</v>
      </c>
      <c r="G90" s="196" t="str">
        <f>_xll.qlFuturesConvAdjustmentQuote($F90,IborIndex,$D90,$E90,Volatility,MeanReversion,Permanent,Trigger,ObjectOverwrite)</f>
        <v>HKDFUT1MG9ConvAdj_Quote#0000</v>
      </c>
      <c r="H90" s="24" t="str">
        <f>_xll.ohRangeRetrieveError(G90)</f>
        <v/>
      </c>
    </row>
    <row r="91" spans="1:8" s="18" customFormat="1" x14ac:dyDescent="0.2">
      <c r="A91" s="103"/>
      <c r="B91" s="111">
        <v>65</v>
      </c>
      <c r="C91" s="107" t="b">
        <v>0</v>
      </c>
      <c r="D91" s="107" t="str">
        <v>H9</v>
      </c>
      <c r="E91" s="196" t="str">
        <f t="shared" ref="E91:E122" si="4">Currency&amp;"FUT"&amp;$G$24&amp;$D91&amp;QuoteSuffix</f>
        <v>HKDFUT1MH9_Quote</v>
      </c>
      <c r="F91" s="197" t="str">
        <f t="shared" ref="F91:F122" si="5">Currency&amp;"FUT"&amp;$G$24&amp;$D91&amp;"ConvAdj"&amp;QuoteSuffix</f>
        <v>HKDFUT1MH9ConvAdj_Quote</v>
      </c>
      <c r="G91" s="196" t="str">
        <f>_xll.qlFuturesConvAdjustmentQuote($F91,IborIndex,$D91,$E91,Volatility,MeanReversion,Permanent,Trigger,ObjectOverwrite)</f>
        <v>HKDFUT1MH9ConvAdj_Quote#0000</v>
      </c>
      <c r="H91" s="24" t="str">
        <f>_xll.ohRangeRetrieveError(G91)</f>
        <v/>
      </c>
    </row>
    <row r="92" spans="1:8" s="18" customFormat="1" x14ac:dyDescent="0.2">
      <c r="A92" s="103"/>
      <c r="B92" s="111">
        <v>66</v>
      </c>
      <c r="C92" s="107" t="b">
        <v>0</v>
      </c>
      <c r="D92" s="107" t="str">
        <v>J9</v>
      </c>
      <c r="E92" s="196" t="str">
        <f t="shared" si="4"/>
        <v>HKDFUT1MJ9_Quote</v>
      </c>
      <c r="F92" s="197" t="str">
        <f t="shared" si="5"/>
        <v>HKDFUT1MJ9ConvAdj_Quote</v>
      </c>
      <c r="G92" s="196" t="str">
        <f>_xll.qlFuturesConvAdjustmentQuote($F92,IborIndex,$D92,$E92,Volatility,MeanReversion,Permanent,Trigger,ObjectOverwrite)</f>
        <v>HKDFUT1MJ9ConvAdj_Quote#0000</v>
      </c>
      <c r="H92" s="24" t="str">
        <f>_xll.ohRangeRetrieveError(G92)</f>
        <v/>
      </c>
    </row>
    <row r="93" spans="1:8" s="18" customFormat="1" x14ac:dyDescent="0.2">
      <c r="A93" s="103"/>
      <c r="B93" s="111">
        <v>67</v>
      </c>
      <c r="C93" s="107" t="b">
        <v>0</v>
      </c>
      <c r="D93" s="107" t="str">
        <v>K9</v>
      </c>
      <c r="E93" s="196" t="str">
        <f t="shared" si="4"/>
        <v>HKDFUT1MK9_Quote</v>
      </c>
      <c r="F93" s="197" t="str">
        <f t="shared" si="5"/>
        <v>HKDFUT1MK9ConvAdj_Quote</v>
      </c>
      <c r="G93" s="196" t="str">
        <f>_xll.qlFuturesConvAdjustmentQuote($F93,IborIndex,$D93,$E93,Volatility,MeanReversion,Permanent,Trigger,ObjectOverwrite)</f>
        <v>HKDFUT1MK9ConvAdj_Quote#0000</v>
      </c>
      <c r="H93" s="24" t="str">
        <f>_xll.ohRangeRetrieveError(G93)</f>
        <v/>
      </c>
    </row>
    <row r="94" spans="1:8" s="18" customFormat="1" x14ac:dyDescent="0.2">
      <c r="A94" s="103"/>
      <c r="B94" s="111">
        <v>68</v>
      </c>
      <c r="C94" s="107" t="b">
        <v>0</v>
      </c>
      <c r="D94" s="107" t="str">
        <v>M9</v>
      </c>
      <c r="E94" s="196" t="str">
        <f t="shared" si="4"/>
        <v>HKDFUT1MM9_Quote</v>
      </c>
      <c r="F94" s="197" t="str">
        <f t="shared" si="5"/>
        <v>HKDFUT1MM9ConvAdj_Quote</v>
      </c>
      <c r="G94" s="196" t="str">
        <f>_xll.qlFuturesConvAdjustmentQuote($F94,IborIndex,$D94,$E94,Volatility,MeanReversion,Permanent,Trigger,ObjectOverwrite)</f>
        <v>HKDFUT1MM9ConvAdj_Quote#0000</v>
      </c>
      <c r="H94" s="24" t="str">
        <f>_xll.ohRangeRetrieveError(G94)</f>
        <v/>
      </c>
    </row>
    <row r="95" spans="1:8" s="18" customFormat="1" x14ac:dyDescent="0.2">
      <c r="A95" s="103"/>
      <c r="B95" s="111">
        <v>69</v>
      </c>
      <c r="C95" s="107" t="b">
        <v>0</v>
      </c>
      <c r="D95" s="107" t="str">
        <v>N9</v>
      </c>
      <c r="E95" s="196" t="str">
        <f t="shared" si="4"/>
        <v>HKDFUT1MN9_Quote</v>
      </c>
      <c r="F95" s="197" t="str">
        <f t="shared" si="5"/>
        <v>HKDFUT1MN9ConvAdj_Quote</v>
      </c>
      <c r="G95" s="196" t="str">
        <f>_xll.qlFuturesConvAdjustmentQuote($F95,IborIndex,$D95,$E95,Volatility,MeanReversion,Permanent,Trigger,ObjectOverwrite)</f>
        <v>HKDFUT1MN9ConvAdj_Quote#0000</v>
      </c>
      <c r="H95" s="24" t="str">
        <f>_xll.ohRangeRetrieveError(G95)</f>
        <v/>
      </c>
    </row>
    <row r="96" spans="1:8" s="18" customFormat="1" x14ac:dyDescent="0.2">
      <c r="A96" s="103"/>
      <c r="B96" s="111">
        <v>70</v>
      </c>
      <c r="C96" s="107" t="b">
        <v>0</v>
      </c>
      <c r="D96" s="107" t="str">
        <v>Q9</v>
      </c>
      <c r="E96" s="196" t="str">
        <f t="shared" si="4"/>
        <v>HKDFUT1MQ9_Quote</v>
      </c>
      <c r="F96" s="197" t="str">
        <f t="shared" si="5"/>
        <v>HKDFUT1MQ9ConvAdj_Quote</v>
      </c>
      <c r="G96" s="196" t="str">
        <f>_xll.qlFuturesConvAdjustmentQuote($F96,IborIndex,$D96,$E96,Volatility,MeanReversion,Permanent,Trigger,ObjectOverwrite)</f>
        <v>HKDFUT1MQ9ConvAdj_Quote#0000</v>
      </c>
      <c r="H96" s="24" t="str">
        <f>_xll.ohRangeRetrieveError(G96)</f>
        <v/>
      </c>
    </row>
    <row r="97" spans="1:8" s="18" customFormat="1" x14ac:dyDescent="0.2">
      <c r="A97" s="103"/>
      <c r="B97" s="111">
        <v>71</v>
      </c>
      <c r="C97" s="107" t="b">
        <v>0</v>
      </c>
      <c r="D97" s="107" t="str">
        <v>U9</v>
      </c>
      <c r="E97" s="196" t="str">
        <f t="shared" si="4"/>
        <v>HKDFUT1MU9_Quote</v>
      </c>
      <c r="F97" s="197" t="str">
        <f t="shared" si="5"/>
        <v>HKDFUT1MU9ConvAdj_Quote</v>
      </c>
      <c r="G97" s="196" t="str">
        <f>_xll.qlFuturesConvAdjustmentQuote($F97,IborIndex,$D97,$E97,Volatility,MeanReversion,Permanent,Trigger,ObjectOverwrite)</f>
        <v>HKDFUT1MU9ConvAdj_Quote#0000</v>
      </c>
      <c r="H97" s="24" t="str">
        <f>_xll.ohRangeRetrieveError(G97)</f>
        <v/>
      </c>
    </row>
    <row r="98" spans="1:8" s="18" customFormat="1" x14ac:dyDescent="0.2">
      <c r="A98" s="103"/>
      <c r="B98" s="111">
        <v>72</v>
      </c>
      <c r="C98" s="107" t="b">
        <v>0</v>
      </c>
      <c r="D98" s="107" t="str">
        <v>V9</v>
      </c>
      <c r="E98" s="196" t="str">
        <f t="shared" si="4"/>
        <v>HKDFUT1MV9_Quote</v>
      </c>
      <c r="F98" s="197" t="str">
        <f t="shared" si="5"/>
        <v>HKDFUT1MV9ConvAdj_Quote</v>
      </c>
      <c r="G98" s="196" t="str">
        <f>_xll.qlFuturesConvAdjustmentQuote($F98,IborIndex,$D98,$E98,Volatility,MeanReversion,Permanent,Trigger,ObjectOverwrite)</f>
        <v>HKDFUT1MV9ConvAdj_Quote#0000</v>
      </c>
      <c r="H98" s="24" t="str">
        <f>_xll.ohRangeRetrieveError(G98)</f>
        <v/>
      </c>
    </row>
    <row r="99" spans="1:8" s="18" customFormat="1" x14ac:dyDescent="0.2">
      <c r="A99" s="103"/>
      <c r="B99" s="111">
        <v>73</v>
      </c>
      <c r="C99" s="107" t="b">
        <v>0</v>
      </c>
      <c r="D99" s="107" t="str">
        <v>X9</v>
      </c>
      <c r="E99" s="196" t="str">
        <f t="shared" si="4"/>
        <v>HKDFUT1MX9_Quote</v>
      </c>
      <c r="F99" s="197" t="str">
        <f t="shared" si="5"/>
        <v>HKDFUT1MX9ConvAdj_Quote</v>
      </c>
      <c r="G99" s="196" t="str">
        <f>_xll.qlFuturesConvAdjustmentQuote($F99,IborIndex,$D99,$E99,Volatility,MeanReversion,Permanent,Trigger,ObjectOverwrite)</f>
        <v>HKDFUT1MX9ConvAdj_Quote#0000</v>
      </c>
      <c r="H99" s="24" t="str">
        <f>_xll.ohRangeRetrieveError(G99)</f>
        <v/>
      </c>
    </row>
    <row r="100" spans="1:8" s="18" customFormat="1" x14ac:dyDescent="0.2">
      <c r="A100" s="103"/>
      <c r="B100" s="111">
        <v>74</v>
      </c>
      <c r="C100" s="107" t="b">
        <v>0</v>
      </c>
      <c r="D100" s="107" t="str">
        <v>Z9</v>
      </c>
      <c r="E100" s="196" t="str">
        <f t="shared" si="4"/>
        <v>HKDFUT1MZ9_Quote</v>
      </c>
      <c r="F100" s="197" t="str">
        <f t="shared" si="5"/>
        <v>HKDFUT1MZ9ConvAdj_Quote</v>
      </c>
      <c r="G100" s="196" t="str">
        <f>_xll.qlFuturesConvAdjustmentQuote($F100,IborIndex,$D100,$E100,Volatility,MeanReversion,Permanent,Trigger,ObjectOverwrite)</f>
        <v>HKDFUT1MZ9ConvAdj_Quote#0000</v>
      </c>
      <c r="H100" s="24" t="str">
        <f>_xll.ohRangeRetrieveError(G100)</f>
        <v/>
      </c>
    </row>
    <row r="101" spans="1:8" s="18" customFormat="1" x14ac:dyDescent="0.2">
      <c r="A101" s="103"/>
      <c r="B101" s="111">
        <v>75</v>
      </c>
      <c r="C101" s="107" t="b">
        <v>0</v>
      </c>
      <c r="D101" s="107" t="str">
        <v>F0</v>
      </c>
      <c r="E101" s="196" t="str">
        <f t="shared" si="4"/>
        <v>HKDFUT1MF0_Quote</v>
      </c>
      <c r="F101" s="197" t="str">
        <f t="shared" si="5"/>
        <v>HKDFUT1MF0ConvAdj_Quote</v>
      </c>
      <c r="G101" s="196" t="str">
        <f>_xll.qlFuturesConvAdjustmentQuote($F101,IborIndex,$D101,$E101,Volatility,MeanReversion,Permanent,Trigger,ObjectOverwrite)</f>
        <v>HKDFUT1MF0ConvAdj_Quote#0000</v>
      </c>
      <c r="H101" s="24" t="str">
        <f>_xll.ohRangeRetrieveError(G101)</f>
        <v/>
      </c>
    </row>
    <row r="102" spans="1:8" s="18" customFormat="1" x14ac:dyDescent="0.2">
      <c r="A102" s="103"/>
      <c r="B102" s="111">
        <v>76</v>
      </c>
      <c r="C102" s="107" t="b">
        <v>0</v>
      </c>
      <c r="D102" s="107" t="str">
        <v>G0</v>
      </c>
      <c r="E102" s="196" t="str">
        <f t="shared" si="4"/>
        <v>HKDFUT1MG0_Quote</v>
      </c>
      <c r="F102" s="197" t="str">
        <f t="shared" si="5"/>
        <v>HKDFUT1MG0ConvAdj_Quote</v>
      </c>
      <c r="G102" s="196" t="str">
        <f>_xll.qlFuturesConvAdjustmentQuote($F102,IborIndex,$D102,$E102,Volatility,MeanReversion,Permanent,Trigger,ObjectOverwrite)</f>
        <v>HKDFUT1MG0ConvAdj_Quote#0000</v>
      </c>
      <c r="H102" s="24" t="str">
        <f>_xll.ohRangeRetrieveError(G102)</f>
        <v/>
      </c>
    </row>
    <row r="103" spans="1:8" s="18" customFormat="1" x14ac:dyDescent="0.2">
      <c r="A103" s="103"/>
      <c r="B103" s="111">
        <v>77</v>
      </c>
      <c r="C103" s="107" t="b">
        <v>0</v>
      </c>
      <c r="D103" s="107" t="str">
        <v>H0</v>
      </c>
      <c r="E103" s="196" t="str">
        <f t="shared" si="4"/>
        <v>HKDFUT1MH0_Quote</v>
      </c>
      <c r="F103" s="197" t="str">
        <f t="shared" si="5"/>
        <v>HKDFUT1MH0ConvAdj_Quote</v>
      </c>
      <c r="G103" s="196" t="str">
        <f>_xll.qlFuturesConvAdjustmentQuote($F103,IborIndex,$D103,$E103,Volatility,MeanReversion,Permanent,Trigger,ObjectOverwrite)</f>
        <v>HKDFUT1MH0ConvAdj_Quote#0000</v>
      </c>
      <c r="H103" s="24" t="str">
        <f>_xll.ohRangeRetrieveError(G103)</f>
        <v/>
      </c>
    </row>
    <row r="104" spans="1:8" s="18" customFormat="1" x14ac:dyDescent="0.2">
      <c r="A104" s="103"/>
      <c r="B104" s="111">
        <v>78</v>
      </c>
      <c r="C104" s="107" t="b">
        <v>0</v>
      </c>
      <c r="D104" s="107" t="str">
        <v>J0</v>
      </c>
      <c r="E104" s="196" t="str">
        <f t="shared" si="4"/>
        <v>HKDFUT1MJ0_Quote</v>
      </c>
      <c r="F104" s="197" t="str">
        <f t="shared" si="5"/>
        <v>HKDFUT1MJ0ConvAdj_Quote</v>
      </c>
      <c r="G104" s="196" t="str">
        <f>_xll.qlFuturesConvAdjustmentQuote($F104,IborIndex,$D104,$E104,Volatility,MeanReversion,Permanent,Trigger,ObjectOverwrite)</f>
        <v>HKDFUT1MJ0ConvAdj_Quote#0000</v>
      </c>
      <c r="H104" s="24" t="str">
        <f>_xll.ohRangeRetrieveError(G104)</f>
        <v/>
      </c>
    </row>
    <row r="105" spans="1:8" s="18" customFormat="1" x14ac:dyDescent="0.2">
      <c r="A105" s="103"/>
      <c r="B105" s="111">
        <v>79</v>
      </c>
      <c r="C105" s="107" t="b">
        <v>0</v>
      </c>
      <c r="D105" s="107" t="str">
        <v>K0</v>
      </c>
      <c r="E105" s="196" t="str">
        <f t="shared" si="4"/>
        <v>HKDFUT1MK0_Quote</v>
      </c>
      <c r="F105" s="197" t="str">
        <f t="shared" si="5"/>
        <v>HKDFUT1MK0ConvAdj_Quote</v>
      </c>
      <c r="G105" s="196" t="str">
        <f>_xll.qlFuturesConvAdjustmentQuote($F105,IborIndex,$D105,$E105,Volatility,MeanReversion,Permanent,Trigger,ObjectOverwrite)</f>
        <v>HKDFUT1MK0ConvAdj_Quote#0000</v>
      </c>
      <c r="H105" s="24" t="str">
        <f>_xll.ohRangeRetrieveError(G105)</f>
        <v/>
      </c>
    </row>
    <row r="106" spans="1:8" s="18" customFormat="1" x14ac:dyDescent="0.2">
      <c r="A106" s="103"/>
      <c r="B106" s="111">
        <v>80</v>
      </c>
      <c r="C106" s="107" t="b">
        <v>0</v>
      </c>
      <c r="D106" s="107" t="str">
        <v>M0</v>
      </c>
      <c r="E106" s="196" t="str">
        <f t="shared" si="4"/>
        <v>HKDFUT1MM0_Quote</v>
      </c>
      <c r="F106" s="197" t="str">
        <f t="shared" si="5"/>
        <v>HKDFUT1MM0ConvAdj_Quote</v>
      </c>
      <c r="G106" s="196" t="str">
        <f>_xll.qlFuturesConvAdjustmentQuote($F106,IborIndex,$D106,$E106,Volatility,MeanReversion,Permanent,Trigger,ObjectOverwrite)</f>
        <v>HKDFUT1MM0ConvAdj_Quote#0000</v>
      </c>
      <c r="H106" s="24" t="str">
        <f>_xll.ohRangeRetrieveError(G106)</f>
        <v/>
      </c>
    </row>
    <row r="107" spans="1:8" s="18" customFormat="1" x14ac:dyDescent="0.2">
      <c r="A107" s="103"/>
      <c r="B107" s="111">
        <v>81</v>
      </c>
      <c r="C107" s="107" t="b">
        <v>0</v>
      </c>
      <c r="D107" s="107" t="str">
        <v>N0</v>
      </c>
      <c r="E107" s="196" t="str">
        <f t="shared" si="4"/>
        <v>HKDFUT1MN0_Quote</v>
      </c>
      <c r="F107" s="197" t="str">
        <f t="shared" si="5"/>
        <v>HKDFUT1MN0ConvAdj_Quote</v>
      </c>
      <c r="G107" s="196" t="str">
        <f>_xll.qlFuturesConvAdjustmentQuote($F107,IborIndex,$D107,$E107,Volatility,MeanReversion,Permanent,Trigger,ObjectOverwrite)</f>
        <v>HKDFUT1MN0ConvAdj_Quote#0000</v>
      </c>
      <c r="H107" s="24" t="str">
        <f>_xll.ohRangeRetrieveError(G107)</f>
        <v/>
      </c>
    </row>
    <row r="108" spans="1:8" s="18" customFormat="1" x14ac:dyDescent="0.2">
      <c r="A108" s="103"/>
      <c r="B108" s="111">
        <v>82</v>
      </c>
      <c r="C108" s="107" t="b">
        <v>0</v>
      </c>
      <c r="D108" s="107" t="str">
        <v>Q0</v>
      </c>
      <c r="E108" s="196" t="str">
        <f t="shared" si="4"/>
        <v>HKDFUT1MQ0_Quote</v>
      </c>
      <c r="F108" s="197" t="str">
        <f t="shared" si="5"/>
        <v>HKDFUT1MQ0ConvAdj_Quote</v>
      </c>
      <c r="G108" s="196" t="str">
        <f>_xll.qlFuturesConvAdjustmentQuote($F108,IborIndex,$D108,$E108,Volatility,MeanReversion,Permanent,Trigger,ObjectOverwrite)</f>
        <v>HKDFUT1MQ0ConvAdj_Quote#0000</v>
      </c>
      <c r="H108" s="24" t="str">
        <f>_xll.ohRangeRetrieveError(G108)</f>
        <v/>
      </c>
    </row>
    <row r="109" spans="1:8" s="18" customFormat="1" x14ac:dyDescent="0.2">
      <c r="A109" s="103"/>
      <c r="B109" s="111">
        <v>83</v>
      </c>
      <c r="C109" s="107" t="b">
        <v>0</v>
      </c>
      <c r="D109" s="107" t="str">
        <v>U0</v>
      </c>
      <c r="E109" s="196" t="str">
        <f t="shared" si="4"/>
        <v>HKDFUT1MU0_Quote</v>
      </c>
      <c r="F109" s="197" t="str">
        <f t="shared" si="5"/>
        <v>HKDFUT1MU0ConvAdj_Quote</v>
      </c>
      <c r="G109" s="196" t="str">
        <f>_xll.qlFuturesConvAdjustmentQuote($F109,IborIndex,$D109,$E109,Volatility,MeanReversion,Permanent,Trigger,ObjectOverwrite)</f>
        <v>HKDFUT1MU0ConvAdj_Quote#0000</v>
      </c>
      <c r="H109" s="24" t="str">
        <f>_xll.ohRangeRetrieveError(G109)</f>
        <v/>
      </c>
    </row>
    <row r="110" spans="1:8" s="18" customFormat="1" x14ac:dyDescent="0.2">
      <c r="A110" s="103"/>
      <c r="B110" s="111">
        <v>84</v>
      </c>
      <c r="C110" s="107" t="b">
        <v>0</v>
      </c>
      <c r="D110" s="107" t="str">
        <v>V0</v>
      </c>
      <c r="E110" s="196" t="str">
        <f t="shared" si="4"/>
        <v>HKDFUT1MV0_Quote</v>
      </c>
      <c r="F110" s="197" t="str">
        <f t="shared" si="5"/>
        <v>HKDFUT1MV0ConvAdj_Quote</v>
      </c>
      <c r="G110" s="196" t="str">
        <f>_xll.qlFuturesConvAdjustmentQuote($F110,IborIndex,$D110,$E110,Volatility,MeanReversion,Permanent,Trigger,ObjectOverwrite)</f>
        <v>HKDFUT1MV0ConvAdj_Quote#0000</v>
      </c>
      <c r="H110" s="24" t="str">
        <f>_xll.ohRangeRetrieveError(G110)</f>
        <v/>
      </c>
    </row>
    <row r="111" spans="1:8" s="18" customFormat="1" x14ac:dyDescent="0.2">
      <c r="A111" s="103"/>
      <c r="B111" s="111">
        <v>85</v>
      </c>
      <c r="C111" s="107" t="b">
        <v>0</v>
      </c>
      <c r="D111" s="107" t="str">
        <v>X0</v>
      </c>
      <c r="E111" s="196" t="str">
        <f t="shared" si="4"/>
        <v>HKDFUT1MX0_Quote</v>
      </c>
      <c r="F111" s="197" t="str">
        <f t="shared" si="5"/>
        <v>HKDFUT1MX0ConvAdj_Quote</v>
      </c>
      <c r="G111" s="196" t="str">
        <f>_xll.qlFuturesConvAdjustmentQuote($F111,IborIndex,$D111,$E111,Volatility,MeanReversion,Permanent,Trigger,ObjectOverwrite)</f>
        <v>HKDFUT1MX0ConvAdj_Quote#0000</v>
      </c>
      <c r="H111" s="24" t="str">
        <f>_xll.ohRangeRetrieveError(G111)</f>
        <v/>
      </c>
    </row>
    <row r="112" spans="1:8" s="18" customFormat="1" x14ac:dyDescent="0.2">
      <c r="A112" s="103"/>
      <c r="B112" s="111">
        <v>86</v>
      </c>
      <c r="C112" s="107" t="b">
        <v>0</v>
      </c>
      <c r="D112" s="107" t="str">
        <v>Z0</v>
      </c>
      <c r="E112" s="196" t="str">
        <f t="shared" si="4"/>
        <v>HKDFUT1MZ0_Quote</v>
      </c>
      <c r="F112" s="197" t="str">
        <f t="shared" si="5"/>
        <v>HKDFUT1MZ0ConvAdj_Quote</v>
      </c>
      <c r="G112" s="196" t="str">
        <f>_xll.qlFuturesConvAdjustmentQuote($F112,IborIndex,$D112,$E112,Volatility,MeanReversion,Permanent,Trigger,ObjectOverwrite)</f>
        <v>HKDFUT1MZ0ConvAdj_Quote#0000</v>
      </c>
      <c r="H112" s="24" t="str">
        <f>_xll.ohRangeRetrieveError(G112)</f>
        <v/>
      </c>
    </row>
    <row r="113" spans="1:8" s="18" customFormat="1" x14ac:dyDescent="0.2">
      <c r="A113" s="103"/>
      <c r="B113" s="111">
        <v>87</v>
      </c>
      <c r="C113" s="107" t="b">
        <v>0</v>
      </c>
      <c r="D113" s="107" t="str">
        <v>F1</v>
      </c>
      <c r="E113" s="196" t="str">
        <f t="shared" si="4"/>
        <v>HKDFUT1MF1_Quote</v>
      </c>
      <c r="F113" s="197" t="str">
        <f t="shared" si="5"/>
        <v>HKDFUT1MF1ConvAdj_Quote</v>
      </c>
      <c r="G113" s="196" t="str">
        <f>_xll.qlFuturesConvAdjustmentQuote($F113,IborIndex,$D113,$E113,Volatility,MeanReversion,Permanent,Trigger,ObjectOverwrite)</f>
        <v>HKDFUT1MF1ConvAdj_Quote#0000</v>
      </c>
      <c r="H113" s="24" t="str">
        <f>_xll.ohRangeRetrieveError(G113)</f>
        <v/>
      </c>
    </row>
    <row r="114" spans="1:8" s="18" customFormat="1" x14ac:dyDescent="0.2">
      <c r="A114" s="103"/>
      <c r="B114" s="111">
        <v>88</v>
      </c>
      <c r="C114" s="107" t="b">
        <v>0</v>
      </c>
      <c r="D114" s="107" t="str">
        <v>G1</v>
      </c>
      <c r="E114" s="196" t="str">
        <f t="shared" si="4"/>
        <v>HKDFUT1MG1_Quote</v>
      </c>
      <c r="F114" s="197" t="str">
        <f t="shared" si="5"/>
        <v>HKDFUT1MG1ConvAdj_Quote</v>
      </c>
      <c r="G114" s="196" t="str">
        <f>_xll.qlFuturesConvAdjustmentQuote($F114,IborIndex,$D114,$E114,Volatility,MeanReversion,Permanent,Trigger,ObjectOverwrite)</f>
        <v>HKDFUT1MG1ConvAdj_Quote#0000</v>
      </c>
      <c r="H114" s="24" t="str">
        <f>_xll.ohRangeRetrieveError(G114)</f>
        <v/>
      </c>
    </row>
    <row r="115" spans="1:8" s="18" customFormat="1" x14ac:dyDescent="0.2">
      <c r="A115" s="103"/>
      <c r="B115" s="111">
        <v>89</v>
      </c>
      <c r="C115" s="107" t="b">
        <v>0</v>
      </c>
      <c r="D115" s="107" t="str">
        <v>H1</v>
      </c>
      <c r="E115" s="196" t="str">
        <f t="shared" si="4"/>
        <v>HKDFUT1MH1_Quote</v>
      </c>
      <c r="F115" s="197" t="str">
        <f t="shared" si="5"/>
        <v>HKDFUT1MH1ConvAdj_Quote</v>
      </c>
      <c r="G115" s="196" t="str">
        <f>_xll.qlFuturesConvAdjustmentQuote($F115,IborIndex,$D115,$E115,Volatility,MeanReversion,Permanent,Trigger,ObjectOverwrite)</f>
        <v>HKDFUT1MH1ConvAdj_Quote#0000</v>
      </c>
      <c r="H115" s="24" t="str">
        <f>_xll.ohRangeRetrieveError(G115)</f>
        <v/>
      </c>
    </row>
    <row r="116" spans="1:8" s="18" customFormat="1" x14ac:dyDescent="0.2">
      <c r="A116" s="103"/>
      <c r="B116" s="111">
        <v>90</v>
      </c>
      <c r="C116" s="107" t="b">
        <v>0</v>
      </c>
      <c r="D116" s="107" t="str">
        <v>J1</v>
      </c>
      <c r="E116" s="196" t="str">
        <f t="shared" si="4"/>
        <v>HKDFUT1MJ1_Quote</v>
      </c>
      <c r="F116" s="197" t="str">
        <f t="shared" si="5"/>
        <v>HKDFUT1MJ1ConvAdj_Quote</v>
      </c>
      <c r="G116" s="196" t="str">
        <f>_xll.qlFuturesConvAdjustmentQuote($F116,IborIndex,$D116,$E116,Volatility,MeanReversion,Permanent,Trigger,ObjectOverwrite)</f>
        <v>HKDFUT1MJ1ConvAdj_Quote#0000</v>
      </c>
      <c r="H116" s="24" t="str">
        <f>_xll.ohRangeRetrieveError(G116)</f>
        <v/>
      </c>
    </row>
    <row r="117" spans="1:8" s="18" customFormat="1" x14ac:dyDescent="0.2">
      <c r="A117" s="103"/>
      <c r="B117" s="111">
        <v>91</v>
      </c>
      <c r="C117" s="107" t="b">
        <v>0</v>
      </c>
      <c r="D117" s="107" t="str">
        <v>K1</v>
      </c>
      <c r="E117" s="196" t="str">
        <f t="shared" si="4"/>
        <v>HKDFUT1MK1_Quote</v>
      </c>
      <c r="F117" s="197" t="str">
        <f t="shared" si="5"/>
        <v>HKDFUT1MK1ConvAdj_Quote</v>
      </c>
      <c r="G117" s="196" t="str">
        <f>_xll.qlFuturesConvAdjustmentQuote($F117,IborIndex,$D117,$E117,Volatility,MeanReversion,Permanent,Trigger,ObjectOverwrite)</f>
        <v>HKDFUT1MK1ConvAdj_Quote#0000</v>
      </c>
      <c r="H117" s="24" t="str">
        <f>_xll.ohRangeRetrieveError(G117)</f>
        <v/>
      </c>
    </row>
    <row r="118" spans="1:8" s="18" customFormat="1" x14ac:dyDescent="0.2">
      <c r="A118" s="103"/>
      <c r="B118" s="111">
        <v>92</v>
      </c>
      <c r="C118" s="107" t="b">
        <v>0</v>
      </c>
      <c r="D118" s="107" t="str">
        <v>M1</v>
      </c>
      <c r="E118" s="196" t="str">
        <f t="shared" si="4"/>
        <v>HKDFUT1MM1_Quote</v>
      </c>
      <c r="F118" s="197" t="str">
        <f t="shared" si="5"/>
        <v>HKDFUT1MM1ConvAdj_Quote</v>
      </c>
      <c r="G118" s="196" t="str">
        <f>_xll.qlFuturesConvAdjustmentQuote($F118,IborIndex,$D118,$E118,Volatility,MeanReversion,Permanent,Trigger,ObjectOverwrite)</f>
        <v>HKDFUT1MM1ConvAdj_Quote#0000</v>
      </c>
      <c r="H118" s="24" t="str">
        <f>_xll.ohRangeRetrieveError(G118)</f>
        <v/>
      </c>
    </row>
    <row r="119" spans="1:8" s="18" customFormat="1" x14ac:dyDescent="0.2">
      <c r="A119" s="103"/>
      <c r="B119" s="111">
        <v>93</v>
      </c>
      <c r="C119" s="107" t="b">
        <v>0</v>
      </c>
      <c r="D119" s="107" t="str">
        <v>N1</v>
      </c>
      <c r="E119" s="196" t="str">
        <f t="shared" si="4"/>
        <v>HKDFUT1MN1_Quote</v>
      </c>
      <c r="F119" s="197" t="str">
        <f t="shared" si="5"/>
        <v>HKDFUT1MN1ConvAdj_Quote</v>
      </c>
      <c r="G119" s="196" t="str">
        <f>_xll.qlFuturesConvAdjustmentQuote($F119,IborIndex,$D119,$E119,Volatility,MeanReversion,Permanent,Trigger,ObjectOverwrite)</f>
        <v>HKDFUT1MN1ConvAdj_Quote#0000</v>
      </c>
      <c r="H119" s="24" t="str">
        <f>_xll.ohRangeRetrieveError(G119)</f>
        <v/>
      </c>
    </row>
    <row r="120" spans="1:8" s="18" customFormat="1" x14ac:dyDescent="0.2">
      <c r="A120" s="103"/>
      <c r="B120" s="111">
        <v>94</v>
      </c>
      <c r="C120" s="107" t="b">
        <v>0</v>
      </c>
      <c r="D120" s="107" t="str">
        <v>Q1</v>
      </c>
      <c r="E120" s="196" t="str">
        <f t="shared" si="4"/>
        <v>HKDFUT1MQ1_Quote</v>
      </c>
      <c r="F120" s="197" t="str">
        <f t="shared" si="5"/>
        <v>HKDFUT1MQ1ConvAdj_Quote</v>
      </c>
      <c r="G120" s="196" t="str">
        <f>_xll.qlFuturesConvAdjustmentQuote($F120,IborIndex,$D120,$E120,Volatility,MeanReversion,Permanent,Trigger,ObjectOverwrite)</f>
        <v>HKDFUT1MQ1ConvAdj_Quote#0000</v>
      </c>
      <c r="H120" s="24" t="str">
        <f>_xll.ohRangeRetrieveError(G120)</f>
        <v/>
      </c>
    </row>
    <row r="121" spans="1:8" s="18" customFormat="1" x14ac:dyDescent="0.2">
      <c r="A121" s="103"/>
      <c r="B121" s="111">
        <v>95</v>
      </c>
      <c r="C121" s="107" t="b">
        <v>0</v>
      </c>
      <c r="D121" s="107" t="str">
        <v>U1</v>
      </c>
      <c r="E121" s="196" t="str">
        <f t="shared" si="4"/>
        <v>HKDFUT1MU1_Quote</v>
      </c>
      <c r="F121" s="197" t="str">
        <f t="shared" si="5"/>
        <v>HKDFUT1MU1ConvAdj_Quote</v>
      </c>
      <c r="G121" s="196" t="str">
        <f>_xll.qlFuturesConvAdjustmentQuote($F121,IborIndex,$D121,$E121,Volatility,MeanReversion,Permanent,Trigger,ObjectOverwrite)</f>
        <v>HKDFUT1MU1ConvAdj_Quote#0000</v>
      </c>
      <c r="H121" s="24" t="str">
        <f>_xll.ohRangeRetrieveError(G121)</f>
        <v/>
      </c>
    </row>
    <row r="122" spans="1:8" s="18" customFormat="1" x14ac:dyDescent="0.2">
      <c r="A122" s="103"/>
      <c r="B122" s="111">
        <v>96</v>
      </c>
      <c r="C122" s="107" t="b">
        <v>0</v>
      </c>
      <c r="D122" s="107" t="str">
        <v>V1</v>
      </c>
      <c r="E122" s="196" t="str">
        <f t="shared" si="4"/>
        <v>HKDFUT1MV1_Quote</v>
      </c>
      <c r="F122" s="197" t="str">
        <f t="shared" si="5"/>
        <v>HKDFUT1MV1ConvAdj_Quote</v>
      </c>
      <c r="G122" s="196" t="str">
        <f>_xll.qlFuturesConvAdjustmentQuote($F122,IborIndex,$D122,$E122,Volatility,MeanReversion,Permanent,Trigger,ObjectOverwrite)</f>
        <v>HKDFUT1MV1ConvAdj_Quote#0000</v>
      </c>
      <c r="H122" s="24" t="str">
        <f>_xll.ohRangeRetrieveError(G122)</f>
        <v/>
      </c>
    </row>
    <row r="123" spans="1:8" s="18" customFormat="1" x14ac:dyDescent="0.2">
      <c r="A123" s="103"/>
      <c r="B123" s="111">
        <v>97</v>
      </c>
      <c r="C123" s="107" t="b">
        <v>0</v>
      </c>
      <c r="D123" s="107" t="str">
        <v>X1</v>
      </c>
      <c r="E123" s="196" t="str">
        <f t="shared" ref="E123:E146" si="6">Currency&amp;"FUT"&amp;$G$24&amp;$D123&amp;QuoteSuffix</f>
        <v>HKDFUT1MX1_Quote</v>
      </c>
      <c r="F123" s="197" t="str">
        <f t="shared" ref="F123:F146" si="7">Currency&amp;"FUT"&amp;$G$24&amp;$D123&amp;"ConvAdj"&amp;QuoteSuffix</f>
        <v>HKDFUT1MX1ConvAdj_Quote</v>
      </c>
      <c r="G123" s="196" t="str">
        <f>_xll.qlFuturesConvAdjustmentQuote($F123,IborIndex,$D123,$E123,Volatility,MeanReversion,Permanent,Trigger,ObjectOverwrite)</f>
        <v>HKDFUT1MX1ConvAdj_Quote#0000</v>
      </c>
      <c r="H123" s="24" t="str">
        <f>_xll.ohRangeRetrieveError(G123)</f>
        <v/>
      </c>
    </row>
    <row r="124" spans="1:8" s="18" customFormat="1" x14ac:dyDescent="0.2">
      <c r="A124" s="103"/>
      <c r="B124" s="111">
        <v>98</v>
      </c>
      <c r="C124" s="107" t="b">
        <v>0</v>
      </c>
      <c r="D124" s="107" t="str">
        <v>Z1</v>
      </c>
      <c r="E124" s="196" t="str">
        <f t="shared" si="6"/>
        <v>HKDFUT1MZ1_Quote</v>
      </c>
      <c r="F124" s="197" t="str">
        <f t="shared" si="7"/>
        <v>HKDFUT1MZ1ConvAdj_Quote</v>
      </c>
      <c r="G124" s="196" t="str">
        <f>_xll.qlFuturesConvAdjustmentQuote($F124,IborIndex,$D124,$E124,Volatility,MeanReversion,Permanent,Trigger,ObjectOverwrite)</f>
        <v>HKDFUT1MZ1ConvAdj_Quote#0000</v>
      </c>
      <c r="H124" s="24" t="str">
        <f>_xll.ohRangeRetrieveError(G124)</f>
        <v/>
      </c>
    </row>
    <row r="125" spans="1:8" s="18" customFormat="1" x14ac:dyDescent="0.2">
      <c r="A125" s="103"/>
      <c r="B125" s="111">
        <v>99</v>
      </c>
      <c r="C125" s="107" t="b">
        <v>0</v>
      </c>
      <c r="D125" s="107" t="str">
        <v>F2</v>
      </c>
      <c r="E125" s="196" t="str">
        <f t="shared" si="6"/>
        <v>HKDFUT1MF2_Quote</v>
      </c>
      <c r="F125" s="197" t="str">
        <f t="shared" si="7"/>
        <v>HKDFUT1MF2ConvAdj_Quote</v>
      </c>
      <c r="G125" s="196" t="str">
        <f>_xll.qlFuturesConvAdjustmentQuote($F125,IborIndex,$D125,$E125,Volatility,MeanReversion,Permanent,Trigger,ObjectOverwrite)</f>
        <v>HKDFUT1MF2ConvAdj_Quote#0000</v>
      </c>
      <c r="H125" s="24" t="str">
        <f>_xll.ohRangeRetrieveError(G125)</f>
        <v/>
      </c>
    </row>
    <row r="126" spans="1:8" s="18" customFormat="1" x14ac:dyDescent="0.2">
      <c r="A126" s="103"/>
      <c r="B126" s="111">
        <v>100</v>
      </c>
      <c r="C126" s="107" t="b">
        <v>0</v>
      </c>
      <c r="D126" s="107" t="str">
        <v>G2</v>
      </c>
      <c r="E126" s="196" t="str">
        <f t="shared" si="6"/>
        <v>HKDFUT1MG2_Quote</v>
      </c>
      <c r="F126" s="197" t="str">
        <f t="shared" si="7"/>
        <v>HKDFUT1MG2ConvAdj_Quote</v>
      </c>
      <c r="G126" s="196" t="str">
        <f>_xll.qlFuturesConvAdjustmentQuote($F126,IborIndex,$D126,$E126,Volatility,MeanReversion,Permanent,Trigger,ObjectOverwrite)</f>
        <v>HKDFUT1MG2ConvAdj_Quote#0000</v>
      </c>
      <c r="H126" s="24" t="str">
        <f>_xll.ohRangeRetrieveError(G126)</f>
        <v/>
      </c>
    </row>
    <row r="127" spans="1:8" s="18" customFormat="1" x14ac:dyDescent="0.2">
      <c r="A127" s="103"/>
      <c r="B127" s="111">
        <v>101</v>
      </c>
      <c r="C127" s="107" t="b">
        <v>0</v>
      </c>
      <c r="D127" s="107" t="str">
        <v>H2</v>
      </c>
      <c r="E127" s="196" t="str">
        <f t="shared" si="6"/>
        <v>HKDFUT1MH2_Quote</v>
      </c>
      <c r="F127" s="197" t="str">
        <f t="shared" si="7"/>
        <v>HKDFUT1MH2ConvAdj_Quote</v>
      </c>
      <c r="G127" s="196" t="str">
        <f>_xll.qlFuturesConvAdjustmentQuote($F127,IborIndex,$D127,$E127,Volatility,MeanReversion,Permanent,Trigger,ObjectOverwrite)</f>
        <v>HKDFUT1MH2ConvAdj_Quote#0000</v>
      </c>
      <c r="H127" s="24" t="str">
        <f>_xll.ohRangeRetrieveError(G127)</f>
        <v/>
      </c>
    </row>
    <row r="128" spans="1:8" s="18" customFormat="1" x14ac:dyDescent="0.2">
      <c r="A128" s="103"/>
      <c r="B128" s="111">
        <v>102</v>
      </c>
      <c r="C128" s="107" t="b">
        <v>0</v>
      </c>
      <c r="D128" s="107" t="str">
        <v>J2</v>
      </c>
      <c r="E128" s="196" t="str">
        <f t="shared" si="6"/>
        <v>HKDFUT1MJ2_Quote</v>
      </c>
      <c r="F128" s="197" t="str">
        <f t="shared" si="7"/>
        <v>HKDFUT1MJ2ConvAdj_Quote</v>
      </c>
      <c r="G128" s="196" t="str">
        <f>_xll.qlFuturesConvAdjustmentQuote($F128,IborIndex,$D128,$E128,Volatility,MeanReversion,Permanent,Trigger,ObjectOverwrite)</f>
        <v>HKDFUT1MJ2ConvAdj_Quote#0000</v>
      </c>
      <c r="H128" s="24" t="str">
        <f>_xll.ohRangeRetrieveError(G128)</f>
        <v/>
      </c>
    </row>
    <row r="129" spans="1:8" s="18" customFormat="1" x14ac:dyDescent="0.2">
      <c r="A129" s="103"/>
      <c r="B129" s="111">
        <v>103</v>
      </c>
      <c r="C129" s="107" t="b">
        <v>0</v>
      </c>
      <c r="D129" s="107" t="str">
        <v>K2</v>
      </c>
      <c r="E129" s="196" t="str">
        <f t="shared" si="6"/>
        <v>HKDFUT1MK2_Quote</v>
      </c>
      <c r="F129" s="197" t="str">
        <f t="shared" si="7"/>
        <v>HKDFUT1MK2ConvAdj_Quote</v>
      </c>
      <c r="G129" s="196" t="str">
        <f>_xll.qlFuturesConvAdjustmentQuote($F129,IborIndex,$D129,$E129,Volatility,MeanReversion,Permanent,Trigger,ObjectOverwrite)</f>
        <v>HKDFUT1MK2ConvAdj_Quote#0000</v>
      </c>
      <c r="H129" s="24" t="str">
        <f>_xll.ohRangeRetrieveError(G129)</f>
        <v/>
      </c>
    </row>
    <row r="130" spans="1:8" s="18" customFormat="1" x14ac:dyDescent="0.2">
      <c r="A130" s="103"/>
      <c r="B130" s="111">
        <v>104</v>
      </c>
      <c r="C130" s="107" t="b">
        <v>0</v>
      </c>
      <c r="D130" s="107" t="str">
        <v>M2</v>
      </c>
      <c r="E130" s="196" t="str">
        <f t="shared" si="6"/>
        <v>HKDFUT1MM2_Quote</v>
      </c>
      <c r="F130" s="197" t="str">
        <f t="shared" si="7"/>
        <v>HKDFUT1MM2ConvAdj_Quote</v>
      </c>
      <c r="G130" s="196" t="str">
        <f>_xll.qlFuturesConvAdjustmentQuote($F130,IborIndex,$D130,$E130,Volatility,MeanReversion,Permanent,Trigger,ObjectOverwrite)</f>
        <v>HKDFUT1MM2ConvAdj_Quote#0000</v>
      </c>
      <c r="H130" s="24" t="str">
        <f>_xll.ohRangeRetrieveError(G130)</f>
        <v/>
      </c>
    </row>
    <row r="131" spans="1:8" s="18" customFormat="1" x14ac:dyDescent="0.2">
      <c r="A131" s="103"/>
      <c r="B131" s="111">
        <v>105</v>
      </c>
      <c r="C131" s="107" t="b">
        <v>0</v>
      </c>
      <c r="D131" s="107" t="str">
        <v>N2</v>
      </c>
      <c r="E131" s="196" t="str">
        <f t="shared" si="6"/>
        <v>HKDFUT1MN2_Quote</v>
      </c>
      <c r="F131" s="197" t="str">
        <f t="shared" si="7"/>
        <v>HKDFUT1MN2ConvAdj_Quote</v>
      </c>
      <c r="G131" s="196" t="str">
        <f>_xll.qlFuturesConvAdjustmentQuote($F131,IborIndex,$D131,$E131,Volatility,MeanReversion,Permanent,Trigger,ObjectOverwrite)</f>
        <v>HKDFUT1MN2ConvAdj_Quote#0000</v>
      </c>
      <c r="H131" s="24" t="str">
        <f>_xll.ohRangeRetrieveError(G131)</f>
        <v/>
      </c>
    </row>
    <row r="132" spans="1:8" s="18" customFormat="1" x14ac:dyDescent="0.2">
      <c r="A132" s="103"/>
      <c r="B132" s="111">
        <v>106</v>
      </c>
      <c r="C132" s="107" t="b">
        <v>0</v>
      </c>
      <c r="D132" s="107" t="str">
        <v>Q2</v>
      </c>
      <c r="E132" s="196" t="str">
        <f t="shared" si="6"/>
        <v>HKDFUT1MQ2_Quote</v>
      </c>
      <c r="F132" s="197" t="str">
        <f t="shared" si="7"/>
        <v>HKDFUT1MQ2ConvAdj_Quote</v>
      </c>
      <c r="G132" s="196" t="str">
        <f>_xll.qlFuturesConvAdjustmentQuote($F132,IborIndex,$D132,$E132,Volatility,MeanReversion,Permanent,Trigger,ObjectOverwrite)</f>
        <v>HKDFUT1MQ2ConvAdj_Quote#0000</v>
      </c>
      <c r="H132" s="24" t="str">
        <f>_xll.ohRangeRetrieveError(G132)</f>
        <v/>
      </c>
    </row>
    <row r="133" spans="1:8" s="18" customFormat="1" x14ac:dyDescent="0.2">
      <c r="A133" s="103"/>
      <c r="B133" s="111">
        <v>107</v>
      </c>
      <c r="C133" s="107" t="b">
        <v>0</v>
      </c>
      <c r="D133" s="107" t="str">
        <v>U2</v>
      </c>
      <c r="E133" s="196" t="str">
        <f t="shared" si="6"/>
        <v>HKDFUT1MU2_Quote</v>
      </c>
      <c r="F133" s="197" t="str">
        <f t="shared" si="7"/>
        <v>HKDFUT1MU2ConvAdj_Quote</v>
      </c>
      <c r="G133" s="196" t="str">
        <f>_xll.qlFuturesConvAdjustmentQuote($F133,IborIndex,$D133,$E133,Volatility,MeanReversion,Permanent,Trigger,ObjectOverwrite)</f>
        <v>HKDFUT1MU2ConvAdj_Quote#0000</v>
      </c>
      <c r="H133" s="24" t="str">
        <f>_xll.ohRangeRetrieveError(G133)</f>
        <v/>
      </c>
    </row>
    <row r="134" spans="1:8" s="18" customFormat="1" x14ac:dyDescent="0.2">
      <c r="A134" s="103"/>
      <c r="B134" s="111">
        <v>108</v>
      </c>
      <c r="C134" s="107" t="b">
        <v>0</v>
      </c>
      <c r="D134" s="107" t="str">
        <v>V2</v>
      </c>
      <c r="E134" s="196" t="str">
        <f t="shared" si="6"/>
        <v>HKDFUT1MV2_Quote</v>
      </c>
      <c r="F134" s="197" t="str">
        <f t="shared" si="7"/>
        <v>HKDFUT1MV2ConvAdj_Quote</v>
      </c>
      <c r="G134" s="196" t="str">
        <f>_xll.qlFuturesConvAdjustmentQuote($F134,IborIndex,$D134,$E134,Volatility,MeanReversion,Permanent,Trigger,ObjectOverwrite)</f>
        <v>HKDFUT1MV2ConvAdj_Quote#0000</v>
      </c>
      <c r="H134" s="24" t="str">
        <f>_xll.ohRangeRetrieveError(G134)</f>
        <v/>
      </c>
    </row>
    <row r="135" spans="1:8" s="18" customFormat="1" x14ac:dyDescent="0.2">
      <c r="A135" s="103"/>
      <c r="B135" s="111">
        <v>109</v>
      </c>
      <c r="C135" s="107" t="b">
        <v>0</v>
      </c>
      <c r="D135" s="107" t="str">
        <v>X2</v>
      </c>
      <c r="E135" s="196" t="str">
        <f t="shared" si="6"/>
        <v>HKDFUT1MX2_Quote</v>
      </c>
      <c r="F135" s="197" t="str">
        <f t="shared" si="7"/>
        <v>HKDFUT1MX2ConvAdj_Quote</v>
      </c>
      <c r="G135" s="196" t="str">
        <f>_xll.qlFuturesConvAdjustmentQuote($F135,IborIndex,$D135,$E135,Volatility,MeanReversion,Permanent,Trigger,ObjectOverwrite)</f>
        <v>HKDFUT1MX2ConvAdj_Quote#0000</v>
      </c>
      <c r="H135" s="24" t="str">
        <f>_xll.ohRangeRetrieveError(G135)</f>
        <v/>
      </c>
    </row>
    <row r="136" spans="1:8" s="18" customFormat="1" x14ac:dyDescent="0.2">
      <c r="A136" s="103"/>
      <c r="B136" s="111">
        <v>110</v>
      </c>
      <c r="C136" s="107" t="b">
        <v>0</v>
      </c>
      <c r="D136" s="107" t="str">
        <v>Z2</v>
      </c>
      <c r="E136" s="196" t="str">
        <f t="shared" si="6"/>
        <v>HKDFUT1MZ2_Quote</v>
      </c>
      <c r="F136" s="197" t="str">
        <f t="shared" si="7"/>
        <v>HKDFUT1MZ2ConvAdj_Quote</v>
      </c>
      <c r="G136" s="196" t="str">
        <f>_xll.qlFuturesConvAdjustmentQuote($F136,IborIndex,$D136,$E136,Volatility,MeanReversion,Permanent,Trigger,ObjectOverwrite)</f>
        <v>HKDFUT1MZ2ConvAdj_Quote#0000</v>
      </c>
      <c r="H136" s="24" t="str">
        <f>_xll.ohRangeRetrieveError(G136)</f>
        <v/>
      </c>
    </row>
    <row r="137" spans="1:8" s="18" customFormat="1" x14ac:dyDescent="0.2">
      <c r="A137" s="103"/>
      <c r="B137" s="111">
        <v>111</v>
      </c>
      <c r="C137" s="107" t="b">
        <v>0</v>
      </c>
      <c r="D137" s="107" t="str">
        <v>F3</v>
      </c>
      <c r="E137" s="196" t="str">
        <f t="shared" si="6"/>
        <v>HKDFUT1MF3_Quote</v>
      </c>
      <c r="F137" s="197" t="str">
        <f t="shared" si="7"/>
        <v>HKDFUT1MF3ConvAdj_Quote</v>
      </c>
      <c r="G137" s="196" t="str">
        <f>_xll.qlFuturesConvAdjustmentQuote($F137,IborIndex,$D137,$E137,Volatility,MeanReversion,Permanent,Trigger,ObjectOverwrite)</f>
        <v>HKDFUT1MF3ConvAdj_Quote#0000</v>
      </c>
      <c r="H137" s="24" t="str">
        <f>_xll.ohRangeRetrieveError(G137)</f>
        <v/>
      </c>
    </row>
    <row r="138" spans="1:8" s="18" customFormat="1" x14ac:dyDescent="0.2">
      <c r="A138" s="103"/>
      <c r="B138" s="111">
        <v>112</v>
      </c>
      <c r="C138" s="107" t="b">
        <v>0</v>
      </c>
      <c r="D138" s="107" t="str">
        <v>G3</v>
      </c>
      <c r="E138" s="196" t="str">
        <f t="shared" si="6"/>
        <v>HKDFUT1MG3_Quote</v>
      </c>
      <c r="F138" s="197" t="str">
        <f t="shared" si="7"/>
        <v>HKDFUT1MG3ConvAdj_Quote</v>
      </c>
      <c r="G138" s="196" t="str">
        <f>_xll.qlFuturesConvAdjustmentQuote($F138,IborIndex,$D138,$E138,Volatility,MeanReversion,Permanent,Trigger,ObjectOverwrite)</f>
        <v>HKDFUT1MG3ConvAdj_Quote#0000</v>
      </c>
      <c r="H138" s="24" t="str">
        <f>_xll.ohRangeRetrieveError(G138)</f>
        <v/>
      </c>
    </row>
    <row r="139" spans="1:8" s="18" customFormat="1" x14ac:dyDescent="0.2">
      <c r="A139" s="103"/>
      <c r="B139" s="111">
        <v>113</v>
      </c>
      <c r="C139" s="107" t="b">
        <v>0</v>
      </c>
      <c r="D139" s="107" t="str">
        <v>H3</v>
      </c>
      <c r="E139" s="196" t="str">
        <f t="shared" si="6"/>
        <v>HKDFUT1MH3_Quote</v>
      </c>
      <c r="F139" s="197" t="str">
        <f t="shared" si="7"/>
        <v>HKDFUT1MH3ConvAdj_Quote</v>
      </c>
      <c r="G139" s="196" t="str">
        <f>_xll.qlFuturesConvAdjustmentQuote($F139,IborIndex,$D139,$E139,Volatility,MeanReversion,Permanent,Trigger,ObjectOverwrite)</f>
        <v>HKDFUT1MH3ConvAdj_Quote#0000</v>
      </c>
      <c r="H139" s="24" t="str">
        <f>_xll.ohRangeRetrieveError(G139)</f>
        <v/>
      </c>
    </row>
    <row r="140" spans="1:8" s="18" customFormat="1" x14ac:dyDescent="0.2">
      <c r="A140" s="103"/>
      <c r="B140" s="111">
        <v>114</v>
      </c>
      <c r="C140" s="107" t="b">
        <v>0</v>
      </c>
      <c r="D140" s="107" t="str">
        <v>J3</v>
      </c>
      <c r="E140" s="196" t="str">
        <f t="shared" si="6"/>
        <v>HKDFUT1MJ3_Quote</v>
      </c>
      <c r="F140" s="197" t="str">
        <f t="shared" si="7"/>
        <v>HKDFUT1MJ3ConvAdj_Quote</v>
      </c>
      <c r="G140" s="196" t="str">
        <f>_xll.qlFuturesConvAdjustmentQuote($F140,IborIndex,$D140,$E140,Volatility,MeanReversion,Permanent,Trigger,ObjectOverwrite)</f>
        <v>HKDFUT1MJ3ConvAdj_Quote#0000</v>
      </c>
      <c r="H140" s="24" t="str">
        <f>_xll.ohRangeRetrieveError(G140)</f>
        <v/>
      </c>
    </row>
    <row r="141" spans="1:8" s="18" customFormat="1" x14ac:dyDescent="0.2">
      <c r="A141" s="103"/>
      <c r="B141" s="111">
        <v>115</v>
      </c>
      <c r="C141" s="107" t="b">
        <v>0</v>
      </c>
      <c r="D141" s="107" t="str">
        <v>K3</v>
      </c>
      <c r="E141" s="196" t="str">
        <f t="shared" si="6"/>
        <v>HKDFUT1MK3_Quote</v>
      </c>
      <c r="F141" s="197" t="str">
        <f t="shared" si="7"/>
        <v>HKDFUT1MK3ConvAdj_Quote</v>
      </c>
      <c r="G141" s="196" t="str">
        <f>_xll.qlFuturesConvAdjustmentQuote($F141,IborIndex,$D141,$E141,Volatility,MeanReversion,Permanent,Trigger,ObjectOverwrite)</f>
        <v>HKDFUT1MK3ConvAdj_Quote#0000</v>
      </c>
      <c r="H141" s="24" t="str">
        <f>_xll.ohRangeRetrieveError(G141)</f>
        <v/>
      </c>
    </row>
    <row r="142" spans="1:8" s="18" customFormat="1" x14ac:dyDescent="0.2">
      <c r="A142" s="103"/>
      <c r="B142" s="111">
        <v>116</v>
      </c>
      <c r="C142" s="107" t="b">
        <v>0</v>
      </c>
      <c r="D142" s="107" t="str">
        <v>M3</v>
      </c>
      <c r="E142" s="196" t="str">
        <f t="shared" si="6"/>
        <v>HKDFUT1MM3_Quote</v>
      </c>
      <c r="F142" s="197" t="str">
        <f t="shared" si="7"/>
        <v>HKDFUT1MM3ConvAdj_Quote</v>
      </c>
      <c r="G142" s="196" t="str">
        <f>_xll.qlFuturesConvAdjustmentQuote($F142,IborIndex,$D142,$E142,Volatility,MeanReversion,Permanent,Trigger,ObjectOverwrite)</f>
        <v>HKDFUT1MM3ConvAdj_Quote#0000</v>
      </c>
      <c r="H142" s="24" t="str">
        <f>_xll.ohRangeRetrieveError(G142)</f>
        <v/>
      </c>
    </row>
    <row r="143" spans="1:8" s="18" customFormat="1" x14ac:dyDescent="0.2">
      <c r="A143" s="103"/>
      <c r="B143" s="111">
        <v>117</v>
      </c>
      <c r="C143" s="107" t="b">
        <v>0</v>
      </c>
      <c r="D143" s="107" t="str">
        <v>N3</v>
      </c>
      <c r="E143" s="196" t="str">
        <f t="shared" si="6"/>
        <v>HKDFUT1MN3_Quote</v>
      </c>
      <c r="F143" s="197" t="str">
        <f t="shared" si="7"/>
        <v>HKDFUT1MN3ConvAdj_Quote</v>
      </c>
      <c r="G143" s="196" t="str">
        <f>_xll.qlFuturesConvAdjustmentQuote($F143,IborIndex,$D143,$E143,Volatility,MeanReversion,Permanent,Trigger,ObjectOverwrite)</f>
        <v>HKDFUT1MN3ConvAdj_Quote#0000</v>
      </c>
      <c r="H143" s="24" t="str">
        <f>_xll.ohRangeRetrieveError(G143)</f>
        <v/>
      </c>
    </row>
    <row r="144" spans="1:8" s="18" customFormat="1" x14ac:dyDescent="0.2">
      <c r="A144" s="103"/>
      <c r="B144" s="111">
        <v>118</v>
      </c>
      <c r="C144" s="107" t="b">
        <v>0</v>
      </c>
      <c r="D144" s="107" t="str">
        <v>Q3</v>
      </c>
      <c r="E144" s="196" t="str">
        <f t="shared" si="6"/>
        <v>HKDFUT1MQ3_Quote</v>
      </c>
      <c r="F144" s="197" t="str">
        <f t="shared" si="7"/>
        <v>HKDFUT1MQ3ConvAdj_Quote</v>
      </c>
      <c r="G144" s="196" t="str">
        <f>_xll.qlFuturesConvAdjustmentQuote($F144,IborIndex,$D144,$E144,Volatility,MeanReversion,Permanent,Trigger,ObjectOverwrite)</f>
        <v>HKDFUT1MQ3ConvAdj_Quote#0000</v>
      </c>
      <c r="H144" s="24" t="str">
        <f>_xll.ohRangeRetrieveError(G144)</f>
        <v/>
      </c>
    </row>
    <row r="145" spans="1:8" s="18" customFormat="1" x14ac:dyDescent="0.2">
      <c r="A145" s="103"/>
      <c r="B145" s="111">
        <v>119</v>
      </c>
      <c r="C145" s="107" t="b">
        <v>0</v>
      </c>
      <c r="D145" s="107" t="str">
        <v>U3</v>
      </c>
      <c r="E145" s="196" t="str">
        <f t="shared" si="6"/>
        <v>HKDFUT1MU3_Quote</v>
      </c>
      <c r="F145" s="197" t="str">
        <f t="shared" si="7"/>
        <v>HKDFUT1MU3ConvAdj_Quote</v>
      </c>
      <c r="G145" s="196" t="str">
        <f>_xll.qlFuturesConvAdjustmentQuote($F145,IborIndex,$D145,$E145,Volatility,MeanReversion,Permanent,Trigger,ObjectOverwrite)</f>
        <v>HKDFUT1MU3ConvAdj_Quote#0000</v>
      </c>
      <c r="H145" s="24" t="str">
        <f>_xll.ohRangeRetrieveError(G145)</f>
        <v/>
      </c>
    </row>
    <row r="146" spans="1:8" s="18" customFormat="1" ht="12" thickBot="1" x14ac:dyDescent="0.25">
      <c r="A146" s="114"/>
      <c r="B146" s="111">
        <v>120</v>
      </c>
      <c r="C146" s="107" t="b">
        <v>0</v>
      </c>
      <c r="D146" s="107" t="str">
        <v>V3</v>
      </c>
      <c r="E146" s="196" t="str">
        <f t="shared" si="6"/>
        <v>HKDFUT1MV3_Quote</v>
      </c>
      <c r="F146" s="197" t="str">
        <f t="shared" si="7"/>
        <v>HKDFUT1MV3ConvAdj_Quote</v>
      </c>
      <c r="G146" s="196" t="str">
        <f>_xll.qlFuturesConvAdjustmentQuote($F146,IborIndex,$D146,$E146,Volatility,MeanReversion,Permanent,Trigger,ObjectOverwrite)</f>
        <v>HKDFUT1MV3ConvAdj_Quote#0000</v>
      </c>
      <c r="H146" s="24" t="str">
        <f>_xll.ohRangeRetrieveError(G146)</f>
        <v/>
      </c>
    </row>
    <row r="147" spans="1:8" s="18" customFormat="1" x14ac:dyDescent="0.2"/>
    <row r="149" spans="1:8" s="18" customFormat="1" x14ac:dyDescent="0.2"/>
    <row r="150" spans="1:8" s="18" customFormat="1" x14ac:dyDescent="0.2">
      <c r="E150" s="193" t="s">
        <v>172</v>
      </c>
      <c r="F150" s="194" t="str">
        <f>PROPER(Currency)&amp;"HW_Volatility_Quote"</f>
        <v>HkdHW_Volatility_Quote</v>
      </c>
    </row>
    <row r="151" spans="1:8" s="18" customFormat="1" x14ac:dyDescent="0.2">
      <c r="E151" s="193" t="s">
        <v>173</v>
      </c>
      <c r="F151" s="194" t="str">
        <f>PROPER(Currency)&amp;"HW_MeanReversion_Quote"</f>
        <v>HkdHW_MeanReversion_Quote</v>
      </c>
    </row>
    <row r="152" spans="1:8" s="18" customFormat="1" x14ac:dyDescent="0.2">
      <c r="E152" s="193" t="s">
        <v>174</v>
      </c>
      <c r="F152" s="194" t="str">
        <f>PROPER(Currency)&amp;FamilyName&amp;$G$152</f>
        <v>HkdHibor3M</v>
      </c>
      <c r="G152" s="195" t="s">
        <v>116</v>
      </c>
    </row>
    <row r="153" spans="1:8" s="18" customFormat="1" x14ac:dyDescent="0.2"/>
    <row r="154" spans="1:8" s="18" customFormat="1" x14ac:dyDescent="0.2">
      <c r="A154" s="102"/>
      <c r="B154" s="20" t="s">
        <v>113</v>
      </c>
      <c r="C154" s="151" t="s">
        <v>114</v>
      </c>
      <c r="D154" s="151" t="s">
        <v>115</v>
      </c>
      <c r="E154" s="151" t="s">
        <v>175</v>
      </c>
      <c r="F154" s="22" t="str">
        <f>Currency&amp;"_020_Futures"&amp;G152&amp;"ConvAdj.xml"</f>
        <v>HKD_020_Futures3MConvAdj.xml</v>
      </c>
      <c r="G154" s="65">
        <f ca="1">IF(Serialize,_xll.ohObjectSave(G155:G274,SerializationPath&amp;F154,FileOverwrite,,Serialize),"---")</f>
        <v>120</v>
      </c>
      <c r="H154" s="24" t="str">
        <f ca="1">_xll.ohRangeRetrieveError(G154)</f>
        <v/>
      </c>
    </row>
    <row r="155" spans="1:8" s="18" customFormat="1" x14ac:dyDescent="0.2">
      <c r="A155" s="103"/>
      <c r="B155" s="104">
        <v>1</v>
      </c>
      <c r="C155" s="106" t="b">
        <v>0</v>
      </c>
      <c r="D155" s="106" t="str">
        <f t="array" ref="D155:D274">_xll.qlIMMNextCodes(_xll.qlSettingsEvaluationDate(Trigger)-1,$C155:$C274)</f>
        <v>X3</v>
      </c>
      <c r="E155" s="196" t="str">
        <f t="shared" ref="E155:E186" si="8">Currency&amp;"FUT"&amp;$G$152&amp;$D155&amp;QuoteSuffix</f>
        <v>HKDFUT3MX3_Quote</v>
      </c>
      <c r="F155" s="197" t="str">
        <f t="shared" ref="F155:F186" si="9">Currency&amp;"FUT"&amp;$G$152&amp;$D155&amp;"ConvAdj"&amp;QuoteSuffix</f>
        <v>HKDFUT3MX3ConvAdj_Quote</v>
      </c>
      <c r="G155" s="196" t="str">
        <f>_xll.qlFuturesConvAdjustmentQuote($F155,IborIndex,$D155,$E155,Volatility,MeanReversion,Permanent,Trigger,ObjectOverwrite)</f>
        <v>HKDFUT3MX3ConvAdj_Quote#0000</v>
      </c>
      <c r="H155" s="24" t="str">
        <f>_xll.ohRangeRetrieveError(G155)</f>
        <v/>
      </c>
    </row>
    <row r="156" spans="1:8" s="18" customFormat="1" x14ac:dyDescent="0.2">
      <c r="A156" s="103"/>
      <c r="B156" s="111">
        <v>2</v>
      </c>
      <c r="C156" s="107" t="b">
        <v>0</v>
      </c>
      <c r="D156" s="107" t="str">
        <v>Z3</v>
      </c>
      <c r="E156" s="196" t="str">
        <f t="shared" si="8"/>
        <v>HKDFUT3MZ3_Quote</v>
      </c>
      <c r="F156" s="197" t="str">
        <f t="shared" si="9"/>
        <v>HKDFUT3MZ3ConvAdj_Quote</v>
      </c>
      <c r="G156" s="196" t="str">
        <f>_xll.qlFuturesConvAdjustmentQuote($F156,IborIndex,$D156,$E156,Volatility,MeanReversion,Permanent,Trigger,ObjectOverwrite)</f>
        <v>HKDFUT3MZ3ConvAdj_Quote#0000</v>
      </c>
      <c r="H156" s="24" t="str">
        <f>_xll.ohRangeRetrieveError(G156)</f>
        <v/>
      </c>
    </row>
    <row r="157" spans="1:8" s="18" customFormat="1" x14ac:dyDescent="0.2">
      <c r="A157" s="103"/>
      <c r="B157" s="111">
        <v>3</v>
      </c>
      <c r="C157" s="107" t="b">
        <v>0</v>
      </c>
      <c r="D157" s="107" t="str">
        <v>F4</v>
      </c>
      <c r="E157" s="196" t="str">
        <f t="shared" si="8"/>
        <v>HKDFUT3MF4_Quote</v>
      </c>
      <c r="F157" s="197" t="str">
        <f t="shared" si="9"/>
        <v>HKDFUT3MF4ConvAdj_Quote</v>
      </c>
      <c r="G157" s="196" t="str">
        <f>_xll.qlFuturesConvAdjustmentQuote($F157,IborIndex,$D157,$E157,Volatility,MeanReversion,Permanent,Trigger,ObjectOverwrite)</f>
        <v>HKDFUT3MF4ConvAdj_Quote#0000</v>
      </c>
      <c r="H157" s="24" t="str">
        <f>_xll.ohRangeRetrieveError(G157)</f>
        <v/>
      </c>
    </row>
    <row r="158" spans="1:8" s="18" customFormat="1" x14ac:dyDescent="0.2">
      <c r="A158" s="103"/>
      <c r="B158" s="111">
        <v>4</v>
      </c>
      <c r="C158" s="107" t="b">
        <v>0</v>
      </c>
      <c r="D158" s="107" t="str">
        <v>G4</v>
      </c>
      <c r="E158" s="196" t="str">
        <f t="shared" si="8"/>
        <v>HKDFUT3MG4_Quote</v>
      </c>
      <c r="F158" s="197" t="str">
        <f t="shared" si="9"/>
        <v>HKDFUT3MG4ConvAdj_Quote</v>
      </c>
      <c r="G158" s="196" t="str">
        <f>_xll.qlFuturesConvAdjustmentQuote($F158,IborIndex,$D158,$E158,Volatility,MeanReversion,Permanent,Trigger,ObjectOverwrite)</f>
        <v>HKDFUT3MG4ConvAdj_Quote#0000</v>
      </c>
      <c r="H158" s="24" t="str">
        <f>_xll.ohRangeRetrieveError(G158)</f>
        <v/>
      </c>
    </row>
    <row r="159" spans="1:8" s="18" customFormat="1" x14ac:dyDescent="0.2">
      <c r="A159" s="103"/>
      <c r="B159" s="111">
        <v>5</v>
      </c>
      <c r="C159" s="107" t="b">
        <v>0</v>
      </c>
      <c r="D159" s="107" t="str">
        <v>H4</v>
      </c>
      <c r="E159" s="196" t="str">
        <f t="shared" si="8"/>
        <v>HKDFUT3MH4_Quote</v>
      </c>
      <c r="F159" s="197" t="str">
        <f t="shared" si="9"/>
        <v>HKDFUT3MH4ConvAdj_Quote</v>
      </c>
      <c r="G159" s="196" t="str">
        <f>_xll.qlFuturesConvAdjustmentQuote($F159,IborIndex,$D159,$E159,Volatility,MeanReversion,Permanent,Trigger,ObjectOverwrite)</f>
        <v>HKDFUT3MH4ConvAdj_Quote#0000</v>
      </c>
      <c r="H159" s="24" t="str">
        <f>_xll.ohRangeRetrieveError(G159)</f>
        <v/>
      </c>
    </row>
    <row r="160" spans="1:8" s="18" customFormat="1" x14ac:dyDescent="0.2">
      <c r="A160" s="103"/>
      <c r="B160" s="111">
        <v>6</v>
      </c>
      <c r="C160" s="107" t="b">
        <v>0</v>
      </c>
      <c r="D160" s="107" t="str">
        <v>J4</v>
      </c>
      <c r="E160" s="196" t="str">
        <f t="shared" si="8"/>
        <v>HKDFUT3MJ4_Quote</v>
      </c>
      <c r="F160" s="197" t="str">
        <f t="shared" si="9"/>
        <v>HKDFUT3MJ4ConvAdj_Quote</v>
      </c>
      <c r="G160" s="196" t="str">
        <f>_xll.qlFuturesConvAdjustmentQuote($F160,IborIndex,$D160,$E160,Volatility,MeanReversion,Permanent,Trigger,ObjectOverwrite)</f>
        <v>HKDFUT3MJ4ConvAdj_Quote#0000</v>
      </c>
      <c r="H160" s="24" t="str">
        <f>_xll.ohRangeRetrieveError(G160)</f>
        <v/>
      </c>
    </row>
    <row r="161" spans="1:8" s="18" customFormat="1" x14ac:dyDescent="0.2">
      <c r="A161" s="103"/>
      <c r="B161" s="111">
        <v>7</v>
      </c>
      <c r="C161" s="107" t="b">
        <v>0</v>
      </c>
      <c r="D161" s="107" t="str">
        <v>K4</v>
      </c>
      <c r="E161" s="196" t="str">
        <f t="shared" si="8"/>
        <v>HKDFUT3MK4_Quote</v>
      </c>
      <c r="F161" s="197" t="str">
        <f t="shared" si="9"/>
        <v>HKDFUT3MK4ConvAdj_Quote</v>
      </c>
      <c r="G161" s="196" t="str">
        <f>_xll.qlFuturesConvAdjustmentQuote($F161,IborIndex,$D161,$E161,Volatility,MeanReversion,Permanent,Trigger,ObjectOverwrite)</f>
        <v>HKDFUT3MK4ConvAdj_Quote#0000</v>
      </c>
      <c r="H161" s="24" t="str">
        <f>_xll.ohRangeRetrieveError(G161)</f>
        <v/>
      </c>
    </row>
    <row r="162" spans="1:8" s="18" customFormat="1" x14ac:dyDescent="0.2">
      <c r="A162" s="103"/>
      <c r="B162" s="111">
        <v>8</v>
      </c>
      <c r="C162" s="107" t="b">
        <v>0</v>
      </c>
      <c r="D162" s="107" t="str">
        <v>M4</v>
      </c>
      <c r="E162" s="196" t="str">
        <f t="shared" si="8"/>
        <v>HKDFUT3MM4_Quote</v>
      </c>
      <c r="F162" s="197" t="str">
        <f t="shared" si="9"/>
        <v>HKDFUT3MM4ConvAdj_Quote</v>
      </c>
      <c r="G162" s="196" t="str">
        <f>_xll.qlFuturesConvAdjustmentQuote($F162,IborIndex,$D162,$E162,Volatility,MeanReversion,Permanent,Trigger,ObjectOverwrite)</f>
        <v>HKDFUT3MM4ConvAdj_Quote#0000</v>
      </c>
      <c r="H162" s="24" t="str">
        <f>_xll.ohRangeRetrieveError(G162)</f>
        <v/>
      </c>
    </row>
    <row r="163" spans="1:8" s="18" customFormat="1" x14ac:dyDescent="0.2">
      <c r="A163" s="103"/>
      <c r="B163" s="111">
        <v>9</v>
      </c>
      <c r="C163" s="107" t="b">
        <v>0</v>
      </c>
      <c r="D163" s="107" t="str">
        <v>N4</v>
      </c>
      <c r="E163" s="196" t="str">
        <f t="shared" si="8"/>
        <v>HKDFUT3MN4_Quote</v>
      </c>
      <c r="F163" s="197" t="str">
        <f t="shared" si="9"/>
        <v>HKDFUT3MN4ConvAdj_Quote</v>
      </c>
      <c r="G163" s="196" t="str">
        <f>_xll.qlFuturesConvAdjustmentQuote($F163,IborIndex,$D163,$E163,Volatility,MeanReversion,Permanent,Trigger,ObjectOverwrite)</f>
        <v>HKDFUT3MN4ConvAdj_Quote#0000</v>
      </c>
      <c r="H163" s="24" t="str">
        <f>_xll.ohRangeRetrieveError(G163)</f>
        <v/>
      </c>
    </row>
    <row r="164" spans="1:8" s="18" customFormat="1" x14ac:dyDescent="0.2">
      <c r="A164" s="103"/>
      <c r="B164" s="111">
        <v>10</v>
      </c>
      <c r="C164" s="107" t="b">
        <v>0</v>
      </c>
      <c r="D164" s="107" t="str">
        <v>Q4</v>
      </c>
      <c r="E164" s="196" t="str">
        <f t="shared" si="8"/>
        <v>HKDFUT3MQ4_Quote</v>
      </c>
      <c r="F164" s="197" t="str">
        <f t="shared" si="9"/>
        <v>HKDFUT3MQ4ConvAdj_Quote</v>
      </c>
      <c r="G164" s="196" t="str">
        <f>_xll.qlFuturesConvAdjustmentQuote($F164,IborIndex,$D164,$E164,Volatility,MeanReversion,Permanent,Trigger,ObjectOverwrite)</f>
        <v>HKDFUT3MQ4ConvAdj_Quote#0000</v>
      </c>
      <c r="H164" s="24" t="str">
        <f>_xll.ohRangeRetrieveError(G164)</f>
        <v/>
      </c>
    </row>
    <row r="165" spans="1:8" s="18" customFormat="1" x14ac:dyDescent="0.2">
      <c r="A165" s="103"/>
      <c r="B165" s="111">
        <v>11</v>
      </c>
      <c r="C165" s="107" t="b">
        <v>0</v>
      </c>
      <c r="D165" s="107" t="str">
        <v>U4</v>
      </c>
      <c r="E165" s="196" t="str">
        <f t="shared" si="8"/>
        <v>HKDFUT3MU4_Quote</v>
      </c>
      <c r="F165" s="197" t="str">
        <f t="shared" si="9"/>
        <v>HKDFUT3MU4ConvAdj_Quote</v>
      </c>
      <c r="G165" s="196" t="str">
        <f>_xll.qlFuturesConvAdjustmentQuote($F165,IborIndex,$D165,$E165,Volatility,MeanReversion,Permanent,Trigger,ObjectOverwrite)</f>
        <v>HKDFUT3MU4ConvAdj_Quote#0000</v>
      </c>
      <c r="H165" s="24" t="str">
        <f>_xll.ohRangeRetrieveError(G165)</f>
        <v/>
      </c>
    </row>
    <row r="166" spans="1:8" s="18" customFormat="1" x14ac:dyDescent="0.2">
      <c r="A166" s="103"/>
      <c r="B166" s="111">
        <v>12</v>
      </c>
      <c r="C166" s="107" t="b">
        <v>0</v>
      </c>
      <c r="D166" s="107" t="str">
        <v>V4</v>
      </c>
      <c r="E166" s="196" t="str">
        <f t="shared" si="8"/>
        <v>HKDFUT3MV4_Quote</v>
      </c>
      <c r="F166" s="197" t="str">
        <f t="shared" si="9"/>
        <v>HKDFUT3MV4ConvAdj_Quote</v>
      </c>
      <c r="G166" s="196" t="str">
        <f>_xll.qlFuturesConvAdjustmentQuote($F166,IborIndex,$D166,$E166,Volatility,MeanReversion,Permanent,Trigger,ObjectOverwrite)</f>
        <v>HKDFUT3MV4ConvAdj_Quote#0000</v>
      </c>
      <c r="H166" s="24" t="str">
        <f>_xll.ohRangeRetrieveError(G166)</f>
        <v/>
      </c>
    </row>
    <row r="167" spans="1:8" s="18" customFormat="1" x14ac:dyDescent="0.2">
      <c r="A167" s="103"/>
      <c r="B167" s="111">
        <v>13</v>
      </c>
      <c r="C167" s="107" t="b">
        <v>0</v>
      </c>
      <c r="D167" s="107" t="str">
        <v>X4</v>
      </c>
      <c r="E167" s="196" t="str">
        <f t="shared" si="8"/>
        <v>HKDFUT3MX4_Quote</v>
      </c>
      <c r="F167" s="197" t="str">
        <f t="shared" si="9"/>
        <v>HKDFUT3MX4ConvAdj_Quote</v>
      </c>
      <c r="G167" s="196" t="str">
        <f>_xll.qlFuturesConvAdjustmentQuote($F167,IborIndex,$D167,$E167,Volatility,MeanReversion,Permanent,Trigger,ObjectOverwrite)</f>
        <v>HKDFUT3MX4ConvAdj_Quote#0000</v>
      </c>
      <c r="H167" s="24" t="str">
        <f>_xll.ohRangeRetrieveError(G167)</f>
        <v/>
      </c>
    </row>
    <row r="168" spans="1:8" s="18" customFormat="1" x14ac:dyDescent="0.2">
      <c r="A168" s="103"/>
      <c r="B168" s="111">
        <v>14</v>
      </c>
      <c r="C168" s="107" t="b">
        <v>0</v>
      </c>
      <c r="D168" s="107" t="str">
        <v>Z4</v>
      </c>
      <c r="E168" s="196" t="str">
        <f t="shared" si="8"/>
        <v>HKDFUT3MZ4_Quote</v>
      </c>
      <c r="F168" s="197" t="str">
        <f t="shared" si="9"/>
        <v>HKDFUT3MZ4ConvAdj_Quote</v>
      </c>
      <c r="G168" s="196" t="str">
        <f>_xll.qlFuturesConvAdjustmentQuote($F168,IborIndex,$D168,$E168,Volatility,MeanReversion,Permanent,Trigger,ObjectOverwrite)</f>
        <v>HKDFUT3MZ4ConvAdj_Quote#0000</v>
      </c>
      <c r="H168" s="24" t="str">
        <f>_xll.ohRangeRetrieveError(G168)</f>
        <v/>
      </c>
    </row>
    <row r="169" spans="1:8" s="18" customFormat="1" x14ac:dyDescent="0.2">
      <c r="A169" s="103"/>
      <c r="B169" s="111">
        <v>15</v>
      </c>
      <c r="C169" s="107" t="b">
        <v>0</v>
      </c>
      <c r="D169" s="107" t="str">
        <v>F5</v>
      </c>
      <c r="E169" s="196" t="str">
        <f t="shared" si="8"/>
        <v>HKDFUT3MF5_Quote</v>
      </c>
      <c r="F169" s="197" t="str">
        <f t="shared" si="9"/>
        <v>HKDFUT3MF5ConvAdj_Quote</v>
      </c>
      <c r="G169" s="196" t="str">
        <f>_xll.qlFuturesConvAdjustmentQuote($F169,IborIndex,$D169,$E169,Volatility,MeanReversion,Permanent,Trigger,ObjectOverwrite)</f>
        <v>HKDFUT3MF5ConvAdj_Quote#0000</v>
      </c>
      <c r="H169" s="24" t="str">
        <f>_xll.ohRangeRetrieveError(G169)</f>
        <v/>
      </c>
    </row>
    <row r="170" spans="1:8" s="18" customFormat="1" x14ac:dyDescent="0.2">
      <c r="A170" s="103"/>
      <c r="B170" s="111">
        <v>16</v>
      </c>
      <c r="C170" s="107" t="b">
        <v>0</v>
      </c>
      <c r="D170" s="107" t="str">
        <v>G5</v>
      </c>
      <c r="E170" s="196" t="str">
        <f t="shared" si="8"/>
        <v>HKDFUT3MG5_Quote</v>
      </c>
      <c r="F170" s="197" t="str">
        <f t="shared" si="9"/>
        <v>HKDFUT3MG5ConvAdj_Quote</v>
      </c>
      <c r="G170" s="196" t="str">
        <f>_xll.qlFuturesConvAdjustmentQuote($F170,IborIndex,$D170,$E170,Volatility,MeanReversion,Permanent,Trigger,ObjectOverwrite)</f>
        <v>HKDFUT3MG5ConvAdj_Quote#0000</v>
      </c>
      <c r="H170" s="24" t="str">
        <f>_xll.ohRangeRetrieveError(G170)</f>
        <v/>
      </c>
    </row>
    <row r="171" spans="1:8" s="18" customFormat="1" x14ac:dyDescent="0.2">
      <c r="A171" s="103"/>
      <c r="B171" s="111">
        <v>17</v>
      </c>
      <c r="C171" s="107" t="b">
        <v>0</v>
      </c>
      <c r="D171" s="107" t="str">
        <v>H5</v>
      </c>
      <c r="E171" s="196" t="str">
        <f t="shared" si="8"/>
        <v>HKDFUT3MH5_Quote</v>
      </c>
      <c r="F171" s="197" t="str">
        <f t="shared" si="9"/>
        <v>HKDFUT3MH5ConvAdj_Quote</v>
      </c>
      <c r="G171" s="196" t="str">
        <f>_xll.qlFuturesConvAdjustmentQuote($F171,IborIndex,$D171,$E171,Volatility,MeanReversion,Permanent,Trigger,ObjectOverwrite)</f>
        <v>HKDFUT3MH5ConvAdj_Quote#0000</v>
      </c>
      <c r="H171" s="24" t="str">
        <f>_xll.ohRangeRetrieveError(G171)</f>
        <v/>
      </c>
    </row>
    <row r="172" spans="1:8" s="18" customFormat="1" x14ac:dyDescent="0.2">
      <c r="A172" s="103"/>
      <c r="B172" s="111">
        <v>18</v>
      </c>
      <c r="C172" s="107" t="b">
        <v>0</v>
      </c>
      <c r="D172" s="107" t="str">
        <v>J5</v>
      </c>
      <c r="E172" s="196" t="str">
        <f t="shared" si="8"/>
        <v>HKDFUT3MJ5_Quote</v>
      </c>
      <c r="F172" s="197" t="str">
        <f t="shared" si="9"/>
        <v>HKDFUT3MJ5ConvAdj_Quote</v>
      </c>
      <c r="G172" s="196" t="str">
        <f>_xll.qlFuturesConvAdjustmentQuote($F172,IborIndex,$D172,$E172,Volatility,MeanReversion,Permanent,Trigger,ObjectOverwrite)</f>
        <v>HKDFUT3MJ5ConvAdj_Quote#0000</v>
      </c>
      <c r="H172" s="24" t="str">
        <f>_xll.ohRangeRetrieveError(G172)</f>
        <v/>
      </c>
    </row>
    <row r="173" spans="1:8" s="18" customFormat="1" x14ac:dyDescent="0.2">
      <c r="A173" s="103"/>
      <c r="B173" s="111">
        <v>19</v>
      </c>
      <c r="C173" s="107" t="b">
        <v>0</v>
      </c>
      <c r="D173" s="107" t="str">
        <v>K5</v>
      </c>
      <c r="E173" s="196" t="str">
        <f t="shared" si="8"/>
        <v>HKDFUT3MK5_Quote</v>
      </c>
      <c r="F173" s="197" t="str">
        <f t="shared" si="9"/>
        <v>HKDFUT3MK5ConvAdj_Quote</v>
      </c>
      <c r="G173" s="196" t="str">
        <f>_xll.qlFuturesConvAdjustmentQuote($F173,IborIndex,$D173,$E173,Volatility,MeanReversion,Permanent,Trigger,ObjectOverwrite)</f>
        <v>HKDFUT3MK5ConvAdj_Quote#0000</v>
      </c>
      <c r="H173" s="24" t="str">
        <f>_xll.ohRangeRetrieveError(G173)</f>
        <v/>
      </c>
    </row>
    <row r="174" spans="1:8" s="18" customFormat="1" x14ac:dyDescent="0.2">
      <c r="A174" s="103"/>
      <c r="B174" s="111">
        <v>20</v>
      </c>
      <c r="C174" s="107" t="b">
        <v>0</v>
      </c>
      <c r="D174" s="107" t="str">
        <v>M5</v>
      </c>
      <c r="E174" s="196" t="str">
        <f t="shared" si="8"/>
        <v>HKDFUT3MM5_Quote</v>
      </c>
      <c r="F174" s="197" t="str">
        <f t="shared" si="9"/>
        <v>HKDFUT3MM5ConvAdj_Quote</v>
      </c>
      <c r="G174" s="196" t="str">
        <f>_xll.qlFuturesConvAdjustmentQuote($F174,IborIndex,$D174,$E174,Volatility,MeanReversion,Permanent,Trigger,ObjectOverwrite)</f>
        <v>HKDFUT3MM5ConvAdj_Quote#0000</v>
      </c>
      <c r="H174" s="24" t="str">
        <f>_xll.ohRangeRetrieveError(G174)</f>
        <v/>
      </c>
    </row>
    <row r="175" spans="1:8" s="18" customFormat="1" x14ac:dyDescent="0.2">
      <c r="A175" s="103"/>
      <c r="B175" s="111">
        <v>21</v>
      </c>
      <c r="C175" s="107" t="b">
        <v>0</v>
      </c>
      <c r="D175" s="107" t="str">
        <v>N5</v>
      </c>
      <c r="E175" s="196" t="str">
        <f t="shared" si="8"/>
        <v>HKDFUT3MN5_Quote</v>
      </c>
      <c r="F175" s="197" t="str">
        <f t="shared" si="9"/>
        <v>HKDFUT3MN5ConvAdj_Quote</v>
      </c>
      <c r="G175" s="196" t="str">
        <f>_xll.qlFuturesConvAdjustmentQuote($F175,IborIndex,$D175,$E175,Volatility,MeanReversion,Permanent,Trigger,ObjectOverwrite)</f>
        <v>HKDFUT3MN5ConvAdj_Quote#0000</v>
      </c>
      <c r="H175" s="24" t="str">
        <f>_xll.ohRangeRetrieveError(G175)</f>
        <v/>
      </c>
    </row>
    <row r="176" spans="1:8" s="18" customFormat="1" x14ac:dyDescent="0.2">
      <c r="A176" s="103"/>
      <c r="B176" s="111">
        <v>22</v>
      </c>
      <c r="C176" s="107" t="b">
        <v>0</v>
      </c>
      <c r="D176" s="107" t="str">
        <v>Q5</v>
      </c>
      <c r="E176" s="196" t="str">
        <f t="shared" si="8"/>
        <v>HKDFUT3MQ5_Quote</v>
      </c>
      <c r="F176" s="197" t="str">
        <f t="shared" si="9"/>
        <v>HKDFUT3MQ5ConvAdj_Quote</v>
      </c>
      <c r="G176" s="196" t="str">
        <f>_xll.qlFuturesConvAdjustmentQuote($F176,IborIndex,$D176,$E176,Volatility,MeanReversion,Permanent,Trigger,ObjectOverwrite)</f>
        <v>HKDFUT3MQ5ConvAdj_Quote#0000</v>
      </c>
      <c r="H176" s="24" t="str">
        <f>_xll.ohRangeRetrieveError(G176)</f>
        <v/>
      </c>
    </row>
    <row r="177" spans="1:8" s="18" customFormat="1" x14ac:dyDescent="0.2">
      <c r="A177" s="103"/>
      <c r="B177" s="111">
        <v>23</v>
      </c>
      <c r="C177" s="107" t="b">
        <v>0</v>
      </c>
      <c r="D177" s="107" t="str">
        <v>U5</v>
      </c>
      <c r="E177" s="196" t="str">
        <f t="shared" si="8"/>
        <v>HKDFUT3MU5_Quote</v>
      </c>
      <c r="F177" s="197" t="str">
        <f t="shared" si="9"/>
        <v>HKDFUT3MU5ConvAdj_Quote</v>
      </c>
      <c r="G177" s="196" t="str">
        <f>_xll.qlFuturesConvAdjustmentQuote($F177,IborIndex,$D177,$E177,Volatility,MeanReversion,Permanent,Trigger,ObjectOverwrite)</f>
        <v>HKDFUT3MU5ConvAdj_Quote#0000</v>
      </c>
      <c r="H177" s="24" t="str">
        <f>_xll.ohRangeRetrieveError(G177)</f>
        <v/>
      </c>
    </row>
    <row r="178" spans="1:8" s="18" customFormat="1" x14ac:dyDescent="0.2">
      <c r="A178" s="103"/>
      <c r="B178" s="111">
        <v>24</v>
      </c>
      <c r="C178" s="107" t="b">
        <v>0</v>
      </c>
      <c r="D178" s="107" t="str">
        <v>V5</v>
      </c>
      <c r="E178" s="196" t="str">
        <f t="shared" si="8"/>
        <v>HKDFUT3MV5_Quote</v>
      </c>
      <c r="F178" s="197" t="str">
        <f t="shared" si="9"/>
        <v>HKDFUT3MV5ConvAdj_Quote</v>
      </c>
      <c r="G178" s="196" t="str">
        <f>_xll.qlFuturesConvAdjustmentQuote($F178,IborIndex,$D178,$E178,Volatility,MeanReversion,Permanent,Trigger,ObjectOverwrite)</f>
        <v>HKDFUT3MV5ConvAdj_Quote#0000</v>
      </c>
      <c r="H178" s="24" t="str">
        <f>_xll.ohRangeRetrieveError(G178)</f>
        <v/>
      </c>
    </row>
    <row r="179" spans="1:8" s="18" customFormat="1" x14ac:dyDescent="0.2">
      <c r="A179" s="103"/>
      <c r="B179" s="111">
        <v>25</v>
      </c>
      <c r="C179" s="107" t="b">
        <v>0</v>
      </c>
      <c r="D179" s="107" t="str">
        <v>X5</v>
      </c>
      <c r="E179" s="196" t="str">
        <f t="shared" si="8"/>
        <v>HKDFUT3MX5_Quote</v>
      </c>
      <c r="F179" s="197" t="str">
        <f t="shared" si="9"/>
        <v>HKDFUT3MX5ConvAdj_Quote</v>
      </c>
      <c r="G179" s="196" t="str">
        <f>_xll.qlFuturesConvAdjustmentQuote($F179,IborIndex,$D179,$E179,Volatility,MeanReversion,Permanent,Trigger,ObjectOverwrite)</f>
        <v>HKDFUT3MX5ConvAdj_Quote#0000</v>
      </c>
      <c r="H179" s="24" t="str">
        <f>_xll.ohRangeRetrieveError(G179)</f>
        <v/>
      </c>
    </row>
    <row r="180" spans="1:8" s="18" customFormat="1" x14ac:dyDescent="0.2">
      <c r="A180" s="103"/>
      <c r="B180" s="111">
        <v>26</v>
      </c>
      <c r="C180" s="107" t="b">
        <v>0</v>
      </c>
      <c r="D180" s="107" t="str">
        <v>Z5</v>
      </c>
      <c r="E180" s="196" t="str">
        <f t="shared" si="8"/>
        <v>HKDFUT3MZ5_Quote</v>
      </c>
      <c r="F180" s="197" t="str">
        <f t="shared" si="9"/>
        <v>HKDFUT3MZ5ConvAdj_Quote</v>
      </c>
      <c r="G180" s="196" t="str">
        <f>_xll.qlFuturesConvAdjustmentQuote($F180,IborIndex,$D180,$E180,Volatility,MeanReversion,Permanent,Trigger,ObjectOverwrite)</f>
        <v>HKDFUT3MZ5ConvAdj_Quote#0000</v>
      </c>
      <c r="H180" s="24" t="str">
        <f>_xll.ohRangeRetrieveError(G180)</f>
        <v/>
      </c>
    </row>
    <row r="181" spans="1:8" s="18" customFormat="1" x14ac:dyDescent="0.2">
      <c r="A181" s="103"/>
      <c r="B181" s="111">
        <v>27</v>
      </c>
      <c r="C181" s="107" t="b">
        <v>0</v>
      </c>
      <c r="D181" s="107" t="str">
        <v>F6</v>
      </c>
      <c r="E181" s="196" t="str">
        <f t="shared" si="8"/>
        <v>HKDFUT3MF6_Quote</v>
      </c>
      <c r="F181" s="197" t="str">
        <f t="shared" si="9"/>
        <v>HKDFUT3MF6ConvAdj_Quote</v>
      </c>
      <c r="G181" s="196" t="str">
        <f>_xll.qlFuturesConvAdjustmentQuote($F181,IborIndex,$D181,$E181,Volatility,MeanReversion,Permanent,Trigger,ObjectOverwrite)</f>
        <v>HKDFUT3MF6ConvAdj_Quote#0000</v>
      </c>
      <c r="H181" s="24" t="str">
        <f>_xll.ohRangeRetrieveError(G181)</f>
        <v/>
      </c>
    </row>
    <row r="182" spans="1:8" s="18" customFormat="1" x14ac:dyDescent="0.2">
      <c r="A182" s="103"/>
      <c r="B182" s="111">
        <v>28</v>
      </c>
      <c r="C182" s="107" t="b">
        <v>0</v>
      </c>
      <c r="D182" s="107" t="str">
        <v>G6</v>
      </c>
      <c r="E182" s="196" t="str">
        <f t="shared" si="8"/>
        <v>HKDFUT3MG6_Quote</v>
      </c>
      <c r="F182" s="197" t="str">
        <f t="shared" si="9"/>
        <v>HKDFUT3MG6ConvAdj_Quote</v>
      </c>
      <c r="G182" s="196" t="str">
        <f>_xll.qlFuturesConvAdjustmentQuote($F182,IborIndex,$D182,$E182,Volatility,MeanReversion,Permanent,Trigger,ObjectOverwrite)</f>
        <v>HKDFUT3MG6ConvAdj_Quote#0000</v>
      </c>
      <c r="H182" s="24" t="str">
        <f>_xll.ohRangeRetrieveError(G182)</f>
        <v/>
      </c>
    </row>
    <row r="183" spans="1:8" s="18" customFormat="1" x14ac:dyDescent="0.2">
      <c r="A183" s="103"/>
      <c r="B183" s="111">
        <v>29</v>
      </c>
      <c r="C183" s="107" t="b">
        <v>0</v>
      </c>
      <c r="D183" s="107" t="str">
        <v>H6</v>
      </c>
      <c r="E183" s="196" t="str">
        <f t="shared" si="8"/>
        <v>HKDFUT3MH6_Quote</v>
      </c>
      <c r="F183" s="197" t="str">
        <f t="shared" si="9"/>
        <v>HKDFUT3MH6ConvAdj_Quote</v>
      </c>
      <c r="G183" s="196" t="str">
        <f>_xll.qlFuturesConvAdjustmentQuote($F183,IborIndex,$D183,$E183,Volatility,MeanReversion,Permanent,Trigger,ObjectOverwrite)</f>
        <v>HKDFUT3MH6ConvAdj_Quote#0000</v>
      </c>
      <c r="H183" s="24" t="str">
        <f>_xll.ohRangeRetrieveError(G183)</f>
        <v/>
      </c>
    </row>
    <row r="184" spans="1:8" s="18" customFormat="1" x14ac:dyDescent="0.2">
      <c r="A184" s="103"/>
      <c r="B184" s="111">
        <v>30</v>
      </c>
      <c r="C184" s="107" t="b">
        <v>0</v>
      </c>
      <c r="D184" s="107" t="str">
        <v>J6</v>
      </c>
      <c r="E184" s="196" t="str">
        <f t="shared" si="8"/>
        <v>HKDFUT3MJ6_Quote</v>
      </c>
      <c r="F184" s="197" t="str">
        <f t="shared" si="9"/>
        <v>HKDFUT3MJ6ConvAdj_Quote</v>
      </c>
      <c r="G184" s="196" t="str">
        <f>_xll.qlFuturesConvAdjustmentQuote($F184,IborIndex,$D184,$E184,Volatility,MeanReversion,Permanent,Trigger,ObjectOverwrite)</f>
        <v>HKDFUT3MJ6ConvAdj_Quote#0000</v>
      </c>
      <c r="H184" s="24" t="str">
        <f>_xll.ohRangeRetrieveError(G184)</f>
        <v/>
      </c>
    </row>
    <row r="185" spans="1:8" s="18" customFormat="1" x14ac:dyDescent="0.2">
      <c r="A185" s="103"/>
      <c r="B185" s="111">
        <v>31</v>
      </c>
      <c r="C185" s="107" t="b">
        <v>0</v>
      </c>
      <c r="D185" s="107" t="str">
        <v>K6</v>
      </c>
      <c r="E185" s="196" t="str">
        <f t="shared" si="8"/>
        <v>HKDFUT3MK6_Quote</v>
      </c>
      <c r="F185" s="197" t="str">
        <f t="shared" si="9"/>
        <v>HKDFUT3MK6ConvAdj_Quote</v>
      </c>
      <c r="G185" s="196" t="str">
        <f>_xll.qlFuturesConvAdjustmentQuote($F185,IborIndex,$D185,$E185,Volatility,MeanReversion,Permanent,Trigger,ObjectOverwrite)</f>
        <v>HKDFUT3MK6ConvAdj_Quote#0000</v>
      </c>
      <c r="H185" s="24" t="str">
        <f>_xll.ohRangeRetrieveError(G185)</f>
        <v/>
      </c>
    </row>
    <row r="186" spans="1:8" s="18" customFormat="1" x14ac:dyDescent="0.2">
      <c r="A186" s="103"/>
      <c r="B186" s="111">
        <v>32</v>
      </c>
      <c r="C186" s="107" t="b">
        <v>0</v>
      </c>
      <c r="D186" s="107" t="str">
        <v>M6</v>
      </c>
      <c r="E186" s="196" t="str">
        <f t="shared" si="8"/>
        <v>HKDFUT3MM6_Quote</v>
      </c>
      <c r="F186" s="197" t="str">
        <f t="shared" si="9"/>
        <v>HKDFUT3MM6ConvAdj_Quote</v>
      </c>
      <c r="G186" s="196" t="str">
        <f>_xll.qlFuturesConvAdjustmentQuote($F186,IborIndex,$D186,$E186,Volatility,MeanReversion,Permanent,Trigger,ObjectOverwrite)</f>
        <v>HKDFUT3MM6ConvAdj_Quote#0000</v>
      </c>
      <c r="H186" s="24" t="str">
        <f>_xll.ohRangeRetrieveError(G186)</f>
        <v/>
      </c>
    </row>
    <row r="187" spans="1:8" s="18" customFormat="1" x14ac:dyDescent="0.2">
      <c r="A187" s="103"/>
      <c r="B187" s="111">
        <v>33</v>
      </c>
      <c r="C187" s="107" t="b">
        <v>0</v>
      </c>
      <c r="D187" s="107" t="str">
        <v>N6</v>
      </c>
      <c r="E187" s="196" t="str">
        <f t="shared" ref="E187:E218" si="10">Currency&amp;"FUT"&amp;$G$152&amp;$D187&amp;QuoteSuffix</f>
        <v>HKDFUT3MN6_Quote</v>
      </c>
      <c r="F187" s="197" t="str">
        <f t="shared" ref="F187:F218" si="11">Currency&amp;"FUT"&amp;$G$152&amp;$D187&amp;"ConvAdj"&amp;QuoteSuffix</f>
        <v>HKDFUT3MN6ConvAdj_Quote</v>
      </c>
      <c r="G187" s="196" t="str">
        <f>_xll.qlFuturesConvAdjustmentQuote($F187,IborIndex,$D187,$E187,Volatility,MeanReversion,Permanent,Trigger,ObjectOverwrite)</f>
        <v>HKDFUT3MN6ConvAdj_Quote#0000</v>
      </c>
      <c r="H187" s="24" t="str">
        <f>_xll.ohRangeRetrieveError(G187)</f>
        <v/>
      </c>
    </row>
    <row r="188" spans="1:8" s="18" customFormat="1" x14ac:dyDescent="0.2">
      <c r="A188" s="103"/>
      <c r="B188" s="111">
        <v>34</v>
      </c>
      <c r="C188" s="107" t="b">
        <v>0</v>
      </c>
      <c r="D188" s="107" t="str">
        <v>Q6</v>
      </c>
      <c r="E188" s="196" t="str">
        <f t="shared" si="10"/>
        <v>HKDFUT3MQ6_Quote</v>
      </c>
      <c r="F188" s="197" t="str">
        <f t="shared" si="11"/>
        <v>HKDFUT3MQ6ConvAdj_Quote</v>
      </c>
      <c r="G188" s="196" t="str">
        <f>_xll.qlFuturesConvAdjustmentQuote($F188,IborIndex,$D188,$E188,Volatility,MeanReversion,Permanent,Trigger,ObjectOverwrite)</f>
        <v>HKDFUT3MQ6ConvAdj_Quote#0000</v>
      </c>
      <c r="H188" s="24" t="str">
        <f>_xll.ohRangeRetrieveError(G188)</f>
        <v/>
      </c>
    </row>
    <row r="189" spans="1:8" s="18" customFormat="1" x14ac:dyDescent="0.2">
      <c r="A189" s="103"/>
      <c r="B189" s="111">
        <v>35</v>
      </c>
      <c r="C189" s="107" t="b">
        <v>0</v>
      </c>
      <c r="D189" s="107" t="str">
        <v>U6</v>
      </c>
      <c r="E189" s="196" t="str">
        <f t="shared" si="10"/>
        <v>HKDFUT3MU6_Quote</v>
      </c>
      <c r="F189" s="197" t="str">
        <f t="shared" si="11"/>
        <v>HKDFUT3MU6ConvAdj_Quote</v>
      </c>
      <c r="G189" s="196" t="str">
        <f>_xll.qlFuturesConvAdjustmentQuote($F189,IborIndex,$D189,$E189,Volatility,MeanReversion,Permanent,Trigger,ObjectOverwrite)</f>
        <v>HKDFUT3MU6ConvAdj_Quote#0000</v>
      </c>
      <c r="H189" s="24" t="str">
        <f>_xll.ohRangeRetrieveError(G189)</f>
        <v/>
      </c>
    </row>
    <row r="190" spans="1:8" s="18" customFormat="1" x14ac:dyDescent="0.2">
      <c r="A190" s="103"/>
      <c r="B190" s="111">
        <v>36</v>
      </c>
      <c r="C190" s="107" t="b">
        <v>0</v>
      </c>
      <c r="D190" s="107" t="str">
        <v>V6</v>
      </c>
      <c r="E190" s="196" t="str">
        <f t="shared" si="10"/>
        <v>HKDFUT3MV6_Quote</v>
      </c>
      <c r="F190" s="197" t="str">
        <f t="shared" si="11"/>
        <v>HKDFUT3MV6ConvAdj_Quote</v>
      </c>
      <c r="G190" s="196" t="str">
        <f>_xll.qlFuturesConvAdjustmentQuote($F190,IborIndex,$D190,$E190,Volatility,MeanReversion,Permanent,Trigger,ObjectOverwrite)</f>
        <v>HKDFUT3MV6ConvAdj_Quote#0000</v>
      </c>
      <c r="H190" s="24" t="str">
        <f>_xll.ohRangeRetrieveError(G190)</f>
        <v/>
      </c>
    </row>
    <row r="191" spans="1:8" s="18" customFormat="1" x14ac:dyDescent="0.2">
      <c r="A191" s="103"/>
      <c r="B191" s="111">
        <v>37</v>
      </c>
      <c r="C191" s="107" t="b">
        <v>0</v>
      </c>
      <c r="D191" s="107" t="str">
        <v>X6</v>
      </c>
      <c r="E191" s="196" t="str">
        <f t="shared" si="10"/>
        <v>HKDFUT3MX6_Quote</v>
      </c>
      <c r="F191" s="197" t="str">
        <f t="shared" si="11"/>
        <v>HKDFUT3MX6ConvAdj_Quote</v>
      </c>
      <c r="G191" s="196" t="str">
        <f>_xll.qlFuturesConvAdjustmentQuote($F191,IborIndex,$D191,$E191,Volatility,MeanReversion,Permanent,Trigger,ObjectOverwrite)</f>
        <v>HKDFUT3MX6ConvAdj_Quote#0000</v>
      </c>
      <c r="H191" s="24" t="str">
        <f>_xll.ohRangeRetrieveError(G191)</f>
        <v/>
      </c>
    </row>
    <row r="192" spans="1:8" s="18" customFormat="1" x14ac:dyDescent="0.2">
      <c r="A192" s="103"/>
      <c r="B192" s="111">
        <v>38</v>
      </c>
      <c r="C192" s="107" t="b">
        <v>0</v>
      </c>
      <c r="D192" s="107" t="str">
        <v>Z6</v>
      </c>
      <c r="E192" s="196" t="str">
        <f t="shared" si="10"/>
        <v>HKDFUT3MZ6_Quote</v>
      </c>
      <c r="F192" s="197" t="str">
        <f t="shared" si="11"/>
        <v>HKDFUT3MZ6ConvAdj_Quote</v>
      </c>
      <c r="G192" s="196" t="str">
        <f>_xll.qlFuturesConvAdjustmentQuote($F192,IborIndex,$D192,$E192,Volatility,MeanReversion,Permanent,Trigger,ObjectOverwrite)</f>
        <v>HKDFUT3MZ6ConvAdj_Quote#0000</v>
      </c>
      <c r="H192" s="24" t="str">
        <f>_xll.ohRangeRetrieveError(G192)</f>
        <v/>
      </c>
    </row>
    <row r="193" spans="1:8" s="18" customFormat="1" x14ac:dyDescent="0.2">
      <c r="A193" s="103"/>
      <c r="B193" s="111">
        <v>39</v>
      </c>
      <c r="C193" s="107" t="b">
        <v>0</v>
      </c>
      <c r="D193" s="107" t="str">
        <v>F7</v>
      </c>
      <c r="E193" s="196" t="str">
        <f t="shared" si="10"/>
        <v>HKDFUT3MF7_Quote</v>
      </c>
      <c r="F193" s="197" t="str">
        <f t="shared" si="11"/>
        <v>HKDFUT3MF7ConvAdj_Quote</v>
      </c>
      <c r="G193" s="196" t="str">
        <f>_xll.qlFuturesConvAdjustmentQuote($F193,IborIndex,$D193,$E193,Volatility,MeanReversion,Permanent,Trigger,ObjectOverwrite)</f>
        <v>HKDFUT3MF7ConvAdj_Quote#0000</v>
      </c>
      <c r="H193" s="24" t="str">
        <f>_xll.ohRangeRetrieveError(G193)</f>
        <v/>
      </c>
    </row>
    <row r="194" spans="1:8" s="18" customFormat="1" x14ac:dyDescent="0.2">
      <c r="A194" s="103"/>
      <c r="B194" s="111">
        <v>40</v>
      </c>
      <c r="C194" s="107" t="b">
        <v>0</v>
      </c>
      <c r="D194" s="107" t="str">
        <v>G7</v>
      </c>
      <c r="E194" s="196" t="str">
        <f t="shared" si="10"/>
        <v>HKDFUT3MG7_Quote</v>
      </c>
      <c r="F194" s="197" t="str">
        <f t="shared" si="11"/>
        <v>HKDFUT3MG7ConvAdj_Quote</v>
      </c>
      <c r="G194" s="196" t="str">
        <f>_xll.qlFuturesConvAdjustmentQuote($F194,IborIndex,$D194,$E194,Volatility,MeanReversion,Permanent,Trigger,ObjectOverwrite)</f>
        <v>HKDFUT3MG7ConvAdj_Quote#0000</v>
      </c>
      <c r="H194" s="24" t="str">
        <f>_xll.ohRangeRetrieveError(G194)</f>
        <v/>
      </c>
    </row>
    <row r="195" spans="1:8" s="18" customFormat="1" x14ac:dyDescent="0.2">
      <c r="A195" s="103"/>
      <c r="B195" s="111">
        <v>41</v>
      </c>
      <c r="C195" s="107" t="b">
        <v>0</v>
      </c>
      <c r="D195" s="107" t="str">
        <v>H7</v>
      </c>
      <c r="E195" s="196" t="str">
        <f t="shared" si="10"/>
        <v>HKDFUT3MH7_Quote</v>
      </c>
      <c r="F195" s="197" t="str">
        <f t="shared" si="11"/>
        <v>HKDFUT3MH7ConvAdj_Quote</v>
      </c>
      <c r="G195" s="196" t="str">
        <f>_xll.qlFuturesConvAdjustmentQuote($F195,IborIndex,$D195,$E195,Volatility,MeanReversion,Permanent,Trigger,ObjectOverwrite)</f>
        <v>HKDFUT3MH7ConvAdj_Quote#0000</v>
      </c>
      <c r="H195" s="24" t="str">
        <f>_xll.ohRangeRetrieveError(G195)</f>
        <v/>
      </c>
    </row>
    <row r="196" spans="1:8" s="18" customFormat="1" x14ac:dyDescent="0.2">
      <c r="A196" s="103"/>
      <c r="B196" s="111">
        <v>42</v>
      </c>
      <c r="C196" s="107" t="b">
        <v>0</v>
      </c>
      <c r="D196" s="107" t="str">
        <v>J7</v>
      </c>
      <c r="E196" s="196" t="str">
        <f t="shared" si="10"/>
        <v>HKDFUT3MJ7_Quote</v>
      </c>
      <c r="F196" s="197" t="str">
        <f t="shared" si="11"/>
        <v>HKDFUT3MJ7ConvAdj_Quote</v>
      </c>
      <c r="G196" s="196" t="str">
        <f>_xll.qlFuturesConvAdjustmentQuote($F196,IborIndex,$D196,$E196,Volatility,MeanReversion,Permanent,Trigger,ObjectOverwrite)</f>
        <v>HKDFUT3MJ7ConvAdj_Quote#0000</v>
      </c>
      <c r="H196" s="24" t="str">
        <f>_xll.ohRangeRetrieveError(G196)</f>
        <v/>
      </c>
    </row>
    <row r="197" spans="1:8" s="18" customFormat="1" x14ac:dyDescent="0.2">
      <c r="A197" s="103"/>
      <c r="B197" s="111">
        <v>43</v>
      </c>
      <c r="C197" s="107" t="b">
        <v>0</v>
      </c>
      <c r="D197" s="107" t="str">
        <v>K7</v>
      </c>
      <c r="E197" s="196" t="str">
        <f t="shared" si="10"/>
        <v>HKDFUT3MK7_Quote</v>
      </c>
      <c r="F197" s="197" t="str">
        <f t="shared" si="11"/>
        <v>HKDFUT3MK7ConvAdj_Quote</v>
      </c>
      <c r="G197" s="196" t="str">
        <f>_xll.qlFuturesConvAdjustmentQuote($F197,IborIndex,$D197,$E197,Volatility,MeanReversion,Permanent,Trigger,ObjectOverwrite)</f>
        <v>HKDFUT3MK7ConvAdj_Quote#0000</v>
      </c>
      <c r="H197" s="24" t="str">
        <f>_xll.ohRangeRetrieveError(G197)</f>
        <v/>
      </c>
    </row>
    <row r="198" spans="1:8" s="18" customFormat="1" x14ac:dyDescent="0.2">
      <c r="A198" s="103"/>
      <c r="B198" s="111">
        <v>44</v>
      </c>
      <c r="C198" s="107" t="b">
        <v>0</v>
      </c>
      <c r="D198" s="107" t="str">
        <v>M7</v>
      </c>
      <c r="E198" s="196" t="str">
        <f t="shared" si="10"/>
        <v>HKDFUT3MM7_Quote</v>
      </c>
      <c r="F198" s="197" t="str">
        <f t="shared" si="11"/>
        <v>HKDFUT3MM7ConvAdj_Quote</v>
      </c>
      <c r="G198" s="196" t="str">
        <f>_xll.qlFuturesConvAdjustmentQuote($F198,IborIndex,$D198,$E198,Volatility,MeanReversion,Permanent,Trigger,ObjectOverwrite)</f>
        <v>HKDFUT3MM7ConvAdj_Quote#0000</v>
      </c>
      <c r="H198" s="24" t="str">
        <f>_xll.ohRangeRetrieveError(G198)</f>
        <v/>
      </c>
    </row>
    <row r="199" spans="1:8" s="18" customFormat="1" x14ac:dyDescent="0.2">
      <c r="A199" s="103"/>
      <c r="B199" s="111">
        <v>45</v>
      </c>
      <c r="C199" s="107" t="b">
        <v>0</v>
      </c>
      <c r="D199" s="107" t="str">
        <v>N7</v>
      </c>
      <c r="E199" s="196" t="str">
        <f t="shared" si="10"/>
        <v>HKDFUT3MN7_Quote</v>
      </c>
      <c r="F199" s="197" t="str">
        <f t="shared" si="11"/>
        <v>HKDFUT3MN7ConvAdj_Quote</v>
      </c>
      <c r="G199" s="196" t="str">
        <f>_xll.qlFuturesConvAdjustmentQuote($F199,IborIndex,$D199,$E199,Volatility,MeanReversion,Permanent,Trigger,ObjectOverwrite)</f>
        <v>HKDFUT3MN7ConvAdj_Quote#0000</v>
      </c>
      <c r="H199" s="24" t="str">
        <f>_xll.ohRangeRetrieveError(G199)</f>
        <v/>
      </c>
    </row>
    <row r="200" spans="1:8" s="18" customFormat="1" x14ac:dyDescent="0.2">
      <c r="A200" s="103"/>
      <c r="B200" s="111">
        <v>46</v>
      </c>
      <c r="C200" s="107" t="b">
        <v>0</v>
      </c>
      <c r="D200" s="107" t="str">
        <v>Q7</v>
      </c>
      <c r="E200" s="196" t="str">
        <f t="shared" si="10"/>
        <v>HKDFUT3MQ7_Quote</v>
      </c>
      <c r="F200" s="197" t="str">
        <f t="shared" si="11"/>
        <v>HKDFUT3MQ7ConvAdj_Quote</v>
      </c>
      <c r="G200" s="196" t="str">
        <f>_xll.qlFuturesConvAdjustmentQuote($F200,IborIndex,$D200,$E200,Volatility,MeanReversion,Permanent,Trigger,ObjectOverwrite)</f>
        <v>HKDFUT3MQ7ConvAdj_Quote#0000</v>
      </c>
      <c r="H200" s="24" t="str">
        <f>_xll.ohRangeRetrieveError(G200)</f>
        <v/>
      </c>
    </row>
    <row r="201" spans="1:8" s="18" customFormat="1" x14ac:dyDescent="0.2">
      <c r="A201" s="103"/>
      <c r="B201" s="111">
        <v>47</v>
      </c>
      <c r="C201" s="107" t="b">
        <v>0</v>
      </c>
      <c r="D201" s="107" t="str">
        <v>U7</v>
      </c>
      <c r="E201" s="196" t="str">
        <f t="shared" si="10"/>
        <v>HKDFUT3MU7_Quote</v>
      </c>
      <c r="F201" s="197" t="str">
        <f t="shared" si="11"/>
        <v>HKDFUT3MU7ConvAdj_Quote</v>
      </c>
      <c r="G201" s="196" t="str">
        <f>_xll.qlFuturesConvAdjustmentQuote($F201,IborIndex,$D201,$E201,Volatility,MeanReversion,Permanent,Trigger,ObjectOverwrite)</f>
        <v>HKDFUT3MU7ConvAdj_Quote#0000</v>
      </c>
      <c r="H201" s="24" t="str">
        <f>_xll.ohRangeRetrieveError(G201)</f>
        <v/>
      </c>
    </row>
    <row r="202" spans="1:8" s="18" customFormat="1" x14ac:dyDescent="0.2">
      <c r="A202" s="103"/>
      <c r="B202" s="111">
        <v>48</v>
      </c>
      <c r="C202" s="107" t="b">
        <v>0</v>
      </c>
      <c r="D202" s="107" t="str">
        <v>V7</v>
      </c>
      <c r="E202" s="196" t="str">
        <f t="shared" si="10"/>
        <v>HKDFUT3MV7_Quote</v>
      </c>
      <c r="F202" s="197" t="str">
        <f t="shared" si="11"/>
        <v>HKDFUT3MV7ConvAdj_Quote</v>
      </c>
      <c r="G202" s="196" t="str">
        <f>_xll.qlFuturesConvAdjustmentQuote($F202,IborIndex,$D202,$E202,Volatility,MeanReversion,Permanent,Trigger,ObjectOverwrite)</f>
        <v>HKDFUT3MV7ConvAdj_Quote#0000</v>
      </c>
      <c r="H202" s="24" t="str">
        <f>_xll.ohRangeRetrieveError(G202)</f>
        <v/>
      </c>
    </row>
    <row r="203" spans="1:8" s="18" customFormat="1" x14ac:dyDescent="0.2">
      <c r="A203" s="103"/>
      <c r="B203" s="111">
        <v>49</v>
      </c>
      <c r="C203" s="107" t="b">
        <v>0</v>
      </c>
      <c r="D203" s="107" t="str">
        <v>X7</v>
      </c>
      <c r="E203" s="196" t="str">
        <f t="shared" si="10"/>
        <v>HKDFUT3MX7_Quote</v>
      </c>
      <c r="F203" s="197" t="str">
        <f t="shared" si="11"/>
        <v>HKDFUT3MX7ConvAdj_Quote</v>
      </c>
      <c r="G203" s="196" t="str">
        <f>_xll.qlFuturesConvAdjustmentQuote($F203,IborIndex,$D203,$E203,Volatility,MeanReversion,Permanent,Trigger,ObjectOverwrite)</f>
        <v>HKDFUT3MX7ConvAdj_Quote#0000</v>
      </c>
      <c r="H203" s="24" t="str">
        <f>_xll.ohRangeRetrieveError(G203)</f>
        <v/>
      </c>
    </row>
    <row r="204" spans="1:8" s="18" customFormat="1" x14ac:dyDescent="0.2">
      <c r="A204" s="103"/>
      <c r="B204" s="111">
        <v>50</v>
      </c>
      <c r="C204" s="107" t="b">
        <v>0</v>
      </c>
      <c r="D204" s="107" t="str">
        <v>Z7</v>
      </c>
      <c r="E204" s="196" t="str">
        <f t="shared" si="10"/>
        <v>HKDFUT3MZ7_Quote</v>
      </c>
      <c r="F204" s="197" t="str">
        <f t="shared" si="11"/>
        <v>HKDFUT3MZ7ConvAdj_Quote</v>
      </c>
      <c r="G204" s="196" t="str">
        <f>_xll.qlFuturesConvAdjustmentQuote($F204,IborIndex,$D204,$E204,Volatility,MeanReversion,Permanent,Trigger,ObjectOverwrite)</f>
        <v>HKDFUT3MZ7ConvAdj_Quote#0000</v>
      </c>
      <c r="H204" s="24" t="str">
        <f>_xll.ohRangeRetrieveError(G204)</f>
        <v/>
      </c>
    </row>
    <row r="205" spans="1:8" s="18" customFormat="1" x14ac:dyDescent="0.2">
      <c r="A205" s="103"/>
      <c r="B205" s="111">
        <v>51</v>
      </c>
      <c r="C205" s="107" t="b">
        <v>0</v>
      </c>
      <c r="D205" s="107" t="str">
        <v>F8</v>
      </c>
      <c r="E205" s="196" t="str">
        <f t="shared" si="10"/>
        <v>HKDFUT3MF8_Quote</v>
      </c>
      <c r="F205" s="197" t="str">
        <f t="shared" si="11"/>
        <v>HKDFUT3MF8ConvAdj_Quote</v>
      </c>
      <c r="G205" s="196" t="str">
        <f>_xll.qlFuturesConvAdjustmentQuote($F205,IborIndex,$D205,$E205,Volatility,MeanReversion,Permanent,Trigger,ObjectOverwrite)</f>
        <v>HKDFUT3MF8ConvAdj_Quote#0000</v>
      </c>
      <c r="H205" s="24" t="str">
        <f>_xll.ohRangeRetrieveError(G205)</f>
        <v/>
      </c>
    </row>
    <row r="206" spans="1:8" s="18" customFormat="1" x14ac:dyDescent="0.2">
      <c r="A206" s="103"/>
      <c r="B206" s="111">
        <v>52</v>
      </c>
      <c r="C206" s="107" t="b">
        <v>0</v>
      </c>
      <c r="D206" s="107" t="str">
        <v>G8</v>
      </c>
      <c r="E206" s="196" t="str">
        <f t="shared" si="10"/>
        <v>HKDFUT3MG8_Quote</v>
      </c>
      <c r="F206" s="197" t="str">
        <f t="shared" si="11"/>
        <v>HKDFUT3MG8ConvAdj_Quote</v>
      </c>
      <c r="G206" s="196" t="str">
        <f>_xll.qlFuturesConvAdjustmentQuote($F206,IborIndex,$D206,$E206,Volatility,MeanReversion,Permanent,Trigger,ObjectOverwrite)</f>
        <v>HKDFUT3MG8ConvAdj_Quote#0000</v>
      </c>
      <c r="H206" s="24" t="str">
        <f>_xll.ohRangeRetrieveError(G206)</f>
        <v/>
      </c>
    </row>
    <row r="207" spans="1:8" s="18" customFormat="1" x14ac:dyDescent="0.2">
      <c r="A207" s="103"/>
      <c r="B207" s="111">
        <v>53</v>
      </c>
      <c r="C207" s="107" t="b">
        <v>0</v>
      </c>
      <c r="D207" s="107" t="str">
        <v>H8</v>
      </c>
      <c r="E207" s="196" t="str">
        <f t="shared" si="10"/>
        <v>HKDFUT3MH8_Quote</v>
      </c>
      <c r="F207" s="197" t="str">
        <f t="shared" si="11"/>
        <v>HKDFUT3MH8ConvAdj_Quote</v>
      </c>
      <c r="G207" s="196" t="str">
        <f>_xll.qlFuturesConvAdjustmentQuote($F207,IborIndex,$D207,$E207,Volatility,MeanReversion,Permanent,Trigger,ObjectOverwrite)</f>
        <v>HKDFUT3MH8ConvAdj_Quote#0000</v>
      </c>
      <c r="H207" s="24" t="str">
        <f>_xll.ohRangeRetrieveError(G207)</f>
        <v/>
      </c>
    </row>
    <row r="208" spans="1:8" s="18" customFormat="1" x14ac:dyDescent="0.2">
      <c r="A208" s="103"/>
      <c r="B208" s="111">
        <v>54</v>
      </c>
      <c r="C208" s="107" t="b">
        <v>0</v>
      </c>
      <c r="D208" s="107" t="str">
        <v>J8</v>
      </c>
      <c r="E208" s="196" t="str">
        <f t="shared" si="10"/>
        <v>HKDFUT3MJ8_Quote</v>
      </c>
      <c r="F208" s="197" t="str">
        <f t="shared" si="11"/>
        <v>HKDFUT3MJ8ConvAdj_Quote</v>
      </c>
      <c r="G208" s="196" t="str">
        <f>_xll.qlFuturesConvAdjustmentQuote($F208,IborIndex,$D208,$E208,Volatility,MeanReversion,Permanent,Trigger,ObjectOverwrite)</f>
        <v>HKDFUT3MJ8ConvAdj_Quote#0000</v>
      </c>
      <c r="H208" s="24" t="str">
        <f>_xll.ohRangeRetrieveError(G208)</f>
        <v/>
      </c>
    </row>
    <row r="209" spans="1:8" s="18" customFormat="1" x14ac:dyDescent="0.2">
      <c r="A209" s="103"/>
      <c r="B209" s="111">
        <v>55</v>
      </c>
      <c r="C209" s="107" t="b">
        <v>0</v>
      </c>
      <c r="D209" s="107" t="str">
        <v>K8</v>
      </c>
      <c r="E209" s="196" t="str">
        <f t="shared" si="10"/>
        <v>HKDFUT3MK8_Quote</v>
      </c>
      <c r="F209" s="197" t="str">
        <f t="shared" si="11"/>
        <v>HKDFUT3MK8ConvAdj_Quote</v>
      </c>
      <c r="G209" s="196" t="str">
        <f>_xll.qlFuturesConvAdjustmentQuote($F209,IborIndex,$D209,$E209,Volatility,MeanReversion,Permanent,Trigger,ObjectOverwrite)</f>
        <v>HKDFUT3MK8ConvAdj_Quote#0000</v>
      </c>
      <c r="H209" s="24" t="str">
        <f>_xll.ohRangeRetrieveError(G209)</f>
        <v/>
      </c>
    </row>
    <row r="210" spans="1:8" s="18" customFormat="1" x14ac:dyDescent="0.2">
      <c r="A210" s="103"/>
      <c r="B210" s="111">
        <v>56</v>
      </c>
      <c r="C210" s="107" t="b">
        <v>0</v>
      </c>
      <c r="D210" s="107" t="str">
        <v>M8</v>
      </c>
      <c r="E210" s="196" t="str">
        <f t="shared" si="10"/>
        <v>HKDFUT3MM8_Quote</v>
      </c>
      <c r="F210" s="197" t="str">
        <f t="shared" si="11"/>
        <v>HKDFUT3MM8ConvAdj_Quote</v>
      </c>
      <c r="G210" s="196" t="str">
        <f>_xll.qlFuturesConvAdjustmentQuote($F210,IborIndex,$D210,$E210,Volatility,MeanReversion,Permanent,Trigger,ObjectOverwrite)</f>
        <v>HKDFUT3MM8ConvAdj_Quote#0000</v>
      </c>
      <c r="H210" s="24" t="str">
        <f>_xll.ohRangeRetrieveError(G210)</f>
        <v/>
      </c>
    </row>
    <row r="211" spans="1:8" s="18" customFormat="1" x14ac:dyDescent="0.2">
      <c r="A211" s="103"/>
      <c r="B211" s="111">
        <v>57</v>
      </c>
      <c r="C211" s="107" t="b">
        <v>0</v>
      </c>
      <c r="D211" s="107" t="str">
        <v>N8</v>
      </c>
      <c r="E211" s="196" t="str">
        <f t="shared" si="10"/>
        <v>HKDFUT3MN8_Quote</v>
      </c>
      <c r="F211" s="197" t="str">
        <f t="shared" si="11"/>
        <v>HKDFUT3MN8ConvAdj_Quote</v>
      </c>
      <c r="G211" s="196" t="str">
        <f>_xll.qlFuturesConvAdjustmentQuote($F211,IborIndex,$D211,$E211,Volatility,MeanReversion,Permanent,Trigger,ObjectOverwrite)</f>
        <v>HKDFUT3MN8ConvAdj_Quote#0000</v>
      </c>
      <c r="H211" s="24" t="str">
        <f>_xll.ohRangeRetrieveError(G211)</f>
        <v/>
      </c>
    </row>
    <row r="212" spans="1:8" s="18" customFormat="1" x14ac:dyDescent="0.2">
      <c r="A212" s="103"/>
      <c r="B212" s="111">
        <v>58</v>
      </c>
      <c r="C212" s="107" t="b">
        <v>0</v>
      </c>
      <c r="D212" s="107" t="str">
        <v>Q8</v>
      </c>
      <c r="E212" s="196" t="str">
        <f t="shared" si="10"/>
        <v>HKDFUT3MQ8_Quote</v>
      </c>
      <c r="F212" s="197" t="str">
        <f t="shared" si="11"/>
        <v>HKDFUT3MQ8ConvAdj_Quote</v>
      </c>
      <c r="G212" s="196" t="str">
        <f>_xll.qlFuturesConvAdjustmentQuote($F212,IborIndex,$D212,$E212,Volatility,MeanReversion,Permanent,Trigger,ObjectOverwrite)</f>
        <v>HKDFUT3MQ8ConvAdj_Quote#0000</v>
      </c>
      <c r="H212" s="24" t="str">
        <f>_xll.ohRangeRetrieveError(G212)</f>
        <v/>
      </c>
    </row>
    <row r="213" spans="1:8" s="18" customFormat="1" x14ac:dyDescent="0.2">
      <c r="A213" s="103"/>
      <c r="B213" s="111">
        <v>59</v>
      </c>
      <c r="C213" s="107" t="b">
        <v>0</v>
      </c>
      <c r="D213" s="107" t="str">
        <v>U8</v>
      </c>
      <c r="E213" s="196" t="str">
        <f t="shared" si="10"/>
        <v>HKDFUT3MU8_Quote</v>
      </c>
      <c r="F213" s="197" t="str">
        <f t="shared" si="11"/>
        <v>HKDFUT3MU8ConvAdj_Quote</v>
      </c>
      <c r="G213" s="196" t="str">
        <f>_xll.qlFuturesConvAdjustmentQuote($F213,IborIndex,$D213,$E213,Volatility,MeanReversion,Permanent,Trigger,ObjectOverwrite)</f>
        <v>HKDFUT3MU8ConvAdj_Quote#0000</v>
      </c>
      <c r="H213" s="24" t="str">
        <f>_xll.ohRangeRetrieveError(G213)</f>
        <v/>
      </c>
    </row>
    <row r="214" spans="1:8" s="18" customFormat="1" x14ac:dyDescent="0.2">
      <c r="A214" s="103"/>
      <c r="B214" s="111">
        <v>60</v>
      </c>
      <c r="C214" s="107" t="b">
        <v>0</v>
      </c>
      <c r="D214" s="107" t="str">
        <v>V8</v>
      </c>
      <c r="E214" s="196" t="str">
        <f t="shared" si="10"/>
        <v>HKDFUT3MV8_Quote</v>
      </c>
      <c r="F214" s="197" t="str">
        <f t="shared" si="11"/>
        <v>HKDFUT3MV8ConvAdj_Quote</v>
      </c>
      <c r="G214" s="196" t="str">
        <f>_xll.qlFuturesConvAdjustmentQuote($F214,IborIndex,$D214,$E214,Volatility,MeanReversion,Permanent,Trigger,ObjectOverwrite)</f>
        <v>HKDFUT3MV8ConvAdj_Quote#0000</v>
      </c>
      <c r="H214" s="24" t="str">
        <f>_xll.ohRangeRetrieveError(G214)</f>
        <v/>
      </c>
    </row>
    <row r="215" spans="1:8" s="18" customFormat="1" x14ac:dyDescent="0.2">
      <c r="A215" s="103"/>
      <c r="B215" s="111">
        <v>61</v>
      </c>
      <c r="C215" s="107" t="b">
        <v>0</v>
      </c>
      <c r="D215" s="107" t="str">
        <v>X8</v>
      </c>
      <c r="E215" s="196" t="str">
        <f t="shared" si="10"/>
        <v>HKDFUT3MX8_Quote</v>
      </c>
      <c r="F215" s="197" t="str">
        <f t="shared" si="11"/>
        <v>HKDFUT3MX8ConvAdj_Quote</v>
      </c>
      <c r="G215" s="196" t="str">
        <f>_xll.qlFuturesConvAdjustmentQuote($F215,IborIndex,$D215,$E215,Volatility,MeanReversion,Permanent,Trigger,ObjectOverwrite)</f>
        <v>HKDFUT3MX8ConvAdj_Quote#0000</v>
      </c>
      <c r="H215" s="24" t="str">
        <f>_xll.ohRangeRetrieveError(G215)</f>
        <v/>
      </c>
    </row>
    <row r="216" spans="1:8" s="18" customFormat="1" x14ac:dyDescent="0.2">
      <c r="A216" s="103"/>
      <c r="B216" s="111">
        <v>62</v>
      </c>
      <c r="C216" s="107" t="b">
        <v>0</v>
      </c>
      <c r="D216" s="107" t="str">
        <v>Z8</v>
      </c>
      <c r="E216" s="196" t="str">
        <f t="shared" si="10"/>
        <v>HKDFUT3MZ8_Quote</v>
      </c>
      <c r="F216" s="197" t="str">
        <f t="shared" si="11"/>
        <v>HKDFUT3MZ8ConvAdj_Quote</v>
      </c>
      <c r="G216" s="196" t="str">
        <f>_xll.qlFuturesConvAdjustmentQuote($F216,IborIndex,$D216,$E216,Volatility,MeanReversion,Permanent,Trigger,ObjectOverwrite)</f>
        <v>HKDFUT3MZ8ConvAdj_Quote#0000</v>
      </c>
      <c r="H216" s="24" t="str">
        <f>_xll.ohRangeRetrieveError(G216)</f>
        <v/>
      </c>
    </row>
    <row r="217" spans="1:8" s="18" customFormat="1" x14ac:dyDescent="0.2">
      <c r="A217" s="103"/>
      <c r="B217" s="111">
        <v>63</v>
      </c>
      <c r="C217" s="107" t="b">
        <v>0</v>
      </c>
      <c r="D217" s="107" t="str">
        <v>F9</v>
      </c>
      <c r="E217" s="196" t="str">
        <f t="shared" si="10"/>
        <v>HKDFUT3MF9_Quote</v>
      </c>
      <c r="F217" s="197" t="str">
        <f t="shared" si="11"/>
        <v>HKDFUT3MF9ConvAdj_Quote</v>
      </c>
      <c r="G217" s="196" t="str">
        <f>_xll.qlFuturesConvAdjustmentQuote($F217,IborIndex,$D217,$E217,Volatility,MeanReversion,Permanent,Trigger,ObjectOverwrite)</f>
        <v>HKDFUT3MF9ConvAdj_Quote#0000</v>
      </c>
      <c r="H217" s="24" t="str">
        <f>_xll.ohRangeRetrieveError(G217)</f>
        <v/>
      </c>
    </row>
    <row r="218" spans="1:8" s="18" customFormat="1" x14ac:dyDescent="0.2">
      <c r="A218" s="103"/>
      <c r="B218" s="111">
        <v>64</v>
      </c>
      <c r="C218" s="107" t="b">
        <v>0</v>
      </c>
      <c r="D218" s="107" t="str">
        <v>G9</v>
      </c>
      <c r="E218" s="196" t="str">
        <f t="shared" si="10"/>
        <v>HKDFUT3MG9_Quote</v>
      </c>
      <c r="F218" s="197" t="str">
        <f t="shared" si="11"/>
        <v>HKDFUT3MG9ConvAdj_Quote</v>
      </c>
      <c r="G218" s="196" t="str">
        <f>_xll.qlFuturesConvAdjustmentQuote($F218,IborIndex,$D218,$E218,Volatility,MeanReversion,Permanent,Trigger,ObjectOverwrite)</f>
        <v>HKDFUT3MG9ConvAdj_Quote#0000</v>
      </c>
      <c r="H218" s="24" t="str">
        <f>_xll.ohRangeRetrieveError(G218)</f>
        <v/>
      </c>
    </row>
    <row r="219" spans="1:8" s="18" customFormat="1" x14ac:dyDescent="0.2">
      <c r="A219" s="103"/>
      <c r="B219" s="111">
        <v>65</v>
      </c>
      <c r="C219" s="107" t="b">
        <v>0</v>
      </c>
      <c r="D219" s="107" t="str">
        <v>H9</v>
      </c>
      <c r="E219" s="196" t="str">
        <f t="shared" ref="E219:E250" si="12">Currency&amp;"FUT"&amp;$G$152&amp;$D219&amp;QuoteSuffix</f>
        <v>HKDFUT3MH9_Quote</v>
      </c>
      <c r="F219" s="197" t="str">
        <f t="shared" ref="F219:F250" si="13">Currency&amp;"FUT"&amp;$G$152&amp;$D219&amp;"ConvAdj"&amp;QuoteSuffix</f>
        <v>HKDFUT3MH9ConvAdj_Quote</v>
      </c>
      <c r="G219" s="196" t="str">
        <f>_xll.qlFuturesConvAdjustmentQuote($F219,IborIndex,$D219,$E219,Volatility,MeanReversion,Permanent,Trigger,ObjectOverwrite)</f>
        <v>HKDFUT3MH9ConvAdj_Quote#0000</v>
      </c>
      <c r="H219" s="24" t="str">
        <f>_xll.ohRangeRetrieveError(G219)</f>
        <v/>
      </c>
    </row>
    <row r="220" spans="1:8" s="18" customFormat="1" x14ac:dyDescent="0.2">
      <c r="A220" s="103"/>
      <c r="B220" s="111">
        <v>66</v>
      </c>
      <c r="C220" s="107" t="b">
        <v>0</v>
      </c>
      <c r="D220" s="107" t="str">
        <v>J9</v>
      </c>
      <c r="E220" s="196" t="str">
        <f t="shared" si="12"/>
        <v>HKDFUT3MJ9_Quote</v>
      </c>
      <c r="F220" s="197" t="str">
        <f t="shared" si="13"/>
        <v>HKDFUT3MJ9ConvAdj_Quote</v>
      </c>
      <c r="G220" s="196" t="str">
        <f>_xll.qlFuturesConvAdjustmentQuote($F220,IborIndex,$D220,$E220,Volatility,MeanReversion,Permanent,Trigger,ObjectOverwrite)</f>
        <v>HKDFUT3MJ9ConvAdj_Quote#0000</v>
      </c>
      <c r="H220" s="24" t="str">
        <f>_xll.ohRangeRetrieveError(G220)</f>
        <v/>
      </c>
    </row>
    <row r="221" spans="1:8" s="18" customFormat="1" x14ac:dyDescent="0.2">
      <c r="A221" s="103"/>
      <c r="B221" s="111">
        <v>67</v>
      </c>
      <c r="C221" s="107" t="b">
        <v>0</v>
      </c>
      <c r="D221" s="107" t="str">
        <v>K9</v>
      </c>
      <c r="E221" s="196" t="str">
        <f t="shared" si="12"/>
        <v>HKDFUT3MK9_Quote</v>
      </c>
      <c r="F221" s="197" t="str">
        <f t="shared" si="13"/>
        <v>HKDFUT3MK9ConvAdj_Quote</v>
      </c>
      <c r="G221" s="196" t="str">
        <f>_xll.qlFuturesConvAdjustmentQuote($F221,IborIndex,$D221,$E221,Volatility,MeanReversion,Permanent,Trigger,ObjectOverwrite)</f>
        <v>HKDFUT3MK9ConvAdj_Quote#0000</v>
      </c>
      <c r="H221" s="24" t="str">
        <f>_xll.ohRangeRetrieveError(G221)</f>
        <v/>
      </c>
    </row>
    <row r="222" spans="1:8" s="18" customFormat="1" x14ac:dyDescent="0.2">
      <c r="A222" s="103"/>
      <c r="B222" s="111">
        <v>68</v>
      </c>
      <c r="C222" s="107" t="b">
        <v>0</v>
      </c>
      <c r="D222" s="107" t="str">
        <v>M9</v>
      </c>
      <c r="E222" s="196" t="str">
        <f t="shared" si="12"/>
        <v>HKDFUT3MM9_Quote</v>
      </c>
      <c r="F222" s="197" t="str">
        <f t="shared" si="13"/>
        <v>HKDFUT3MM9ConvAdj_Quote</v>
      </c>
      <c r="G222" s="196" t="str">
        <f>_xll.qlFuturesConvAdjustmentQuote($F222,IborIndex,$D222,$E222,Volatility,MeanReversion,Permanent,Trigger,ObjectOverwrite)</f>
        <v>HKDFUT3MM9ConvAdj_Quote#0000</v>
      </c>
      <c r="H222" s="24" t="str">
        <f>_xll.ohRangeRetrieveError(G222)</f>
        <v/>
      </c>
    </row>
    <row r="223" spans="1:8" s="18" customFormat="1" x14ac:dyDescent="0.2">
      <c r="A223" s="103"/>
      <c r="B223" s="111">
        <v>69</v>
      </c>
      <c r="C223" s="107" t="b">
        <v>0</v>
      </c>
      <c r="D223" s="107" t="str">
        <v>N9</v>
      </c>
      <c r="E223" s="196" t="str">
        <f t="shared" si="12"/>
        <v>HKDFUT3MN9_Quote</v>
      </c>
      <c r="F223" s="197" t="str">
        <f t="shared" si="13"/>
        <v>HKDFUT3MN9ConvAdj_Quote</v>
      </c>
      <c r="G223" s="196" t="str">
        <f>_xll.qlFuturesConvAdjustmentQuote($F223,IborIndex,$D223,$E223,Volatility,MeanReversion,Permanent,Trigger,ObjectOverwrite)</f>
        <v>HKDFUT3MN9ConvAdj_Quote#0000</v>
      </c>
      <c r="H223" s="24" t="str">
        <f>_xll.ohRangeRetrieveError(G223)</f>
        <v/>
      </c>
    </row>
    <row r="224" spans="1:8" s="18" customFormat="1" x14ac:dyDescent="0.2">
      <c r="A224" s="103"/>
      <c r="B224" s="111">
        <v>70</v>
      </c>
      <c r="C224" s="107" t="b">
        <v>0</v>
      </c>
      <c r="D224" s="107" t="str">
        <v>Q9</v>
      </c>
      <c r="E224" s="196" t="str">
        <f t="shared" si="12"/>
        <v>HKDFUT3MQ9_Quote</v>
      </c>
      <c r="F224" s="197" t="str">
        <f t="shared" si="13"/>
        <v>HKDFUT3MQ9ConvAdj_Quote</v>
      </c>
      <c r="G224" s="196" t="str">
        <f>_xll.qlFuturesConvAdjustmentQuote($F224,IborIndex,$D224,$E224,Volatility,MeanReversion,Permanent,Trigger,ObjectOverwrite)</f>
        <v>HKDFUT3MQ9ConvAdj_Quote#0000</v>
      </c>
      <c r="H224" s="24" t="str">
        <f>_xll.ohRangeRetrieveError(G224)</f>
        <v/>
      </c>
    </row>
    <row r="225" spans="1:8" s="18" customFormat="1" x14ac:dyDescent="0.2">
      <c r="A225" s="103"/>
      <c r="B225" s="111">
        <v>71</v>
      </c>
      <c r="C225" s="107" t="b">
        <v>0</v>
      </c>
      <c r="D225" s="107" t="str">
        <v>U9</v>
      </c>
      <c r="E225" s="196" t="str">
        <f t="shared" si="12"/>
        <v>HKDFUT3MU9_Quote</v>
      </c>
      <c r="F225" s="197" t="str">
        <f t="shared" si="13"/>
        <v>HKDFUT3MU9ConvAdj_Quote</v>
      </c>
      <c r="G225" s="196" t="str">
        <f>_xll.qlFuturesConvAdjustmentQuote($F225,IborIndex,$D225,$E225,Volatility,MeanReversion,Permanent,Trigger,ObjectOverwrite)</f>
        <v>HKDFUT3MU9ConvAdj_Quote#0000</v>
      </c>
      <c r="H225" s="24" t="str">
        <f>_xll.ohRangeRetrieveError(G225)</f>
        <v/>
      </c>
    </row>
    <row r="226" spans="1:8" s="18" customFormat="1" x14ac:dyDescent="0.2">
      <c r="A226" s="103"/>
      <c r="B226" s="111">
        <v>72</v>
      </c>
      <c r="C226" s="107" t="b">
        <v>0</v>
      </c>
      <c r="D226" s="107" t="str">
        <v>V9</v>
      </c>
      <c r="E226" s="196" t="str">
        <f t="shared" si="12"/>
        <v>HKDFUT3MV9_Quote</v>
      </c>
      <c r="F226" s="197" t="str">
        <f t="shared" si="13"/>
        <v>HKDFUT3MV9ConvAdj_Quote</v>
      </c>
      <c r="G226" s="196" t="str">
        <f>_xll.qlFuturesConvAdjustmentQuote($F226,IborIndex,$D226,$E226,Volatility,MeanReversion,Permanent,Trigger,ObjectOverwrite)</f>
        <v>HKDFUT3MV9ConvAdj_Quote#0000</v>
      </c>
      <c r="H226" s="24" t="str">
        <f>_xll.ohRangeRetrieveError(G226)</f>
        <v/>
      </c>
    </row>
    <row r="227" spans="1:8" s="18" customFormat="1" x14ac:dyDescent="0.2">
      <c r="A227" s="103"/>
      <c r="B227" s="111">
        <v>73</v>
      </c>
      <c r="C227" s="107" t="b">
        <v>0</v>
      </c>
      <c r="D227" s="107" t="str">
        <v>X9</v>
      </c>
      <c r="E227" s="196" t="str">
        <f t="shared" si="12"/>
        <v>HKDFUT3MX9_Quote</v>
      </c>
      <c r="F227" s="197" t="str">
        <f t="shared" si="13"/>
        <v>HKDFUT3MX9ConvAdj_Quote</v>
      </c>
      <c r="G227" s="196" t="str">
        <f>_xll.qlFuturesConvAdjustmentQuote($F227,IborIndex,$D227,$E227,Volatility,MeanReversion,Permanent,Trigger,ObjectOverwrite)</f>
        <v>HKDFUT3MX9ConvAdj_Quote#0000</v>
      </c>
      <c r="H227" s="24" t="str">
        <f>_xll.ohRangeRetrieveError(G227)</f>
        <v/>
      </c>
    </row>
    <row r="228" spans="1:8" s="18" customFormat="1" x14ac:dyDescent="0.2">
      <c r="A228" s="103"/>
      <c r="B228" s="111">
        <v>74</v>
      </c>
      <c r="C228" s="107" t="b">
        <v>0</v>
      </c>
      <c r="D228" s="107" t="str">
        <v>Z9</v>
      </c>
      <c r="E228" s="196" t="str">
        <f t="shared" si="12"/>
        <v>HKDFUT3MZ9_Quote</v>
      </c>
      <c r="F228" s="197" t="str">
        <f t="shared" si="13"/>
        <v>HKDFUT3MZ9ConvAdj_Quote</v>
      </c>
      <c r="G228" s="196" t="str">
        <f>_xll.qlFuturesConvAdjustmentQuote($F228,IborIndex,$D228,$E228,Volatility,MeanReversion,Permanent,Trigger,ObjectOverwrite)</f>
        <v>HKDFUT3MZ9ConvAdj_Quote#0000</v>
      </c>
      <c r="H228" s="24" t="str">
        <f>_xll.ohRangeRetrieveError(G228)</f>
        <v/>
      </c>
    </row>
    <row r="229" spans="1:8" s="18" customFormat="1" x14ac:dyDescent="0.2">
      <c r="A229" s="103"/>
      <c r="B229" s="111">
        <v>75</v>
      </c>
      <c r="C229" s="107" t="b">
        <v>0</v>
      </c>
      <c r="D229" s="107" t="str">
        <v>F0</v>
      </c>
      <c r="E229" s="196" t="str">
        <f t="shared" si="12"/>
        <v>HKDFUT3MF0_Quote</v>
      </c>
      <c r="F229" s="197" t="str">
        <f t="shared" si="13"/>
        <v>HKDFUT3MF0ConvAdj_Quote</v>
      </c>
      <c r="G229" s="196" t="str">
        <f>_xll.qlFuturesConvAdjustmentQuote($F229,IborIndex,$D229,$E229,Volatility,MeanReversion,Permanent,Trigger,ObjectOverwrite)</f>
        <v>HKDFUT3MF0ConvAdj_Quote#0000</v>
      </c>
      <c r="H229" s="24" t="str">
        <f>_xll.ohRangeRetrieveError(G229)</f>
        <v/>
      </c>
    </row>
    <row r="230" spans="1:8" s="18" customFormat="1" x14ac:dyDescent="0.2">
      <c r="A230" s="103"/>
      <c r="B230" s="111">
        <v>76</v>
      </c>
      <c r="C230" s="107" t="b">
        <v>0</v>
      </c>
      <c r="D230" s="107" t="str">
        <v>G0</v>
      </c>
      <c r="E230" s="196" t="str">
        <f t="shared" si="12"/>
        <v>HKDFUT3MG0_Quote</v>
      </c>
      <c r="F230" s="197" t="str">
        <f t="shared" si="13"/>
        <v>HKDFUT3MG0ConvAdj_Quote</v>
      </c>
      <c r="G230" s="196" t="str">
        <f>_xll.qlFuturesConvAdjustmentQuote($F230,IborIndex,$D230,$E230,Volatility,MeanReversion,Permanent,Trigger,ObjectOverwrite)</f>
        <v>HKDFUT3MG0ConvAdj_Quote#0000</v>
      </c>
      <c r="H230" s="24" t="str">
        <f>_xll.ohRangeRetrieveError(G230)</f>
        <v/>
      </c>
    </row>
    <row r="231" spans="1:8" s="18" customFormat="1" x14ac:dyDescent="0.2">
      <c r="A231" s="103"/>
      <c r="B231" s="111">
        <v>77</v>
      </c>
      <c r="C231" s="107" t="b">
        <v>0</v>
      </c>
      <c r="D231" s="107" t="str">
        <v>H0</v>
      </c>
      <c r="E231" s="196" t="str">
        <f t="shared" si="12"/>
        <v>HKDFUT3MH0_Quote</v>
      </c>
      <c r="F231" s="197" t="str">
        <f t="shared" si="13"/>
        <v>HKDFUT3MH0ConvAdj_Quote</v>
      </c>
      <c r="G231" s="196" t="str">
        <f>_xll.qlFuturesConvAdjustmentQuote($F231,IborIndex,$D231,$E231,Volatility,MeanReversion,Permanent,Trigger,ObjectOverwrite)</f>
        <v>HKDFUT3MH0ConvAdj_Quote#0000</v>
      </c>
      <c r="H231" s="24" t="str">
        <f>_xll.ohRangeRetrieveError(G231)</f>
        <v/>
      </c>
    </row>
    <row r="232" spans="1:8" s="18" customFormat="1" x14ac:dyDescent="0.2">
      <c r="A232" s="103"/>
      <c r="B232" s="111">
        <v>78</v>
      </c>
      <c r="C232" s="107" t="b">
        <v>0</v>
      </c>
      <c r="D232" s="107" t="str">
        <v>J0</v>
      </c>
      <c r="E232" s="196" t="str">
        <f t="shared" si="12"/>
        <v>HKDFUT3MJ0_Quote</v>
      </c>
      <c r="F232" s="197" t="str">
        <f t="shared" si="13"/>
        <v>HKDFUT3MJ0ConvAdj_Quote</v>
      </c>
      <c r="G232" s="196" t="str">
        <f>_xll.qlFuturesConvAdjustmentQuote($F232,IborIndex,$D232,$E232,Volatility,MeanReversion,Permanent,Trigger,ObjectOverwrite)</f>
        <v>HKDFUT3MJ0ConvAdj_Quote#0000</v>
      </c>
      <c r="H232" s="24" t="str">
        <f>_xll.ohRangeRetrieveError(G232)</f>
        <v/>
      </c>
    </row>
    <row r="233" spans="1:8" s="18" customFormat="1" x14ac:dyDescent="0.2">
      <c r="A233" s="103"/>
      <c r="B233" s="111">
        <v>79</v>
      </c>
      <c r="C233" s="107" t="b">
        <v>0</v>
      </c>
      <c r="D233" s="107" t="str">
        <v>K0</v>
      </c>
      <c r="E233" s="196" t="str">
        <f t="shared" si="12"/>
        <v>HKDFUT3MK0_Quote</v>
      </c>
      <c r="F233" s="197" t="str">
        <f t="shared" si="13"/>
        <v>HKDFUT3MK0ConvAdj_Quote</v>
      </c>
      <c r="G233" s="196" t="str">
        <f>_xll.qlFuturesConvAdjustmentQuote($F233,IborIndex,$D233,$E233,Volatility,MeanReversion,Permanent,Trigger,ObjectOverwrite)</f>
        <v>HKDFUT3MK0ConvAdj_Quote#0000</v>
      </c>
      <c r="H233" s="24" t="str">
        <f>_xll.ohRangeRetrieveError(G233)</f>
        <v/>
      </c>
    </row>
    <row r="234" spans="1:8" s="18" customFormat="1" x14ac:dyDescent="0.2">
      <c r="A234" s="103"/>
      <c r="B234" s="111">
        <v>80</v>
      </c>
      <c r="C234" s="107" t="b">
        <v>0</v>
      </c>
      <c r="D234" s="107" t="str">
        <v>M0</v>
      </c>
      <c r="E234" s="196" t="str">
        <f t="shared" si="12"/>
        <v>HKDFUT3MM0_Quote</v>
      </c>
      <c r="F234" s="197" t="str">
        <f t="shared" si="13"/>
        <v>HKDFUT3MM0ConvAdj_Quote</v>
      </c>
      <c r="G234" s="196" t="str">
        <f>_xll.qlFuturesConvAdjustmentQuote($F234,IborIndex,$D234,$E234,Volatility,MeanReversion,Permanent,Trigger,ObjectOverwrite)</f>
        <v>HKDFUT3MM0ConvAdj_Quote#0000</v>
      </c>
      <c r="H234" s="24" t="str">
        <f>_xll.ohRangeRetrieveError(G234)</f>
        <v/>
      </c>
    </row>
    <row r="235" spans="1:8" s="18" customFormat="1" x14ac:dyDescent="0.2">
      <c r="A235" s="103"/>
      <c r="B235" s="111">
        <v>81</v>
      </c>
      <c r="C235" s="107" t="b">
        <v>0</v>
      </c>
      <c r="D235" s="107" t="str">
        <v>N0</v>
      </c>
      <c r="E235" s="196" t="str">
        <f t="shared" si="12"/>
        <v>HKDFUT3MN0_Quote</v>
      </c>
      <c r="F235" s="197" t="str">
        <f t="shared" si="13"/>
        <v>HKDFUT3MN0ConvAdj_Quote</v>
      </c>
      <c r="G235" s="196" t="str">
        <f>_xll.qlFuturesConvAdjustmentQuote($F235,IborIndex,$D235,$E235,Volatility,MeanReversion,Permanent,Trigger,ObjectOverwrite)</f>
        <v>HKDFUT3MN0ConvAdj_Quote#0000</v>
      </c>
      <c r="H235" s="24" t="str">
        <f>_xll.ohRangeRetrieveError(G235)</f>
        <v/>
      </c>
    </row>
    <row r="236" spans="1:8" s="18" customFormat="1" x14ac:dyDescent="0.2">
      <c r="A236" s="103"/>
      <c r="B236" s="111">
        <v>82</v>
      </c>
      <c r="C236" s="107" t="b">
        <v>0</v>
      </c>
      <c r="D236" s="107" t="str">
        <v>Q0</v>
      </c>
      <c r="E236" s="196" t="str">
        <f t="shared" si="12"/>
        <v>HKDFUT3MQ0_Quote</v>
      </c>
      <c r="F236" s="197" t="str">
        <f t="shared" si="13"/>
        <v>HKDFUT3MQ0ConvAdj_Quote</v>
      </c>
      <c r="G236" s="196" t="str">
        <f>_xll.qlFuturesConvAdjustmentQuote($F236,IborIndex,$D236,$E236,Volatility,MeanReversion,Permanent,Trigger,ObjectOverwrite)</f>
        <v>HKDFUT3MQ0ConvAdj_Quote#0000</v>
      </c>
      <c r="H236" s="24" t="str">
        <f>_xll.ohRangeRetrieveError(G236)</f>
        <v/>
      </c>
    </row>
    <row r="237" spans="1:8" s="18" customFormat="1" x14ac:dyDescent="0.2">
      <c r="A237" s="103"/>
      <c r="B237" s="111">
        <v>83</v>
      </c>
      <c r="C237" s="107" t="b">
        <v>0</v>
      </c>
      <c r="D237" s="107" t="str">
        <v>U0</v>
      </c>
      <c r="E237" s="196" t="str">
        <f t="shared" si="12"/>
        <v>HKDFUT3MU0_Quote</v>
      </c>
      <c r="F237" s="197" t="str">
        <f t="shared" si="13"/>
        <v>HKDFUT3MU0ConvAdj_Quote</v>
      </c>
      <c r="G237" s="196" t="str">
        <f>_xll.qlFuturesConvAdjustmentQuote($F237,IborIndex,$D237,$E237,Volatility,MeanReversion,Permanent,Trigger,ObjectOverwrite)</f>
        <v>HKDFUT3MU0ConvAdj_Quote#0000</v>
      </c>
      <c r="H237" s="24" t="str">
        <f>_xll.ohRangeRetrieveError(G237)</f>
        <v/>
      </c>
    </row>
    <row r="238" spans="1:8" s="18" customFormat="1" x14ac:dyDescent="0.2">
      <c r="A238" s="103"/>
      <c r="B238" s="111">
        <v>84</v>
      </c>
      <c r="C238" s="107" t="b">
        <v>0</v>
      </c>
      <c r="D238" s="107" t="str">
        <v>V0</v>
      </c>
      <c r="E238" s="196" t="str">
        <f t="shared" si="12"/>
        <v>HKDFUT3MV0_Quote</v>
      </c>
      <c r="F238" s="197" t="str">
        <f t="shared" si="13"/>
        <v>HKDFUT3MV0ConvAdj_Quote</v>
      </c>
      <c r="G238" s="196" t="str">
        <f>_xll.qlFuturesConvAdjustmentQuote($F238,IborIndex,$D238,$E238,Volatility,MeanReversion,Permanent,Trigger,ObjectOverwrite)</f>
        <v>HKDFUT3MV0ConvAdj_Quote#0000</v>
      </c>
      <c r="H238" s="24" t="str">
        <f>_xll.ohRangeRetrieveError(G238)</f>
        <v/>
      </c>
    </row>
    <row r="239" spans="1:8" s="18" customFormat="1" x14ac:dyDescent="0.2">
      <c r="A239" s="103"/>
      <c r="B239" s="111">
        <v>85</v>
      </c>
      <c r="C239" s="107" t="b">
        <v>0</v>
      </c>
      <c r="D239" s="107" t="str">
        <v>X0</v>
      </c>
      <c r="E239" s="196" t="str">
        <f t="shared" si="12"/>
        <v>HKDFUT3MX0_Quote</v>
      </c>
      <c r="F239" s="197" t="str">
        <f t="shared" si="13"/>
        <v>HKDFUT3MX0ConvAdj_Quote</v>
      </c>
      <c r="G239" s="196" t="str">
        <f>_xll.qlFuturesConvAdjustmentQuote($F239,IborIndex,$D239,$E239,Volatility,MeanReversion,Permanent,Trigger,ObjectOverwrite)</f>
        <v>HKDFUT3MX0ConvAdj_Quote#0000</v>
      </c>
      <c r="H239" s="24" t="str">
        <f>_xll.ohRangeRetrieveError(G239)</f>
        <v/>
      </c>
    </row>
    <row r="240" spans="1:8" s="18" customFormat="1" x14ac:dyDescent="0.2">
      <c r="A240" s="103"/>
      <c r="B240" s="111">
        <v>86</v>
      </c>
      <c r="C240" s="107" t="b">
        <v>0</v>
      </c>
      <c r="D240" s="107" t="str">
        <v>Z0</v>
      </c>
      <c r="E240" s="196" t="str">
        <f t="shared" si="12"/>
        <v>HKDFUT3MZ0_Quote</v>
      </c>
      <c r="F240" s="197" t="str">
        <f t="shared" si="13"/>
        <v>HKDFUT3MZ0ConvAdj_Quote</v>
      </c>
      <c r="G240" s="196" t="str">
        <f>_xll.qlFuturesConvAdjustmentQuote($F240,IborIndex,$D240,$E240,Volatility,MeanReversion,Permanent,Trigger,ObjectOverwrite)</f>
        <v>HKDFUT3MZ0ConvAdj_Quote#0000</v>
      </c>
      <c r="H240" s="24" t="str">
        <f>_xll.ohRangeRetrieveError(G240)</f>
        <v/>
      </c>
    </row>
    <row r="241" spans="1:8" s="18" customFormat="1" x14ac:dyDescent="0.2">
      <c r="A241" s="103"/>
      <c r="B241" s="111">
        <v>87</v>
      </c>
      <c r="C241" s="107" t="b">
        <v>0</v>
      </c>
      <c r="D241" s="107" t="str">
        <v>F1</v>
      </c>
      <c r="E241" s="196" t="str">
        <f t="shared" si="12"/>
        <v>HKDFUT3MF1_Quote</v>
      </c>
      <c r="F241" s="197" t="str">
        <f t="shared" si="13"/>
        <v>HKDFUT3MF1ConvAdj_Quote</v>
      </c>
      <c r="G241" s="196" t="str">
        <f>_xll.qlFuturesConvAdjustmentQuote($F241,IborIndex,$D241,$E241,Volatility,MeanReversion,Permanent,Trigger,ObjectOverwrite)</f>
        <v>HKDFUT3MF1ConvAdj_Quote#0000</v>
      </c>
      <c r="H241" s="24" t="str">
        <f>_xll.ohRangeRetrieveError(G241)</f>
        <v/>
      </c>
    </row>
    <row r="242" spans="1:8" s="18" customFormat="1" x14ac:dyDescent="0.2">
      <c r="A242" s="103"/>
      <c r="B242" s="111">
        <v>88</v>
      </c>
      <c r="C242" s="107" t="b">
        <v>0</v>
      </c>
      <c r="D242" s="107" t="str">
        <v>G1</v>
      </c>
      <c r="E242" s="196" t="str">
        <f t="shared" si="12"/>
        <v>HKDFUT3MG1_Quote</v>
      </c>
      <c r="F242" s="197" t="str">
        <f t="shared" si="13"/>
        <v>HKDFUT3MG1ConvAdj_Quote</v>
      </c>
      <c r="G242" s="196" t="str">
        <f>_xll.qlFuturesConvAdjustmentQuote($F242,IborIndex,$D242,$E242,Volatility,MeanReversion,Permanent,Trigger,ObjectOverwrite)</f>
        <v>HKDFUT3MG1ConvAdj_Quote#0000</v>
      </c>
      <c r="H242" s="24" t="str">
        <f>_xll.ohRangeRetrieveError(G242)</f>
        <v/>
      </c>
    </row>
    <row r="243" spans="1:8" s="18" customFormat="1" x14ac:dyDescent="0.2">
      <c r="A243" s="103"/>
      <c r="B243" s="111">
        <v>89</v>
      </c>
      <c r="C243" s="107" t="b">
        <v>0</v>
      </c>
      <c r="D243" s="107" t="str">
        <v>H1</v>
      </c>
      <c r="E243" s="196" t="str">
        <f t="shared" si="12"/>
        <v>HKDFUT3MH1_Quote</v>
      </c>
      <c r="F243" s="197" t="str">
        <f t="shared" si="13"/>
        <v>HKDFUT3MH1ConvAdj_Quote</v>
      </c>
      <c r="G243" s="196" t="str">
        <f>_xll.qlFuturesConvAdjustmentQuote($F243,IborIndex,$D243,$E243,Volatility,MeanReversion,Permanent,Trigger,ObjectOverwrite)</f>
        <v>HKDFUT3MH1ConvAdj_Quote#0000</v>
      </c>
      <c r="H243" s="24" t="str">
        <f>_xll.ohRangeRetrieveError(G243)</f>
        <v/>
      </c>
    </row>
    <row r="244" spans="1:8" s="18" customFormat="1" x14ac:dyDescent="0.2">
      <c r="A244" s="103"/>
      <c r="B244" s="111">
        <v>90</v>
      </c>
      <c r="C244" s="107" t="b">
        <v>0</v>
      </c>
      <c r="D244" s="107" t="str">
        <v>J1</v>
      </c>
      <c r="E244" s="196" t="str">
        <f t="shared" si="12"/>
        <v>HKDFUT3MJ1_Quote</v>
      </c>
      <c r="F244" s="197" t="str">
        <f t="shared" si="13"/>
        <v>HKDFUT3MJ1ConvAdj_Quote</v>
      </c>
      <c r="G244" s="196" t="str">
        <f>_xll.qlFuturesConvAdjustmentQuote($F244,IborIndex,$D244,$E244,Volatility,MeanReversion,Permanent,Trigger,ObjectOverwrite)</f>
        <v>HKDFUT3MJ1ConvAdj_Quote#0000</v>
      </c>
      <c r="H244" s="24" t="str">
        <f>_xll.ohRangeRetrieveError(G244)</f>
        <v/>
      </c>
    </row>
    <row r="245" spans="1:8" s="18" customFormat="1" x14ac:dyDescent="0.2">
      <c r="A245" s="103"/>
      <c r="B245" s="111">
        <v>91</v>
      </c>
      <c r="C245" s="107" t="b">
        <v>0</v>
      </c>
      <c r="D245" s="107" t="str">
        <v>K1</v>
      </c>
      <c r="E245" s="196" t="str">
        <f t="shared" si="12"/>
        <v>HKDFUT3MK1_Quote</v>
      </c>
      <c r="F245" s="197" t="str">
        <f t="shared" si="13"/>
        <v>HKDFUT3MK1ConvAdj_Quote</v>
      </c>
      <c r="G245" s="196" t="str">
        <f>_xll.qlFuturesConvAdjustmentQuote($F245,IborIndex,$D245,$E245,Volatility,MeanReversion,Permanent,Trigger,ObjectOverwrite)</f>
        <v>HKDFUT3MK1ConvAdj_Quote#0000</v>
      </c>
      <c r="H245" s="24" t="str">
        <f>_xll.ohRangeRetrieveError(G245)</f>
        <v/>
      </c>
    </row>
    <row r="246" spans="1:8" s="18" customFormat="1" x14ac:dyDescent="0.2">
      <c r="A246" s="103"/>
      <c r="B246" s="111">
        <v>92</v>
      </c>
      <c r="C246" s="107" t="b">
        <v>0</v>
      </c>
      <c r="D246" s="107" t="str">
        <v>M1</v>
      </c>
      <c r="E246" s="196" t="str">
        <f t="shared" si="12"/>
        <v>HKDFUT3MM1_Quote</v>
      </c>
      <c r="F246" s="197" t="str">
        <f t="shared" si="13"/>
        <v>HKDFUT3MM1ConvAdj_Quote</v>
      </c>
      <c r="G246" s="196" t="str">
        <f>_xll.qlFuturesConvAdjustmentQuote($F246,IborIndex,$D246,$E246,Volatility,MeanReversion,Permanent,Trigger,ObjectOverwrite)</f>
        <v>HKDFUT3MM1ConvAdj_Quote#0000</v>
      </c>
      <c r="H246" s="24" t="str">
        <f>_xll.ohRangeRetrieveError(G246)</f>
        <v/>
      </c>
    </row>
    <row r="247" spans="1:8" s="18" customFormat="1" x14ac:dyDescent="0.2">
      <c r="A247" s="103"/>
      <c r="B247" s="111">
        <v>93</v>
      </c>
      <c r="C247" s="107" t="b">
        <v>0</v>
      </c>
      <c r="D247" s="107" t="str">
        <v>N1</v>
      </c>
      <c r="E247" s="196" t="str">
        <f t="shared" si="12"/>
        <v>HKDFUT3MN1_Quote</v>
      </c>
      <c r="F247" s="197" t="str">
        <f t="shared" si="13"/>
        <v>HKDFUT3MN1ConvAdj_Quote</v>
      </c>
      <c r="G247" s="196" t="str">
        <f>_xll.qlFuturesConvAdjustmentQuote($F247,IborIndex,$D247,$E247,Volatility,MeanReversion,Permanent,Trigger,ObjectOverwrite)</f>
        <v>HKDFUT3MN1ConvAdj_Quote#0000</v>
      </c>
      <c r="H247" s="24" t="str">
        <f>_xll.ohRangeRetrieveError(G247)</f>
        <v/>
      </c>
    </row>
    <row r="248" spans="1:8" s="18" customFormat="1" x14ac:dyDescent="0.2">
      <c r="A248" s="103"/>
      <c r="B248" s="111">
        <v>94</v>
      </c>
      <c r="C248" s="107" t="b">
        <v>0</v>
      </c>
      <c r="D248" s="107" t="str">
        <v>Q1</v>
      </c>
      <c r="E248" s="196" t="str">
        <f t="shared" si="12"/>
        <v>HKDFUT3MQ1_Quote</v>
      </c>
      <c r="F248" s="197" t="str">
        <f t="shared" si="13"/>
        <v>HKDFUT3MQ1ConvAdj_Quote</v>
      </c>
      <c r="G248" s="196" t="str">
        <f>_xll.qlFuturesConvAdjustmentQuote($F248,IborIndex,$D248,$E248,Volatility,MeanReversion,Permanent,Trigger,ObjectOverwrite)</f>
        <v>HKDFUT3MQ1ConvAdj_Quote#0000</v>
      </c>
      <c r="H248" s="24" t="str">
        <f>_xll.ohRangeRetrieveError(G248)</f>
        <v/>
      </c>
    </row>
    <row r="249" spans="1:8" s="18" customFormat="1" x14ac:dyDescent="0.2">
      <c r="A249" s="103"/>
      <c r="B249" s="111">
        <v>95</v>
      </c>
      <c r="C249" s="107" t="b">
        <v>0</v>
      </c>
      <c r="D249" s="107" t="str">
        <v>U1</v>
      </c>
      <c r="E249" s="196" t="str">
        <f t="shared" si="12"/>
        <v>HKDFUT3MU1_Quote</v>
      </c>
      <c r="F249" s="197" t="str">
        <f t="shared" si="13"/>
        <v>HKDFUT3MU1ConvAdj_Quote</v>
      </c>
      <c r="G249" s="196" t="str">
        <f>_xll.qlFuturesConvAdjustmentQuote($F249,IborIndex,$D249,$E249,Volatility,MeanReversion,Permanent,Trigger,ObjectOverwrite)</f>
        <v>HKDFUT3MU1ConvAdj_Quote#0000</v>
      </c>
      <c r="H249" s="24" t="str">
        <f>_xll.ohRangeRetrieveError(G249)</f>
        <v/>
      </c>
    </row>
    <row r="250" spans="1:8" s="18" customFormat="1" x14ac:dyDescent="0.2">
      <c r="A250" s="103"/>
      <c r="B250" s="111">
        <v>96</v>
      </c>
      <c r="C250" s="107" t="b">
        <v>0</v>
      </c>
      <c r="D250" s="107" t="str">
        <v>V1</v>
      </c>
      <c r="E250" s="196" t="str">
        <f t="shared" si="12"/>
        <v>HKDFUT3MV1_Quote</v>
      </c>
      <c r="F250" s="197" t="str">
        <f t="shared" si="13"/>
        <v>HKDFUT3MV1ConvAdj_Quote</v>
      </c>
      <c r="G250" s="196" t="str">
        <f>_xll.qlFuturesConvAdjustmentQuote($F250,IborIndex,$D250,$E250,Volatility,MeanReversion,Permanent,Trigger,ObjectOverwrite)</f>
        <v>HKDFUT3MV1ConvAdj_Quote#0000</v>
      </c>
      <c r="H250" s="24" t="str">
        <f>_xll.ohRangeRetrieveError(G250)</f>
        <v/>
      </c>
    </row>
    <row r="251" spans="1:8" s="18" customFormat="1" x14ac:dyDescent="0.2">
      <c r="A251" s="103"/>
      <c r="B251" s="111">
        <v>97</v>
      </c>
      <c r="C251" s="107" t="b">
        <v>0</v>
      </c>
      <c r="D251" s="107" t="str">
        <v>X1</v>
      </c>
      <c r="E251" s="196" t="str">
        <f t="shared" ref="E251:E274" si="14">Currency&amp;"FUT"&amp;$G$152&amp;$D251&amp;QuoteSuffix</f>
        <v>HKDFUT3MX1_Quote</v>
      </c>
      <c r="F251" s="197" t="str">
        <f t="shared" ref="F251:F274" si="15">Currency&amp;"FUT"&amp;$G$152&amp;$D251&amp;"ConvAdj"&amp;QuoteSuffix</f>
        <v>HKDFUT3MX1ConvAdj_Quote</v>
      </c>
      <c r="G251" s="196" t="str">
        <f>_xll.qlFuturesConvAdjustmentQuote($F251,IborIndex,$D251,$E251,Volatility,MeanReversion,Permanent,Trigger,ObjectOverwrite)</f>
        <v>HKDFUT3MX1ConvAdj_Quote#0000</v>
      </c>
      <c r="H251" s="24" t="str">
        <f>_xll.ohRangeRetrieveError(G251)</f>
        <v/>
      </c>
    </row>
    <row r="252" spans="1:8" s="18" customFormat="1" x14ac:dyDescent="0.2">
      <c r="A252" s="103"/>
      <c r="B252" s="111">
        <v>98</v>
      </c>
      <c r="C252" s="107" t="b">
        <v>0</v>
      </c>
      <c r="D252" s="107" t="str">
        <v>Z1</v>
      </c>
      <c r="E252" s="196" t="str">
        <f t="shared" si="14"/>
        <v>HKDFUT3MZ1_Quote</v>
      </c>
      <c r="F252" s="197" t="str">
        <f t="shared" si="15"/>
        <v>HKDFUT3MZ1ConvAdj_Quote</v>
      </c>
      <c r="G252" s="196" t="str">
        <f>_xll.qlFuturesConvAdjustmentQuote($F252,IborIndex,$D252,$E252,Volatility,MeanReversion,Permanent,Trigger,ObjectOverwrite)</f>
        <v>HKDFUT3MZ1ConvAdj_Quote#0000</v>
      </c>
      <c r="H252" s="24" t="str">
        <f>_xll.ohRangeRetrieveError(G252)</f>
        <v/>
      </c>
    </row>
    <row r="253" spans="1:8" s="18" customFormat="1" x14ac:dyDescent="0.2">
      <c r="A253" s="103"/>
      <c r="B253" s="111">
        <v>99</v>
      </c>
      <c r="C253" s="107" t="b">
        <v>0</v>
      </c>
      <c r="D253" s="107" t="str">
        <v>F2</v>
      </c>
      <c r="E253" s="196" t="str">
        <f t="shared" si="14"/>
        <v>HKDFUT3MF2_Quote</v>
      </c>
      <c r="F253" s="197" t="str">
        <f t="shared" si="15"/>
        <v>HKDFUT3MF2ConvAdj_Quote</v>
      </c>
      <c r="G253" s="196" t="str">
        <f>_xll.qlFuturesConvAdjustmentQuote($F253,IborIndex,$D253,$E253,Volatility,MeanReversion,Permanent,Trigger,ObjectOverwrite)</f>
        <v>HKDFUT3MF2ConvAdj_Quote#0000</v>
      </c>
      <c r="H253" s="24" t="str">
        <f>_xll.ohRangeRetrieveError(G253)</f>
        <v/>
      </c>
    </row>
    <row r="254" spans="1:8" s="18" customFormat="1" x14ac:dyDescent="0.2">
      <c r="A254" s="103"/>
      <c r="B254" s="111">
        <v>100</v>
      </c>
      <c r="C254" s="107" t="b">
        <v>0</v>
      </c>
      <c r="D254" s="107" t="str">
        <v>G2</v>
      </c>
      <c r="E254" s="196" t="str">
        <f t="shared" si="14"/>
        <v>HKDFUT3MG2_Quote</v>
      </c>
      <c r="F254" s="197" t="str">
        <f t="shared" si="15"/>
        <v>HKDFUT3MG2ConvAdj_Quote</v>
      </c>
      <c r="G254" s="196" t="str">
        <f>_xll.qlFuturesConvAdjustmentQuote($F254,IborIndex,$D254,$E254,Volatility,MeanReversion,Permanent,Trigger,ObjectOverwrite)</f>
        <v>HKDFUT3MG2ConvAdj_Quote#0000</v>
      </c>
      <c r="H254" s="24" t="str">
        <f>_xll.ohRangeRetrieveError(G254)</f>
        <v/>
      </c>
    </row>
    <row r="255" spans="1:8" s="18" customFormat="1" x14ac:dyDescent="0.2">
      <c r="A255" s="103"/>
      <c r="B255" s="111">
        <v>101</v>
      </c>
      <c r="C255" s="107" t="b">
        <v>0</v>
      </c>
      <c r="D255" s="107" t="str">
        <v>H2</v>
      </c>
      <c r="E255" s="196" t="str">
        <f t="shared" si="14"/>
        <v>HKDFUT3MH2_Quote</v>
      </c>
      <c r="F255" s="197" t="str">
        <f t="shared" si="15"/>
        <v>HKDFUT3MH2ConvAdj_Quote</v>
      </c>
      <c r="G255" s="196" t="str">
        <f>_xll.qlFuturesConvAdjustmentQuote($F255,IborIndex,$D255,$E255,Volatility,MeanReversion,Permanent,Trigger,ObjectOverwrite)</f>
        <v>HKDFUT3MH2ConvAdj_Quote#0000</v>
      </c>
      <c r="H255" s="24" t="str">
        <f>_xll.ohRangeRetrieveError(G255)</f>
        <v/>
      </c>
    </row>
    <row r="256" spans="1:8" s="18" customFormat="1" x14ac:dyDescent="0.2">
      <c r="A256" s="103"/>
      <c r="B256" s="111">
        <v>102</v>
      </c>
      <c r="C256" s="107" t="b">
        <v>0</v>
      </c>
      <c r="D256" s="107" t="str">
        <v>J2</v>
      </c>
      <c r="E256" s="196" t="str">
        <f t="shared" si="14"/>
        <v>HKDFUT3MJ2_Quote</v>
      </c>
      <c r="F256" s="197" t="str">
        <f t="shared" si="15"/>
        <v>HKDFUT3MJ2ConvAdj_Quote</v>
      </c>
      <c r="G256" s="196" t="str">
        <f>_xll.qlFuturesConvAdjustmentQuote($F256,IborIndex,$D256,$E256,Volatility,MeanReversion,Permanent,Trigger,ObjectOverwrite)</f>
        <v>HKDFUT3MJ2ConvAdj_Quote#0000</v>
      </c>
      <c r="H256" s="24" t="str">
        <f>_xll.ohRangeRetrieveError(G256)</f>
        <v/>
      </c>
    </row>
    <row r="257" spans="1:8" s="18" customFormat="1" x14ac:dyDescent="0.2">
      <c r="A257" s="103"/>
      <c r="B257" s="111">
        <v>103</v>
      </c>
      <c r="C257" s="107" t="b">
        <v>0</v>
      </c>
      <c r="D257" s="107" t="str">
        <v>K2</v>
      </c>
      <c r="E257" s="196" t="str">
        <f t="shared" si="14"/>
        <v>HKDFUT3MK2_Quote</v>
      </c>
      <c r="F257" s="197" t="str">
        <f t="shared" si="15"/>
        <v>HKDFUT3MK2ConvAdj_Quote</v>
      </c>
      <c r="G257" s="196" t="str">
        <f>_xll.qlFuturesConvAdjustmentQuote($F257,IborIndex,$D257,$E257,Volatility,MeanReversion,Permanent,Trigger,ObjectOverwrite)</f>
        <v>HKDFUT3MK2ConvAdj_Quote#0000</v>
      </c>
      <c r="H257" s="24" t="str">
        <f>_xll.ohRangeRetrieveError(G257)</f>
        <v/>
      </c>
    </row>
    <row r="258" spans="1:8" s="18" customFormat="1" x14ac:dyDescent="0.2">
      <c r="A258" s="103"/>
      <c r="B258" s="111">
        <v>104</v>
      </c>
      <c r="C258" s="107" t="b">
        <v>0</v>
      </c>
      <c r="D258" s="107" t="str">
        <v>M2</v>
      </c>
      <c r="E258" s="196" t="str">
        <f t="shared" si="14"/>
        <v>HKDFUT3MM2_Quote</v>
      </c>
      <c r="F258" s="197" t="str">
        <f t="shared" si="15"/>
        <v>HKDFUT3MM2ConvAdj_Quote</v>
      </c>
      <c r="G258" s="196" t="str">
        <f>_xll.qlFuturesConvAdjustmentQuote($F258,IborIndex,$D258,$E258,Volatility,MeanReversion,Permanent,Trigger,ObjectOverwrite)</f>
        <v>HKDFUT3MM2ConvAdj_Quote#0000</v>
      </c>
      <c r="H258" s="24" t="str">
        <f>_xll.ohRangeRetrieveError(G258)</f>
        <v/>
      </c>
    </row>
    <row r="259" spans="1:8" s="18" customFormat="1" x14ac:dyDescent="0.2">
      <c r="A259" s="103"/>
      <c r="B259" s="111">
        <v>105</v>
      </c>
      <c r="C259" s="107" t="b">
        <v>0</v>
      </c>
      <c r="D259" s="107" t="str">
        <v>N2</v>
      </c>
      <c r="E259" s="196" t="str">
        <f t="shared" si="14"/>
        <v>HKDFUT3MN2_Quote</v>
      </c>
      <c r="F259" s="197" t="str">
        <f t="shared" si="15"/>
        <v>HKDFUT3MN2ConvAdj_Quote</v>
      </c>
      <c r="G259" s="196" t="str">
        <f>_xll.qlFuturesConvAdjustmentQuote($F259,IborIndex,$D259,$E259,Volatility,MeanReversion,Permanent,Trigger,ObjectOverwrite)</f>
        <v>HKDFUT3MN2ConvAdj_Quote#0000</v>
      </c>
      <c r="H259" s="24" t="str">
        <f>_xll.ohRangeRetrieveError(G259)</f>
        <v/>
      </c>
    </row>
    <row r="260" spans="1:8" s="18" customFormat="1" x14ac:dyDescent="0.2">
      <c r="A260" s="103"/>
      <c r="B260" s="111">
        <v>106</v>
      </c>
      <c r="C260" s="107" t="b">
        <v>0</v>
      </c>
      <c r="D260" s="107" t="str">
        <v>Q2</v>
      </c>
      <c r="E260" s="196" t="str">
        <f t="shared" si="14"/>
        <v>HKDFUT3MQ2_Quote</v>
      </c>
      <c r="F260" s="197" t="str">
        <f t="shared" si="15"/>
        <v>HKDFUT3MQ2ConvAdj_Quote</v>
      </c>
      <c r="G260" s="196" t="str">
        <f>_xll.qlFuturesConvAdjustmentQuote($F260,IborIndex,$D260,$E260,Volatility,MeanReversion,Permanent,Trigger,ObjectOverwrite)</f>
        <v>HKDFUT3MQ2ConvAdj_Quote#0000</v>
      </c>
      <c r="H260" s="24" t="str">
        <f>_xll.ohRangeRetrieveError(G260)</f>
        <v/>
      </c>
    </row>
    <row r="261" spans="1:8" s="18" customFormat="1" x14ac:dyDescent="0.2">
      <c r="A261" s="103"/>
      <c r="B261" s="111">
        <v>107</v>
      </c>
      <c r="C261" s="107" t="b">
        <v>0</v>
      </c>
      <c r="D261" s="107" t="str">
        <v>U2</v>
      </c>
      <c r="E261" s="196" t="str">
        <f t="shared" si="14"/>
        <v>HKDFUT3MU2_Quote</v>
      </c>
      <c r="F261" s="197" t="str">
        <f t="shared" si="15"/>
        <v>HKDFUT3MU2ConvAdj_Quote</v>
      </c>
      <c r="G261" s="196" t="str">
        <f>_xll.qlFuturesConvAdjustmentQuote($F261,IborIndex,$D261,$E261,Volatility,MeanReversion,Permanent,Trigger,ObjectOverwrite)</f>
        <v>HKDFUT3MU2ConvAdj_Quote#0000</v>
      </c>
      <c r="H261" s="24" t="str">
        <f>_xll.ohRangeRetrieveError(G261)</f>
        <v/>
      </c>
    </row>
    <row r="262" spans="1:8" s="18" customFormat="1" x14ac:dyDescent="0.2">
      <c r="A262" s="103"/>
      <c r="B262" s="111">
        <v>108</v>
      </c>
      <c r="C262" s="107" t="b">
        <v>0</v>
      </c>
      <c r="D262" s="107" t="str">
        <v>V2</v>
      </c>
      <c r="E262" s="196" t="str">
        <f t="shared" si="14"/>
        <v>HKDFUT3MV2_Quote</v>
      </c>
      <c r="F262" s="197" t="str">
        <f t="shared" si="15"/>
        <v>HKDFUT3MV2ConvAdj_Quote</v>
      </c>
      <c r="G262" s="196" t="str">
        <f>_xll.qlFuturesConvAdjustmentQuote($F262,IborIndex,$D262,$E262,Volatility,MeanReversion,Permanent,Trigger,ObjectOverwrite)</f>
        <v>HKDFUT3MV2ConvAdj_Quote#0000</v>
      </c>
      <c r="H262" s="24" t="str">
        <f>_xll.ohRangeRetrieveError(G262)</f>
        <v/>
      </c>
    </row>
    <row r="263" spans="1:8" s="18" customFormat="1" x14ac:dyDescent="0.2">
      <c r="A263" s="103"/>
      <c r="B263" s="111">
        <v>109</v>
      </c>
      <c r="C263" s="107" t="b">
        <v>0</v>
      </c>
      <c r="D263" s="107" t="str">
        <v>X2</v>
      </c>
      <c r="E263" s="196" t="str">
        <f t="shared" si="14"/>
        <v>HKDFUT3MX2_Quote</v>
      </c>
      <c r="F263" s="197" t="str">
        <f t="shared" si="15"/>
        <v>HKDFUT3MX2ConvAdj_Quote</v>
      </c>
      <c r="G263" s="196" t="str">
        <f>_xll.qlFuturesConvAdjustmentQuote($F263,IborIndex,$D263,$E263,Volatility,MeanReversion,Permanent,Trigger,ObjectOverwrite)</f>
        <v>HKDFUT3MX2ConvAdj_Quote#0000</v>
      </c>
      <c r="H263" s="24" t="str">
        <f>_xll.ohRangeRetrieveError(G263)</f>
        <v/>
      </c>
    </row>
    <row r="264" spans="1:8" s="18" customFormat="1" x14ac:dyDescent="0.2">
      <c r="A264" s="103"/>
      <c r="B264" s="111">
        <v>110</v>
      </c>
      <c r="C264" s="107" t="b">
        <v>0</v>
      </c>
      <c r="D264" s="107" t="str">
        <v>Z2</v>
      </c>
      <c r="E264" s="196" t="str">
        <f t="shared" si="14"/>
        <v>HKDFUT3MZ2_Quote</v>
      </c>
      <c r="F264" s="197" t="str">
        <f t="shared" si="15"/>
        <v>HKDFUT3MZ2ConvAdj_Quote</v>
      </c>
      <c r="G264" s="196" t="str">
        <f>_xll.qlFuturesConvAdjustmentQuote($F264,IborIndex,$D264,$E264,Volatility,MeanReversion,Permanent,Trigger,ObjectOverwrite)</f>
        <v>HKDFUT3MZ2ConvAdj_Quote#0000</v>
      </c>
      <c r="H264" s="24" t="str">
        <f>_xll.ohRangeRetrieveError(G264)</f>
        <v/>
      </c>
    </row>
    <row r="265" spans="1:8" s="18" customFormat="1" x14ac:dyDescent="0.2">
      <c r="A265" s="103"/>
      <c r="B265" s="111">
        <v>111</v>
      </c>
      <c r="C265" s="107" t="b">
        <v>0</v>
      </c>
      <c r="D265" s="107" t="str">
        <v>F3</v>
      </c>
      <c r="E265" s="196" t="str">
        <f t="shared" si="14"/>
        <v>HKDFUT3MF3_Quote</v>
      </c>
      <c r="F265" s="197" t="str">
        <f t="shared" si="15"/>
        <v>HKDFUT3MF3ConvAdj_Quote</v>
      </c>
      <c r="G265" s="196" t="str">
        <f>_xll.qlFuturesConvAdjustmentQuote($F265,IborIndex,$D265,$E265,Volatility,MeanReversion,Permanent,Trigger,ObjectOverwrite)</f>
        <v>HKDFUT3MF3ConvAdj_Quote#0000</v>
      </c>
      <c r="H265" s="24" t="str">
        <f>_xll.ohRangeRetrieveError(G265)</f>
        <v/>
      </c>
    </row>
    <row r="266" spans="1:8" s="18" customFormat="1" x14ac:dyDescent="0.2">
      <c r="A266" s="103"/>
      <c r="B266" s="111">
        <v>112</v>
      </c>
      <c r="C266" s="107" t="b">
        <v>0</v>
      </c>
      <c r="D266" s="107" t="str">
        <v>G3</v>
      </c>
      <c r="E266" s="196" t="str">
        <f t="shared" si="14"/>
        <v>HKDFUT3MG3_Quote</v>
      </c>
      <c r="F266" s="197" t="str">
        <f t="shared" si="15"/>
        <v>HKDFUT3MG3ConvAdj_Quote</v>
      </c>
      <c r="G266" s="196" t="str">
        <f>_xll.qlFuturesConvAdjustmentQuote($F266,IborIndex,$D266,$E266,Volatility,MeanReversion,Permanent,Trigger,ObjectOverwrite)</f>
        <v>HKDFUT3MG3ConvAdj_Quote#0000</v>
      </c>
      <c r="H266" s="24" t="str">
        <f>_xll.ohRangeRetrieveError(G266)</f>
        <v/>
      </c>
    </row>
    <row r="267" spans="1:8" s="18" customFormat="1" x14ac:dyDescent="0.2">
      <c r="A267" s="103"/>
      <c r="B267" s="111">
        <v>113</v>
      </c>
      <c r="C267" s="107" t="b">
        <v>0</v>
      </c>
      <c r="D267" s="107" t="str">
        <v>H3</v>
      </c>
      <c r="E267" s="196" t="str">
        <f t="shared" si="14"/>
        <v>HKDFUT3MH3_Quote</v>
      </c>
      <c r="F267" s="197" t="str">
        <f t="shared" si="15"/>
        <v>HKDFUT3MH3ConvAdj_Quote</v>
      </c>
      <c r="G267" s="196" t="str">
        <f>_xll.qlFuturesConvAdjustmentQuote($F267,IborIndex,$D267,$E267,Volatility,MeanReversion,Permanent,Trigger,ObjectOverwrite)</f>
        <v>HKDFUT3MH3ConvAdj_Quote#0000</v>
      </c>
      <c r="H267" s="24" t="str">
        <f>_xll.ohRangeRetrieveError(G267)</f>
        <v/>
      </c>
    </row>
    <row r="268" spans="1:8" s="18" customFormat="1" x14ac:dyDescent="0.2">
      <c r="A268" s="103"/>
      <c r="B268" s="111">
        <v>114</v>
      </c>
      <c r="C268" s="107" t="b">
        <v>0</v>
      </c>
      <c r="D268" s="107" t="str">
        <v>J3</v>
      </c>
      <c r="E268" s="196" t="str">
        <f t="shared" si="14"/>
        <v>HKDFUT3MJ3_Quote</v>
      </c>
      <c r="F268" s="197" t="str">
        <f t="shared" si="15"/>
        <v>HKDFUT3MJ3ConvAdj_Quote</v>
      </c>
      <c r="G268" s="196" t="str">
        <f>_xll.qlFuturesConvAdjustmentQuote($F268,IborIndex,$D268,$E268,Volatility,MeanReversion,Permanent,Trigger,ObjectOverwrite)</f>
        <v>HKDFUT3MJ3ConvAdj_Quote#0000</v>
      </c>
      <c r="H268" s="24" t="str">
        <f>_xll.ohRangeRetrieveError(G268)</f>
        <v/>
      </c>
    </row>
    <row r="269" spans="1:8" s="18" customFormat="1" x14ac:dyDescent="0.2">
      <c r="A269" s="103"/>
      <c r="B269" s="111">
        <v>115</v>
      </c>
      <c r="C269" s="107" t="b">
        <v>0</v>
      </c>
      <c r="D269" s="107" t="str">
        <v>K3</v>
      </c>
      <c r="E269" s="196" t="str">
        <f t="shared" si="14"/>
        <v>HKDFUT3MK3_Quote</v>
      </c>
      <c r="F269" s="197" t="str">
        <f t="shared" si="15"/>
        <v>HKDFUT3MK3ConvAdj_Quote</v>
      </c>
      <c r="G269" s="196" t="str">
        <f>_xll.qlFuturesConvAdjustmentQuote($F269,IborIndex,$D269,$E269,Volatility,MeanReversion,Permanent,Trigger,ObjectOverwrite)</f>
        <v>HKDFUT3MK3ConvAdj_Quote#0000</v>
      </c>
      <c r="H269" s="24" t="str">
        <f>_xll.ohRangeRetrieveError(G269)</f>
        <v/>
      </c>
    </row>
    <row r="270" spans="1:8" s="18" customFormat="1" x14ac:dyDescent="0.2">
      <c r="A270" s="103"/>
      <c r="B270" s="111">
        <v>116</v>
      </c>
      <c r="C270" s="107" t="b">
        <v>0</v>
      </c>
      <c r="D270" s="107" t="str">
        <v>M3</v>
      </c>
      <c r="E270" s="196" t="str">
        <f t="shared" si="14"/>
        <v>HKDFUT3MM3_Quote</v>
      </c>
      <c r="F270" s="197" t="str">
        <f t="shared" si="15"/>
        <v>HKDFUT3MM3ConvAdj_Quote</v>
      </c>
      <c r="G270" s="196" t="str">
        <f>_xll.qlFuturesConvAdjustmentQuote($F270,IborIndex,$D270,$E270,Volatility,MeanReversion,Permanent,Trigger,ObjectOverwrite)</f>
        <v>HKDFUT3MM3ConvAdj_Quote#0000</v>
      </c>
      <c r="H270" s="24" t="str">
        <f>_xll.ohRangeRetrieveError(G270)</f>
        <v/>
      </c>
    </row>
    <row r="271" spans="1:8" s="18" customFormat="1" x14ac:dyDescent="0.2">
      <c r="A271" s="103"/>
      <c r="B271" s="111">
        <v>117</v>
      </c>
      <c r="C271" s="107" t="b">
        <v>0</v>
      </c>
      <c r="D271" s="107" t="str">
        <v>N3</v>
      </c>
      <c r="E271" s="196" t="str">
        <f t="shared" si="14"/>
        <v>HKDFUT3MN3_Quote</v>
      </c>
      <c r="F271" s="197" t="str">
        <f t="shared" si="15"/>
        <v>HKDFUT3MN3ConvAdj_Quote</v>
      </c>
      <c r="G271" s="196" t="str">
        <f>_xll.qlFuturesConvAdjustmentQuote($F271,IborIndex,$D271,$E271,Volatility,MeanReversion,Permanent,Trigger,ObjectOverwrite)</f>
        <v>HKDFUT3MN3ConvAdj_Quote#0000</v>
      </c>
      <c r="H271" s="24" t="str">
        <f>_xll.ohRangeRetrieveError(G271)</f>
        <v/>
      </c>
    </row>
    <row r="272" spans="1:8" s="18" customFormat="1" x14ac:dyDescent="0.2">
      <c r="A272" s="103"/>
      <c r="B272" s="111">
        <v>118</v>
      </c>
      <c r="C272" s="107" t="b">
        <v>0</v>
      </c>
      <c r="D272" s="107" t="str">
        <v>Q3</v>
      </c>
      <c r="E272" s="196" t="str">
        <f t="shared" si="14"/>
        <v>HKDFUT3MQ3_Quote</v>
      </c>
      <c r="F272" s="197" t="str">
        <f t="shared" si="15"/>
        <v>HKDFUT3MQ3ConvAdj_Quote</v>
      </c>
      <c r="G272" s="196" t="str">
        <f>_xll.qlFuturesConvAdjustmentQuote($F272,IborIndex,$D272,$E272,Volatility,MeanReversion,Permanent,Trigger,ObjectOverwrite)</f>
        <v>HKDFUT3MQ3ConvAdj_Quote#0000</v>
      </c>
      <c r="H272" s="24" t="str">
        <f>_xll.ohRangeRetrieveError(G272)</f>
        <v/>
      </c>
    </row>
    <row r="273" spans="1:8" s="18" customFormat="1" x14ac:dyDescent="0.2">
      <c r="A273" s="103"/>
      <c r="B273" s="111">
        <v>119</v>
      </c>
      <c r="C273" s="107" t="b">
        <v>0</v>
      </c>
      <c r="D273" s="107" t="str">
        <v>U3</v>
      </c>
      <c r="E273" s="196" t="str">
        <f t="shared" si="14"/>
        <v>HKDFUT3MU3_Quote</v>
      </c>
      <c r="F273" s="197" t="str">
        <f t="shared" si="15"/>
        <v>HKDFUT3MU3ConvAdj_Quote</v>
      </c>
      <c r="G273" s="196" t="str">
        <f>_xll.qlFuturesConvAdjustmentQuote($F273,IborIndex,$D273,$E273,Volatility,MeanReversion,Permanent,Trigger,ObjectOverwrite)</f>
        <v>HKDFUT3MU3ConvAdj_Quote#0000</v>
      </c>
      <c r="H273" s="24" t="str">
        <f>_xll.ohRangeRetrieveError(G273)</f>
        <v/>
      </c>
    </row>
    <row r="274" spans="1:8" s="18" customFormat="1" ht="12" thickBot="1" x14ac:dyDescent="0.25">
      <c r="A274" s="114"/>
      <c r="B274" s="111">
        <v>120</v>
      </c>
      <c r="C274" s="107" t="b">
        <v>0</v>
      </c>
      <c r="D274" s="107" t="str">
        <v>V3</v>
      </c>
      <c r="E274" s="196" t="str">
        <f t="shared" si="14"/>
        <v>HKDFUT3MV3_Quote</v>
      </c>
      <c r="F274" s="197" t="str">
        <f t="shared" si="15"/>
        <v>HKDFUT3MV3ConvAdj_Quote</v>
      </c>
      <c r="G274" s="196" t="str">
        <f>_xll.qlFuturesConvAdjustmentQuote($F274,IborIndex,$D274,$E274,Volatility,MeanReversion,Permanent,Trigger,ObjectOverwrite)</f>
        <v>HKDFUT3MV3ConvAdj_Quote#0000</v>
      </c>
      <c r="H274" s="24" t="str">
        <f>_xll.ohRangeRetrieveError(G274)</f>
        <v/>
      </c>
    </row>
    <row r="275" spans="1:8" s="18" customFormat="1" x14ac:dyDescent="0.2"/>
  </sheetData>
  <mergeCells count="2">
    <mergeCell ref="B2:E2"/>
    <mergeCell ref="B12:E12"/>
  </mergeCells>
  <dataValidations count="2"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5">
      <formula1>"ibor,Libor,Hibor"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"/>
  <sheetViews>
    <sheetView topLeftCell="F11" workbookViewId="0">
      <selection activeCell="G16" sqref="G16"/>
    </sheetView>
  </sheetViews>
  <sheetFormatPr defaultRowHeight="12.75" x14ac:dyDescent="0.2"/>
  <cols>
    <col min="1" max="5" width="9.140625" style="1" hidden="1" customWidth="1"/>
    <col min="6" max="6" width="9.140625" style="2"/>
    <col min="7" max="7" width="13.5703125" style="2" bestFit="1" customWidth="1"/>
    <col min="8" max="8" width="14.85546875" style="2" bestFit="1" customWidth="1"/>
    <col min="9" max="256" width="9.140625" style="2"/>
    <col min="257" max="261" width="0" style="2" hidden="1" customWidth="1"/>
    <col min="262" max="262" width="9.140625" style="2"/>
    <col min="263" max="263" width="13.5703125" style="2" bestFit="1" customWidth="1"/>
    <col min="264" max="264" width="14.85546875" style="2" bestFit="1" customWidth="1"/>
    <col min="265" max="512" width="9.140625" style="2"/>
    <col min="513" max="517" width="0" style="2" hidden="1" customWidth="1"/>
    <col min="518" max="518" width="9.140625" style="2"/>
    <col min="519" max="519" width="13.5703125" style="2" bestFit="1" customWidth="1"/>
    <col min="520" max="520" width="14.85546875" style="2" bestFit="1" customWidth="1"/>
    <col min="521" max="768" width="9.140625" style="2"/>
    <col min="769" max="773" width="0" style="2" hidden="1" customWidth="1"/>
    <col min="774" max="774" width="9.140625" style="2"/>
    <col min="775" max="775" width="13.5703125" style="2" bestFit="1" customWidth="1"/>
    <col min="776" max="776" width="14.85546875" style="2" bestFit="1" customWidth="1"/>
    <col min="777" max="1024" width="9.140625" style="2"/>
    <col min="1025" max="1029" width="0" style="2" hidden="1" customWidth="1"/>
    <col min="1030" max="1030" width="9.140625" style="2"/>
    <col min="1031" max="1031" width="13.5703125" style="2" bestFit="1" customWidth="1"/>
    <col min="1032" max="1032" width="14.85546875" style="2" bestFit="1" customWidth="1"/>
    <col min="1033" max="1280" width="9.140625" style="2"/>
    <col min="1281" max="1285" width="0" style="2" hidden="1" customWidth="1"/>
    <col min="1286" max="1286" width="9.140625" style="2"/>
    <col min="1287" max="1287" width="13.5703125" style="2" bestFit="1" customWidth="1"/>
    <col min="1288" max="1288" width="14.85546875" style="2" bestFit="1" customWidth="1"/>
    <col min="1289" max="1536" width="9.140625" style="2"/>
    <col min="1537" max="1541" width="0" style="2" hidden="1" customWidth="1"/>
    <col min="1542" max="1542" width="9.140625" style="2"/>
    <col min="1543" max="1543" width="13.5703125" style="2" bestFit="1" customWidth="1"/>
    <col min="1544" max="1544" width="14.85546875" style="2" bestFit="1" customWidth="1"/>
    <col min="1545" max="1792" width="9.140625" style="2"/>
    <col min="1793" max="1797" width="0" style="2" hidden="1" customWidth="1"/>
    <col min="1798" max="1798" width="9.140625" style="2"/>
    <col min="1799" max="1799" width="13.5703125" style="2" bestFit="1" customWidth="1"/>
    <col min="1800" max="1800" width="14.85546875" style="2" bestFit="1" customWidth="1"/>
    <col min="1801" max="2048" width="9.140625" style="2"/>
    <col min="2049" max="2053" width="0" style="2" hidden="1" customWidth="1"/>
    <col min="2054" max="2054" width="9.140625" style="2"/>
    <col min="2055" max="2055" width="13.5703125" style="2" bestFit="1" customWidth="1"/>
    <col min="2056" max="2056" width="14.85546875" style="2" bestFit="1" customWidth="1"/>
    <col min="2057" max="2304" width="9.140625" style="2"/>
    <col min="2305" max="2309" width="0" style="2" hidden="1" customWidth="1"/>
    <col min="2310" max="2310" width="9.140625" style="2"/>
    <col min="2311" max="2311" width="13.5703125" style="2" bestFit="1" customWidth="1"/>
    <col min="2312" max="2312" width="14.85546875" style="2" bestFit="1" customWidth="1"/>
    <col min="2313" max="2560" width="9.140625" style="2"/>
    <col min="2561" max="2565" width="0" style="2" hidden="1" customWidth="1"/>
    <col min="2566" max="2566" width="9.140625" style="2"/>
    <col min="2567" max="2567" width="13.5703125" style="2" bestFit="1" customWidth="1"/>
    <col min="2568" max="2568" width="14.85546875" style="2" bestFit="1" customWidth="1"/>
    <col min="2569" max="2816" width="9.140625" style="2"/>
    <col min="2817" max="2821" width="0" style="2" hidden="1" customWidth="1"/>
    <col min="2822" max="2822" width="9.140625" style="2"/>
    <col min="2823" max="2823" width="13.5703125" style="2" bestFit="1" customWidth="1"/>
    <col min="2824" max="2824" width="14.85546875" style="2" bestFit="1" customWidth="1"/>
    <col min="2825" max="3072" width="9.140625" style="2"/>
    <col min="3073" max="3077" width="0" style="2" hidden="1" customWidth="1"/>
    <col min="3078" max="3078" width="9.140625" style="2"/>
    <col min="3079" max="3079" width="13.5703125" style="2" bestFit="1" customWidth="1"/>
    <col min="3080" max="3080" width="14.85546875" style="2" bestFit="1" customWidth="1"/>
    <col min="3081" max="3328" width="9.140625" style="2"/>
    <col min="3329" max="3333" width="0" style="2" hidden="1" customWidth="1"/>
    <col min="3334" max="3334" width="9.140625" style="2"/>
    <col min="3335" max="3335" width="13.5703125" style="2" bestFit="1" customWidth="1"/>
    <col min="3336" max="3336" width="14.85546875" style="2" bestFit="1" customWidth="1"/>
    <col min="3337" max="3584" width="9.140625" style="2"/>
    <col min="3585" max="3589" width="0" style="2" hidden="1" customWidth="1"/>
    <col min="3590" max="3590" width="9.140625" style="2"/>
    <col min="3591" max="3591" width="13.5703125" style="2" bestFit="1" customWidth="1"/>
    <col min="3592" max="3592" width="14.85546875" style="2" bestFit="1" customWidth="1"/>
    <col min="3593" max="3840" width="9.140625" style="2"/>
    <col min="3841" max="3845" width="0" style="2" hidden="1" customWidth="1"/>
    <col min="3846" max="3846" width="9.140625" style="2"/>
    <col min="3847" max="3847" width="13.5703125" style="2" bestFit="1" customWidth="1"/>
    <col min="3848" max="3848" width="14.85546875" style="2" bestFit="1" customWidth="1"/>
    <col min="3849" max="4096" width="9.140625" style="2"/>
    <col min="4097" max="4101" width="0" style="2" hidden="1" customWidth="1"/>
    <col min="4102" max="4102" width="9.140625" style="2"/>
    <col min="4103" max="4103" width="13.5703125" style="2" bestFit="1" customWidth="1"/>
    <col min="4104" max="4104" width="14.85546875" style="2" bestFit="1" customWidth="1"/>
    <col min="4105" max="4352" width="9.140625" style="2"/>
    <col min="4353" max="4357" width="0" style="2" hidden="1" customWidth="1"/>
    <col min="4358" max="4358" width="9.140625" style="2"/>
    <col min="4359" max="4359" width="13.5703125" style="2" bestFit="1" customWidth="1"/>
    <col min="4360" max="4360" width="14.85546875" style="2" bestFit="1" customWidth="1"/>
    <col min="4361" max="4608" width="9.140625" style="2"/>
    <col min="4609" max="4613" width="0" style="2" hidden="1" customWidth="1"/>
    <col min="4614" max="4614" width="9.140625" style="2"/>
    <col min="4615" max="4615" width="13.5703125" style="2" bestFit="1" customWidth="1"/>
    <col min="4616" max="4616" width="14.85546875" style="2" bestFit="1" customWidth="1"/>
    <col min="4617" max="4864" width="9.140625" style="2"/>
    <col min="4865" max="4869" width="0" style="2" hidden="1" customWidth="1"/>
    <col min="4870" max="4870" width="9.140625" style="2"/>
    <col min="4871" max="4871" width="13.5703125" style="2" bestFit="1" customWidth="1"/>
    <col min="4872" max="4872" width="14.85546875" style="2" bestFit="1" customWidth="1"/>
    <col min="4873" max="5120" width="9.140625" style="2"/>
    <col min="5121" max="5125" width="0" style="2" hidden="1" customWidth="1"/>
    <col min="5126" max="5126" width="9.140625" style="2"/>
    <col min="5127" max="5127" width="13.5703125" style="2" bestFit="1" customWidth="1"/>
    <col min="5128" max="5128" width="14.85546875" style="2" bestFit="1" customWidth="1"/>
    <col min="5129" max="5376" width="9.140625" style="2"/>
    <col min="5377" max="5381" width="0" style="2" hidden="1" customWidth="1"/>
    <col min="5382" max="5382" width="9.140625" style="2"/>
    <col min="5383" max="5383" width="13.5703125" style="2" bestFit="1" customWidth="1"/>
    <col min="5384" max="5384" width="14.85546875" style="2" bestFit="1" customWidth="1"/>
    <col min="5385" max="5632" width="9.140625" style="2"/>
    <col min="5633" max="5637" width="0" style="2" hidden="1" customWidth="1"/>
    <col min="5638" max="5638" width="9.140625" style="2"/>
    <col min="5639" max="5639" width="13.5703125" style="2" bestFit="1" customWidth="1"/>
    <col min="5640" max="5640" width="14.85546875" style="2" bestFit="1" customWidth="1"/>
    <col min="5641" max="5888" width="9.140625" style="2"/>
    <col min="5889" max="5893" width="0" style="2" hidden="1" customWidth="1"/>
    <col min="5894" max="5894" width="9.140625" style="2"/>
    <col min="5895" max="5895" width="13.5703125" style="2" bestFit="1" customWidth="1"/>
    <col min="5896" max="5896" width="14.85546875" style="2" bestFit="1" customWidth="1"/>
    <col min="5897" max="6144" width="9.140625" style="2"/>
    <col min="6145" max="6149" width="0" style="2" hidden="1" customWidth="1"/>
    <col min="6150" max="6150" width="9.140625" style="2"/>
    <col min="6151" max="6151" width="13.5703125" style="2" bestFit="1" customWidth="1"/>
    <col min="6152" max="6152" width="14.85546875" style="2" bestFit="1" customWidth="1"/>
    <col min="6153" max="6400" width="9.140625" style="2"/>
    <col min="6401" max="6405" width="0" style="2" hidden="1" customWidth="1"/>
    <col min="6406" max="6406" width="9.140625" style="2"/>
    <col min="6407" max="6407" width="13.5703125" style="2" bestFit="1" customWidth="1"/>
    <col min="6408" max="6408" width="14.85546875" style="2" bestFit="1" customWidth="1"/>
    <col min="6409" max="6656" width="9.140625" style="2"/>
    <col min="6657" max="6661" width="0" style="2" hidden="1" customWidth="1"/>
    <col min="6662" max="6662" width="9.140625" style="2"/>
    <col min="6663" max="6663" width="13.5703125" style="2" bestFit="1" customWidth="1"/>
    <col min="6664" max="6664" width="14.85546875" style="2" bestFit="1" customWidth="1"/>
    <col min="6665" max="6912" width="9.140625" style="2"/>
    <col min="6913" max="6917" width="0" style="2" hidden="1" customWidth="1"/>
    <col min="6918" max="6918" width="9.140625" style="2"/>
    <col min="6919" max="6919" width="13.5703125" style="2" bestFit="1" customWidth="1"/>
    <col min="6920" max="6920" width="14.85546875" style="2" bestFit="1" customWidth="1"/>
    <col min="6921" max="7168" width="9.140625" style="2"/>
    <col min="7169" max="7173" width="0" style="2" hidden="1" customWidth="1"/>
    <col min="7174" max="7174" width="9.140625" style="2"/>
    <col min="7175" max="7175" width="13.5703125" style="2" bestFit="1" customWidth="1"/>
    <col min="7176" max="7176" width="14.85546875" style="2" bestFit="1" customWidth="1"/>
    <col min="7177" max="7424" width="9.140625" style="2"/>
    <col min="7425" max="7429" width="0" style="2" hidden="1" customWidth="1"/>
    <col min="7430" max="7430" width="9.140625" style="2"/>
    <col min="7431" max="7431" width="13.5703125" style="2" bestFit="1" customWidth="1"/>
    <col min="7432" max="7432" width="14.85546875" style="2" bestFit="1" customWidth="1"/>
    <col min="7433" max="7680" width="9.140625" style="2"/>
    <col min="7681" max="7685" width="0" style="2" hidden="1" customWidth="1"/>
    <col min="7686" max="7686" width="9.140625" style="2"/>
    <col min="7687" max="7687" width="13.5703125" style="2" bestFit="1" customWidth="1"/>
    <col min="7688" max="7688" width="14.85546875" style="2" bestFit="1" customWidth="1"/>
    <col min="7689" max="7936" width="9.140625" style="2"/>
    <col min="7937" max="7941" width="0" style="2" hidden="1" customWidth="1"/>
    <col min="7942" max="7942" width="9.140625" style="2"/>
    <col min="7943" max="7943" width="13.5703125" style="2" bestFit="1" customWidth="1"/>
    <col min="7944" max="7944" width="14.85546875" style="2" bestFit="1" customWidth="1"/>
    <col min="7945" max="8192" width="9.140625" style="2"/>
    <col min="8193" max="8197" width="0" style="2" hidden="1" customWidth="1"/>
    <col min="8198" max="8198" width="9.140625" style="2"/>
    <col min="8199" max="8199" width="13.5703125" style="2" bestFit="1" customWidth="1"/>
    <col min="8200" max="8200" width="14.85546875" style="2" bestFit="1" customWidth="1"/>
    <col min="8201" max="8448" width="9.140625" style="2"/>
    <col min="8449" max="8453" width="0" style="2" hidden="1" customWidth="1"/>
    <col min="8454" max="8454" width="9.140625" style="2"/>
    <col min="8455" max="8455" width="13.5703125" style="2" bestFit="1" customWidth="1"/>
    <col min="8456" max="8456" width="14.85546875" style="2" bestFit="1" customWidth="1"/>
    <col min="8457" max="8704" width="9.140625" style="2"/>
    <col min="8705" max="8709" width="0" style="2" hidden="1" customWidth="1"/>
    <col min="8710" max="8710" width="9.140625" style="2"/>
    <col min="8711" max="8711" width="13.5703125" style="2" bestFit="1" customWidth="1"/>
    <col min="8712" max="8712" width="14.85546875" style="2" bestFit="1" customWidth="1"/>
    <col min="8713" max="8960" width="9.140625" style="2"/>
    <col min="8961" max="8965" width="0" style="2" hidden="1" customWidth="1"/>
    <col min="8966" max="8966" width="9.140625" style="2"/>
    <col min="8967" max="8967" width="13.5703125" style="2" bestFit="1" customWidth="1"/>
    <col min="8968" max="8968" width="14.85546875" style="2" bestFit="1" customWidth="1"/>
    <col min="8969" max="9216" width="9.140625" style="2"/>
    <col min="9217" max="9221" width="0" style="2" hidden="1" customWidth="1"/>
    <col min="9222" max="9222" width="9.140625" style="2"/>
    <col min="9223" max="9223" width="13.5703125" style="2" bestFit="1" customWidth="1"/>
    <col min="9224" max="9224" width="14.85546875" style="2" bestFit="1" customWidth="1"/>
    <col min="9225" max="9472" width="9.140625" style="2"/>
    <col min="9473" max="9477" width="0" style="2" hidden="1" customWidth="1"/>
    <col min="9478" max="9478" width="9.140625" style="2"/>
    <col min="9479" max="9479" width="13.5703125" style="2" bestFit="1" customWidth="1"/>
    <col min="9480" max="9480" width="14.85546875" style="2" bestFit="1" customWidth="1"/>
    <col min="9481" max="9728" width="9.140625" style="2"/>
    <col min="9729" max="9733" width="0" style="2" hidden="1" customWidth="1"/>
    <col min="9734" max="9734" width="9.140625" style="2"/>
    <col min="9735" max="9735" width="13.5703125" style="2" bestFit="1" customWidth="1"/>
    <col min="9736" max="9736" width="14.85546875" style="2" bestFit="1" customWidth="1"/>
    <col min="9737" max="9984" width="9.140625" style="2"/>
    <col min="9985" max="9989" width="0" style="2" hidden="1" customWidth="1"/>
    <col min="9990" max="9990" width="9.140625" style="2"/>
    <col min="9991" max="9991" width="13.5703125" style="2" bestFit="1" customWidth="1"/>
    <col min="9992" max="9992" width="14.85546875" style="2" bestFit="1" customWidth="1"/>
    <col min="9993" max="10240" width="9.140625" style="2"/>
    <col min="10241" max="10245" width="0" style="2" hidden="1" customWidth="1"/>
    <col min="10246" max="10246" width="9.140625" style="2"/>
    <col min="10247" max="10247" width="13.5703125" style="2" bestFit="1" customWidth="1"/>
    <col min="10248" max="10248" width="14.85546875" style="2" bestFit="1" customWidth="1"/>
    <col min="10249" max="10496" width="9.140625" style="2"/>
    <col min="10497" max="10501" width="0" style="2" hidden="1" customWidth="1"/>
    <col min="10502" max="10502" width="9.140625" style="2"/>
    <col min="10503" max="10503" width="13.5703125" style="2" bestFit="1" customWidth="1"/>
    <col min="10504" max="10504" width="14.85546875" style="2" bestFit="1" customWidth="1"/>
    <col min="10505" max="10752" width="9.140625" style="2"/>
    <col min="10753" max="10757" width="0" style="2" hidden="1" customWidth="1"/>
    <col min="10758" max="10758" width="9.140625" style="2"/>
    <col min="10759" max="10759" width="13.5703125" style="2" bestFit="1" customWidth="1"/>
    <col min="10760" max="10760" width="14.85546875" style="2" bestFit="1" customWidth="1"/>
    <col min="10761" max="11008" width="9.140625" style="2"/>
    <col min="11009" max="11013" width="0" style="2" hidden="1" customWidth="1"/>
    <col min="11014" max="11014" width="9.140625" style="2"/>
    <col min="11015" max="11015" width="13.5703125" style="2" bestFit="1" customWidth="1"/>
    <col min="11016" max="11016" width="14.85546875" style="2" bestFit="1" customWidth="1"/>
    <col min="11017" max="11264" width="9.140625" style="2"/>
    <col min="11265" max="11269" width="0" style="2" hidden="1" customWidth="1"/>
    <col min="11270" max="11270" width="9.140625" style="2"/>
    <col min="11271" max="11271" width="13.5703125" style="2" bestFit="1" customWidth="1"/>
    <col min="11272" max="11272" width="14.85546875" style="2" bestFit="1" customWidth="1"/>
    <col min="11273" max="11520" width="9.140625" style="2"/>
    <col min="11521" max="11525" width="0" style="2" hidden="1" customWidth="1"/>
    <col min="11526" max="11526" width="9.140625" style="2"/>
    <col min="11527" max="11527" width="13.5703125" style="2" bestFit="1" customWidth="1"/>
    <col min="11528" max="11528" width="14.85546875" style="2" bestFit="1" customWidth="1"/>
    <col min="11529" max="11776" width="9.140625" style="2"/>
    <col min="11777" max="11781" width="0" style="2" hidden="1" customWidth="1"/>
    <col min="11782" max="11782" width="9.140625" style="2"/>
    <col min="11783" max="11783" width="13.5703125" style="2" bestFit="1" customWidth="1"/>
    <col min="11784" max="11784" width="14.85546875" style="2" bestFit="1" customWidth="1"/>
    <col min="11785" max="12032" width="9.140625" style="2"/>
    <col min="12033" max="12037" width="0" style="2" hidden="1" customWidth="1"/>
    <col min="12038" max="12038" width="9.140625" style="2"/>
    <col min="12039" max="12039" width="13.5703125" style="2" bestFit="1" customWidth="1"/>
    <col min="12040" max="12040" width="14.85546875" style="2" bestFit="1" customWidth="1"/>
    <col min="12041" max="12288" width="9.140625" style="2"/>
    <col min="12289" max="12293" width="0" style="2" hidden="1" customWidth="1"/>
    <col min="12294" max="12294" width="9.140625" style="2"/>
    <col min="12295" max="12295" width="13.5703125" style="2" bestFit="1" customWidth="1"/>
    <col min="12296" max="12296" width="14.85546875" style="2" bestFit="1" customWidth="1"/>
    <col min="12297" max="12544" width="9.140625" style="2"/>
    <col min="12545" max="12549" width="0" style="2" hidden="1" customWidth="1"/>
    <col min="12550" max="12550" width="9.140625" style="2"/>
    <col min="12551" max="12551" width="13.5703125" style="2" bestFit="1" customWidth="1"/>
    <col min="12552" max="12552" width="14.85546875" style="2" bestFit="1" customWidth="1"/>
    <col min="12553" max="12800" width="9.140625" style="2"/>
    <col min="12801" max="12805" width="0" style="2" hidden="1" customWidth="1"/>
    <col min="12806" max="12806" width="9.140625" style="2"/>
    <col min="12807" max="12807" width="13.5703125" style="2" bestFit="1" customWidth="1"/>
    <col min="12808" max="12808" width="14.85546875" style="2" bestFit="1" customWidth="1"/>
    <col min="12809" max="13056" width="9.140625" style="2"/>
    <col min="13057" max="13061" width="0" style="2" hidden="1" customWidth="1"/>
    <col min="13062" max="13062" width="9.140625" style="2"/>
    <col min="13063" max="13063" width="13.5703125" style="2" bestFit="1" customWidth="1"/>
    <col min="13064" max="13064" width="14.85546875" style="2" bestFit="1" customWidth="1"/>
    <col min="13065" max="13312" width="9.140625" style="2"/>
    <col min="13313" max="13317" width="0" style="2" hidden="1" customWidth="1"/>
    <col min="13318" max="13318" width="9.140625" style="2"/>
    <col min="13319" max="13319" width="13.5703125" style="2" bestFit="1" customWidth="1"/>
    <col min="13320" max="13320" width="14.85546875" style="2" bestFit="1" customWidth="1"/>
    <col min="13321" max="13568" width="9.140625" style="2"/>
    <col min="13569" max="13573" width="0" style="2" hidden="1" customWidth="1"/>
    <col min="13574" max="13574" width="9.140625" style="2"/>
    <col min="13575" max="13575" width="13.5703125" style="2" bestFit="1" customWidth="1"/>
    <col min="13576" max="13576" width="14.85546875" style="2" bestFit="1" customWidth="1"/>
    <col min="13577" max="13824" width="9.140625" style="2"/>
    <col min="13825" max="13829" width="0" style="2" hidden="1" customWidth="1"/>
    <col min="13830" max="13830" width="9.140625" style="2"/>
    <col min="13831" max="13831" width="13.5703125" style="2" bestFit="1" customWidth="1"/>
    <col min="13832" max="13832" width="14.85546875" style="2" bestFit="1" customWidth="1"/>
    <col min="13833" max="14080" width="9.140625" style="2"/>
    <col min="14081" max="14085" width="0" style="2" hidden="1" customWidth="1"/>
    <col min="14086" max="14086" width="9.140625" style="2"/>
    <col min="14087" max="14087" width="13.5703125" style="2" bestFit="1" customWidth="1"/>
    <col min="14088" max="14088" width="14.85546875" style="2" bestFit="1" customWidth="1"/>
    <col min="14089" max="14336" width="9.140625" style="2"/>
    <col min="14337" max="14341" width="0" style="2" hidden="1" customWidth="1"/>
    <col min="14342" max="14342" width="9.140625" style="2"/>
    <col min="14343" max="14343" width="13.5703125" style="2" bestFit="1" customWidth="1"/>
    <col min="14344" max="14344" width="14.85546875" style="2" bestFit="1" customWidth="1"/>
    <col min="14345" max="14592" width="9.140625" style="2"/>
    <col min="14593" max="14597" width="0" style="2" hidden="1" customWidth="1"/>
    <col min="14598" max="14598" width="9.140625" style="2"/>
    <col min="14599" max="14599" width="13.5703125" style="2" bestFit="1" customWidth="1"/>
    <col min="14600" max="14600" width="14.85546875" style="2" bestFit="1" customWidth="1"/>
    <col min="14601" max="14848" width="9.140625" style="2"/>
    <col min="14849" max="14853" width="0" style="2" hidden="1" customWidth="1"/>
    <col min="14854" max="14854" width="9.140625" style="2"/>
    <col min="14855" max="14855" width="13.5703125" style="2" bestFit="1" customWidth="1"/>
    <col min="14856" max="14856" width="14.85546875" style="2" bestFit="1" customWidth="1"/>
    <col min="14857" max="15104" width="9.140625" style="2"/>
    <col min="15105" max="15109" width="0" style="2" hidden="1" customWidth="1"/>
    <col min="15110" max="15110" width="9.140625" style="2"/>
    <col min="15111" max="15111" width="13.5703125" style="2" bestFit="1" customWidth="1"/>
    <col min="15112" max="15112" width="14.85546875" style="2" bestFit="1" customWidth="1"/>
    <col min="15113" max="15360" width="9.140625" style="2"/>
    <col min="15361" max="15365" width="0" style="2" hidden="1" customWidth="1"/>
    <col min="15366" max="15366" width="9.140625" style="2"/>
    <col min="15367" max="15367" width="13.5703125" style="2" bestFit="1" customWidth="1"/>
    <col min="15368" max="15368" width="14.85546875" style="2" bestFit="1" customWidth="1"/>
    <col min="15369" max="15616" width="9.140625" style="2"/>
    <col min="15617" max="15621" width="0" style="2" hidden="1" customWidth="1"/>
    <col min="15622" max="15622" width="9.140625" style="2"/>
    <col min="15623" max="15623" width="13.5703125" style="2" bestFit="1" customWidth="1"/>
    <col min="15624" max="15624" width="14.85546875" style="2" bestFit="1" customWidth="1"/>
    <col min="15625" max="15872" width="9.140625" style="2"/>
    <col min="15873" max="15877" width="0" style="2" hidden="1" customWidth="1"/>
    <col min="15878" max="15878" width="9.140625" style="2"/>
    <col min="15879" max="15879" width="13.5703125" style="2" bestFit="1" customWidth="1"/>
    <col min="15880" max="15880" width="14.85546875" style="2" bestFit="1" customWidth="1"/>
    <col min="15881" max="16128" width="9.140625" style="2"/>
    <col min="16129" max="16133" width="0" style="2" hidden="1" customWidth="1"/>
    <col min="16134" max="16134" width="9.140625" style="2"/>
    <col min="16135" max="16135" width="13.5703125" style="2" bestFit="1" customWidth="1"/>
    <col min="16136" max="16136" width="14.85546875" style="2" bestFit="1" customWidth="1"/>
    <col min="16137" max="16384" width="9.140625" style="2"/>
  </cols>
  <sheetData>
    <row r="1" spans="7:9" s="1" customFormat="1" hidden="1" x14ac:dyDescent="0.2"/>
    <row r="2" spans="7:9" s="1" customFormat="1" hidden="1" x14ac:dyDescent="0.2"/>
    <row r="3" spans="7:9" s="1" customFormat="1" hidden="1" x14ac:dyDescent="0.2"/>
    <row r="4" spans="7:9" s="1" customFormat="1" hidden="1" x14ac:dyDescent="0.2"/>
    <row r="5" spans="7:9" s="1" customFormat="1" hidden="1" x14ac:dyDescent="0.2"/>
    <row r="6" spans="7:9" s="1" customFormat="1" hidden="1" x14ac:dyDescent="0.2"/>
    <row r="7" spans="7:9" s="1" customFormat="1" hidden="1" x14ac:dyDescent="0.2"/>
    <row r="8" spans="7:9" s="1" customFormat="1" hidden="1" x14ac:dyDescent="0.2"/>
    <row r="9" spans="7:9" s="1" customFormat="1" hidden="1" x14ac:dyDescent="0.2"/>
    <row r="10" spans="7:9" s="1" customFormat="1" hidden="1" x14ac:dyDescent="0.2"/>
    <row r="11" spans="7:9" ht="13.5" thickBot="1" x14ac:dyDescent="0.25"/>
    <row r="12" spans="7:9" ht="16.5" thickBot="1" x14ac:dyDescent="0.3">
      <c r="G12" s="204" t="s">
        <v>0</v>
      </c>
      <c r="H12" s="205"/>
    </row>
    <row r="13" spans="7:9" ht="12.75" customHeight="1" thickBot="1" x14ac:dyDescent="0.3">
      <c r="G13" s="3"/>
      <c r="H13" s="3"/>
      <c r="I13" s="4"/>
    </row>
    <row r="14" spans="7:9" ht="13.5" thickBot="1" x14ac:dyDescent="0.25">
      <c r="G14" s="206" t="s">
        <v>1</v>
      </c>
      <c r="H14" s="207"/>
    </row>
    <row r="15" spans="7:9" x14ac:dyDescent="0.2">
      <c r="G15" s="5" t="s">
        <v>2</v>
      </c>
      <c r="H15" s="6" t="s">
        <v>2</v>
      </c>
    </row>
    <row r="16" spans="7:9" x14ac:dyDescent="0.2">
      <c r="G16" s="7" t="s">
        <v>3</v>
      </c>
      <c r="H16" s="8" t="s">
        <v>4</v>
      </c>
    </row>
    <row r="17" spans="7:8" x14ac:dyDescent="0.2">
      <c r="G17" s="7" t="s">
        <v>3</v>
      </c>
      <c r="H17" s="8" t="s">
        <v>4</v>
      </c>
    </row>
    <row r="18" spans="7:8" x14ac:dyDescent="0.2">
      <c r="G18" s="7" t="s">
        <v>3</v>
      </c>
      <c r="H18" s="9" t="s">
        <v>5</v>
      </c>
    </row>
    <row r="19" spans="7:8" x14ac:dyDescent="0.2">
      <c r="G19" s="7" t="s">
        <v>3</v>
      </c>
      <c r="H19" s="9" t="s">
        <v>5</v>
      </c>
    </row>
    <row r="20" spans="7:8" x14ac:dyDescent="0.2">
      <c r="G20" s="7" t="s">
        <v>3</v>
      </c>
      <c r="H20" s="10" t="s">
        <v>6</v>
      </c>
    </row>
    <row r="21" spans="7:8" ht="13.5" thickBot="1" x14ac:dyDescent="0.25">
      <c r="G21" s="11" t="s">
        <v>7</v>
      </c>
      <c r="H21" s="12" t="s">
        <v>5</v>
      </c>
    </row>
  </sheetData>
  <mergeCells count="2">
    <mergeCell ref="G12:H12"/>
    <mergeCell ref="G14:H1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63</vt:i4>
      </vt:variant>
    </vt:vector>
  </HeadingPairs>
  <TitlesOfParts>
    <vt:vector size="69" baseType="lpstr">
      <vt:lpstr>HKD_010_BasisSwapQuotes</vt:lpstr>
      <vt:lpstr>HKD_010_DepoFRAFuturesQuotes</vt:lpstr>
      <vt:lpstr>HKD_010_SwapQuotes</vt:lpstr>
      <vt:lpstr>HKD_015_SyntheticQuotes</vt:lpstr>
      <vt:lpstr>HKD_020_FuturesConvAdjQuotes</vt:lpstr>
      <vt:lpstr>StyleTemplate</vt:lpstr>
      <vt:lpstr>HKD_010_DepoFRAFuturesQuotes!Currency</vt:lpstr>
      <vt:lpstr>HKD_010_SwapQuotes!Currency</vt:lpstr>
      <vt:lpstr>HKD_015_SyntheticQuotes!Currency</vt:lpstr>
      <vt:lpstr>HKD_020_FuturesConvAdjQuotes!Currency</vt:lpstr>
      <vt:lpstr>Currency</vt:lpstr>
      <vt:lpstr>HKD_020_FuturesConvAdjQuotes!FamilyName</vt:lpstr>
      <vt:lpstr>HKD_010_DepoFRAFuturesQuotes!FileOverwrite</vt:lpstr>
      <vt:lpstr>HKD_010_SwapQuotes!FileOverwrite</vt:lpstr>
      <vt:lpstr>HKD_015_SyntheticQuotes!FileOverwrite</vt:lpstr>
      <vt:lpstr>HKD_020_FuturesConvAdjQuotes!FileOverwrite</vt:lpstr>
      <vt:lpstr>FileOverwrite</vt:lpstr>
      <vt:lpstr>HKD_020_FuturesConvAdjQuotes!IborIndex</vt:lpstr>
      <vt:lpstr>HKD_020_FuturesConvAdjQuotes!MeanReversion</vt:lpstr>
      <vt:lpstr>HKD_015_SyntheticQuotes!Months</vt:lpstr>
      <vt:lpstr>HKD_010_DepoFRAFuturesQuotes!ObjectOverwrite</vt:lpstr>
      <vt:lpstr>HKD_010_SwapQuotes!ObjectOverwrite</vt:lpstr>
      <vt:lpstr>HKD_015_SyntheticQuotes!ObjectOverwrite</vt:lpstr>
      <vt:lpstr>HKD_020_FuturesConvAdjQuotes!ObjectOverwrite</vt:lpstr>
      <vt:lpstr>ObjectOverwrite</vt:lpstr>
      <vt:lpstr>HKD_010_DepoFRAFuturesQuotes!Permanent</vt:lpstr>
      <vt:lpstr>HKD_010_SwapQuotes!Permanent</vt:lpstr>
      <vt:lpstr>HKD_015_SyntheticQuotes!Permanent</vt:lpstr>
      <vt:lpstr>HKD_020_FuturesConvAdjQuotes!Permanent</vt:lpstr>
      <vt:lpstr>Permanent</vt:lpstr>
      <vt:lpstr>HKD_010_DepoFRAFuturesQuotes!PriceTickValue</vt:lpstr>
      <vt:lpstr>HKD_010_SwapQuotes!PriceTickValue</vt:lpstr>
      <vt:lpstr>HKD_020_FuturesConvAdjQuotes!PriceTickValue</vt:lpstr>
      <vt:lpstr>PriceTickValue</vt:lpstr>
      <vt:lpstr>StyleTemplate!qlxlProgramColumns</vt:lpstr>
      <vt:lpstr>StyleTemplate!qlxlProgramRows</vt:lpstr>
      <vt:lpstr>HKD_010_DepoFRAFuturesQuotes!QuoteSuffix</vt:lpstr>
      <vt:lpstr>HKD_010_SwapQuotes!QuoteSuffix</vt:lpstr>
      <vt:lpstr>HKD_015_SyntheticQuotes!QuoteSuffix</vt:lpstr>
      <vt:lpstr>HKD_020_FuturesConvAdjQuotes!QuoteSuffix</vt:lpstr>
      <vt:lpstr>QuoteSuffix</vt:lpstr>
      <vt:lpstr>HKD_010_DepoFRAFuturesQuotes!RateTickValue</vt:lpstr>
      <vt:lpstr>HKD_010_SwapQuotes!RateTickValue</vt:lpstr>
      <vt:lpstr>HKD_015_SyntheticQuotes!RateTickValue</vt:lpstr>
      <vt:lpstr>HKD_020_FuturesConvAdjQuotes!RateTickValue</vt:lpstr>
      <vt:lpstr>RateTickValue</vt:lpstr>
      <vt:lpstr>HKD_010_DepoFRAFuturesQuotes!SerializationPath</vt:lpstr>
      <vt:lpstr>HKD_010_SwapQuotes!SerializationPath</vt:lpstr>
      <vt:lpstr>HKD_015_SyntheticQuotes!SerializationPath</vt:lpstr>
      <vt:lpstr>HKD_020_FuturesConvAdjQuotes!SerializationPath</vt:lpstr>
      <vt:lpstr>SerializationPath</vt:lpstr>
      <vt:lpstr>HKD_010_DepoFRAFuturesQuotes!Serialize</vt:lpstr>
      <vt:lpstr>HKD_010_SwapQuotes!Serialize</vt:lpstr>
      <vt:lpstr>HKD_015_SyntheticQuotes!Serialize</vt:lpstr>
      <vt:lpstr>HKD_020_FuturesConvAdjQuotes!Serialize</vt:lpstr>
      <vt:lpstr>Serialize</vt:lpstr>
      <vt:lpstr>SwapMainSetConventions</vt:lpstr>
      <vt:lpstr>SwapSecondarySetConventions</vt:lpstr>
      <vt:lpstr>HKD_015_SyntheticQuotes!Tenor</vt:lpstr>
      <vt:lpstr>Tenor2</vt:lpstr>
      <vt:lpstr>Tenor3</vt:lpstr>
      <vt:lpstr>Tenor4</vt:lpstr>
      <vt:lpstr>Tenor5</vt:lpstr>
      <vt:lpstr>HKD_010_DepoFRAFuturesQuotes!Trigger</vt:lpstr>
      <vt:lpstr>HKD_010_SwapQuotes!Trigger</vt:lpstr>
      <vt:lpstr>HKD_015_SyntheticQuotes!Trigger</vt:lpstr>
      <vt:lpstr>HKD_020_FuturesConvAdjQuotes!Trigger</vt:lpstr>
      <vt:lpstr>Trigger</vt:lpstr>
      <vt:lpstr>HKD_020_FuturesConvAdjQuotes!Volatility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2013-11-14T19:32:43Z</dcterms:created>
  <dcterms:modified xsi:type="dcterms:W3CDTF">2013-11-14T21:03:32Z</dcterms:modified>
</cp:coreProperties>
</file>