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95" windowHeight="12795" tabRatio="684"/>
  </bookViews>
  <sheets>
    <sheet name="General Settings" sheetId="13" r:id="rId1"/>
    <sheet name="FebAugPrices-ResPremium" sheetId="25" r:id="rId2"/>
    <sheet name="MayNovPrices-ResPremium" sheetId="24" r:id="rId3"/>
    <sheet name="CCTPrices-ResPremium" sheetId="26" r:id="rId4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 localSheetId="3">'CCTPrices-ResPremium'!#REF!</definedName>
    <definedName name="SwapSecondarySetConventions" localSheetId="1">'FebAugPrices-ResPremium'!#REF!</definedName>
    <definedName name="SwapSecondarySetConventions" localSheetId="2">'MayNovPrices-ResPremium'!#REF!</definedName>
    <definedName name="SwapSecondarySetConventions">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4" i="26" l="1"/>
  <c r="C5" i="26"/>
  <c r="C3" i="26"/>
  <c r="C2" i="26"/>
  <c r="C1" i="24"/>
  <c r="C2" i="24"/>
  <c r="C1" i="25"/>
  <c r="C2" i="25"/>
  <c r="E3" i="26" a="1"/>
  <c r="B3" i="25" a="1"/>
  <c r="B1" i="13"/>
  <c r="B3" i="24" a="1"/>
  <c r="B24" i="24" l="1"/>
  <c r="B14" i="24"/>
  <c r="B3" i="24"/>
  <c r="B5" i="24"/>
  <c r="B13" i="24"/>
  <c r="B21" i="24"/>
  <c r="B7" i="24"/>
  <c r="B6" i="24"/>
  <c r="B12" i="24"/>
  <c r="B4" i="24"/>
  <c r="B15" i="24"/>
  <c r="B8" i="24"/>
  <c r="B10" i="24"/>
  <c r="B17" i="24"/>
  <c r="B11" i="24"/>
  <c r="B18" i="24"/>
  <c r="B20" i="24"/>
  <c r="B19" i="24"/>
  <c r="B22" i="24"/>
  <c r="B23" i="24"/>
  <c r="B9" i="24"/>
  <c r="B16" i="24"/>
  <c r="B23" i="25"/>
  <c r="B21" i="25"/>
  <c r="B16" i="25"/>
  <c r="B8" i="25"/>
  <c r="B20" i="25"/>
  <c r="B9" i="25"/>
  <c r="B6" i="25"/>
  <c r="B17" i="25"/>
  <c r="B4" i="25"/>
  <c r="B19" i="25"/>
  <c r="B15" i="25"/>
  <c r="B18" i="25"/>
  <c r="B7" i="25"/>
  <c r="B22" i="25"/>
  <c r="B12" i="25"/>
  <c r="B24" i="25"/>
  <c r="B11" i="25"/>
  <c r="B5" i="25"/>
  <c r="B14" i="25"/>
  <c r="B13" i="25"/>
  <c r="B3" i="25"/>
  <c r="B10" i="25"/>
  <c r="E6" i="26"/>
  <c r="E3" i="26"/>
  <c r="E4" i="26"/>
  <c r="E8" i="26"/>
  <c r="E5" i="26"/>
  <c r="E7" i="26"/>
  <c r="E24" i="24"/>
  <c r="E12" i="24"/>
  <c r="E20" i="24"/>
  <c r="E16" i="25"/>
  <c r="E15" i="25"/>
  <c r="E14" i="25"/>
  <c r="D5" i="26"/>
  <c r="F5" i="26" s="1"/>
  <c r="E14" i="24"/>
  <c r="E4" i="24"/>
  <c r="E19" i="24"/>
  <c r="E8" i="25"/>
  <c r="E18" i="25"/>
  <c r="E13" i="25"/>
  <c r="E3" i="24"/>
  <c r="E15" i="24"/>
  <c r="E22" i="24"/>
  <c r="E20" i="25"/>
  <c r="E7" i="25"/>
  <c r="E3" i="25"/>
  <c r="E5" i="24"/>
  <c r="E8" i="24"/>
  <c r="E23" i="24"/>
  <c r="E9" i="25"/>
  <c r="E22" i="25"/>
  <c r="E10" i="25"/>
  <c r="E13" i="24"/>
  <c r="E10" i="24"/>
  <c r="E9" i="24"/>
  <c r="E6" i="25"/>
  <c r="E12" i="25"/>
  <c r="E21" i="24"/>
  <c r="E17" i="24"/>
  <c r="E16" i="24"/>
  <c r="E17" i="25"/>
  <c r="E24" i="25"/>
  <c r="D3" i="26"/>
  <c r="E11" i="24"/>
  <c r="E4" i="25"/>
  <c r="D4" i="26"/>
  <c r="F4" i="26" s="1"/>
  <c r="E7" i="24"/>
  <c r="E23" i="25"/>
  <c r="E11" i="25"/>
  <c r="E6" i="24"/>
  <c r="E18" i="24"/>
  <c r="E21" i="25"/>
  <c r="E19" i="25"/>
  <c r="E5" i="25"/>
  <c r="D2" i="26"/>
  <c r="F2" i="26" s="1"/>
  <c r="F3" i="26"/>
  <c r="C5" i="25" l="1"/>
  <c r="C19" i="25"/>
  <c r="C21" i="25"/>
  <c r="C18" i="24"/>
  <c r="D18" i="24"/>
  <c r="C6" i="24"/>
  <c r="C11" i="25"/>
  <c r="D23" i="25"/>
  <c r="C23" i="25"/>
  <c r="C7" i="24"/>
  <c r="C4" i="25"/>
  <c r="C11" i="24"/>
  <c r="D11" i="24"/>
  <c r="D24" i="25"/>
  <c r="C24" i="25"/>
  <c r="C17" i="25"/>
  <c r="D16" i="24"/>
  <c r="C16" i="24"/>
  <c r="C17" i="24"/>
  <c r="D17" i="24"/>
  <c r="C21" i="24"/>
  <c r="D21" i="24"/>
  <c r="C12" i="25"/>
  <c r="C6" i="25"/>
  <c r="C9" i="24"/>
  <c r="D9" i="24"/>
  <c r="C10" i="24"/>
  <c r="D10" i="24"/>
  <c r="C13" i="24"/>
  <c r="D13" i="24"/>
  <c r="C10" i="25"/>
  <c r="C22" i="25"/>
  <c r="C9" i="25"/>
  <c r="D23" i="24"/>
  <c r="C23" i="24"/>
  <c r="C8" i="24"/>
  <c r="C5" i="24"/>
  <c r="C3" i="25"/>
  <c r="C7" i="25"/>
  <c r="C20" i="25"/>
  <c r="C22" i="24"/>
  <c r="D22" i="24"/>
  <c r="D15" i="24"/>
  <c r="C15" i="24"/>
  <c r="C3" i="24"/>
  <c r="C13" i="25"/>
  <c r="C18" i="25"/>
  <c r="C8" i="25"/>
  <c r="C19" i="24"/>
  <c r="D19" i="24"/>
  <c r="C4" i="24"/>
  <c r="C14" i="24"/>
  <c r="D14" i="24"/>
  <c r="C14" i="25"/>
  <c r="C15" i="25"/>
  <c r="C16" i="25"/>
  <c r="D20" i="24"/>
  <c r="C20" i="24"/>
  <c r="C12" i="24"/>
  <c r="D12" i="24"/>
  <c r="D24" i="24"/>
  <c r="C24" i="24"/>
  <c r="D6" i="24"/>
  <c r="F6" i="24" s="1"/>
  <c r="F16" i="24"/>
  <c r="D6" i="25"/>
  <c r="F6" i="25" s="1"/>
  <c r="D20" i="25"/>
  <c r="F20" i="25" s="1"/>
  <c r="D4" i="24"/>
  <c r="F4" i="24" s="1"/>
  <c r="D16" i="25"/>
  <c r="F16" i="25" s="1"/>
  <c r="D5" i="25"/>
  <c r="F5" i="25" s="1"/>
  <c r="D4" i="25"/>
  <c r="F4" i="25" s="1"/>
  <c r="D10" i="25"/>
  <c r="F10" i="25" s="1"/>
  <c r="D8" i="24"/>
  <c r="F8" i="24" s="1"/>
  <c r="D13" i="25"/>
  <c r="F13" i="25" s="1"/>
  <c r="D11" i="25"/>
  <c r="F11" i="25" s="1"/>
  <c r="D18" i="25"/>
  <c r="F18" i="25" s="1"/>
  <c r="F20" i="24"/>
  <c r="D19" i="25"/>
  <c r="F19" i="25" s="1"/>
  <c r="F17" i="24"/>
  <c r="F9" i="24"/>
  <c r="D22" i="25"/>
  <c r="F22" i="25" s="1"/>
  <c r="D5" i="24"/>
  <c r="F5" i="24" s="1"/>
  <c r="F14" i="24"/>
  <c r="D21" i="25"/>
  <c r="F21" i="25" s="1"/>
  <c r="F24" i="25"/>
  <c r="F10" i="24"/>
  <c r="D3" i="25"/>
  <c r="F3" i="25" s="1"/>
  <c r="D8" i="25"/>
  <c r="F8" i="25" s="1"/>
  <c r="F12" i="24"/>
  <c r="D17" i="25"/>
  <c r="F17" i="25" s="1"/>
  <c r="D7" i="25"/>
  <c r="F7" i="25" s="1"/>
  <c r="F24" i="24"/>
  <c r="F18" i="24"/>
  <c r="D12" i="25"/>
  <c r="F12" i="25" s="1"/>
  <c r="F19" i="24"/>
  <c r="F11" i="24"/>
  <c r="F22" i="24"/>
  <c r="F23" i="25"/>
  <c r="F15" i="24"/>
  <c r="F21" i="24"/>
  <c r="D9" i="25"/>
  <c r="F9" i="25" s="1"/>
  <c r="D14" i="25"/>
  <c r="F14" i="25" s="1"/>
  <c r="F23" i="24"/>
  <c r="D3" i="24"/>
  <c r="F3" i="24" s="1"/>
  <c r="D7" i="24"/>
  <c r="F7" i="24" s="1"/>
  <c r="F13" i="24"/>
  <c r="D15" i="25"/>
  <c r="F15" i="25" s="1"/>
  <c r="D2" i="24" l="1"/>
  <c r="F2" i="24"/>
  <c r="D2" i="25"/>
  <c r="F2" i="25"/>
</calcChain>
</file>

<file path=xl/sharedStrings.xml><?xml version="1.0" encoding="utf-8"?>
<sst xmlns="http://schemas.openxmlformats.org/spreadsheetml/2006/main" count="26" uniqueCount="22">
  <si>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</si>
  <si>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</si>
  <si>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</si>
  <si>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</si>
  <si>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</si>
  <si>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</si>
  <si>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</si>
  <si>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</si>
  <si>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</si>
  <si>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</si>
  <si>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</si>
  <si>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</si>
  <si>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</si>
  <si>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</si>
  <si>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Residue ISIN</t>
  </si>
  <si>
    <t>Bond ISIN</t>
  </si>
  <si>
    <t>020_CCTPrices-ResPremium</t>
  </si>
  <si>
    <t>FebAug</t>
  </si>
  <si>
    <t>MayNov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</si>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</sst>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&quot;£&quot;#,##0;[Red]\-&quot;£&quot;#,##0"/>
    <numFmt numFmtId="178" formatCode="0.0000%"/>
    <numFmt numFmtId="180" formatCode="0.0000"/>
    <numFmt numFmtId="181" formatCode="General_)"/>
    <numFmt numFmtId="182" formatCode="#,##0.0;#,##0.0"/>
    <numFmt numFmtId="183" formatCode="ddd\,\ d\-mmm\-yyyy\,\ hh:mm:ss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81" fontId="4" fillId="0" borderId="0"/>
    <xf numFmtId="182" fontId="5" fillId="2" borderId="0">
      <alignment horizontal="center"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83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83" fontId="6" fillId="5" borderId="4" xfId="0" quotePrefix="1" applyNumberFormat="1" applyFont="1" applyFill="1" applyBorder="1" applyAlignment="1" applyProtection="1">
      <alignment horizontal="left"/>
    </xf>
    <xf numFmtId="183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78" fontId="6" fillId="5" borderId="4" xfId="0" quotePrefix="1" applyNumberFormat="1" applyFont="1" applyFill="1" applyBorder="1" applyAlignment="1" applyProtection="1">
      <alignment horizontal="center"/>
    </xf>
    <xf numFmtId="180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14" xfId="0" applyFont="1" applyFill="1" applyBorder="1"/>
    <xf numFmtId="0" fontId="8" fillId="0" borderId="14" xfId="0" applyFont="1" applyBorder="1"/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8" fillId="5" borderId="15" xfId="0" applyNumberFormat="1" applyFont="1" applyFill="1" applyBorder="1" applyAlignment="1" applyProtection="1">
      <alignment horizontal="left" vertic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86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1.5.0 - MS VC++ 9.0 - Multithreaded Dynamic Runtime library - Release Configuration - Oct 13 2014 15:51:57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/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8.570312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17</v>
      </c>
      <c r="C1" s="38" t="str">
        <f>"020_BTP"&amp;B1&amp;"Prices-ResPremium"</f>
        <v>020_BTPFebAugPrices-ResPremium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EUR_020_BTPFebAugPrices-ResPremium.xml</v>
      </c>
      <c r="D2" s="22">
        <f>IF(Serialize,_xll.ohObjectSave(_xll.ohPack(D3:D24),SerializationPath&amp;C2,FileOverwrite,Serialize),"---")</f>
        <v>20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tr">
        <f t="array" ref="B3:B24">_xll.ohGroupList("Residues"&amp;B1,Trigger)</f>
        <v>IT0003106389</v>
      </c>
      <c r="C3" s="24" t="str">
        <f t="shared" ref="C3:C24" si="0">B3&amp;"ResPrem"&amp;QuoteSuffix</f>
        <v>IT0003106389ResPrem_Quote</v>
      </c>
      <c r="D3" s="24" t="str">
        <f>IF(ISNA(B3),NA(),_xll.qlCompositeQuote($E3&amp;"-ResPrem"&amp;QuoteSuffix,E3&amp;QuoteSuffix,C3,"-",Permanent,Trigger,ObjectOverwrite))</f>
        <v>IT0003080402-ResPrem_Quote#0000</v>
      </c>
      <c r="E3" s="24" t="str">
        <f>_xll.qlBondMaturityLookup("StrippableBTPs",_xll.qlBondMaturityDate(B3))</f>
        <v>IT0003080402</v>
      </c>
      <c r="F3" s="39" t="str">
        <f>_xll.ohRangeRetrieveError(D3)</f>
        <v/>
      </c>
      <c r="G3" s="23"/>
    </row>
    <row r="4" spans="1:7" x14ac:dyDescent="0.2">
      <c r="A4" s="21"/>
      <c r="B4" s="32" t="str">
        <v>IT0003204903</v>
      </c>
      <c r="C4" s="24" t="str">
        <f t="shared" si="0"/>
        <v>IT0003204903ResPrem_Quote</v>
      </c>
      <c r="D4" s="24" t="str">
        <f>IF(ISNA(B4),NA(),_xll.qlCompositeQuote($E4&amp;"-ResPrem"&amp;QuoteSuffix,E4&amp;QuoteSuffix,C4,"-",Permanent,Trigger,ObjectOverwrite))</f>
        <v>IT0003190912-ResPrem_Quote#0000</v>
      </c>
      <c r="E4" s="24" t="str">
        <f>_xll.qlBondMaturityLookup("StrippableBTPs",_xll.qlBondMaturityDate(B4))</f>
        <v>IT0003190912</v>
      </c>
      <c r="F4" s="39" t="str">
        <f>_xll.ohRangeRetrieveError(D4)</f>
        <v/>
      </c>
      <c r="G4" s="23"/>
    </row>
    <row r="5" spans="1:7" x14ac:dyDescent="0.2">
      <c r="A5" s="21"/>
      <c r="B5" s="32" t="str">
        <v>IT0003398333</v>
      </c>
      <c r="C5" s="24" t="str">
        <f t="shared" si="0"/>
        <v>IT0003398333ResPrem_Quote</v>
      </c>
      <c r="D5" s="24" t="str">
        <f>IF(ISNA(B5),NA(),_xll.qlCompositeQuote($E5&amp;"-ResPrem"&amp;QuoteSuffix,E5&amp;QuoteSuffix,C5,"-",Permanent,Trigger,ObjectOverwrite))</f>
        <v>IT0003357982-ResPrem_Quote#0000</v>
      </c>
      <c r="E5" s="24" t="str">
        <f>_xll.qlBondMaturityLookup("StrippableBTPs",_xll.qlBondMaturityDate(B5))</f>
        <v>IT0003357982</v>
      </c>
      <c r="F5" s="39" t="str">
        <f>_xll.ohRangeRetrieveError(D5)</f>
        <v/>
      </c>
      <c r="G5" s="23"/>
    </row>
    <row r="6" spans="1:7" x14ac:dyDescent="0.2">
      <c r="A6" s="21"/>
      <c r="B6" s="32" t="str">
        <v>IT0003474951</v>
      </c>
      <c r="C6" s="24" t="str">
        <f t="shared" si="0"/>
        <v>IT0003474951ResPrem_Quote</v>
      </c>
      <c r="D6" s="24" t="str">
        <f>IF(ISNA(B6),NA(),_xll.qlCompositeQuote($E6&amp;"-ResPrem"&amp;QuoteSuffix,E6&amp;QuoteSuffix,C6,"-",Permanent,Trigger,ObjectOverwrite))</f>
        <v>IT0003472336-ResPrem_Quote#0000</v>
      </c>
      <c r="E6" s="24" t="str">
        <f>_xll.qlBondMaturityLookup("StrippableBTPs",_xll.qlBondMaturityDate(B6))</f>
        <v>IT0003472336</v>
      </c>
      <c r="F6" s="39" t="str">
        <f>_xll.ohRangeRetrieveError(D6)</f>
        <v/>
      </c>
      <c r="G6" s="23"/>
    </row>
    <row r="7" spans="1:7" x14ac:dyDescent="0.2">
      <c r="A7" s="21"/>
      <c r="B7" s="32" t="str">
        <v>IT0003631238</v>
      </c>
      <c r="C7" s="24" t="str">
        <f t="shared" si="0"/>
        <v>IT0003631238ResPrem_Quote</v>
      </c>
      <c r="D7" s="24" t="str">
        <f>IF(ISNA(B7),NA(),_xll.qlCompositeQuote($E7&amp;"-ResPrem"&amp;QuoteSuffix,E7&amp;QuoteSuffix,C7,"-",Permanent,Trigger,ObjectOverwrite))</f>
        <v>IT0003618383-ResPrem_Quote#0000</v>
      </c>
      <c r="E7" s="24" t="str">
        <f>_xll.qlBondMaturityLookup("StrippableBTPs",_xll.qlBondMaturityDate(B7))</f>
        <v>IT0003618383</v>
      </c>
      <c r="F7" s="39" t="str">
        <f>_xll.ohRangeRetrieveError(D7)</f>
        <v/>
      </c>
      <c r="G7" s="23"/>
    </row>
    <row r="8" spans="1:7" x14ac:dyDescent="0.2">
      <c r="A8" s="21"/>
      <c r="B8" s="32" t="str">
        <v>IT0003725261</v>
      </c>
      <c r="C8" s="24" t="str">
        <f t="shared" si="0"/>
        <v>IT0003725261ResPrem_Quote</v>
      </c>
      <c r="D8" s="24" t="str">
        <f>IF(ISNA(B8),NA(),_xll.qlCompositeQuote($E8&amp;"-ResPrem"&amp;QuoteSuffix,E8&amp;QuoteSuffix,C8,"-",Permanent,Trigger,ObjectOverwrite))</f>
        <v>IT0003719918-ResPrem_Quote#0000</v>
      </c>
      <c r="E8" s="24" t="str">
        <f>_xll.qlBondMaturityLookup("StrippableBTPs",_xll.qlBondMaturityDate(B8))</f>
        <v>IT0003719918</v>
      </c>
      <c r="F8" s="39" t="str">
        <f>_xll.ohRangeRetrieveError(D8)</f>
        <v/>
      </c>
      <c r="G8" s="23"/>
    </row>
    <row r="9" spans="1:7" x14ac:dyDescent="0.2">
      <c r="A9" s="21"/>
      <c r="B9" s="32" t="str">
        <v>IT0003850374</v>
      </c>
      <c r="C9" s="24" t="str">
        <f t="shared" si="0"/>
        <v>IT0003850374ResPrem_Quote</v>
      </c>
      <c r="D9" s="24" t="str">
        <f>IF(ISNA(B9),NA(),_xll.qlCompositeQuote($E9&amp;"-ResPrem"&amp;QuoteSuffix,E9&amp;QuoteSuffix,C9,"-",Permanent,Trigger,ObjectOverwrite))</f>
        <v>IT0003844534-ResPrem_Quote#0000</v>
      </c>
      <c r="E9" s="24" t="str">
        <f>_xll.qlBondMaturityLookup("StrippableBTPs",_xll.qlBondMaturityDate(B9))</f>
        <v>IT0003844534</v>
      </c>
      <c r="F9" s="39" t="str">
        <f>_xll.ohRangeRetrieveError(D9)</f>
        <v/>
      </c>
      <c r="G9" s="23"/>
    </row>
    <row r="10" spans="1:7" x14ac:dyDescent="0.2">
      <c r="A10" s="21"/>
      <c r="B10" s="32" t="str">
        <v>IT0004038318</v>
      </c>
      <c r="C10" s="24" t="str">
        <f t="shared" si="0"/>
        <v>IT0004038318ResPrem_Quote</v>
      </c>
      <c r="D10" s="24" t="str">
        <f>IF(ISNA(B10),NA(),_xll.qlCompositeQuote($E10&amp;"-ResPrem"&amp;QuoteSuffix,E10&amp;QuoteSuffix,C10,"-",Permanent,Trigger,ObjectOverwrite))</f>
        <v>IT0004019581-ResPrem_Quote#0000</v>
      </c>
      <c r="E10" s="24" t="str">
        <f>_xll.qlBondMaturityLookup("StrippableBTPs",_xll.qlBondMaturityDate(B10))</f>
        <v>IT0004019581</v>
      </c>
      <c r="F10" s="39" t="str">
        <f>_xll.ohRangeRetrieveError(D10)</f>
        <v/>
      </c>
      <c r="G10" s="23"/>
    </row>
    <row r="11" spans="1:7" x14ac:dyDescent="0.2">
      <c r="A11" s="21"/>
      <c r="B11" s="32" t="str">
        <v>IT0004276322</v>
      </c>
      <c r="C11" s="24" t="str">
        <f t="shared" si="0"/>
        <v>IT0004276322ResPrem_Quote</v>
      </c>
      <c r="D11" s="24" t="str">
        <f>IF(ISNA(B11),NA(),_xll.qlCompositeQuote($E11&amp;"-ResPrem"&amp;QuoteSuffix,E11&amp;QuoteSuffix,C11,"-",Permanent,Trigger,ObjectOverwrite))</f>
        <v>IT0004164775-ResPrem_Quote#0000</v>
      </c>
      <c r="E11" s="24" t="str">
        <f>_xll.qlBondMaturityLookup("StrippableBTPs",_xll.qlBondMaturityDate(B11))</f>
        <v>IT0004164775</v>
      </c>
      <c r="F11" s="39" t="str">
        <f>_xll.ohRangeRetrieveError(D11)</f>
        <v/>
      </c>
      <c r="G11" s="23"/>
    </row>
    <row r="12" spans="1:7" x14ac:dyDescent="0.2">
      <c r="A12" s="21"/>
      <c r="B12" s="32" t="str">
        <v>IT0003246250</v>
      </c>
      <c r="C12" s="24" t="str">
        <f t="shared" si="0"/>
        <v>IT0003246250ResPrem_Quote</v>
      </c>
      <c r="D12" s="24" t="str">
        <f>IF(ISNA(B12),NA(),_xll.qlCompositeQuote($E12&amp;"-ResPrem"&amp;QuoteSuffix,E12&amp;QuoteSuffix,C12,"-",Permanent,Trigger,ObjectOverwrite))</f>
        <v>IT0003242747-ResPrem_Quote#0000</v>
      </c>
      <c r="E12" s="24" t="str">
        <f>_xll.qlBondMaturityLookup("StrippableBTPs",_xll.qlBondMaturityDate(B12))</f>
        <v>IT0003242747</v>
      </c>
      <c r="F12" s="39" t="str">
        <f>_xll.ohRangeRetrieveError(D12)</f>
        <v/>
      </c>
      <c r="G12" s="23"/>
    </row>
    <row r="13" spans="1:7" x14ac:dyDescent="0.2">
      <c r="A13" s="21"/>
      <c r="B13" s="32" t="str">
        <v>IT0004275811</v>
      </c>
      <c r="C13" s="24" t="str">
        <f t="shared" si="0"/>
        <v>IT0004275811ResPrem_Quote</v>
      </c>
      <c r="D13" s="24" t="str">
        <f>IF(ISNA(B13),NA(),_xll.qlCompositeQuote($E13&amp;"-ResPrem"&amp;QuoteSuffix,E13&amp;QuoteSuffix,C13,"-",Permanent,Trigger,ObjectOverwrite))</f>
        <v>IT0004273493-ResPrem_Quote#0000</v>
      </c>
      <c r="E13" s="24" t="str">
        <f>_xll.qlBondMaturityLookup("StrippableBTPs",_xll.qlBondMaturityDate(B13))</f>
        <v>IT0004273493</v>
      </c>
      <c r="F13" s="39" t="str">
        <f>_xll.ohRangeRetrieveError(D13)</f>
        <v/>
      </c>
      <c r="G13" s="23"/>
    </row>
    <row r="14" spans="1:7" x14ac:dyDescent="0.2">
      <c r="A14" s="21"/>
      <c r="B14" s="32" t="str">
        <v>IT0004363450</v>
      </c>
      <c r="C14" s="24" t="str">
        <f t="shared" si="0"/>
        <v>IT0004363450ResPrem_Quote</v>
      </c>
      <c r="D14" s="24" t="str">
        <f>IF(ISNA(B14),NA(),_xll.qlCompositeQuote($E14&amp;"-ResPrem"&amp;QuoteSuffix,E14&amp;QuoteSuffix,C14,"-",Permanent,Trigger,ObjectOverwrite))</f>
        <v>IT0004361041-ResPrem_Quote#0000</v>
      </c>
      <c r="E14" s="24" t="str">
        <f>_xll.qlBondMaturityLookup("StrippableBTPs",_xll.qlBondMaturityDate(B14))</f>
        <v>IT0004361041</v>
      </c>
      <c r="F14" s="39" t="str">
        <f>_xll.ohRangeRetrieveError(D14)</f>
        <v/>
      </c>
      <c r="G14" s="23"/>
    </row>
    <row r="15" spans="1:7" x14ac:dyDescent="0.2">
      <c r="A15" s="21"/>
      <c r="B15" s="32" t="str">
        <v>IT0003513105</v>
      </c>
      <c r="C15" s="24" t="str">
        <f t="shared" si="0"/>
        <v>IT0003513105ResPrem_Quote</v>
      </c>
      <c r="D15" s="24" t="str">
        <f>IF(ISNA(B15),NA(),_xll.qlCompositeQuote($E15&amp;"-ResPrem"&amp;QuoteSuffix,E15&amp;QuoteSuffix,C15,"-",Permanent,Trigger,ObjectOverwrite))</f>
        <v>IT0003493258-ResPrem_Quote#0000</v>
      </c>
      <c r="E15" s="24" t="str">
        <f>_xll.qlBondMaturityLookup("StrippableBTPs",_xll.qlBondMaturityDate(B15))</f>
        <v>IT0003493258</v>
      </c>
      <c r="F15" s="39" t="str">
        <f>_xll.ohRangeRetrieveError(D15)</f>
        <v/>
      </c>
      <c r="G15" s="23"/>
    </row>
    <row r="16" spans="1:7" x14ac:dyDescent="0.2">
      <c r="A16" s="21"/>
      <c r="B16" s="32" t="str">
        <v>IT0003649172</v>
      </c>
      <c r="C16" s="24" t="str">
        <f t="shared" si="0"/>
        <v>IT0003649172ResPrem_Quote</v>
      </c>
      <c r="D16" s="24" t="str">
        <f>IF(ISNA(B16),NA(),_xll.qlCompositeQuote($E16&amp;"-ResPrem"&amp;QuoteSuffix,E16&amp;QuoteSuffix,C16,"-",Permanent,Trigger,ObjectOverwrite))</f>
        <v>IT0003644769-ResPrem_Quote#0000</v>
      </c>
      <c r="E16" s="24" t="str">
        <f>_xll.qlBondMaturityLookup("StrippableBTPs",_xll.qlBondMaturityDate(B16))</f>
        <v>IT0003644769</v>
      </c>
      <c r="F16" s="39" t="str">
        <f>_xll.ohRangeRetrieveError(D16)</f>
        <v/>
      </c>
      <c r="G16" s="23"/>
    </row>
    <row r="17" spans="1:7" x14ac:dyDescent="0.2">
      <c r="A17" s="21"/>
      <c r="B17" s="32" t="str">
        <v>IT0004014061</v>
      </c>
      <c r="C17" s="24" t="str">
        <f t="shared" si="0"/>
        <v>IT0004014061ResPrem_Quote</v>
      </c>
      <c r="D17" s="24" t="str">
        <f>IF(ISNA(B17),NA(),_xll.qlCompositeQuote($E17&amp;"-ResPrem"&amp;QuoteSuffix,E17&amp;QuoteSuffix,C17,"-",Permanent,Trigger,ObjectOverwrite))</f>
        <v>IT0004009673-ResPrem_Quote#0000</v>
      </c>
      <c r="E17" s="24" t="str">
        <f>_xll.qlBondMaturityLookup("StrippableBTPs",_xll.qlBondMaturityDate(B17))</f>
        <v>IT0004009673</v>
      </c>
      <c r="F17" s="39" t="str">
        <f>_xll.ohRangeRetrieveError(D17)</f>
        <v/>
      </c>
      <c r="G17" s="23"/>
    </row>
    <row r="18" spans="1:7" x14ac:dyDescent="0.2">
      <c r="A18" s="21"/>
      <c r="B18" s="32" t="str">
        <v>IT0004359029</v>
      </c>
      <c r="C18" s="24" t="str">
        <f t="shared" si="0"/>
        <v>IT0004359029ResPrem_Quote</v>
      </c>
      <c r="D18" s="24" t="str">
        <f>IF(ISNA(B18),NA(),_xll.qlCompositeQuote($E18&amp;"-ResPrem"&amp;QuoteSuffix,E18&amp;QuoteSuffix,C18,"-",Permanent,Trigger,ObjectOverwrite))</f>
        <v>IT0004356843-ResPrem_Quote#0000</v>
      </c>
      <c r="E18" s="24" t="str">
        <f>_xll.qlBondMaturityLookup("StrippableBTPs",_xll.qlBondMaturityDate(B18))</f>
        <v>IT0004356843</v>
      </c>
      <c r="F18" s="39" t="str">
        <f>_xll.ohRangeRetrieveError(D18)</f>
        <v/>
      </c>
      <c r="G18" s="23"/>
    </row>
    <row r="19" spans="1:7" x14ac:dyDescent="0.2">
      <c r="A19" s="21"/>
      <c r="B19" s="32" t="str">
        <v>IT0003268460</v>
      </c>
      <c r="C19" s="24" t="str">
        <f t="shared" si="0"/>
        <v>IT0003268460ResPrem_Quote</v>
      </c>
      <c r="D19" s="24" t="str">
        <f>IF(ISNA(B19),NA(),_xll.qlCompositeQuote($E19&amp;"-ResPrem"&amp;QuoteSuffix,E19&amp;QuoteSuffix,C19,"-",Permanent,Trigger,ObjectOverwrite))</f>
        <v>IT0003256820-ResPrem_Quote#0000</v>
      </c>
      <c r="E19" s="24" t="str">
        <f>_xll.qlBondMaturityLookup("StrippableBTPs",_xll.qlBondMaturityDate(B19))</f>
        <v>IT0003256820</v>
      </c>
      <c r="F19" s="39" t="str">
        <f>_xll.ohRangeRetrieveError(D19)</f>
        <v/>
      </c>
      <c r="G19" s="23"/>
    </row>
    <row r="20" spans="1:7" x14ac:dyDescent="0.2">
      <c r="A20" s="21"/>
      <c r="B20" s="32" t="str">
        <v>IT0003540371</v>
      </c>
      <c r="C20" s="24" t="str">
        <f t="shared" si="0"/>
        <v>IT0003540371ResPrem_Quote</v>
      </c>
      <c r="D20" s="24" t="str">
        <f>IF(ISNA(B20),NA(),_xll.qlCompositeQuote($E20&amp;"-ResPrem"&amp;QuoteSuffix,E20&amp;QuoteSuffix,C20,"-",Permanent,Trigger,ObjectOverwrite))</f>
        <v>IT0003535157-ResPrem_Quote#0000</v>
      </c>
      <c r="E20" s="24" t="str">
        <f>_xll.qlBondMaturityLookup("StrippableBTPs",_xll.qlBondMaturityDate(B20))</f>
        <v>IT0003535157</v>
      </c>
      <c r="F20" s="39" t="str">
        <f>_xll.ohRangeRetrieveError(D20)</f>
        <v/>
      </c>
      <c r="G20" s="23"/>
    </row>
    <row r="21" spans="1:7" x14ac:dyDescent="0.2">
      <c r="A21" s="21"/>
      <c r="B21" s="32" t="str">
        <v>IT0004002801</v>
      </c>
      <c r="C21" s="24" t="str">
        <f t="shared" si="0"/>
        <v>IT0004002801ResPrem_Quote</v>
      </c>
      <c r="D21" s="24" t="str">
        <f>IF(ISNA(B21),NA(),_xll.qlCompositeQuote($E21&amp;"-ResPrem"&amp;QuoteSuffix,E21&amp;QuoteSuffix,C21,"-",Permanent,Trigger,ObjectOverwrite))</f>
        <v>IT0003934657-ResPrem_Quote#0000</v>
      </c>
      <c r="E21" s="24" t="str">
        <f>_xll.qlBondMaturityLookup("StrippableBTPs",_xll.qlBondMaturityDate(B21))</f>
        <v>IT0003934657</v>
      </c>
      <c r="F21" s="39" t="str">
        <f>_xll.ohRangeRetrieveError(D21)</f>
        <v/>
      </c>
      <c r="G21" s="23"/>
    </row>
    <row r="22" spans="1:7" x14ac:dyDescent="0.2">
      <c r="A22" s="21"/>
      <c r="B22" s="32" t="str">
        <v>IT0004288574</v>
      </c>
      <c r="C22" s="24" t="str">
        <f t="shared" si="0"/>
        <v>IT0004288574ResPrem_Quote</v>
      </c>
      <c r="D22" s="24" t="str">
        <f>IF(ISNA(B22),NA(),_xll.qlCompositeQuote($E22&amp;"-ResPrem"&amp;QuoteSuffix,E22&amp;QuoteSuffix,C22,"-",Permanent,Trigger,ObjectOverwrite))</f>
        <v>IT0004286966-ResPrem_Quote#0000</v>
      </c>
      <c r="E22" s="24" t="str">
        <f>_xll.qlBondMaturityLookup("StrippableBTPs",_xll.qlBondMaturityDate(B22))</f>
        <v>IT0004286966</v>
      </c>
      <c r="F22" s="39" t="str">
        <f>_xll.ohRangeRetrieveError(D22)</f>
        <v/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#NUM!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#NUM!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40.5703125" style="28" bestFit="1" customWidth="1"/>
    <col min="4" max="4" width="32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18</v>
      </c>
      <c r="C1" s="38" t="str">
        <f>"020_BTP"&amp;B1&amp;"Prices-ResPremium"</f>
        <v>020_BTPMayNovPrices-ResPremium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EUR_020_BTPMayNovPrices-ResPremium.xml</v>
      </c>
      <c r="D2" s="22">
        <f>IF(Serialize,_xll.ohObjectSave(_xll.ohPack(D3:D24),SerializationPath&amp;C2,FileOverwrite,Serialize),"---")</f>
        <v>6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tr">
        <f t="array" ref="B3:B24">_xll.ohGroupList("Residues"&amp;B1,Trigger)</f>
        <v>IT0001461844</v>
      </c>
      <c r="C3" s="24" t="str">
        <f t="shared" ref="C3:C24" si="0">B3&amp;"ResPrem"&amp;QuoteSuffix</f>
        <v>IT0001461844ResPrem_Quote</v>
      </c>
      <c r="D3" s="24" t="str">
        <f>IF(ISNA(B3),NA(),_xll.qlCompositeQuote($E3&amp;"-ResPrem"&amp;QuoteSuffix,E3&amp;QuoteSuffix,C3,"-",Permanent,Trigger,ObjectOverwrite))</f>
        <v>IT0001448619-ResPrem_Quote#0000</v>
      </c>
      <c r="E3" s="24" t="str">
        <f>_xll.qlBondMaturityLookup("StrippableBTPs",_xll.qlBondMaturityDate(B3))</f>
        <v>IT0001448619</v>
      </c>
      <c r="F3" s="39" t="str">
        <f>_xll.ohRangeRetrieveError(D3)</f>
        <v/>
      </c>
      <c r="G3" s="23"/>
    </row>
    <row r="4" spans="1:7" x14ac:dyDescent="0.2">
      <c r="A4" s="21"/>
      <c r="B4" s="32" t="str">
        <v>IT0001246799</v>
      </c>
      <c r="C4" s="24" t="str">
        <f t="shared" si="0"/>
        <v>IT0001246799ResPrem_Quote</v>
      </c>
      <c r="D4" s="24" t="str">
        <f>IF(ISNA(B4),NA(),_xll.qlCompositeQuote($E4&amp;"-ResPrem"&amp;QuoteSuffix,E4&amp;QuoteSuffix,C4,"-",Permanent,Trigger,ObjectOverwrite))</f>
        <v>IT0000366655-ResPrem_Quote#0000</v>
      </c>
      <c r="E4" s="24" t="str">
        <f>_xll.qlBondMaturityLookup("StrippableBTPs",_xll.qlBondMaturityDate(B4))</f>
        <v>IT0000366655</v>
      </c>
      <c r="F4" s="39" t="str">
        <f>_xll.ohRangeRetrieveError(D4)</f>
        <v/>
      </c>
      <c r="G4" s="23"/>
    </row>
    <row r="5" spans="1:7" x14ac:dyDescent="0.2">
      <c r="A5" s="21"/>
      <c r="B5" s="32" t="str">
        <v>IT0001246807</v>
      </c>
      <c r="C5" s="24" t="str">
        <f t="shared" si="0"/>
        <v>IT0001246807ResPrem_Quote</v>
      </c>
      <c r="D5" s="24" t="str">
        <f>IF(ISNA(B5),NA(),_xll.qlCompositeQuote($E5&amp;"-ResPrem"&amp;QuoteSuffix,E5&amp;QuoteSuffix,C5,"-",Permanent,Trigger,ObjectOverwrite))</f>
        <v>IT0001086567-ResPrem_Quote#0000</v>
      </c>
      <c r="E5" s="24" t="str">
        <f>_xll.qlBondMaturityLookup("StrippableBTPs",_xll.qlBondMaturityDate(B5))</f>
        <v>IT0001086567</v>
      </c>
      <c r="F5" s="39" t="str">
        <f>_xll.ohRangeRetrieveError(D5)</f>
        <v/>
      </c>
      <c r="G5" s="23"/>
    </row>
    <row r="6" spans="1:7" x14ac:dyDescent="0.2">
      <c r="A6" s="21"/>
      <c r="B6" s="32" t="str">
        <v>IT0001246815</v>
      </c>
      <c r="C6" s="24" t="str">
        <f t="shared" si="0"/>
        <v>IT0001246815ResPrem_Quote</v>
      </c>
      <c r="D6" s="24" t="str">
        <f>IF(ISNA(B6),NA(),_xll.qlCompositeQuote($E6&amp;"-ResPrem"&amp;QuoteSuffix,E6&amp;QuoteSuffix,C6,"-",Permanent,Trigger,ObjectOverwrite))</f>
        <v>IT0001174611-ResPrem_Quote#0000</v>
      </c>
      <c r="E6" s="24" t="str">
        <f>_xll.qlBondMaturityLookup("StrippableBTPs",_xll.qlBondMaturityDate(B6))</f>
        <v>IT0001174611</v>
      </c>
      <c r="F6" s="39" t="str">
        <f>_xll.ohRangeRetrieveError(D6)</f>
        <v/>
      </c>
      <c r="G6" s="23"/>
    </row>
    <row r="7" spans="1:7" x14ac:dyDescent="0.2">
      <c r="A7" s="21"/>
      <c r="B7" s="32" t="str">
        <v>IT0001312773</v>
      </c>
      <c r="C7" s="24" t="str">
        <f t="shared" si="0"/>
        <v>IT0001312773ResPrem_Quote</v>
      </c>
      <c r="D7" s="24" t="str">
        <f>IF(ISNA(B7),NA(),_xll.qlCompositeQuote($E7&amp;"-ResPrem"&amp;QuoteSuffix,E7&amp;QuoteSuffix,C7,"-",Permanent,Trigger,ObjectOverwrite))</f>
        <v>IT0001278511-ResPrem_Quote#0000</v>
      </c>
      <c r="E7" s="24" t="str">
        <f>_xll.qlBondMaturityLookup("StrippableBTPs",_xll.qlBondMaturityDate(B7))</f>
        <v>IT0001278511</v>
      </c>
      <c r="F7" s="39" t="str">
        <f>_xll.ohRangeRetrieveError(D7)</f>
        <v/>
      </c>
      <c r="G7" s="23"/>
    </row>
    <row r="8" spans="1:7" x14ac:dyDescent="0.2">
      <c r="A8" s="21"/>
      <c r="B8" s="32" t="str">
        <v>IT0001464186</v>
      </c>
      <c r="C8" s="24" t="str">
        <f t="shared" si="0"/>
        <v>IT0001464186ResPrem_Quote</v>
      </c>
      <c r="D8" s="24" t="str">
        <f>IF(ISNA(B8),NA(),_xll.qlCompositeQuote($E8&amp;"-ResPrem"&amp;QuoteSuffix,E8&amp;QuoteSuffix,C8,"-",Permanent,Trigger,ObjectOverwrite))</f>
        <v>IT0001444378-ResPrem_Quote#0000</v>
      </c>
      <c r="E8" s="24" t="str">
        <f>_xll.qlBondMaturityLookup("StrippableBTPs",_xll.qlBondMaturityDate(B8))</f>
        <v>IT0001444378</v>
      </c>
      <c r="F8" s="39" t="str">
        <f>_xll.ohRangeRetrieveError(D8)</f>
        <v/>
      </c>
      <c r="G8" s="23"/>
    </row>
    <row r="9" spans="1:7" x14ac:dyDescent="0.2">
      <c r="A9" s="21"/>
      <c r="B9" s="32" t="e">
        <v>#N/A</v>
      </c>
      <c r="C9" s="24" t="e">
        <f t="shared" si="0"/>
        <v>#N/A</v>
      </c>
      <c r="D9" s="24" t="e">
        <f>IF(ISNA(B9),NA(),_xll.qlCompositeQuote($E9&amp;"-ResPrem"&amp;QuoteSuffix,E9&amp;QuoteSuffix,C9,"-",Permanent,Trigger,ObjectOverwrite))</f>
        <v>#N/A</v>
      </c>
      <c r="E9" s="24" t="e">
        <f>_xll.qlBondMaturityLookup("StrippableBTPs",_xll.qlBondMaturityDate(B9))</f>
        <v>#NUM!</v>
      </c>
      <c r="F9" s="39" t="e">
        <f ca="1">_xll.ohRangeRetrieveError(D9)</f>
        <v>#NUM!</v>
      </c>
      <c r="G9" s="23"/>
    </row>
    <row r="10" spans="1:7" x14ac:dyDescent="0.2">
      <c r="A10" s="21"/>
      <c r="B10" s="32" t="e">
        <v>#N/A</v>
      </c>
      <c r="C10" s="24" t="e">
        <f t="shared" si="0"/>
        <v>#N/A</v>
      </c>
      <c r="D10" s="24" t="e">
        <f>IF(ISNA(B10),NA(),_xll.qlCompositeQuote($E10&amp;"-ResPrem"&amp;QuoteSuffix,E10&amp;QuoteSuffix,C10,"-",Permanent,Trigger,ObjectOverwrite))</f>
        <v>#N/A</v>
      </c>
      <c r="E10" s="24" t="e">
        <f>_xll.qlBondMaturityLookup("StrippableBTPs",_xll.qlBondMaturityDate(B10))</f>
        <v>#NUM!</v>
      </c>
      <c r="F10" s="39" t="e">
        <f ca="1">_xll.ohRangeRetrieveError(D10)</f>
        <v>#NUM!</v>
      </c>
      <c r="G10" s="23"/>
    </row>
    <row r="11" spans="1:7" x14ac:dyDescent="0.2">
      <c r="A11" s="21"/>
      <c r="B11" s="32" t="e">
        <v>#N/A</v>
      </c>
      <c r="C11" s="24" t="e">
        <f t="shared" si="0"/>
        <v>#N/A</v>
      </c>
      <c r="D11" s="24" t="e">
        <f>IF(ISNA(B11),NA(),_xll.qlCompositeQuote($E11&amp;"-ResPrem"&amp;QuoteSuffix,E11&amp;QuoteSuffix,C11,"-",Permanent,Trigger,ObjectOverwrite))</f>
        <v>#N/A</v>
      </c>
      <c r="E11" s="24" t="e">
        <f>_xll.qlBondMaturityLookup("StrippableBTPs",_xll.qlBondMaturityDate(B11))</f>
        <v>#NUM!</v>
      </c>
      <c r="F11" s="39" t="e">
        <f ca="1">_xll.ohRangeRetrieveError(D11)</f>
        <v>#NUM!</v>
      </c>
      <c r="G11" s="23"/>
    </row>
    <row r="12" spans="1:7" x14ac:dyDescent="0.2">
      <c r="A12" s="21"/>
      <c r="B12" s="32" t="e">
        <v>#N/A</v>
      </c>
      <c r="C12" s="24" t="e">
        <f t="shared" si="0"/>
        <v>#N/A</v>
      </c>
      <c r="D12" s="24" t="e">
        <f>IF(ISNA(B12),NA(),_xll.qlCompositeQuote($E12&amp;"-ResPrem"&amp;QuoteSuffix,E12&amp;QuoteSuffix,C12,"-",Permanent,Trigger,ObjectOverwrite))</f>
        <v>#N/A</v>
      </c>
      <c r="E12" s="24" t="e">
        <f>_xll.qlBondMaturityLookup("StrippableBTPs",_xll.qlBondMaturityDate(B12))</f>
        <v>#NUM!</v>
      </c>
      <c r="F12" s="39" t="e">
        <f ca="1">_xll.ohRangeRetrieveError(D12)</f>
        <v>#NUM!</v>
      </c>
      <c r="G12" s="23"/>
    </row>
    <row r="13" spans="1:7" x14ac:dyDescent="0.2">
      <c r="A13" s="21"/>
      <c r="B13" s="32" t="e">
        <v>#N/A</v>
      </c>
      <c r="C13" s="24" t="e">
        <f t="shared" si="0"/>
        <v>#N/A</v>
      </c>
      <c r="D13" s="24" t="e">
        <f>IF(ISNA(B13),NA(),_xll.qlCompositeQuote($E13&amp;"-ResPrem"&amp;QuoteSuffix,E13&amp;QuoteSuffix,C13,"-",Permanent,Trigger,ObjectOverwrite))</f>
        <v>#N/A</v>
      </c>
      <c r="E13" s="24" t="e">
        <f>_xll.qlBondMaturityLookup("StrippableBTPs",_xll.qlBondMaturityDate(B13))</f>
        <v>#NUM!</v>
      </c>
      <c r="F13" s="39" t="e">
        <f ca="1">_xll.ohRangeRetrieveError(D13)</f>
        <v>#NUM!</v>
      </c>
      <c r="G13" s="23"/>
    </row>
    <row r="14" spans="1:7" x14ac:dyDescent="0.2">
      <c r="A14" s="21"/>
      <c r="B14" s="32" t="e">
        <v>#N/A</v>
      </c>
      <c r="C14" s="24" t="e">
        <f t="shared" si="0"/>
        <v>#N/A</v>
      </c>
      <c r="D14" s="24" t="e">
        <f>IF(ISNA(B14),NA(),_xll.qlCompositeQuote($E14&amp;"-ResPrem"&amp;QuoteSuffix,E14&amp;QuoteSuffix,C14,"-",Permanent,Trigger,ObjectOverwrite))</f>
        <v>#N/A</v>
      </c>
      <c r="E14" s="24" t="e">
        <f>_xll.qlBondMaturityLookup("StrippableBTPs",_xll.qlBondMaturityDate(B14))</f>
        <v>#NUM!</v>
      </c>
      <c r="F14" s="39" t="e">
        <f ca="1">_xll.ohRangeRetrieveError(D14)</f>
        <v>#NUM!</v>
      </c>
      <c r="G14" s="23"/>
    </row>
    <row r="15" spans="1:7" x14ac:dyDescent="0.2">
      <c r="A15" s="21"/>
      <c r="B15" s="32" t="e">
        <v>#N/A</v>
      </c>
      <c r="C15" s="24" t="e">
        <f t="shared" si="0"/>
        <v>#N/A</v>
      </c>
      <c r="D15" s="24" t="e">
        <f>IF(ISNA(B15),NA(),_xll.qlCompositeQuote($E15&amp;"-ResPrem"&amp;QuoteSuffix,E15&amp;QuoteSuffix,C15,"-",Permanent,Trigger,ObjectOverwrite))</f>
        <v>#N/A</v>
      </c>
      <c r="E15" s="24" t="e">
        <f>_xll.qlBondMaturityLookup("StrippableBTPs",_xll.qlBondMaturityDate(B15))</f>
        <v>#NUM!</v>
      </c>
      <c r="F15" s="39" t="e">
        <f ca="1">_xll.ohRangeRetrieveError(D15)</f>
        <v>#NUM!</v>
      </c>
      <c r="G15" s="23"/>
    </row>
    <row r="16" spans="1:7" x14ac:dyDescent="0.2">
      <c r="A16" s="21"/>
      <c r="B16" s="32" t="e">
        <v>#N/A</v>
      </c>
      <c r="C16" s="24" t="e">
        <f t="shared" si="0"/>
        <v>#N/A</v>
      </c>
      <c r="D16" s="24" t="e">
        <f>IF(ISNA(B16),NA(),_xll.qlCompositeQuote($E16&amp;"-ResPrem"&amp;QuoteSuffix,E16&amp;QuoteSuffix,C16,"-",Permanent,Trigger,ObjectOverwrite))</f>
        <v>#N/A</v>
      </c>
      <c r="E16" s="24" t="e">
        <f>_xll.qlBondMaturityLookup("StrippableBTPs",_xll.qlBondMaturityDate(B16))</f>
        <v>#NUM!</v>
      </c>
      <c r="F16" s="39" t="e">
        <f ca="1">_xll.ohRangeRetrieveError(D16)</f>
        <v>#NUM!</v>
      </c>
      <c r="G16" s="23"/>
    </row>
    <row r="17" spans="1:7" x14ac:dyDescent="0.2">
      <c r="A17" s="21"/>
      <c r="B17" s="32" t="e">
        <v>#N/A</v>
      </c>
      <c r="C17" s="24" t="e">
        <f t="shared" si="0"/>
        <v>#N/A</v>
      </c>
      <c r="D17" s="24" t="e">
        <f>IF(ISNA(B17),NA(),_xll.qlCompositeQuote($E17&amp;"-ResPrem"&amp;QuoteSuffix,E17&amp;QuoteSuffix,C17,"-",Permanent,Trigger,ObjectOverwrite))</f>
        <v>#N/A</v>
      </c>
      <c r="E17" s="24" t="e">
        <f>_xll.qlBondMaturityLookup("StrippableBTPs",_xll.qlBondMaturityDate(B17))</f>
        <v>#NUM!</v>
      </c>
      <c r="F17" s="39" t="e">
        <f ca="1">_xll.ohRangeRetrieveError(D17)</f>
        <v>#NUM!</v>
      </c>
      <c r="G17" s="23"/>
    </row>
    <row r="18" spans="1:7" x14ac:dyDescent="0.2">
      <c r="A18" s="21"/>
      <c r="B18" s="32" t="e">
        <v>#N/A</v>
      </c>
      <c r="C18" s="24" t="e">
        <f t="shared" si="0"/>
        <v>#N/A</v>
      </c>
      <c r="D18" s="24" t="e">
        <f>IF(ISNA(B18),NA(),_xll.qlCompositeQuote($E18&amp;"-ResPrem"&amp;QuoteSuffix,E18&amp;QuoteSuffix,C18,"-",Permanent,Trigger,ObjectOverwrite))</f>
        <v>#N/A</v>
      </c>
      <c r="E18" s="24" t="e">
        <f>_xll.qlBondMaturityLookup("StrippableBTPs",_xll.qlBondMaturityDate(B18))</f>
        <v>#NUM!</v>
      </c>
      <c r="F18" s="39" t="e">
        <f ca="1">_xll.ohRangeRetrieveError(D18)</f>
        <v>#NUM!</v>
      </c>
      <c r="G18" s="23"/>
    </row>
    <row r="19" spans="1:7" x14ac:dyDescent="0.2">
      <c r="A19" s="21"/>
      <c r="B19" s="32" t="e">
        <v>#N/A</v>
      </c>
      <c r="C19" s="24" t="e">
        <f t="shared" si="0"/>
        <v>#N/A</v>
      </c>
      <c r="D19" s="24" t="e">
        <f>IF(ISNA(B19),NA(),_xll.qlCompositeQuote($E19&amp;"-ResPrem"&amp;QuoteSuffix,E19&amp;QuoteSuffix,C19,"-",Permanent,Trigger,ObjectOverwrite))</f>
        <v>#N/A</v>
      </c>
      <c r="E19" s="24" t="e">
        <f>_xll.qlBondMaturityLookup("StrippableBTPs",_xll.qlBondMaturityDate(B19))</f>
        <v>#NUM!</v>
      </c>
      <c r="F19" s="39" t="e">
        <f ca="1">_xll.ohRangeRetrieveError(D19)</f>
        <v>#NUM!</v>
      </c>
      <c r="G19" s="23"/>
    </row>
    <row r="20" spans="1:7" x14ac:dyDescent="0.2">
      <c r="A20" s="21"/>
      <c r="B20" s="32" t="e">
        <v>#N/A</v>
      </c>
      <c r="C20" s="24" t="e">
        <f t="shared" si="0"/>
        <v>#N/A</v>
      </c>
      <c r="D20" s="24" t="e">
        <f>IF(ISNA(B20),NA(),_xll.qlCompositeQuote($E20&amp;"-ResPrem"&amp;QuoteSuffix,E20&amp;QuoteSuffix,C20,"-",Permanent,Trigger,ObjectOverwrite))</f>
        <v>#N/A</v>
      </c>
      <c r="E20" s="24" t="e">
        <f>_xll.qlBondMaturityLookup("StrippableBTPs",_xll.qlBondMaturityDate(B20))</f>
        <v>#NUM!</v>
      </c>
      <c r="F20" s="39" t="e">
        <f ca="1">_xll.ohRangeRetrieveError(D20)</f>
        <v>#NUM!</v>
      </c>
      <c r="G20" s="23"/>
    </row>
    <row r="21" spans="1:7" x14ac:dyDescent="0.2">
      <c r="A21" s="21"/>
      <c r="B21" s="32" t="e">
        <v>#N/A</v>
      </c>
      <c r="C21" s="24" t="e">
        <f t="shared" si="0"/>
        <v>#N/A</v>
      </c>
      <c r="D21" s="24" t="e">
        <f>IF(ISNA(B21),NA(),_xll.qlCompositeQuote($E21&amp;"-ResPrem"&amp;QuoteSuffix,E21&amp;QuoteSuffix,C21,"-",Permanent,Trigger,ObjectOverwrite))</f>
        <v>#N/A</v>
      </c>
      <c r="E21" s="24" t="e">
        <f>_xll.qlBondMaturityLookup("StrippableBTPs",_xll.qlBondMaturityDate(B21))</f>
        <v>#NUM!</v>
      </c>
      <c r="F21" s="39" t="e">
        <f ca="1">_xll.ohRangeRetrieveError(D21)</f>
        <v>#NUM!</v>
      </c>
      <c r="G21" s="23"/>
    </row>
    <row r="22" spans="1:7" x14ac:dyDescent="0.2">
      <c r="A22" s="21"/>
      <c r="B22" s="32" t="e">
        <v>#N/A</v>
      </c>
      <c r="C22" s="24" t="e">
        <f t="shared" si="0"/>
        <v>#N/A</v>
      </c>
      <c r="D22" s="24" t="e">
        <f>IF(ISNA(B22),NA(),_xll.qlCompositeQuote($E22&amp;"-ResPrem"&amp;QuoteSuffix,E22&amp;QuoteSuffix,C22,"-",Permanent,Trigger,ObjectOverwrite))</f>
        <v>#N/A</v>
      </c>
      <c r="E22" s="24" t="e">
        <f>_xll.qlBondMaturityLookup("StrippableBTPs",_xll.qlBondMaturityDate(B22))</f>
        <v>#NUM!</v>
      </c>
      <c r="F22" s="39" t="e">
        <f ca="1">_xll.ohRangeRetrieveError(D22)</f>
        <v>#NUM!</v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#NUM!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#NUM!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9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6.8554687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/>
      <c r="C1" s="38" t="s">
        <v>16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EUR_020_CCTPrices-ResPremium.xml</v>
      </c>
      <c r="D2" s="22" t="e">
        <f>IF(Serialize,_xll.ohObjectSave(_xll.ohPack(D3:D8),SerializationPath&amp;C2,FileOverwrite,Serialize),"---")</f>
        <v>#NUM!</v>
      </c>
      <c r="E2" s="29" t="s">
        <v>15</v>
      </c>
      <c r="F2" s="31" t="e">
        <f ca="1">_xll.ohRangeRetrieveError(D2)</f>
        <v>#NUM!</v>
      </c>
      <c r="G2" s="23"/>
    </row>
    <row r="3" spans="1:7" x14ac:dyDescent="0.2">
      <c r="A3" s="21"/>
      <c r="B3" s="32" t="s">
        <v>19</v>
      </c>
      <c r="C3" s="24" t="str">
        <f>$B3&amp;"ResPrem"&amp;QuoteSuffix</f>
        <v>CCT EU 2015-12 RESIDUEResPrem_Quote</v>
      </c>
      <c r="D3" s="24" t="e">
        <f>_xll.qlCompositeQuote($E3&amp;"-ResPrem"&amp;QuoteSuffix,E3&amp;QuoteSuffix,C3,"-",Permanent,Trigger,ObjectOverwrite)</f>
        <v>#VALUE!</v>
      </c>
      <c r="E3" s="24" t="e">
        <f t="array" ref="E3:E8">_xll.ohGroupList("CCTEUs",Trigger)</f>
        <v>#NUM!</v>
      </c>
      <c r="F3" s="39" t="e">
        <f ca="1">_xll.ohRangeRetrieveError(D3)</f>
        <v>#NUM!</v>
      </c>
      <c r="G3" s="23"/>
    </row>
    <row r="4" spans="1:7" x14ac:dyDescent="0.2">
      <c r="A4" s="21"/>
      <c r="B4" s="32" t="s">
        <v>20</v>
      </c>
      <c r="C4" s="24" t="str">
        <f>$B4&amp;"ResPrem"&amp;QuoteSuffix</f>
        <v>CCT EU 2017-10 RESIDUEResPrem_Quote</v>
      </c>
      <c r="D4" s="24" t="e">
        <f>_xll.qlCompositeQuote($E4&amp;"-ResPrem"&amp;QuoteSuffix,E4&amp;QuoteSuffix,C4,"-",Permanent,Trigger,ObjectOverwrite)</f>
        <v>#VALUE!</v>
      </c>
      <c r="E4" s="24" t="e">
        <v>#NUM!</v>
      </c>
      <c r="F4" s="39" t="e">
        <f ca="1">_xll.ohRangeRetrieveError(D4)</f>
        <v>#NUM!</v>
      </c>
      <c r="G4" s="23"/>
    </row>
    <row r="5" spans="1:7" x14ac:dyDescent="0.2">
      <c r="A5" s="21"/>
      <c r="B5" s="32" t="s">
        <v>21</v>
      </c>
      <c r="C5" s="24" t="str">
        <f>$B5&amp;"ResPrem"&amp;QuoteSuffix</f>
        <v>CCT EU 2018-04 RESIDUEResPrem_Quote</v>
      </c>
      <c r="D5" s="24" t="e">
        <f>_xll.qlCompositeQuote($E5&amp;"-ResPrem"&amp;QuoteSuffix,E5&amp;QuoteSuffix,C5,"-",Permanent,Trigger,ObjectOverwrite)</f>
        <v>#VALUE!</v>
      </c>
      <c r="E5" s="24" t="e">
        <v>#NUM!</v>
      </c>
      <c r="F5" s="39" t="e">
        <f ca="1">_xll.ohRangeRetrieveError(D5)</f>
        <v>#NUM!</v>
      </c>
      <c r="G5" s="23"/>
    </row>
    <row r="6" spans="1:7" x14ac:dyDescent="0.2">
      <c r="A6" s="21"/>
      <c r="B6" s="32"/>
      <c r="C6" s="24"/>
      <c r="D6" s="24"/>
      <c r="E6" s="24" t="e">
        <v>#NUM!</v>
      </c>
      <c r="F6" s="39"/>
      <c r="G6" s="23"/>
    </row>
    <row r="7" spans="1:7" x14ac:dyDescent="0.2">
      <c r="A7" s="21"/>
      <c r="B7" s="32"/>
      <c r="C7" s="24"/>
      <c r="D7" s="24"/>
      <c r="E7" s="24" t="e">
        <v>#NUM!</v>
      </c>
      <c r="F7" s="39"/>
      <c r="G7" s="23"/>
    </row>
    <row r="8" spans="1:7" x14ac:dyDescent="0.2">
      <c r="A8" s="21"/>
      <c r="B8" s="32"/>
      <c r="C8" s="24"/>
      <c r="D8" s="24"/>
      <c r="E8" s="24" t="e">
        <v>#NUM!</v>
      </c>
      <c r="F8" s="39"/>
      <c r="G8" s="23"/>
    </row>
    <row r="9" spans="1:7" ht="12" thickBot="1" x14ac:dyDescent="0.25">
      <c r="A9" s="33"/>
      <c r="B9" s="34"/>
      <c r="C9" s="35"/>
      <c r="D9" s="36"/>
      <c r="E9" s="36"/>
      <c r="F9" s="35"/>
      <c r="G9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FebAugPrices-ResPremium</vt:lpstr>
      <vt:lpstr>MayNovPrices-ResPremium</vt:lpstr>
      <vt:lpstr>CCTPrices-ResPremium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2006-05-22T07:17:15Z</cp:lastPrinted>
  <dcterms:created xsi:type="dcterms:W3CDTF">2006-04-19T07:39:08Z</dcterms:created>
  <dcterms:modified xsi:type="dcterms:W3CDTF">2014-10-16T12:50:39Z</dcterms:modified>
</cp:coreProperties>
</file>