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000"/>
  </bookViews>
  <sheets>
    <sheet name="MainChecks" sheetId="2" r:id="rId1"/>
  </sheets>
  <externalReferences>
    <externalReference r:id="rId2"/>
  </externalReferences>
  <definedNames>
    <definedName name="Currency">MainChecks!$U$4</definedName>
    <definedName name="FirstIndex">MainChecks!$K$11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MainChecks!$Q$8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Q8" i="2" l="1"/>
  <c r="K13" i="2" l="1"/>
  <c r="L13" i="2"/>
  <c r="M13" i="2"/>
  <c r="K11" i="2" l="1"/>
  <c r="Q13" i="2"/>
  <c r="K7" i="2" l="1"/>
  <c r="C14" i="2" a="1"/>
  <c r="Q7" i="2"/>
  <c r="Q6" i="2"/>
  <c r="Q5" i="2"/>
  <c r="P7" i="2"/>
  <c r="C14" i="2" l="1"/>
  <c r="C16" i="2"/>
  <c r="C15" i="2"/>
  <c r="C17" i="2"/>
  <c r="M7" i="2" l="1"/>
  <c r="M11" i="2"/>
  <c r="L11" i="2"/>
  <c r="K15" i="2" l="1"/>
  <c r="K14" i="2"/>
  <c r="K12" i="2"/>
  <c r="U6" i="2"/>
  <c r="L12" i="2"/>
  <c r="L14" i="2"/>
  <c r="D14" i="2" a="1"/>
  <c r="L15" i="2"/>
  <c r="Q11" i="2"/>
  <c r="U5" i="2"/>
  <c r="D14" i="2" l="1"/>
  <c r="D15" i="2"/>
  <c r="D16" i="2"/>
  <c r="D17" i="2"/>
  <c r="M14" i="2"/>
  <c r="Q14" i="2" s="1"/>
  <c r="M12" i="2"/>
  <c r="Q12" i="2"/>
  <c r="M15" i="2"/>
  <c r="Q15" i="2" s="1"/>
</calcChain>
</file>

<file path=xl/sharedStrings.xml><?xml version="1.0" encoding="utf-8"?>
<sst xmlns="http://schemas.openxmlformats.org/spreadsheetml/2006/main" count="85" uniqueCount="54">
  <si>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</si>
  <si>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</si>
  <si>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</si>
  <si>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</si>
  <si>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</si>
  <si>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</si>
  <si>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</si>
  <si>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</si>
  <si>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</si>
  <si>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</si>
  <si>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# Mkt Updates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</si>
  <si>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</si>
  <si>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</si>
  <si>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</si>
  <si>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</si>
  <si>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</si>
  <si>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</si>
  <si>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</si>
  <si>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</si>
  <si>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</si>
  <si>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</si>
  <si>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</si>
  <si>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</si>
  <si>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</si>
  <si>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</si>
  <si>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</si>
  <si>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</si>
  <si>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</si>
  <si>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</si>
  <si>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</si>
  <si>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</si>
  <si>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</si>
  <si>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</si>
  <si>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</si>
  <si>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</si>
  <si>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</si>
  <si>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</si>
  <si>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</si>
  <si>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</si>
  <si>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</si>
  <si>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</si>
  <si>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</si>
  <si>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</si>
  <si>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</si>
  <si>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</si>
  <si>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</si>
  <si>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</si>
  <si>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</si>
  <si>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</si>
  <si>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</si>
  <si>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</si>
  <si>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</si>
  <si>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</si>
  <si>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JEYM5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</si>
</sst>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</cellStyleXfs>
  <cellXfs count="54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9" fillId="6" borderId="0" xfId="0" applyFont="1" applyFill="1" applyBorder="1" applyAlignment="1">
      <alignment horizontal="centerContinuous" vertical="center"/>
    </xf>
    <xf numFmtId="0" fontId="9" fillId="6" borderId="16" xfId="0" applyFont="1" applyFill="1" applyBorder="1" applyAlignment="1">
      <alignment horizontal="centerContinuous" vertical="center"/>
    </xf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9" fillId="6" borderId="15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1" fontId="6" fillId="0" borderId="6" xfId="0" applyNumberFormat="1" applyFont="1" applyFill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  <xf numFmtId="0" fontId="6" fillId="0" borderId="0" xfId="0" applyFont="1" applyFill="1"/>
    <xf numFmtId="0" fontId="6" fillId="7" borderId="0" xfId="0" applyFont="1" applyFill="1"/>
  </cellXfs>
  <cellStyles count="9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13:01:48</v>
        <stp/>
        <stp>{F0BA7960-7FCF-4E7C-86A2-997ED11C593D}</stp>
        <tr r="Q5" s="2"/>
      </tp>
      <tp t="s">
        <v>Updated at 13:01:45</v>
        <stp/>
        <stp>{90230BAA-4ED2-4974-97CB-4FE3187CEE80}</stp>
        <tr r="Q7" s="2"/>
      </tp>
      <tp t="s">
        <v>Updated at 13:01:45</v>
        <stp/>
        <stp>{49D57C2B-0735-4AE3-9F34-F21112199647}</stp>
        <tr r="P7" s="2"/>
      </tp>
      <tp t="s">
        <v>Updated at 13:01:45</v>
        <stp/>
        <stp>{91D256A3-6FC8-405A-BC94-A5BAF98D7AC7}</stp>
        <tr r="Q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  <sheetName val="JPY_Market"/>
    </sheetNames>
    <definedNames>
      <definedName name="TriggerCounter" refersTo="='General Settings'!$D$7"/>
    </definedNames>
    <sheetDataSet>
      <sheetData sheetId="0">
        <row r="7">
          <cell r="D7">
            <v>4</v>
          </cell>
        </row>
      </sheetData>
      <sheetData sheetId="1"/>
      <sheetData sheetId="2">
        <row r="7">
          <cell r="D7">
            <v>2</v>
          </cell>
        </row>
      </sheetData>
      <sheetData sheetId="3">
        <row r="7">
          <cell r="D7" t="str">
            <v>6M</v>
          </cell>
        </row>
      </sheetData>
      <sheetData sheetId="4">
        <row r="7">
          <cell r="D7" t="str">
            <v>Fwd Curve</v>
          </cell>
        </row>
      </sheetData>
      <sheetData sheetId="5">
        <row r="7">
          <cell r="D7" t="str">
            <v>6M</v>
          </cell>
        </row>
      </sheetData>
      <sheetData sheetId="6">
        <row r="7">
          <cell r="D7" t="str">
            <v>JPYSND_Quote#0000</v>
          </cell>
        </row>
      </sheetData>
      <sheetData sheetId="7">
        <row r="7">
          <cell r="D7" t="str">
            <v>3W</v>
          </cell>
        </row>
      </sheetData>
      <sheetData sheetId="8">
        <row r="7">
          <cell r="D7" t="str">
            <v>JPY3x6F_Quote</v>
          </cell>
        </row>
      </sheetData>
      <sheetData sheetId="9">
        <row r="7">
          <cell r="D7" t="str">
            <v>Q4</v>
          </cell>
        </row>
      </sheetData>
      <sheetData sheetId="10">
        <row r="7">
          <cell r="D7" t="str">
            <v>Q4</v>
          </cell>
        </row>
      </sheetData>
      <sheetData sheetId="11"/>
      <sheetData sheetId="12">
        <row r="7">
          <cell r="D7" t="str">
            <v>6L</v>
          </cell>
        </row>
      </sheetData>
      <sheetData sheetId="13">
        <row r="7">
          <cell r="D7" t="str">
            <v>6L</v>
          </cell>
        </row>
      </sheetData>
      <sheetData sheetId="14">
        <row r="7">
          <cell r="D7" t="str">
            <v>3T</v>
          </cell>
        </row>
      </sheetData>
      <sheetData sheetId="15">
        <row r="7">
          <cell r="D7" t="str">
            <v>6L</v>
          </cell>
        </row>
      </sheetData>
      <sheetData sheetId="16">
        <row r="7">
          <cell r="D7" t="str">
            <v>X1S</v>
          </cell>
        </row>
      </sheetData>
      <sheetData sheetId="17">
        <row r="7">
          <cell r="D7" t="str">
            <v>3L</v>
          </cell>
        </row>
      </sheetData>
      <sheetData sheetId="18"/>
      <sheetData sheetId="19">
        <row r="7">
          <cell r="D7" t="str">
            <v>6L</v>
          </cell>
        </row>
      </sheetData>
      <sheetData sheetId="20">
        <row r="7">
          <cell r="D7" t="str">
            <v>6L</v>
          </cell>
        </row>
      </sheetData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14</v>
      </c>
      <c r="S2" s="1"/>
      <c r="T2" s="22" t="s">
        <v>1</v>
      </c>
      <c r="U2" s="2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6" t="s">
        <v>9</v>
      </c>
      <c r="L3" s="17"/>
      <c r="M3" s="17"/>
      <c r="N3" s="17"/>
      <c r="O3" s="17"/>
      <c r="P3" s="17"/>
      <c r="Q3" s="18"/>
      <c r="R3" s="8" t="s">
        <v>14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40</v>
      </c>
      <c r="C4" s="5" t="s">
        <v>3</v>
      </c>
      <c r="D4" s="5" t="s">
        <v>26</v>
      </c>
      <c r="E4" s="5" t="s">
        <v>30</v>
      </c>
      <c r="F4" s="5" t="s">
        <v>32</v>
      </c>
      <c r="G4" s="5" t="s">
        <v>50</v>
      </c>
      <c r="H4" s="6" t="s">
        <v>36</v>
      </c>
      <c r="I4" s="3"/>
      <c r="J4" s="7"/>
      <c r="K4" s="19" t="s">
        <v>6</v>
      </c>
      <c r="L4" s="15" t="s">
        <v>49</v>
      </c>
      <c r="M4" s="15" t="s">
        <v>15</v>
      </c>
      <c r="N4" s="15"/>
      <c r="O4" s="15"/>
      <c r="P4" s="15"/>
      <c r="Q4" s="20" t="s">
        <v>13</v>
      </c>
      <c r="R4" s="8" t="s">
        <v>14</v>
      </c>
      <c r="S4" s="1"/>
      <c r="T4" s="22" t="s">
        <v>8</v>
      </c>
      <c r="U4" s="14" t="s">
        <v>21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18</v>
      </c>
      <c r="B5" s="44" t="s">
        <v>41</v>
      </c>
      <c r="C5" s="44" t="s">
        <v>17</v>
      </c>
      <c r="D5" s="44" t="s">
        <v>27</v>
      </c>
      <c r="E5" s="44" t="s">
        <v>35</v>
      </c>
      <c r="F5" s="44" t="s">
        <v>34</v>
      </c>
      <c r="G5" s="44" t="s">
        <v>50</v>
      </c>
      <c r="H5" s="8" t="s">
        <v>37</v>
      </c>
      <c r="I5" s="3"/>
      <c r="J5" s="7"/>
      <c r="K5" s="30" t="s">
        <v>3</v>
      </c>
      <c r="L5" s="31">
        <v>41890</v>
      </c>
      <c r="M5" s="32">
        <v>147.59</v>
      </c>
      <c r="N5" s="32"/>
      <c r="O5" s="32"/>
      <c r="P5" s="32"/>
      <c r="Q5" s="33" t="str">
        <f>_xll.RData(K5,{"EXPIR_DATE","LAST"},,"FRQ:1S",,L5)</f>
        <v>Updated at 13:01:48</v>
      </c>
      <c r="R5" s="8" t="s">
        <v>14</v>
      </c>
      <c r="S5" s="1"/>
      <c r="T5" s="22" t="s">
        <v>4</v>
      </c>
      <c r="U5" s="14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19</v>
      </c>
      <c r="B6" s="44" t="s">
        <v>40</v>
      </c>
      <c r="C6" s="44" t="s">
        <v>16</v>
      </c>
      <c r="D6" s="44" t="s">
        <v>28</v>
      </c>
      <c r="E6" s="44" t="s">
        <v>33</v>
      </c>
      <c r="F6" s="44" t="s">
        <v>31</v>
      </c>
      <c r="G6" s="44" t="s">
        <v>50</v>
      </c>
      <c r="H6" s="8" t="s">
        <v>37</v>
      </c>
      <c r="I6" s="3"/>
      <c r="J6" s="23"/>
      <c r="K6" s="27" t="s">
        <v>53</v>
      </c>
      <c r="L6" s="28">
        <v>42170</v>
      </c>
      <c r="M6" s="34">
        <v>99.825000000000003</v>
      </c>
      <c r="N6" s="34"/>
      <c r="O6" s="34"/>
      <c r="P6" s="34"/>
      <c r="Q6" s="35" t="str">
        <f>_xll.RData(K6,{"EXPIR_DATE","LAST"},,"FRQ:1S",,L6)</f>
        <v>Updated at 13:01:45</v>
      </c>
      <c r="R6" s="8" t="s">
        <v>14</v>
      </c>
      <c r="S6" s="1"/>
      <c r="T6" s="22" t="s">
        <v>2</v>
      </c>
      <c r="U6" s="14">
        <f>_xll.ohRepositoryObjectCount(Trigger)</f>
        <v>1268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20</v>
      </c>
      <c r="B7" s="44" t="s">
        <v>41</v>
      </c>
      <c r="C7" s="44"/>
      <c r="D7" s="44" t="s">
        <v>42</v>
      </c>
      <c r="E7" s="44" t="s">
        <v>43</v>
      </c>
      <c r="F7" s="44" t="s">
        <v>44</v>
      </c>
      <c r="G7" s="44" t="s">
        <v>52</v>
      </c>
      <c r="H7" s="8" t="s">
        <v>38</v>
      </c>
      <c r="I7" s="3"/>
      <c r="J7" s="23"/>
      <c r="K7" s="27" t="str">
        <f>Currency&amp;VLOOKUP(Currency,FuturesTable,5,0)&amp;VLOOKUP(Currency,FuturesTable,6,0)&amp;"10Y"</f>
        <v>JPYSB6L10Y</v>
      </c>
      <c r="L7" s="28">
        <v>41834</v>
      </c>
      <c r="M7" s="40" t="str">
        <f>N7&amp;"/"&amp;O7</f>
        <v>0.65/0.71</v>
      </c>
      <c r="N7" s="34">
        <v>0.65</v>
      </c>
      <c r="O7" s="34">
        <v>0.71000000000000008</v>
      </c>
      <c r="P7" s="34" t="str">
        <f>_xll.RData(K7&amp;"="&amp;VLOOKUP(Currency,FuturesTable,7,0),{"BID","ASK"},,"FRQ:1S",,N7)</f>
        <v>Updated at 13:01:45</v>
      </c>
      <c r="Q7" s="35" t="str">
        <f>_xll.RData(K7&amp;"="&amp;VLOOKUP(Currency,FuturesTable,7,0),"VALUE_DT1",,"FRQ:1S",,L7)</f>
        <v>Updated at 13:01:45</v>
      </c>
      <c r="R7" s="8" t="s">
        <v>14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x14ac:dyDescent="0.2">
      <c r="A8" s="7" t="s">
        <v>21</v>
      </c>
      <c r="B8" s="44" t="s">
        <v>40</v>
      </c>
      <c r="C8" s="44"/>
      <c r="D8" s="44" t="s">
        <v>45</v>
      </c>
      <c r="E8" s="44" t="s">
        <v>33</v>
      </c>
      <c r="F8" s="44" t="s">
        <v>31</v>
      </c>
      <c r="G8" s="44" t="s">
        <v>50</v>
      </c>
      <c r="H8" s="8" t="s">
        <v>37</v>
      </c>
      <c r="I8" s="3"/>
      <c r="J8" s="23"/>
      <c r="K8" s="25" t="s">
        <v>10</v>
      </c>
      <c r="L8" s="36"/>
      <c r="M8" s="37"/>
      <c r="N8" s="37"/>
      <c r="O8" s="37"/>
      <c r="P8" s="37"/>
      <c r="Q8" s="38">
        <f>[1]!TriggerCounter</f>
        <v>4</v>
      </c>
      <c r="R8" s="8" t="s">
        <v>14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ht="16.5" x14ac:dyDescent="0.2">
      <c r="A9" s="7" t="s">
        <v>22</v>
      </c>
      <c r="B9" s="44" t="s">
        <v>40</v>
      </c>
      <c r="C9" s="44"/>
      <c r="D9" s="44" t="s">
        <v>46</v>
      </c>
      <c r="E9" s="44" t="s">
        <v>47</v>
      </c>
      <c r="F9" s="44" t="s">
        <v>48</v>
      </c>
      <c r="G9" s="44" t="s">
        <v>51</v>
      </c>
      <c r="H9" s="8" t="s">
        <v>39</v>
      </c>
      <c r="I9" s="3"/>
      <c r="J9" s="7"/>
      <c r="K9" s="24" t="s">
        <v>7</v>
      </c>
      <c r="L9" s="12"/>
      <c r="M9" s="12"/>
      <c r="N9" s="12"/>
      <c r="O9" s="12"/>
      <c r="P9" s="12"/>
      <c r="Q9" s="13"/>
      <c r="R9" s="8" t="s">
        <v>14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23</v>
      </c>
      <c r="B10" s="44"/>
      <c r="C10" s="44"/>
      <c r="D10" s="44"/>
      <c r="E10" s="44"/>
      <c r="F10" s="44"/>
      <c r="G10" s="44"/>
      <c r="H10" s="8"/>
      <c r="I10" s="3"/>
      <c r="J10" s="7"/>
      <c r="K10" s="19" t="s">
        <v>0</v>
      </c>
      <c r="L10" s="15" t="s">
        <v>11</v>
      </c>
      <c r="M10" s="15" t="s">
        <v>12</v>
      </c>
      <c r="N10" s="15"/>
      <c r="O10" s="15"/>
      <c r="P10" s="15"/>
      <c r="Q10" s="20" t="s">
        <v>13</v>
      </c>
      <c r="R10" s="8" t="s">
        <v>14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24</v>
      </c>
      <c r="B11" s="44"/>
      <c r="C11" s="44"/>
      <c r="D11" s="44"/>
      <c r="E11" s="44"/>
      <c r="F11" s="44"/>
      <c r="G11" s="44"/>
      <c r="H11" s="8"/>
      <c r="I11" s="3"/>
      <c r="J11" s="7"/>
      <c r="K11" s="25" t="str">
        <f>PROPER(Currency)&amp;VLOOKUP(Currency,FuturesTable,8,0)&amp;VLOOKUP(Currency,FuturesTable,2,0)</f>
        <v>JpyLibor6M</v>
      </c>
      <c r="L11" s="26">
        <f>_xll.qlLastFixingQuoteReferenceDate(FirstIndex&amp;"LastFixing_Quote",Trigger)</f>
        <v>41831</v>
      </c>
      <c r="M11" s="39">
        <f>_xll.qlQuoteValue(FirstIndex&amp;"LastFixing_Quote",Trigger)</f>
        <v>1.7857000000000001E-3</v>
      </c>
      <c r="N11" s="39"/>
      <c r="O11" s="39"/>
      <c r="P11" s="39"/>
      <c r="Q11" s="41" t="str">
        <f>IF(AND(ISERROR(L11),ISERROR(M11)),_xll.ohRangeRetrieveError(L11)&amp;" "&amp;_xll.ohRangeRetrieveError(M11),IF(ISERROR(L11),_xll.ohRangeRetrieveError(L11),_xll.ohRangeRetrieveError(M11)))</f>
        <v/>
      </c>
      <c r="R11" s="8" t="s">
        <v>14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9" t="s">
        <v>25</v>
      </c>
      <c r="B12" s="50"/>
      <c r="C12" s="47"/>
      <c r="D12" s="10" t="s">
        <v>29</v>
      </c>
      <c r="E12" s="10" t="s">
        <v>30</v>
      </c>
      <c r="F12" s="10" t="s">
        <v>31</v>
      </c>
      <c r="G12" s="10"/>
      <c r="H12" s="11" t="s">
        <v>37</v>
      </c>
      <c r="I12" s="3"/>
      <c r="J12" s="7"/>
      <c r="K12" s="27" t="str">
        <f>UPPER(Currency)&amp;"STD"</f>
        <v>JPYSTD</v>
      </c>
      <c r="L12" s="28">
        <f>_xll.qlTermStructureReferenceDate(K12,Trigger)</f>
        <v>41834</v>
      </c>
      <c r="M12" s="29">
        <f>_xll.qlYieldTSDiscount(K12,L12)</f>
        <v>1</v>
      </c>
      <c r="N12" s="29"/>
      <c r="O12" s="29"/>
      <c r="P12" s="29"/>
      <c r="Q12" s="42" t="str">
        <f>IF(ISERROR(L12),_xll.ohRangeRetrieveError(L12),_xll.ohRangeRetrieveError(M12))</f>
        <v/>
      </c>
      <c r="R12" s="8" t="s">
        <v>14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7" t="str">
        <f>UPPER(Currency)&amp;"ON"</f>
        <v>JPYON</v>
      </c>
      <c r="L13" s="28">
        <f>_xll.qlTermStructureReferenceDate(K13,Trigger)</f>
        <v>41834</v>
      </c>
      <c r="M13" s="29">
        <f>_xll.qlYieldTSDiscount(K13,L13)</f>
        <v>1</v>
      </c>
      <c r="N13" s="29"/>
      <c r="O13" s="29"/>
      <c r="P13" s="29"/>
      <c r="Q13" s="42" t="str">
        <f>IF(ISERROR(L13),_xll.ohRangeRetrieveError(L13),_xll.ohRangeRetrieveError(M13))</f>
        <v/>
      </c>
      <c r="R13" s="8" t="s">
        <v>14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45">
        <f t="array" ref="C14:C17">_xll.qlIMMNextDates(_xll.qlSettingsEvaluationDate(Trigger)-1,B14:B17)</f>
        <v>41899</v>
      </c>
      <c r="D14" s="6" t="str">
        <f t="array" ref="D14:D17">VLOOKUP(Currency,FuturesTable,4,0)&amp;_xll.qlIMMcode(FuturesDates)</f>
        <v>JEYU4</v>
      </c>
      <c r="E14" s="3"/>
      <c r="F14" s="3"/>
      <c r="G14" s="3"/>
      <c r="H14" s="3"/>
      <c r="I14" s="3"/>
      <c r="J14" s="7"/>
      <c r="K14" s="27" t="str">
        <f>UPPER(Currency)&amp;"3M"</f>
        <v>JPY3M</v>
      </c>
      <c r="L14" s="28">
        <f>_xll.qlTermStructureReferenceDate(K14,Trigger)</f>
        <v>41836</v>
      </c>
      <c r="M14" s="29">
        <f>_xll.qlYieldTSDiscount(K14,L14)</f>
        <v>1</v>
      </c>
      <c r="N14" s="29"/>
      <c r="O14" s="29"/>
      <c r="P14" s="29"/>
      <c r="Q14" s="43" t="str">
        <f>IF(ISERROR(L14),_xll.ohRangeRetrieveError(L14),_xll.ohRangeRetrieveError(M14))</f>
        <v/>
      </c>
      <c r="R14" s="8" t="s">
        <v>14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8" t="b">
        <v>1</v>
      </c>
      <c r="C15" s="46">
        <v>41990</v>
      </c>
      <c r="D15" s="8" t="str">
        <v>JEYZ4</v>
      </c>
      <c r="E15" s="3"/>
      <c r="F15" s="3"/>
      <c r="G15" s="3"/>
      <c r="H15" s="3"/>
      <c r="I15" s="3"/>
      <c r="J15" s="7"/>
      <c r="K15" s="27" t="str">
        <f>UPPER(Currency)&amp;"6M"</f>
        <v>JPY6M</v>
      </c>
      <c r="L15" s="28">
        <f>_xll.qlTermStructureReferenceDate(K15,Trigger)</f>
        <v>41836</v>
      </c>
      <c r="M15" s="29">
        <f>_xll.qlYieldTSDiscount(K15,L15)</f>
        <v>1</v>
      </c>
      <c r="N15" s="29"/>
      <c r="O15" s="29"/>
      <c r="P15" s="29"/>
      <c r="Q15" s="43" t="str">
        <f>IF(ISERROR(L15),_xll.ohRangeRetrieveError(L15),_xll.ohRangeRetrieveError(M15))</f>
        <v/>
      </c>
      <c r="R15" s="8" t="s">
        <v>14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ht="12" thickBot="1" x14ac:dyDescent="0.25">
      <c r="A16" s="3"/>
      <c r="B16" s="48" t="b">
        <v>1</v>
      </c>
      <c r="C16" s="46">
        <v>42081</v>
      </c>
      <c r="D16" s="8" t="str">
        <v>JEYH5</v>
      </c>
      <c r="E16" s="3"/>
      <c r="F16" s="3"/>
      <c r="G16" s="3"/>
      <c r="H16" s="3"/>
      <c r="I16" s="3"/>
      <c r="J16" s="9"/>
      <c r="K16" s="51"/>
      <c r="L16" s="51"/>
      <c r="M16" s="51"/>
      <c r="N16" s="51"/>
      <c r="O16" s="51"/>
      <c r="P16" s="51"/>
      <c r="Q16" s="51"/>
      <c r="R16" s="11" t="s">
        <v>14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9" t="b">
        <v>1</v>
      </c>
      <c r="C17" s="47">
        <v>42172</v>
      </c>
      <c r="D17" s="11" t="str">
        <v>JEYM5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52" customFormat="1" x14ac:dyDescent="0.2">
      <c r="J101" s="2"/>
      <c r="K101" s="2"/>
      <c r="L101" s="2"/>
      <c r="M101" s="2"/>
      <c r="N101" s="2"/>
      <c r="O101" s="2"/>
      <c r="P101" s="2"/>
      <c r="Q101" s="2"/>
      <c r="R101" s="2"/>
    </row>
    <row r="102" spans="1:36" s="52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3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5">
      <formula1>TenYearsBondFutures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MainChecks</vt:lpstr>
      <vt:lpstr>Currency</vt:lpstr>
      <vt:lpstr>FirstIndex</vt:lpstr>
      <vt:lpstr>FuturesDates</vt:lpstr>
      <vt:lpstr>FuturesTable</vt:lpstr>
      <vt:lpstr>IMMFutures</vt:lpstr>
      <vt:lpstr>InterestRatesTrigger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2014-07-14T11:01:56Z</dcterms:modified>
</cp:coreProperties>
</file>