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20" tabRatio="795"/>
  </bookViews>
  <sheets>
    <sheet name="General Settings" sheetId="12" r:id="rId1"/>
    <sheet name="STD" sheetId="25" r:id="rId2"/>
    <sheet name="Discount" sheetId="27" r:id="rId3"/>
    <sheet name="ON" sheetId="26" r:id="rId4"/>
    <sheet name="1M" sheetId="1" r:id="rId5"/>
    <sheet name="3M" sheetId="22" r:id="rId6"/>
    <sheet name="6M" sheetId="23" r:id="rId7"/>
    <sheet name="1Y" sheetId="24" r:id="rId8"/>
    <sheet name="1M (2)" sheetId="28" r:id="rId9"/>
    <sheet name="3M (2)" sheetId="29" r:id="rId10"/>
    <sheet name="6M (2)" sheetId="30" r:id="rId11"/>
    <sheet name="1Y (2)" sheetId="31" r:id="rId12"/>
  </sheets>
  <externalReferences>
    <externalReference r:id="rId13"/>
  </externalReference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5" i="25" l="1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D3" i="25"/>
  <c r="E1" i="31"/>
  <c r="E4" i="31" s="1"/>
  <c r="E1" i="30"/>
  <c r="E3" i="30" s="1"/>
  <c r="E1" i="29"/>
  <c r="E1" i="28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E17" i="31"/>
  <c r="E2" i="30"/>
  <c r="C3" i="30"/>
  <c r="D3" i="30"/>
  <c r="C4" i="30"/>
  <c r="D4" i="30"/>
  <c r="E4" i="30"/>
  <c r="C5" i="30"/>
  <c r="D5" i="30"/>
  <c r="C6" i="30"/>
  <c r="D6" i="30"/>
  <c r="E6" i="30"/>
  <c r="C7" i="30"/>
  <c r="D7" i="30"/>
  <c r="C8" i="30"/>
  <c r="D8" i="30"/>
  <c r="E8" i="30"/>
  <c r="C9" i="30"/>
  <c r="D9" i="30"/>
  <c r="C10" i="30"/>
  <c r="D10" i="30"/>
  <c r="E10" i="30"/>
  <c r="C11" i="30"/>
  <c r="D11" i="30"/>
  <c r="C3" i="29"/>
  <c r="D3" i="29"/>
  <c r="C4" i="29"/>
  <c r="D4" i="29"/>
  <c r="C5" i="29"/>
  <c r="D5" i="29"/>
  <c r="C6" i="29"/>
  <c r="D6" i="29"/>
  <c r="C7" i="29"/>
  <c r="D7" i="29"/>
  <c r="E7" i="29"/>
  <c r="C8" i="29"/>
  <c r="D8" i="29"/>
  <c r="C3" i="28"/>
  <c r="D3" i="28"/>
  <c r="C4" i="28"/>
  <c r="D4" i="28"/>
  <c r="C5" i="28"/>
  <c r="D5" i="28"/>
  <c r="C6" i="28"/>
  <c r="D6" i="28"/>
  <c r="E1" i="25"/>
  <c r="E17" i="25" s="1"/>
  <c r="E1" i="27"/>
  <c r="E3" i="27" s="1"/>
  <c r="E2" i="27"/>
  <c r="D3" i="27"/>
  <c r="E1" i="26"/>
  <c r="E2" i="26" s="1"/>
  <c r="E3" i="26"/>
  <c r="D3" i="26"/>
  <c r="C13" i="25"/>
  <c r="C14" i="25"/>
  <c r="E14" i="25"/>
  <c r="C15" i="25"/>
  <c r="C16" i="25"/>
  <c r="E16" i="25"/>
  <c r="C17" i="25"/>
  <c r="E1" i="24"/>
  <c r="E17" i="24" s="1"/>
  <c r="E12" i="24"/>
  <c r="D12" i="24"/>
  <c r="C12" i="24"/>
  <c r="E13" i="24"/>
  <c r="D13" i="24"/>
  <c r="C13" i="24"/>
  <c r="E14" i="24"/>
  <c r="D14" i="24"/>
  <c r="C14" i="24"/>
  <c r="E15" i="24"/>
  <c r="D15" i="24"/>
  <c r="C15" i="24"/>
  <c r="E16" i="24"/>
  <c r="D16" i="24"/>
  <c r="C16" i="24"/>
  <c r="D17" i="24"/>
  <c r="C17" i="24"/>
  <c r="D11" i="24"/>
  <c r="C11" i="24"/>
  <c r="E10" i="24"/>
  <c r="D10" i="24"/>
  <c r="C10" i="24"/>
  <c r="D9" i="24"/>
  <c r="C9" i="24"/>
  <c r="E8" i="24"/>
  <c r="D8" i="24"/>
  <c r="C8" i="24"/>
  <c r="E7" i="24"/>
  <c r="D7" i="24"/>
  <c r="C7" i="24"/>
  <c r="D6" i="24"/>
  <c r="C6" i="24"/>
  <c r="E5" i="24"/>
  <c r="D5" i="24"/>
  <c r="C5" i="24"/>
  <c r="E4" i="24"/>
  <c r="D4" i="24"/>
  <c r="C4" i="24"/>
  <c r="E3" i="24"/>
  <c r="D3" i="24"/>
  <c r="C3" i="24"/>
  <c r="D6" i="1"/>
  <c r="E1" i="1"/>
  <c r="E3" i="1" s="1"/>
  <c r="E6" i="1"/>
  <c r="C6" i="1"/>
  <c r="D11" i="23"/>
  <c r="E1" i="22"/>
  <c r="E2" i="22" s="1"/>
  <c r="E8" i="22"/>
  <c r="D8" i="22"/>
  <c r="C8" i="22"/>
  <c r="E2" i="25"/>
  <c r="E2" i="1"/>
  <c r="E1" i="23"/>
  <c r="E9" i="23" s="1"/>
  <c r="E2" i="23"/>
  <c r="C18" i="25"/>
  <c r="E12" i="25"/>
  <c r="C12" i="25"/>
  <c r="C11" i="25"/>
  <c r="E10" i="25"/>
  <c r="C10" i="25"/>
  <c r="C9" i="25"/>
  <c r="C8" i="25"/>
  <c r="E7" i="25"/>
  <c r="C7" i="25"/>
  <c r="C6" i="25"/>
  <c r="C5" i="25"/>
  <c r="E4" i="25"/>
  <c r="C4" i="25"/>
  <c r="D8" i="23"/>
  <c r="D9" i="23"/>
  <c r="D10" i="23"/>
  <c r="E11" i="23"/>
  <c r="C11" i="23"/>
  <c r="E10" i="23"/>
  <c r="C10" i="23"/>
  <c r="C9" i="23"/>
  <c r="E8" i="23"/>
  <c r="C8" i="23"/>
  <c r="E7" i="23"/>
  <c r="D7" i="23"/>
  <c r="C7" i="23"/>
  <c r="E6" i="23"/>
  <c r="D6" i="23"/>
  <c r="C6" i="23"/>
  <c r="E5" i="23"/>
  <c r="D5" i="23"/>
  <c r="C5" i="23"/>
  <c r="E4" i="23"/>
  <c r="D4" i="23"/>
  <c r="C4" i="23"/>
  <c r="E3" i="23"/>
  <c r="D3" i="23"/>
  <c r="C3" i="23"/>
  <c r="D6" i="22"/>
  <c r="D7" i="22"/>
  <c r="C7" i="22"/>
  <c r="E6" i="22"/>
  <c r="C6" i="22"/>
  <c r="E5" i="22"/>
  <c r="D5" i="22"/>
  <c r="C5" i="22"/>
  <c r="E4" i="22"/>
  <c r="D4" i="22"/>
  <c r="C4" i="22"/>
  <c r="E3" i="22"/>
  <c r="D3" i="22"/>
  <c r="C3" i="22"/>
  <c r="E4" i="1"/>
  <c r="D3" i="1"/>
  <c r="D4" i="1"/>
  <c r="D5" i="1"/>
  <c r="C3" i="1"/>
  <c r="C4" i="1"/>
  <c r="C5" i="1"/>
  <c r="F4" i="31"/>
  <c r="F10" i="24"/>
  <c r="F14" i="24"/>
  <c r="F3" i="24"/>
  <c r="F7" i="23"/>
  <c r="F11" i="23"/>
  <c r="F6" i="22"/>
  <c r="F4" i="1"/>
  <c r="F3" i="26"/>
  <c r="F10" i="25"/>
  <c r="F14" i="25"/>
  <c r="G14" i="25"/>
  <c r="G10" i="24"/>
  <c r="B1" i="12"/>
  <c r="F17" i="31"/>
  <c r="F8" i="23"/>
  <c r="F7" i="25"/>
  <c r="G7" i="25" s="1"/>
  <c r="G7" i="23"/>
  <c r="J17" i="31"/>
  <c r="F8" i="24"/>
  <c r="F16" i="24"/>
  <c r="F4" i="22"/>
  <c r="F4" i="25"/>
  <c r="G4" i="25" s="1"/>
  <c r="F16" i="25"/>
  <c r="J4" i="22"/>
  <c r="J16" i="25"/>
  <c r="G11" i="23"/>
  <c r="J4" i="31"/>
  <c r="J10" i="24"/>
  <c r="J14" i="24"/>
  <c r="J3" i="24"/>
  <c r="J7" i="23"/>
  <c r="J11" i="23"/>
  <c r="J6" i="22"/>
  <c r="J4" i="1"/>
  <c r="J3" i="26"/>
  <c r="J10" i="25"/>
  <c r="J14" i="25"/>
  <c r="G4" i="31"/>
  <c r="F15" i="24"/>
  <c r="J15" i="24" s="1"/>
  <c r="F3" i="23"/>
  <c r="J3" i="23" s="1"/>
  <c r="F3" i="27"/>
  <c r="G3" i="26"/>
  <c r="G8" i="24"/>
  <c r="J8" i="23"/>
  <c r="J7" i="25"/>
  <c r="F4" i="24"/>
  <c r="J4" i="24" s="1"/>
  <c r="F5" i="23"/>
  <c r="F8" i="22"/>
  <c r="F12" i="25"/>
  <c r="G17" i="31"/>
  <c r="F6" i="30"/>
  <c r="J6" i="30" s="1"/>
  <c r="F10" i="30"/>
  <c r="F7" i="24"/>
  <c r="G7" i="24" s="1"/>
  <c r="F4" i="23"/>
  <c r="G15" i="24"/>
  <c r="G3" i="23"/>
  <c r="J10" i="30"/>
  <c r="J7" i="24"/>
  <c r="J4" i="23"/>
  <c r="F12" i="24"/>
  <c r="J12" i="24" s="1"/>
  <c r="F9" i="23"/>
  <c r="G9" i="23" s="1"/>
  <c r="F6" i="1"/>
  <c r="J6" i="1" s="1"/>
  <c r="J8" i="24"/>
  <c r="J16" i="24"/>
  <c r="J9" i="23"/>
  <c r="J8" i="22"/>
  <c r="J4" i="25"/>
  <c r="F8" i="30"/>
  <c r="F5" i="24"/>
  <c r="G5" i="24" s="1"/>
  <c r="F6" i="23"/>
  <c r="F3" i="1"/>
  <c r="G3" i="1" s="1"/>
  <c r="F17" i="25"/>
  <c r="G17" i="25" s="1"/>
  <c r="G4" i="24"/>
  <c r="G8" i="22"/>
  <c r="J8" i="30"/>
  <c r="J5" i="24"/>
  <c r="J6" i="23"/>
  <c r="J3" i="1"/>
  <c r="J17" i="25"/>
  <c r="G6" i="30"/>
  <c r="G16" i="25"/>
  <c r="G3" i="24"/>
  <c r="G4" i="1"/>
  <c r="F10" i="23"/>
  <c r="G10" i="23" s="1"/>
  <c r="J10" i="23"/>
  <c r="F7" i="29"/>
  <c r="F13" i="24"/>
  <c r="G13" i="24" s="1"/>
  <c r="J7" i="29"/>
  <c r="G10" i="30"/>
  <c r="F17" i="24"/>
  <c r="G4" i="23"/>
  <c r="G10" i="25"/>
  <c r="G8" i="23"/>
  <c r="G6" i="22"/>
  <c r="F3" i="22"/>
  <c r="G3" i="22" s="1"/>
  <c r="G17" i="24"/>
  <c r="F3" i="30"/>
  <c r="G6" i="23"/>
  <c r="G4" i="22"/>
  <c r="F5" i="22"/>
  <c r="G5" i="22" s="1"/>
  <c r="J13" i="24"/>
  <c r="F4" i="30"/>
  <c r="G4" i="30" s="1"/>
  <c r="G16" i="24"/>
  <c r="J5" i="22"/>
  <c r="G14" i="24"/>
  <c r="J4" i="30"/>
  <c r="J17" i="24"/>
  <c r="J3" i="22"/>
  <c r="G8" i="30"/>
  <c r="G7" i="29"/>
  <c r="G12" i="24"/>
  <c r="G6" i="1"/>
  <c r="G3" i="27"/>
  <c r="J3" i="27"/>
  <c r="J5" i="23"/>
  <c r="G5" i="23"/>
  <c r="J12" i="25"/>
  <c r="G12" i="25"/>
  <c r="J3" i="30"/>
  <c r="G3" i="30"/>
  <c r="D8" i="12"/>
  <c r="E6" i="28" l="1"/>
  <c r="E4" i="28"/>
  <c r="E2" i="28"/>
  <c r="E3" i="28"/>
  <c r="E4" i="29"/>
  <c r="E8" i="29"/>
  <c r="E2" i="29"/>
  <c r="E6" i="29"/>
  <c r="E3" i="29"/>
  <c r="E5" i="28"/>
  <c r="E5" i="1"/>
  <c r="E5" i="29"/>
  <c r="E5" i="25"/>
  <c r="E18" i="25"/>
  <c r="E13" i="25"/>
  <c r="E8" i="25"/>
  <c r="E3" i="25"/>
  <c r="E11" i="25"/>
  <c r="E13" i="31"/>
  <c r="E9" i="31"/>
  <c r="E7" i="31"/>
  <c r="E3" i="31"/>
  <c r="E6" i="25"/>
  <c r="E11" i="30"/>
  <c r="E9" i="30"/>
  <c r="E7" i="30"/>
  <c r="E5" i="30"/>
  <c r="E2" i="31"/>
  <c r="E15" i="31"/>
  <c r="E11" i="31"/>
  <c r="E5" i="31"/>
  <c r="E11" i="24"/>
  <c r="E15" i="25"/>
  <c r="E2" i="24"/>
  <c r="E6" i="24"/>
  <c r="E7" i="22"/>
  <c r="E9" i="25"/>
  <c r="E9" i="24"/>
  <c r="E16" i="31"/>
  <c r="E14" i="31"/>
  <c r="E12" i="31"/>
  <c r="E10" i="31"/>
  <c r="E8" i="31"/>
  <c r="E6" i="31"/>
  <c r="F8" i="29"/>
  <c r="F18" i="25"/>
  <c r="F3" i="31"/>
  <c r="F11" i="31"/>
  <c r="F9" i="24"/>
  <c r="F13" i="25"/>
  <c r="F6" i="25"/>
  <c r="F5" i="31"/>
  <c r="F16" i="31"/>
  <c r="F6" i="29"/>
  <c r="F8" i="25"/>
  <c r="F11" i="30"/>
  <c r="F11" i="24"/>
  <c r="F14" i="31"/>
  <c r="F6" i="28"/>
  <c r="F3" i="29"/>
  <c r="F3" i="25"/>
  <c r="F9" i="30"/>
  <c r="F15" i="25"/>
  <c r="F12" i="31"/>
  <c r="F4" i="28"/>
  <c r="F5" i="28"/>
  <c r="F11" i="25"/>
  <c r="F7" i="30"/>
  <c r="F10" i="31"/>
  <c r="F5" i="1"/>
  <c r="F13" i="31"/>
  <c r="F5" i="30"/>
  <c r="F6" i="24"/>
  <c r="F8" i="31"/>
  <c r="F5" i="29"/>
  <c r="F9" i="31"/>
  <c r="F7" i="22"/>
  <c r="F5" i="25"/>
  <c r="F7" i="31"/>
  <c r="F9" i="25"/>
  <c r="F3" i="28"/>
  <c r="F6" i="31"/>
  <c r="F4" i="29"/>
  <c r="F15" i="31"/>
  <c r="J8" i="29"/>
  <c r="G8" i="29"/>
  <c r="G18" i="25"/>
  <c r="J18" i="25"/>
  <c r="J3" i="31"/>
  <c r="G3" i="31"/>
  <c r="J11" i="31"/>
  <c r="G11" i="31"/>
  <c r="J9" i="24"/>
  <c r="G9" i="24"/>
  <c r="J13" i="25"/>
  <c r="G13" i="25"/>
  <c r="G6" i="25"/>
  <c r="J6" i="25"/>
  <c r="J5" i="31"/>
  <c r="G5" i="31"/>
  <c r="G16" i="31"/>
  <c r="J16" i="31"/>
  <c r="J6" i="29"/>
  <c r="G6" i="29"/>
  <c r="J8" i="25"/>
  <c r="G8" i="25"/>
  <c r="J11" i="30"/>
  <c r="G11" i="30"/>
  <c r="G11" i="24"/>
  <c r="J11" i="24"/>
  <c r="J14" i="31"/>
  <c r="G14" i="31"/>
  <c r="G6" i="28"/>
  <c r="J6" i="28"/>
  <c r="G3" i="29"/>
  <c r="J3" i="29"/>
  <c r="G3" i="25"/>
  <c r="J3" i="25"/>
  <c r="G9" i="30"/>
  <c r="J9" i="30"/>
  <c r="G15" i="25"/>
  <c r="J15" i="25"/>
  <c r="G12" i="31"/>
  <c r="J12" i="31"/>
  <c r="J4" i="28"/>
  <c r="G4" i="28"/>
  <c r="J5" i="28"/>
  <c r="G5" i="28"/>
  <c r="G11" i="25"/>
  <c r="J11" i="25"/>
  <c r="J7" i="30"/>
  <c r="G7" i="30"/>
  <c r="J10" i="31"/>
  <c r="G10" i="31"/>
  <c r="G5" i="1"/>
  <c r="J5" i="1"/>
  <c r="J13" i="31"/>
  <c r="G13" i="31"/>
  <c r="G5" i="30"/>
  <c r="J5" i="30"/>
  <c r="G6" i="24"/>
  <c r="J6" i="24"/>
  <c r="G8" i="31"/>
  <c r="J8" i="31"/>
  <c r="G5" i="29"/>
  <c r="J5" i="29"/>
  <c r="G9" i="31"/>
  <c r="J9" i="31"/>
  <c r="J7" i="22"/>
  <c r="G7" i="22"/>
  <c r="G5" i="25"/>
  <c r="J5" i="25"/>
  <c r="J7" i="31"/>
  <c r="G7" i="31"/>
  <c r="J9" i="25"/>
  <c r="G9" i="25"/>
  <c r="J3" i="28"/>
  <c r="G3" i="28"/>
  <c r="J6" i="31"/>
  <c r="G6" i="31"/>
  <c r="J4" i="29"/>
  <c r="G4" i="29"/>
  <c r="J15" i="31"/>
  <c r="G15" i="31"/>
  <c r="F2" i="26"/>
  <c r="F2" i="23"/>
  <c r="F2" i="24"/>
  <c r="F2" i="28"/>
  <c r="F2" i="31"/>
  <c r="F2" i="29"/>
  <c r="F2" i="30"/>
  <c r="F2" i="25"/>
  <c r="F2" i="27"/>
  <c r="F2" i="22"/>
  <c r="F2" i="1"/>
  <c r="G2" i="1" l="1"/>
  <c r="G2" i="24"/>
  <c r="G2" i="22"/>
  <c r="G2" i="23"/>
  <c r="G2" i="27"/>
  <c r="G2" i="26"/>
  <c r="G2" i="25"/>
  <c r="G2" i="30"/>
  <c r="G2" i="29"/>
  <c r="G2" i="31"/>
  <c r="G2" i="28"/>
</calcChain>
</file>

<file path=xl/sharedStrings.xml><?xml version="1.0" encoding="utf-8"?>
<sst xmlns="http://schemas.openxmlformats.org/spreadsheetml/2006/main" count="141" uniqueCount="36">
  <si>
    <t>Currency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</si>
  <si>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</si>
  <si>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</si>
  <si>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</si>
  <si>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</si>
  <si>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</si>
  <si>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</si>
  <si>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</si>
  <si>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</si>
  <si>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</si>
  <si>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</si>
  <si>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</si>
  <si>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</si>
  <si>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</si>
  <si>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</si>
  <si>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</si>
  <si>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</si>
  <si>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</si>
  <si>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</si>
  <si>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</si>
  <si>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</si>
  <si>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</si>
  <si>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</si>
  <si>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</si>
  <si>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ON</t>
  </si>
  <si>
    <t>SW</t>
  </si>
  <si>
    <t>FamilyName</t>
  </si>
  <si>
    <t>7M</t>
  </si>
  <si>
    <t>8M</t>
  </si>
  <si>
    <t>10M</t>
  </si>
  <si>
    <t>11M</t>
  </si>
  <si>
    <t>STD</t>
  </si>
  <si>
    <t>-Mx</t>
  </si>
  <si>
    <t>GBP</t>
  </si>
  <si>
    <t>Libor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</si>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</sst>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[$-409]d\-mmm\-yy;@"/>
    <numFmt numFmtId="166" formatCode="mm/dd/yy;@"/>
    <numFmt numFmtId="167" formatCode="ddd\,\ dd\-mmm\-yyyy"/>
    <numFmt numFmtId="168" formatCode="#,##0.0;#,##0.0"/>
    <numFmt numFmtId="169" formatCode="ddd\,\ d\-mmm\-yyyy\,\ hh:mm:ss"/>
    <numFmt numFmtId="170" formatCode="General_)"/>
  </numFmts>
  <fonts count="1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70" fontId="12" fillId="0" borderId="0"/>
    <xf numFmtId="168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6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NumberFormat="1" applyFont="1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9" fontId="9" fillId="5" borderId="9" xfId="0" applyNumberFormat="1" applyFont="1" applyFill="1" applyBorder="1" applyAlignment="1" applyProtection="1">
      <alignment horizontal="center"/>
    </xf>
    <xf numFmtId="169" fontId="9" fillId="5" borderId="9" xfId="0" quotePrefix="1" applyNumberFormat="1" applyFont="1" applyFill="1" applyBorder="1" applyAlignment="1" applyProtection="1">
      <alignment horizontal="left"/>
    </xf>
    <xf numFmtId="169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166" fontId="2" fillId="6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/>
    <xf numFmtId="0" fontId="3" fillId="3" borderId="10" xfId="0" applyFont="1" applyFill="1" applyBorder="1" applyAlignment="1">
      <alignment horizontal="center"/>
    </xf>
    <xf numFmtId="165" fontId="13" fillId="5" borderId="9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 applyProtection="1">
      <alignment horizontal="center" vertical="center"/>
    </xf>
    <xf numFmtId="0" fontId="13" fillId="5" borderId="8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6" borderId="8" xfId="0" applyNumberFormat="1" applyFont="1" applyFill="1" applyBorder="1" applyAlignment="1"/>
    <xf numFmtId="166" fontId="2" fillId="3" borderId="8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0" xfId="0" quotePrefix="1" applyFont="1" applyFill="1" applyBorder="1"/>
    <xf numFmtId="167" fontId="0" fillId="0" borderId="0" xfId="0" applyNumberFormat="1"/>
    <xf numFmtId="0" fontId="14" fillId="3" borderId="1" xfId="0" applyFont="1" applyFill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7" xfId="0" applyFont="1" applyFill="1" applyBorder="1"/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 applyProtection="1">
      <alignment horizontal="center" vertical="center"/>
    </xf>
    <xf numFmtId="0" fontId="18" fillId="5" borderId="8" xfId="0" applyNumberFormat="1" applyFont="1" applyFill="1" applyBorder="1" applyAlignment="1" applyProtection="1">
      <alignment vertical="center"/>
    </xf>
    <xf numFmtId="0" fontId="16" fillId="3" borderId="11" xfId="0" applyFont="1" applyFill="1" applyBorder="1" applyAlignment="1">
      <alignment horizontal="right"/>
    </xf>
    <xf numFmtId="166" fontId="14" fillId="6" borderId="8" xfId="0" applyNumberFormat="1" applyFont="1" applyFill="1" applyBorder="1" applyAlignment="1"/>
    <xf numFmtId="166" fontId="14" fillId="3" borderId="6" xfId="0" applyNumberFormat="1" applyFont="1" applyFill="1" applyBorder="1" applyAlignment="1"/>
    <xf numFmtId="0" fontId="14" fillId="3" borderId="5" xfId="0" applyNumberFormat="1" applyFont="1" applyFill="1" applyBorder="1" applyAlignment="1"/>
    <xf numFmtId="165" fontId="18" fillId="5" borderId="5" xfId="0" applyNumberFormat="1" applyFont="1" applyFill="1" applyBorder="1" applyAlignment="1" applyProtection="1"/>
    <xf numFmtId="167" fontId="15" fillId="0" borderId="0" xfId="0" applyNumberFormat="1" applyFont="1"/>
    <xf numFmtId="0" fontId="16" fillId="3" borderId="10" xfId="0" applyFont="1" applyFill="1" applyBorder="1" applyAlignment="1">
      <alignment horizontal="right"/>
    </xf>
    <xf numFmtId="165" fontId="18" fillId="5" borderId="9" xfId="0" applyNumberFormat="1" applyFont="1" applyFill="1" applyBorder="1" applyAlignment="1" applyProtection="1"/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166" fontId="14" fillId="6" borderId="6" xfId="0" applyNumberFormat="1" applyFont="1" applyFill="1" applyBorder="1" applyAlignment="1">
      <alignment horizontal="right"/>
    </xf>
    <xf numFmtId="166" fontId="14" fillId="3" borderId="6" xfId="0" applyNumberFormat="1" applyFont="1" applyFill="1" applyBorder="1" applyAlignment="1">
      <alignment horizontal="right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/>
  <cols>
    <col min="1" max="1" width="3.140625" style="11" customWidth="1"/>
    <col min="2" max="2" width="4.28515625" style="11" customWidth="1"/>
    <col min="3" max="3" width="18.5703125" style="11" bestFit="1" customWidth="1"/>
    <col min="4" max="4" width="90.140625" style="11" bestFit="1" customWidth="1"/>
    <col min="5" max="5" width="3.42578125" style="11" customWidth="1"/>
    <col min="6" max="6" width="4.28515625" style="11" customWidth="1"/>
    <col min="7" max="16384" width="8" style="11"/>
  </cols>
  <sheetData>
    <row r="1" spans="1:22" ht="13.5" thickBot="1">
      <c r="B1" s="12" t="str">
        <f>_xll.qlxlVersion(TRUE,Trigger)</f>
        <v>QuantLibXL 1.2.0 - MS VC++ 9.0 - Multithreaded Dynamic Runtime library - Release Configuration - Jan 18 2013 12:11:06</v>
      </c>
    </row>
    <row r="2" spans="1:22" s="9" customFormat="1" ht="15.75">
      <c r="A2" s="13"/>
      <c r="B2" s="73" t="s">
        <v>13</v>
      </c>
      <c r="C2" s="74"/>
      <c r="D2" s="74"/>
      <c r="E2" s="75"/>
    </row>
    <row r="3" spans="1:22" s="9" customFormat="1" ht="12.75">
      <c r="A3" s="13"/>
      <c r="B3" s="17"/>
      <c r="C3" s="14"/>
      <c r="D3" s="14"/>
      <c r="E3" s="18"/>
    </row>
    <row r="4" spans="1:22" s="9" customFormat="1" ht="12.75">
      <c r="A4" s="13"/>
      <c r="B4" s="17"/>
      <c r="C4" s="27" t="s">
        <v>14</v>
      </c>
      <c r="D4" s="28"/>
      <c r="E4" s="19"/>
    </row>
    <row r="5" spans="1:22" s="9" customFormat="1" ht="12.75">
      <c r="A5" s="13"/>
      <c r="B5" s="17"/>
      <c r="C5" s="27" t="s">
        <v>12</v>
      </c>
      <c r="D5" s="28" t="b">
        <v>1</v>
      </c>
      <c r="E5" s="19"/>
    </row>
    <row r="6" spans="1:22" s="9" customFormat="1" ht="12.75">
      <c r="A6" s="13"/>
      <c r="B6" s="17"/>
      <c r="C6" s="27" t="s">
        <v>20</v>
      </c>
      <c r="D6" s="28" t="b">
        <v>0</v>
      </c>
      <c r="E6" s="19"/>
    </row>
    <row r="7" spans="1:22" s="9" customFormat="1" ht="12.75">
      <c r="A7" s="13"/>
      <c r="B7" s="17"/>
      <c r="C7" s="27" t="s">
        <v>17</v>
      </c>
      <c r="D7" s="28" t="b">
        <v>1</v>
      </c>
      <c r="E7" s="19"/>
    </row>
    <row r="8" spans="1:22" s="9" customFormat="1" ht="12.75">
      <c r="A8" s="13"/>
      <c r="B8" s="17"/>
      <c r="C8" s="27" t="s">
        <v>18</v>
      </c>
      <c r="D8" s="29" t="str">
        <f>[1]!qlSerializationPath(Trigger)</f>
        <v>\\srv0001\risorse\WorkGroup\IMI_Workbooks\Production\QLXL_R01030x\Data\XML\020_YieldCurveBootstrap\020_RateHelpers\</v>
      </c>
      <c r="E8" s="19"/>
    </row>
    <row r="9" spans="1:22" s="9" customFormat="1" ht="12.75">
      <c r="A9" s="13"/>
      <c r="B9" s="17"/>
      <c r="C9" s="27" t="s">
        <v>21</v>
      </c>
      <c r="D9" s="30" t="b">
        <v>1</v>
      </c>
      <c r="E9" s="19"/>
    </row>
    <row r="10" spans="1:22" s="9" customFormat="1" ht="13.5" thickBot="1">
      <c r="A10" s="13"/>
      <c r="B10" s="20"/>
      <c r="C10" s="21"/>
      <c r="D10" s="21"/>
      <c r="E10" s="22"/>
    </row>
    <row r="11" spans="1:22" ht="12" thickBot="1"/>
    <row r="12" spans="1:22" ht="15.75">
      <c r="B12" s="73" t="s">
        <v>23</v>
      </c>
      <c r="C12" s="74"/>
      <c r="D12" s="74"/>
      <c r="E12" s="75"/>
      <c r="V12" s="11" t="s">
        <v>22</v>
      </c>
    </row>
    <row r="13" spans="1:22" ht="12.75">
      <c r="B13" s="23"/>
      <c r="C13" s="10"/>
      <c r="D13" s="10"/>
      <c r="E13" s="24"/>
    </row>
    <row r="14" spans="1:22" ht="12.75">
      <c r="B14" s="23"/>
      <c r="C14" s="31" t="s">
        <v>0</v>
      </c>
      <c r="D14" s="28" t="s">
        <v>33</v>
      </c>
      <c r="E14" s="24"/>
      <c r="V14" s="11" t="s">
        <v>22</v>
      </c>
    </row>
    <row r="15" spans="1:22" ht="12.75">
      <c r="B15" s="23"/>
      <c r="C15" s="31" t="s">
        <v>26</v>
      </c>
      <c r="D15" s="28" t="s">
        <v>34</v>
      </c>
      <c r="E15" s="24"/>
    </row>
    <row r="16" spans="1:22" ht="12.75">
      <c r="B16" s="23"/>
      <c r="C16" s="31" t="s">
        <v>19</v>
      </c>
      <c r="D16" s="30" t="s">
        <v>16</v>
      </c>
      <c r="E16" s="24"/>
    </row>
    <row r="17" spans="2:5" ht="13.5" thickBot="1">
      <c r="B17" s="25"/>
      <c r="C17" s="26"/>
      <c r="D17" s="26"/>
      <c r="E17" s="8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9"/>
  <sheetViews>
    <sheetView workbookViewId="0">
      <selection activeCell="F2" sqref="F2"/>
    </sheetView>
  </sheetViews>
  <sheetFormatPr defaultRowHeight="12.75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>
      <c r="A1" s="1"/>
      <c r="B1" s="2"/>
      <c r="C1" s="46" t="s">
        <v>32</v>
      </c>
      <c r="D1" s="41" t="s">
        <v>5</v>
      </c>
      <c r="E1" s="42" t="str">
        <f>Currency&amp;"_YC"&amp;$D$1&amp;C1&amp;"RH"</f>
        <v>GBP_YC3M-MxRH</v>
      </c>
      <c r="F1" s="40"/>
      <c r="G1" s="40"/>
      <c r="H1" s="16"/>
    </row>
    <row r="2" spans="1:10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GBP_YC3M-MxRH_Deposits.xml</v>
      </c>
      <c r="F2" s="38">
        <f>IF(Serialize,_xll.ohObjectSave(F3:F8,SerializationPath&amp;E2,FileOverwrite,Serialize),"---")</f>
        <v>6</v>
      </c>
      <c r="G2" s="39" t="str">
        <f>_xll.ohRangeRetrieveError(F2)</f>
        <v/>
      </c>
      <c r="H2" s="16"/>
    </row>
    <row r="3" spans="1:10">
      <c r="A3" s="3"/>
      <c r="B3" s="34" t="s">
        <v>25</v>
      </c>
      <c r="C3" s="33" t="str">
        <f t="shared" ref="C3:C8" si="0">PROPER(Currency)&amp;FamilyName&amp;$B3</f>
        <v>GbpLiborSW</v>
      </c>
      <c r="D3" s="32" t="str">
        <f t="shared" ref="D3:D8" si="1">Currency&amp;B3&amp;"D_SYNTH"&amp;$D$1&amp;QuoteSuffix</f>
        <v>GBPSWD_SYNTH3M_Quote</v>
      </c>
      <c r="E3" s="15" t="str">
        <f t="shared" ref="E3:E8" si="2">$E$1&amp;"_"&amp;$B3&amp;"D"</f>
        <v>GBP_YC3M-MxRH_SWD</v>
      </c>
      <c r="F3" s="7" t="str">
        <f>_xll.qlDepositRateHelper(E3,D3,C3,Permanent,Trigger,ObjectOverwrite)</f>
        <v>GBP_YC3M-MxRH_SWD#0000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>
      <c r="A4" s="3"/>
      <c r="B4" s="34" t="s">
        <v>1</v>
      </c>
      <c r="C4" s="33" t="str">
        <f t="shared" si="0"/>
        <v>GbpLibor2W</v>
      </c>
      <c r="D4" s="32" t="str">
        <f t="shared" si="1"/>
        <v>GBP2WD_SYNTH3M_Quote</v>
      </c>
      <c r="E4" s="15" t="str">
        <f t="shared" si="2"/>
        <v>GBP_YC3M-MxRH_2WD</v>
      </c>
      <c r="F4" s="7" t="str">
        <f>_xll.qlDepositRateHelper(E4,D4,C4,Permanent,Trigger,ObjectOverwrite)</f>
        <v>GBP_YC3M-MxRH_2WD#0000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>
      <c r="A5" s="3"/>
      <c r="B5" s="34" t="s">
        <v>2</v>
      </c>
      <c r="C5" s="33" t="str">
        <f t="shared" si="0"/>
        <v>GbpLibor3W</v>
      </c>
      <c r="D5" s="32" t="str">
        <f t="shared" si="1"/>
        <v>GBP3WD_SYNTH3M_Quote</v>
      </c>
      <c r="E5" s="15" t="str">
        <f t="shared" si="2"/>
        <v>GBP_YC3M-MxRH_3WD</v>
      </c>
      <c r="F5" s="7" t="str">
        <f>_xll.qlDepositRateHelper(E5,D5,C5,Permanent,Trigger,ObjectOverwrite)</f>
        <v>GBP_YC3M-MxRH_3WD#0000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>
      <c r="A6" s="3"/>
      <c r="B6" s="34" t="s">
        <v>3</v>
      </c>
      <c r="C6" s="33" t="str">
        <f t="shared" si="0"/>
        <v>GbpLibor1M</v>
      </c>
      <c r="D6" s="32" t="str">
        <f t="shared" si="1"/>
        <v>GBP1MD_SYNTH3M_Quote</v>
      </c>
      <c r="E6" s="15" t="str">
        <f t="shared" si="2"/>
        <v>GBP_YC3M-MxRH_1MD</v>
      </c>
      <c r="F6" s="7" t="str">
        <f>_xll.qlDepositRateHelper(E6,D6,C6,Permanent,Trigger,ObjectOverwrite)</f>
        <v>GBP_YC3M-MxRH_1MD#0000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>
      <c r="A7" s="3"/>
      <c r="B7" s="34" t="s">
        <v>4</v>
      </c>
      <c r="C7" s="33" t="str">
        <f t="shared" si="0"/>
        <v>GbpLibor2M</v>
      </c>
      <c r="D7" s="32" t="str">
        <f t="shared" si="1"/>
        <v>GBP2MD_SYNTH3M_Quote</v>
      </c>
      <c r="E7" s="15" t="str">
        <f t="shared" si="2"/>
        <v>GBP_YC3M-MxRH_2MD</v>
      </c>
      <c r="F7" s="7" t="str">
        <f>_xll.qlDepositRateHelper(E7,D7,C7,Permanent,Trigger,ObjectOverwrite)</f>
        <v>GBP_YC3M-MxRH_2MD#0000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>
      <c r="A8" s="3"/>
      <c r="B8" s="34" t="s">
        <v>5</v>
      </c>
      <c r="C8" s="33" t="str">
        <f t="shared" si="0"/>
        <v>GbpLibor3M</v>
      </c>
      <c r="D8" s="32" t="str">
        <f t="shared" si="1"/>
        <v>GBP3MD_SYNTH3M_Quote</v>
      </c>
      <c r="E8" s="15" t="str">
        <f t="shared" si="2"/>
        <v>GBP_YC3M-MxRH_3MD</v>
      </c>
      <c r="F8" s="7" t="str">
        <f>_xll.qlDepositRateHelper(E8,D8,C8,Permanent,Trigger,ObjectOverwrite)</f>
        <v>GBP_YC3M-MxRH_3MD#0000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 ht="13.5" thickBot="1">
      <c r="A9" s="4"/>
      <c r="B9" s="5"/>
      <c r="C9" s="5"/>
      <c r="D9" s="5"/>
      <c r="E9" s="5"/>
      <c r="F9" s="5"/>
      <c r="G9" s="5"/>
      <c r="H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12"/>
  <sheetViews>
    <sheetView workbookViewId="0">
      <selection activeCell="F2" sqref="F2"/>
    </sheetView>
  </sheetViews>
  <sheetFormatPr defaultRowHeight="12.75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>
      <c r="A1" s="1"/>
      <c r="B1" s="2"/>
      <c r="C1" s="46" t="s">
        <v>32</v>
      </c>
      <c r="D1" s="41" t="s">
        <v>8</v>
      </c>
      <c r="E1" s="42" t="str">
        <f>Currency&amp;"_YC"&amp;$D$1&amp;C1&amp;"RH"</f>
        <v>GBP_YC6M-MxRH</v>
      </c>
      <c r="F1" s="40"/>
      <c r="G1" s="40"/>
      <c r="H1" s="16"/>
    </row>
    <row r="2" spans="1:10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GBP_YC6M-MxRH_Deposits.xml</v>
      </c>
      <c r="F2" s="38">
        <f>IF(Serialize,_xll.ohObjectSave(F3:F11,SerializationPath&amp;E2,FileOverwrite,Serialize),"---")</f>
        <v>9</v>
      </c>
      <c r="G2" s="39" t="str">
        <f>_xll.ohRangeRetrieveError(F2)</f>
        <v/>
      </c>
      <c r="H2" s="16"/>
    </row>
    <row r="3" spans="1:10">
      <c r="A3" s="3"/>
      <c r="B3" s="34" t="s">
        <v>25</v>
      </c>
      <c r="C3" s="33" t="str">
        <f t="shared" ref="C3:C11" si="0">PROPER(Currency)&amp;FamilyName&amp;$B3</f>
        <v>GbpLiborSW</v>
      </c>
      <c r="D3" s="32" t="str">
        <f t="shared" ref="D3:D11" si="1">Currency&amp;B3&amp;"D_SYNTH"&amp;$D$1&amp;QuoteSuffix</f>
        <v>GBPSWD_SYNTH6M_Quote</v>
      </c>
      <c r="E3" s="15" t="str">
        <f t="shared" ref="E3:E11" si="2">$E$1&amp;"_"&amp;$B3&amp;"D"</f>
        <v>GBP_YC6M-MxRH_SWD</v>
      </c>
      <c r="F3" s="7" t="str">
        <f>_xll.qlDepositRateHelper(E3,D3,C3,Permanent,Trigger,ObjectOverwrite)</f>
        <v>GBP_YC6M-MxRH_SWD#0000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>
      <c r="A4" s="3"/>
      <c r="B4" s="34" t="s">
        <v>1</v>
      </c>
      <c r="C4" s="33" t="str">
        <f t="shared" si="0"/>
        <v>GbpLibor2W</v>
      </c>
      <c r="D4" s="32" t="str">
        <f t="shared" si="1"/>
        <v>GBP2WD_SYNTH6M_Quote</v>
      </c>
      <c r="E4" s="15" t="str">
        <f t="shared" si="2"/>
        <v>GBP_YC6M-MxRH_2WD</v>
      </c>
      <c r="F4" s="7" t="str">
        <f>_xll.qlDepositRateHelper(E4,D4,C4,Permanent,Trigger,ObjectOverwrite)</f>
        <v>GBP_YC6M-MxRH_2WD#0000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>
      <c r="A5" s="3"/>
      <c r="B5" s="34" t="s">
        <v>2</v>
      </c>
      <c r="C5" s="33" t="str">
        <f t="shared" si="0"/>
        <v>GbpLibor3W</v>
      </c>
      <c r="D5" s="32" t="str">
        <f t="shared" si="1"/>
        <v>GBP3WD_SYNTH6M_Quote</v>
      </c>
      <c r="E5" s="15" t="str">
        <f t="shared" si="2"/>
        <v>GBP_YC6M-MxRH_3WD</v>
      </c>
      <c r="F5" s="7" t="str">
        <f>_xll.qlDepositRateHelper(E5,D5,C5,Permanent,Trigger,ObjectOverwrite)</f>
        <v>GBP_YC6M-MxRH_3WD#0000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>
      <c r="A6" s="3"/>
      <c r="B6" s="34" t="s">
        <v>3</v>
      </c>
      <c r="C6" s="33" t="str">
        <f t="shared" si="0"/>
        <v>GbpLibor1M</v>
      </c>
      <c r="D6" s="32" t="str">
        <f t="shared" si="1"/>
        <v>GBP1MD_SYNTH6M_Quote</v>
      </c>
      <c r="E6" s="15" t="str">
        <f t="shared" si="2"/>
        <v>GBP_YC6M-MxRH_1MD</v>
      </c>
      <c r="F6" s="7" t="str">
        <f>_xll.qlDepositRateHelper(E6,D6,C6,Permanent,Trigger,ObjectOverwrite)</f>
        <v>GBP_YC6M-MxRH_1MD#0000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>
      <c r="A7" s="3"/>
      <c r="B7" s="34" t="s">
        <v>4</v>
      </c>
      <c r="C7" s="33" t="str">
        <f t="shared" si="0"/>
        <v>GbpLibor2M</v>
      </c>
      <c r="D7" s="32" t="str">
        <f t="shared" si="1"/>
        <v>GBP2MD_SYNTH6M_Quote</v>
      </c>
      <c r="E7" s="15" t="str">
        <f t="shared" si="2"/>
        <v>GBP_YC6M-MxRH_2MD</v>
      </c>
      <c r="F7" s="7" t="str">
        <f>_xll.qlDepositRateHelper(E7,D7,C7,Permanent,Trigger,ObjectOverwrite)</f>
        <v>GBP_YC6M-MxRH_2MD#0000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>
      <c r="A8" s="3"/>
      <c r="B8" s="34" t="s">
        <v>5</v>
      </c>
      <c r="C8" s="33" t="str">
        <f t="shared" si="0"/>
        <v>GbpLibor3M</v>
      </c>
      <c r="D8" s="32" t="str">
        <f t="shared" si="1"/>
        <v>GBP3MD_SYNTH6M_Quote</v>
      </c>
      <c r="E8" s="15" t="str">
        <f t="shared" si="2"/>
        <v>GBP_YC6M-MxRH_3MD</v>
      </c>
      <c r="F8" s="7" t="str">
        <f>_xll.qlDepositRateHelper(E8,D8,C8,Permanent,Trigger,ObjectOverwrite)</f>
        <v>GBP_YC6M-MxRH_3MD#0000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>
      <c r="A9" s="3"/>
      <c r="B9" s="34" t="s">
        <v>6</v>
      </c>
      <c r="C9" s="33" t="str">
        <f t="shared" si="0"/>
        <v>GbpLibor4M</v>
      </c>
      <c r="D9" s="32" t="str">
        <f t="shared" si="1"/>
        <v>GBP4MD_SYNTH6M_Quote</v>
      </c>
      <c r="E9" s="15" t="str">
        <f t="shared" si="2"/>
        <v>GBP_YC6M-MxRH_4MD</v>
      </c>
      <c r="F9" s="7" t="str">
        <f>_xll.qlDepositRateHelper(E9,D9,C9,Permanent,Trigger,ObjectOverwrite)</f>
        <v>GBP_YC6M-MxRH_4MD#0000</v>
      </c>
      <c r="G9" s="35" t="str">
        <f>_xll.ohRangeRetrieveError(F9)</f>
        <v/>
      </c>
      <c r="H9" s="16"/>
      <c r="J9" s="47">
        <f>_xll.qlRateHelperEarliestDate(F9)</f>
        <v>41485</v>
      </c>
    </row>
    <row r="10" spans="1:10">
      <c r="A10" s="3"/>
      <c r="B10" s="34" t="s">
        <v>7</v>
      </c>
      <c r="C10" s="33" t="str">
        <f t="shared" si="0"/>
        <v>GbpLibor5M</v>
      </c>
      <c r="D10" s="32" t="str">
        <f t="shared" si="1"/>
        <v>GBP5MD_SYNTH6M_Quote</v>
      </c>
      <c r="E10" s="15" t="str">
        <f t="shared" si="2"/>
        <v>GBP_YC6M-MxRH_5MD</v>
      </c>
      <c r="F10" s="7" t="str">
        <f>_xll.qlDepositRateHelper(E10,D10,C10,Permanent,Trigger,ObjectOverwrite)</f>
        <v>GBP_YC6M-MxRH_5MD#0000</v>
      </c>
      <c r="G10" s="35" t="str">
        <f>_xll.ohRangeRetrieveError(F10)</f>
        <v/>
      </c>
      <c r="H10" s="16"/>
      <c r="J10" s="47">
        <f>_xll.qlRateHelperEarliestDate(F10)</f>
        <v>41485</v>
      </c>
    </row>
    <row r="11" spans="1:10">
      <c r="A11" s="3"/>
      <c r="B11" s="34" t="s">
        <v>8</v>
      </c>
      <c r="C11" s="33" t="str">
        <f t="shared" si="0"/>
        <v>GbpLibor6M</v>
      </c>
      <c r="D11" s="32" t="str">
        <f t="shared" si="1"/>
        <v>GBP6MD_SYNTH6M_Quote</v>
      </c>
      <c r="E11" s="15" t="str">
        <f t="shared" si="2"/>
        <v>GBP_YC6M-MxRH_6MD</v>
      </c>
      <c r="F11" s="7" t="str">
        <f>_xll.qlDepositRateHelper(E11,D11,C11,Permanent,Trigger,ObjectOverwrite)</f>
        <v>GBP_YC6M-MxRH_6MD#0000</v>
      </c>
      <c r="G11" s="35" t="str">
        <f>_xll.ohRangeRetrieveError(F11)</f>
        <v/>
      </c>
      <c r="H11" s="16"/>
      <c r="J11" s="47">
        <f>_xll.qlRateHelperEarliestDate(F11)</f>
        <v>41485</v>
      </c>
    </row>
    <row r="12" spans="1:10" ht="13.5" thickBot="1">
      <c r="A12" s="4"/>
      <c r="B12" s="5"/>
      <c r="C12" s="5"/>
      <c r="D12" s="5"/>
      <c r="E12" s="5"/>
      <c r="F12" s="5"/>
      <c r="G12" s="5"/>
      <c r="H12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8"/>
  <sheetViews>
    <sheetView workbookViewId="0">
      <selection activeCell="F2" sqref="F2"/>
    </sheetView>
  </sheetViews>
  <sheetFormatPr defaultRowHeight="12.75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4.7109375" bestFit="1" customWidth="1"/>
    <col min="6" max="6" width="23.2851562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>
      <c r="A1" s="1"/>
      <c r="B1" s="2"/>
      <c r="C1" s="46" t="s">
        <v>32</v>
      </c>
      <c r="D1" s="41" t="s">
        <v>10</v>
      </c>
      <c r="E1" s="42" t="str">
        <f>Currency&amp;"_YC"&amp;$D$1&amp;C1&amp;"RH"</f>
        <v>GBP_YC1Y-MxRH</v>
      </c>
      <c r="F1" s="40"/>
      <c r="G1" s="40"/>
      <c r="H1" s="16"/>
    </row>
    <row r="2" spans="1:10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GBP_YC1Y-MxRH_Deposits.xml</v>
      </c>
      <c r="F2" s="38">
        <f>IF(Serialize,_xll.ohObjectSave(F3:F17,SerializationPath&amp;E2,FileOverwrite,Serialize),"---")</f>
        <v>15</v>
      </c>
      <c r="G2" s="39" t="str">
        <f>_xll.ohRangeRetrieveError(F2)</f>
        <v/>
      </c>
      <c r="H2" s="16"/>
    </row>
    <row r="3" spans="1:10">
      <c r="A3" s="3"/>
      <c r="B3" s="34" t="s">
        <v>25</v>
      </c>
      <c r="C3" s="33" t="str">
        <f t="shared" ref="C3:C17" si="0">PROPER(Currency)&amp;FamilyName&amp;$B3</f>
        <v>GbpLiborSW</v>
      </c>
      <c r="D3" s="32" t="str">
        <f t="shared" ref="D3:D17" si="1">Currency&amp;B3&amp;"D_SYNTH"&amp;$D$1&amp;QuoteSuffix</f>
        <v>GBPSWD_SYNTH1Y_Quote</v>
      </c>
      <c r="E3" s="15" t="str">
        <f t="shared" ref="E3:E17" si="2">$E$1&amp;"_"&amp;$B3&amp;"D"</f>
        <v>GBP_YC1Y-MxRH_SWD</v>
      </c>
      <c r="F3" s="7" t="str">
        <f>_xll.qlDepositRateHelper(E3,D3,C3,Permanent,Trigger,ObjectOverwrite)</f>
        <v>GBP_YC1Y-MxRH_SWD#0000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>
      <c r="A4" s="3"/>
      <c r="B4" s="34" t="s">
        <v>1</v>
      </c>
      <c r="C4" s="33" t="str">
        <f t="shared" si="0"/>
        <v>GbpLibor2W</v>
      </c>
      <c r="D4" s="32" t="str">
        <f t="shared" si="1"/>
        <v>GBP2WD_SYNTH1Y_Quote</v>
      </c>
      <c r="E4" s="15" t="str">
        <f t="shared" si="2"/>
        <v>GBP_YC1Y-MxRH_2WD</v>
      </c>
      <c r="F4" s="7" t="str">
        <f>_xll.qlDepositRateHelper(E4,D4,C4,Permanent,Trigger,ObjectOverwrite)</f>
        <v>GBP_YC1Y-MxRH_2WD#0000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>
      <c r="A5" s="3"/>
      <c r="B5" s="34" t="s">
        <v>2</v>
      </c>
      <c r="C5" s="33" t="str">
        <f t="shared" si="0"/>
        <v>GbpLibor3W</v>
      </c>
      <c r="D5" s="32" t="str">
        <f t="shared" si="1"/>
        <v>GBP3WD_SYNTH1Y_Quote</v>
      </c>
      <c r="E5" s="15" t="str">
        <f t="shared" si="2"/>
        <v>GBP_YC1Y-MxRH_3WD</v>
      </c>
      <c r="F5" s="7" t="str">
        <f>_xll.qlDepositRateHelper(E5,D5,C5,Permanent,Trigger,ObjectOverwrite)</f>
        <v>GBP_YC1Y-MxRH_3WD#0000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>
      <c r="A6" s="3"/>
      <c r="B6" s="34" t="s">
        <v>3</v>
      </c>
      <c r="C6" s="33" t="str">
        <f t="shared" si="0"/>
        <v>GbpLibor1M</v>
      </c>
      <c r="D6" s="32" t="str">
        <f t="shared" si="1"/>
        <v>GBP1MD_SYNTH1Y_Quote</v>
      </c>
      <c r="E6" s="15" t="str">
        <f t="shared" si="2"/>
        <v>GBP_YC1Y-MxRH_1MD</v>
      </c>
      <c r="F6" s="7" t="str">
        <f>_xll.qlDepositRateHelper(E6,D6,C6,Permanent,Trigger,ObjectOverwrite)</f>
        <v>GBP_YC1Y-MxRH_1MD#0000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>
      <c r="A7" s="3"/>
      <c r="B7" s="34" t="s">
        <v>4</v>
      </c>
      <c r="C7" s="33" t="str">
        <f t="shared" si="0"/>
        <v>GbpLibor2M</v>
      </c>
      <c r="D7" s="32" t="str">
        <f t="shared" si="1"/>
        <v>GBP2MD_SYNTH1Y_Quote</v>
      </c>
      <c r="E7" s="15" t="str">
        <f t="shared" si="2"/>
        <v>GBP_YC1Y-MxRH_2MD</v>
      </c>
      <c r="F7" s="7" t="str">
        <f>_xll.qlDepositRateHelper(E7,D7,C7,Permanent,Trigger,ObjectOverwrite)</f>
        <v>GBP_YC1Y-MxRH_2MD#0000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>
      <c r="A8" s="3"/>
      <c r="B8" s="34" t="s">
        <v>5</v>
      </c>
      <c r="C8" s="33" t="str">
        <f t="shared" si="0"/>
        <v>GbpLibor3M</v>
      </c>
      <c r="D8" s="32" t="str">
        <f t="shared" si="1"/>
        <v>GBP3MD_SYNTH1Y_Quote</v>
      </c>
      <c r="E8" s="15" t="str">
        <f t="shared" si="2"/>
        <v>GBP_YC1Y-MxRH_3MD</v>
      </c>
      <c r="F8" s="7" t="str">
        <f>_xll.qlDepositRateHelper(E8,D8,C8,Permanent,Trigger,ObjectOverwrite)</f>
        <v>GBP_YC1Y-MxRH_3MD#0000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>
      <c r="A9" s="3"/>
      <c r="B9" s="34" t="s">
        <v>6</v>
      </c>
      <c r="C9" s="33" t="str">
        <f t="shared" si="0"/>
        <v>GbpLibor4M</v>
      </c>
      <c r="D9" s="32" t="str">
        <f t="shared" si="1"/>
        <v>GBP4MD_SYNTH1Y_Quote</v>
      </c>
      <c r="E9" s="15" t="str">
        <f t="shared" si="2"/>
        <v>GBP_YC1Y-MxRH_4MD</v>
      </c>
      <c r="F9" s="7" t="str">
        <f>_xll.qlDepositRateHelper(E9,D9,C9,Permanent,Trigger,ObjectOverwrite)</f>
        <v>GBP_YC1Y-MxRH_4MD#0000</v>
      </c>
      <c r="G9" s="35" t="str">
        <f>_xll.ohRangeRetrieveError(F9)</f>
        <v/>
      </c>
      <c r="H9" s="16"/>
      <c r="J9" s="47">
        <f>_xll.qlRateHelperEarliestDate(F9)</f>
        <v>41485</v>
      </c>
    </row>
    <row r="10" spans="1:10">
      <c r="A10" s="3"/>
      <c r="B10" s="34" t="s">
        <v>7</v>
      </c>
      <c r="C10" s="33" t="str">
        <f t="shared" si="0"/>
        <v>GbpLibor5M</v>
      </c>
      <c r="D10" s="32" t="str">
        <f t="shared" si="1"/>
        <v>GBP5MD_SYNTH1Y_Quote</v>
      </c>
      <c r="E10" s="15" t="str">
        <f t="shared" si="2"/>
        <v>GBP_YC1Y-MxRH_5MD</v>
      </c>
      <c r="F10" s="7" t="str">
        <f>_xll.qlDepositRateHelper(E10,D10,C10,Permanent,Trigger,ObjectOverwrite)</f>
        <v>GBP_YC1Y-MxRH_5MD#0000</v>
      </c>
      <c r="G10" s="35" t="str">
        <f>_xll.ohRangeRetrieveError(F10)</f>
        <v/>
      </c>
      <c r="H10" s="16"/>
      <c r="J10" s="47">
        <f>_xll.qlRateHelperEarliestDate(F10)</f>
        <v>41485</v>
      </c>
    </row>
    <row r="11" spans="1:10">
      <c r="A11" s="3"/>
      <c r="B11" s="34" t="s">
        <v>8</v>
      </c>
      <c r="C11" s="33" t="str">
        <f t="shared" si="0"/>
        <v>GbpLibor6M</v>
      </c>
      <c r="D11" s="32" t="str">
        <f t="shared" si="1"/>
        <v>GBP6MD_SYNTH1Y_Quote</v>
      </c>
      <c r="E11" s="15" t="str">
        <f t="shared" si="2"/>
        <v>GBP_YC1Y-MxRH_6MD</v>
      </c>
      <c r="F11" s="7" t="str">
        <f>_xll.qlDepositRateHelper(E11,D11,C11,Permanent,Trigger,ObjectOverwrite)</f>
        <v>GBP_YC1Y-MxRH_6MD#0000</v>
      </c>
      <c r="G11" s="35" t="str">
        <f>_xll.ohRangeRetrieveError(F11)</f>
        <v/>
      </c>
      <c r="H11" s="16"/>
      <c r="J11" s="47">
        <f>_xll.qlRateHelperEarliestDate(F11)</f>
        <v>41485</v>
      </c>
    </row>
    <row r="12" spans="1:10">
      <c r="A12" s="3"/>
      <c r="B12" s="34" t="s">
        <v>27</v>
      </c>
      <c r="C12" s="33" t="str">
        <f t="shared" si="0"/>
        <v>GbpLibor7M</v>
      </c>
      <c r="D12" s="32" t="str">
        <f t="shared" si="1"/>
        <v>GBP7MD_SYNTH1Y_Quote</v>
      </c>
      <c r="E12" s="15" t="str">
        <f t="shared" si="2"/>
        <v>GBP_YC1Y-MxRH_7MD</v>
      </c>
      <c r="F12" s="7" t="str">
        <f>_xll.qlDepositRateHelper(E12,D12,C12,Permanent,Trigger,ObjectOverwrite)</f>
        <v>GBP_YC1Y-MxRH_7MD#0000</v>
      </c>
      <c r="G12" s="35" t="str">
        <f>_xll.ohRangeRetrieveError(F12)</f>
        <v/>
      </c>
      <c r="H12" s="16"/>
      <c r="J12" s="47">
        <f>_xll.qlRateHelperEarliestDate(F12)</f>
        <v>41485</v>
      </c>
    </row>
    <row r="13" spans="1:10">
      <c r="A13" s="3"/>
      <c r="B13" s="34" t="s">
        <v>28</v>
      </c>
      <c r="C13" s="33" t="str">
        <f t="shared" si="0"/>
        <v>GbpLibor8M</v>
      </c>
      <c r="D13" s="32" t="str">
        <f t="shared" si="1"/>
        <v>GBP8MD_SYNTH1Y_Quote</v>
      </c>
      <c r="E13" s="15" t="str">
        <f t="shared" si="2"/>
        <v>GBP_YC1Y-MxRH_8MD</v>
      </c>
      <c r="F13" s="7" t="str">
        <f>_xll.qlDepositRateHelper(E13,D13,C13,Permanent,Trigger,ObjectOverwrite)</f>
        <v>GBP_YC1Y-MxRH_8MD#0000</v>
      </c>
      <c r="G13" s="35" t="str">
        <f>_xll.ohRangeRetrieveError(F13)</f>
        <v/>
      </c>
      <c r="H13" s="16"/>
      <c r="J13" s="47">
        <f>_xll.qlRateHelperEarliestDate(F13)</f>
        <v>41485</v>
      </c>
    </row>
    <row r="14" spans="1:10">
      <c r="A14" s="3"/>
      <c r="B14" s="34" t="s">
        <v>9</v>
      </c>
      <c r="C14" s="33" t="str">
        <f t="shared" si="0"/>
        <v>GbpLibor9M</v>
      </c>
      <c r="D14" s="32" t="str">
        <f t="shared" si="1"/>
        <v>GBP9MD_SYNTH1Y_Quote</v>
      </c>
      <c r="E14" s="15" t="str">
        <f t="shared" si="2"/>
        <v>GBP_YC1Y-MxRH_9MD</v>
      </c>
      <c r="F14" s="7" t="str">
        <f>_xll.qlDepositRateHelper(E14,D14,C14,Permanent,Trigger,ObjectOverwrite)</f>
        <v>GBP_YC1Y-MxRH_9MD#0000</v>
      </c>
      <c r="G14" s="35" t="str">
        <f>_xll.ohRangeRetrieveError(F14)</f>
        <v/>
      </c>
      <c r="H14" s="16"/>
      <c r="J14" s="47">
        <f>_xll.qlRateHelperEarliestDate(F14)</f>
        <v>41485</v>
      </c>
    </row>
    <row r="15" spans="1:10">
      <c r="A15" s="3"/>
      <c r="B15" s="34" t="s">
        <v>29</v>
      </c>
      <c r="C15" s="33" t="str">
        <f t="shared" si="0"/>
        <v>GbpLibor10M</v>
      </c>
      <c r="D15" s="32" t="str">
        <f t="shared" si="1"/>
        <v>GBP10MD_SYNTH1Y_Quote</v>
      </c>
      <c r="E15" s="15" t="str">
        <f t="shared" si="2"/>
        <v>GBP_YC1Y-MxRH_10MD</v>
      </c>
      <c r="F15" s="7" t="str">
        <f>_xll.qlDepositRateHelper(E15,D15,C15,Permanent,Trigger,ObjectOverwrite)</f>
        <v>GBP_YC1Y-MxRH_10MD#0000</v>
      </c>
      <c r="G15" s="35" t="str">
        <f>_xll.ohRangeRetrieveError(F15)</f>
        <v/>
      </c>
      <c r="H15" s="16"/>
      <c r="J15" s="47">
        <f>_xll.qlRateHelperEarliestDate(F15)</f>
        <v>41485</v>
      </c>
    </row>
    <row r="16" spans="1:10">
      <c r="A16" s="3"/>
      <c r="B16" s="34" t="s">
        <v>30</v>
      </c>
      <c r="C16" s="33" t="str">
        <f t="shared" si="0"/>
        <v>GbpLibor11M</v>
      </c>
      <c r="D16" s="32" t="str">
        <f t="shared" si="1"/>
        <v>GBP11MD_SYNTH1Y_Quote</v>
      </c>
      <c r="E16" s="15" t="str">
        <f t="shared" si="2"/>
        <v>GBP_YC1Y-MxRH_11MD</v>
      </c>
      <c r="F16" s="7" t="str">
        <f>_xll.qlDepositRateHelper(E16,D16,C16,Permanent,Trigger,ObjectOverwrite)</f>
        <v>GBP_YC1Y-MxRH_11MD#0000</v>
      </c>
      <c r="G16" s="35" t="str">
        <f>_xll.ohRangeRetrieveError(F16)</f>
        <v/>
      </c>
      <c r="H16" s="16"/>
      <c r="J16" s="47">
        <f>_xll.qlRateHelperEarliestDate(F16)</f>
        <v>41485</v>
      </c>
    </row>
    <row r="17" spans="1:10">
      <c r="A17" s="3"/>
      <c r="B17" s="34" t="s">
        <v>10</v>
      </c>
      <c r="C17" s="33" t="str">
        <f t="shared" si="0"/>
        <v>GbpLibor1Y</v>
      </c>
      <c r="D17" s="32" t="str">
        <f t="shared" si="1"/>
        <v>GBP1YD_SYNTH1Y_Quote</v>
      </c>
      <c r="E17" s="15" t="str">
        <f t="shared" si="2"/>
        <v>GBP_YC1Y-MxRH_1YD</v>
      </c>
      <c r="F17" s="7" t="str">
        <f>_xll.qlDepositRateHelper(E17,D17,C17,Permanent,Trigger,ObjectOverwrite)</f>
        <v>GBP_YC1Y-MxRH_1YD#0000</v>
      </c>
      <c r="G17" s="35" t="str">
        <f>_xll.ohRangeRetrieveError(F17)</f>
        <v/>
      </c>
      <c r="H17" s="16"/>
      <c r="J17" s="47">
        <f>_xll.qlRateHelperEarliestDate(F17)</f>
        <v>41485</v>
      </c>
    </row>
    <row r="18" spans="1:10" ht="13.5" thickBot="1">
      <c r="A18" s="4"/>
      <c r="B18" s="5"/>
      <c r="C18" s="5"/>
      <c r="D18" s="5"/>
      <c r="E18" s="5"/>
      <c r="F18" s="5"/>
      <c r="G18" s="5"/>
      <c r="H1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9"/>
  <sheetViews>
    <sheetView workbookViewId="0">
      <selection activeCell="F2" sqref="F2"/>
    </sheetView>
  </sheetViews>
  <sheetFormatPr defaultRowHeight="13.5"/>
  <cols>
    <col min="1" max="1" width="3" style="54" customWidth="1"/>
    <col min="2" max="2" width="4" style="54" bestFit="1" customWidth="1"/>
    <col min="3" max="3" width="12" style="54" bestFit="1" customWidth="1"/>
    <col min="4" max="4" width="28.5703125" style="54" bestFit="1" customWidth="1"/>
    <col min="5" max="5" width="26.140625" style="54" bestFit="1" customWidth="1"/>
    <col min="6" max="6" width="22.42578125" style="54" bestFit="1" customWidth="1"/>
    <col min="7" max="7" width="23.140625" style="54" customWidth="1"/>
    <col min="8" max="8" width="4.7109375" style="54" customWidth="1"/>
    <col min="9" max="9" width="9.140625" style="54"/>
    <col min="10" max="10" width="19.5703125" style="54" bestFit="1" customWidth="1"/>
    <col min="11" max="11" width="26.7109375" style="54" bestFit="1" customWidth="1"/>
    <col min="12" max="16384" width="9.140625" style="54"/>
  </cols>
  <sheetData>
    <row r="1" spans="1:10">
      <c r="A1" s="48"/>
      <c r="B1" s="49"/>
      <c r="C1" s="49"/>
      <c r="D1" s="50" t="s">
        <v>31</v>
      </c>
      <c r="E1" s="51" t="str">
        <f>Currency&amp;"_YC"&amp;$D$1&amp;"RH"</f>
        <v>GBP_YCSTDRH</v>
      </c>
      <c r="F1" s="52"/>
      <c r="G1" s="52"/>
      <c r="H1" s="53"/>
    </row>
    <row r="2" spans="1:10" ht="23.25" customHeight="1">
      <c r="A2" s="55"/>
      <c r="B2" s="56"/>
      <c r="C2" s="56" t="s">
        <v>11</v>
      </c>
      <c r="D2" s="56" t="s">
        <v>15</v>
      </c>
      <c r="E2" s="57" t="str">
        <f>$E$1&amp;"_Deposits.xml"</f>
        <v>GBP_YCSTDRH_Deposits.xml</v>
      </c>
      <c r="F2" s="58">
        <f>IF(Serialize,_xll.ohObjectSave(F3:F18,SerializationPath&amp;E2,FileOverwrite,Serialize),"---")</f>
        <v>16</v>
      </c>
      <c r="G2" s="59" t="str">
        <f>_xll.ohRangeRetrieveError(F2)</f>
        <v/>
      </c>
      <c r="H2" s="53"/>
    </row>
    <row r="3" spans="1:10">
      <c r="A3" s="55"/>
      <c r="B3" s="60" t="s">
        <v>24</v>
      </c>
      <c r="C3" s="61" t="s">
        <v>35</v>
      </c>
      <c r="D3" s="71" t="str">
        <f>Currency&amp;$B3&amp;"D"&amp;QuoteSuffix</f>
        <v>GBPOND_Quote</v>
      </c>
      <c r="E3" s="62" t="str">
        <f>$E$1&amp;"_"&amp;$B3&amp;"D"</f>
        <v>GBP_YCSTDRH_OND</v>
      </c>
      <c r="F3" s="63" t="str">
        <f>_xll.qlDepositRateHelper(E3,D3,C3,Permanent,Trigger,ObjectOverwrite)</f>
        <v>GBP_YCSTDRH_OND#0000</v>
      </c>
      <c r="G3" s="64" t="str">
        <f>_xll.ohRangeRetrieveError(F3)</f>
        <v/>
      </c>
      <c r="H3" s="53"/>
      <c r="J3" s="65">
        <f>_xll.qlRateHelperEarliestDate(F3)</f>
        <v>41485</v>
      </c>
    </row>
    <row r="4" spans="1:10">
      <c r="A4" s="55"/>
      <c r="B4" s="66" t="s">
        <v>25</v>
      </c>
      <c r="C4" s="62" t="str">
        <f t="shared" ref="C4:C18" si="0">PROPER(Currency)&amp;FamilyName&amp;$B4</f>
        <v>GbpLiborSW</v>
      </c>
      <c r="D4" s="72" t="str">
        <f t="shared" ref="D4:D18" si="1">PROPER(Currency)&amp;FamilyName&amp;B4&amp;"LastFixing"&amp;QuoteSuffix</f>
        <v>GbpLiborSWLastFixing_Quote</v>
      </c>
      <c r="E4" s="62" t="str">
        <f t="shared" ref="E4:E18" si="2">$E$1&amp;"_"&amp;$B4&amp;"D"</f>
        <v>GBP_YCSTDRH_SWD</v>
      </c>
      <c r="F4" s="63" t="str">
        <f>_xll.qlDepositRateHelper(E4,D4,C4,Permanent,Trigger,ObjectOverwrite)</f>
        <v>GBP_YCSTDRH_SWD#0000</v>
      </c>
      <c r="G4" s="67" t="str">
        <f>_xll.ohRangeRetrieveError(F4)</f>
        <v/>
      </c>
      <c r="H4" s="53"/>
      <c r="J4" s="65">
        <f>_xll.qlRateHelperEarliestDate(F4)</f>
        <v>41485</v>
      </c>
    </row>
    <row r="5" spans="1:10">
      <c r="A5" s="55"/>
      <c r="B5" s="66" t="s">
        <v>1</v>
      </c>
      <c r="C5" s="62" t="str">
        <f t="shared" si="0"/>
        <v>GbpLibor2W</v>
      </c>
      <c r="D5" s="72" t="str">
        <f t="shared" si="1"/>
        <v>GbpLibor2WLastFixing_Quote</v>
      </c>
      <c r="E5" s="62" t="str">
        <f t="shared" si="2"/>
        <v>GBP_YCSTDRH_2WD</v>
      </c>
      <c r="F5" s="63" t="str">
        <f>_xll.qlDepositRateHelper(E5,D5,C5,Permanent,Trigger,ObjectOverwrite)</f>
        <v>GBP_YCSTDRH_2WD#0000</v>
      </c>
      <c r="G5" s="67" t="str">
        <f>_xll.ohRangeRetrieveError(F5)</f>
        <v/>
      </c>
      <c r="H5" s="53"/>
      <c r="J5" s="65">
        <f>_xll.qlRateHelperEarliestDate(F5)</f>
        <v>41485</v>
      </c>
    </row>
    <row r="6" spans="1:10">
      <c r="A6" s="55"/>
      <c r="B6" s="66" t="s">
        <v>2</v>
      </c>
      <c r="C6" s="62" t="str">
        <f t="shared" si="0"/>
        <v>GbpLibor3W</v>
      </c>
      <c r="D6" s="72" t="str">
        <f t="shared" si="1"/>
        <v>GbpLibor3WLastFixing_Quote</v>
      </c>
      <c r="E6" s="62" t="str">
        <f t="shared" si="2"/>
        <v>GBP_YCSTDRH_3WD</v>
      </c>
      <c r="F6" s="63" t="str">
        <f>_xll.qlDepositRateHelper(E6,D6,C6,Permanent,Trigger,ObjectOverwrite)</f>
        <v>GBP_YCSTDRH_3WD#0000</v>
      </c>
      <c r="G6" s="67" t="str">
        <f>_xll.ohRangeRetrieveError(F6)</f>
        <v/>
      </c>
      <c r="H6" s="53"/>
      <c r="J6" s="65">
        <f>_xll.qlRateHelperEarliestDate(F6)</f>
        <v>41485</v>
      </c>
    </row>
    <row r="7" spans="1:10">
      <c r="A7" s="55"/>
      <c r="B7" s="66" t="s">
        <v>3</v>
      </c>
      <c r="C7" s="62" t="str">
        <f t="shared" si="0"/>
        <v>GbpLibor1M</v>
      </c>
      <c r="D7" s="72" t="str">
        <f t="shared" si="1"/>
        <v>GbpLibor1MLastFixing_Quote</v>
      </c>
      <c r="E7" s="62" t="str">
        <f t="shared" si="2"/>
        <v>GBP_YCSTDRH_1MD</v>
      </c>
      <c r="F7" s="63" t="str">
        <f>_xll.qlDepositRateHelper(E7,D7,C7,Permanent,Trigger,ObjectOverwrite)</f>
        <v>GBP_YCSTDRH_1MD#0000</v>
      </c>
      <c r="G7" s="67" t="str">
        <f>_xll.ohRangeRetrieveError(F7)</f>
        <v/>
      </c>
      <c r="H7" s="53"/>
      <c r="J7" s="65">
        <f>_xll.qlRateHelperEarliestDate(F7)</f>
        <v>41485</v>
      </c>
    </row>
    <row r="8" spans="1:10">
      <c r="A8" s="55"/>
      <c r="B8" s="66" t="s">
        <v>4</v>
      </c>
      <c r="C8" s="62" t="str">
        <f t="shared" si="0"/>
        <v>GbpLibor2M</v>
      </c>
      <c r="D8" s="72" t="str">
        <f t="shared" si="1"/>
        <v>GbpLibor2MLastFixing_Quote</v>
      </c>
      <c r="E8" s="62" t="str">
        <f t="shared" si="2"/>
        <v>GBP_YCSTDRH_2MD</v>
      </c>
      <c r="F8" s="63" t="str">
        <f>_xll.qlDepositRateHelper(E8,D8,C8,Permanent,Trigger,ObjectOverwrite)</f>
        <v>GBP_YCSTDRH_2MD#0000</v>
      </c>
      <c r="G8" s="67" t="str">
        <f>_xll.ohRangeRetrieveError(F8)</f>
        <v/>
      </c>
      <c r="H8" s="53"/>
      <c r="J8" s="65">
        <f>_xll.qlRateHelperEarliestDate(F8)</f>
        <v>41485</v>
      </c>
    </row>
    <row r="9" spans="1:10">
      <c r="A9" s="55"/>
      <c r="B9" s="66" t="s">
        <v>5</v>
      </c>
      <c r="C9" s="62" t="str">
        <f t="shared" si="0"/>
        <v>GbpLibor3M</v>
      </c>
      <c r="D9" s="72" t="str">
        <f t="shared" si="1"/>
        <v>GbpLibor3MLastFixing_Quote</v>
      </c>
      <c r="E9" s="62" t="str">
        <f t="shared" si="2"/>
        <v>GBP_YCSTDRH_3MD</v>
      </c>
      <c r="F9" s="63" t="str">
        <f>_xll.qlDepositRateHelper(E9,D9,C9,Permanent,Trigger,ObjectOverwrite)</f>
        <v>GBP_YCSTDRH_3MD#0000</v>
      </c>
      <c r="G9" s="67" t="str">
        <f>_xll.ohRangeRetrieveError(F9)</f>
        <v/>
      </c>
      <c r="H9" s="53"/>
      <c r="J9" s="65">
        <f>_xll.qlRateHelperEarliestDate(F9)</f>
        <v>41485</v>
      </c>
    </row>
    <row r="10" spans="1:10">
      <c r="A10" s="55"/>
      <c r="B10" s="66" t="s">
        <v>6</v>
      </c>
      <c r="C10" s="62" t="str">
        <f t="shared" si="0"/>
        <v>GbpLibor4M</v>
      </c>
      <c r="D10" s="72" t="str">
        <f t="shared" si="1"/>
        <v>GbpLibor4MLastFixing_Quote</v>
      </c>
      <c r="E10" s="62" t="str">
        <f t="shared" si="2"/>
        <v>GBP_YCSTDRH_4MD</v>
      </c>
      <c r="F10" s="63" t="str">
        <f>_xll.qlDepositRateHelper(E10,D10,C10,Permanent,Trigger,ObjectOverwrite)</f>
        <v>GBP_YCSTDRH_4MD#0000</v>
      </c>
      <c r="G10" s="67" t="str">
        <f>_xll.ohRangeRetrieveError(F10)</f>
        <v/>
      </c>
      <c r="H10" s="53"/>
      <c r="J10" s="65">
        <f>_xll.qlRateHelperEarliestDate(F10)</f>
        <v>41485</v>
      </c>
    </row>
    <row r="11" spans="1:10">
      <c r="A11" s="55"/>
      <c r="B11" s="66" t="s">
        <v>7</v>
      </c>
      <c r="C11" s="62" t="str">
        <f t="shared" si="0"/>
        <v>GbpLibor5M</v>
      </c>
      <c r="D11" s="72" t="str">
        <f t="shared" si="1"/>
        <v>GbpLibor5MLastFixing_Quote</v>
      </c>
      <c r="E11" s="62" t="str">
        <f t="shared" si="2"/>
        <v>GBP_YCSTDRH_5MD</v>
      </c>
      <c r="F11" s="63" t="str">
        <f>_xll.qlDepositRateHelper(E11,D11,C11,Permanent,Trigger,ObjectOverwrite)</f>
        <v>GBP_YCSTDRH_5MD#0000</v>
      </c>
      <c r="G11" s="67" t="str">
        <f>_xll.ohRangeRetrieveError(F11)</f>
        <v/>
      </c>
      <c r="H11" s="53"/>
      <c r="J11" s="65">
        <f>_xll.qlRateHelperEarliestDate(F11)</f>
        <v>41485</v>
      </c>
    </row>
    <row r="12" spans="1:10">
      <c r="A12" s="55"/>
      <c r="B12" s="66" t="s">
        <v>8</v>
      </c>
      <c r="C12" s="62" t="str">
        <f t="shared" si="0"/>
        <v>GbpLibor6M</v>
      </c>
      <c r="D12" s="72" t="str">
        <f t="shared" si="1"/>
        <v>GbpLibor6MLastFixing_Quote</v>
      </c>
      <c r="E12" s="62" t="str">
        <f t="shared" si="2"/>
        <v>GBP_YCSTDRH_6MD</v>
      </c>
      <c r="F12" s="63" t="str">
        <f>_xll.qlDepositRateHelper(E12,D12,C12,Permanent,Trigger,ObjectOverwrite)</f>
        <v>GBP_YCSTDRH_6MD#0000</v>
      </c>
      <c r="G12" s="67" t="str">
        <f>_xll.ohRangeRetrieveError(F12)</f>
        <v/>
      </c>
      <c r="H12" s="53"/>
      <c r="J12" s="65">
        <f>_xll.qlRateHelperEarliestDate(F12)</f>
        <v>41485</v>
      </c>
    </row>
    <row r="13" spans="1:10">
      <c r="A13" s="55"/>
      <c r="B13" s="66" t="s">
        <v>27</v>
      </c>
      <c r="C13" s="62" t="str">
        <f t="shared" si="0"/>
        <v>GbpLibor7M</v>
      </c>
      <c r="D13" s="72" t="str">
        <f t="shared" si="1"/>
        <v>GbpLibor7MLastFixing_Quote</v>
      </c>
      <c r="E13" s="62" t="str">
        <f t="shared" si="2"/>
        <v>GBP_YCSTDRH_7MD</v>
      </c>
      <c r="F13" s="63" t="str">
        <f>_xll.qlDepositRateHelper(E13,D13,C13,Permanent,Trigger,ObjectOverwrite)</f>
        <v>GBP_YCSTDRH_7MD#0000</v>
      </c>
      <c r="G13" s="67" t="str">
        <f>_xll.ohRangeRetrieveError(F13)</f>
        <v/>
      </c>
      <c r="H13" s="53"/>
      <c r="J13" s="65">
        <f>_xll.qlRateHelperEarliestDate(F13)</f>
        <v>41485</v>
      </c>
    </row>
    <row r="14" spans="1:10">
      <c r="A14" s="55"/>
      <c r="B14" s="66" t="s">
        <v>28</v>
      </c>
      <c r="C14" s="62" t="str">
        <f t="shared" si="0"/>
        <v>GbpLibor8M</v>
      </c>
      <c r="D14" s="72" t="str">
        <f t="shared" si="1"/>
        <v>GbpLibor8MLastFixing_Quote</v>
      </c>
      <c r="E14" s="62" t="str">
        <f t="shared" si="2"/>
        <v>GBP_YCSTDRH_8MD</v>
      </c>
      <c r="F14" s="63" t="str">
        <f>_xll.qlDepositRateHelper(E14,D14,C14,Permanent,Trigger,ObjectOverwrite)</f>
        <v>GBP_YCSTDRH_8MD#0000</v>
      </c>
      <c r="G14" s="67" t="str">
        <f>_xll.ohRangeRetrieveError(F14)</f>
        <v/>
      </c>
      <c r="H14" s="53"/>
      <c r="J14" s="65">
        <f>_xll.qlRateHelperEarliestDate(F14)</f>
        <v>41485</v>
      </c>
    </row>
    <row r="15" spans="1:10">
      <c r="A15" s="55"/>
      <c r="B15" s="66" t="s">
        <v>9</v>
      </c>
      <c r="C15" s="62" t="str">
        <f t="shared" si="0"/>
        <v>GbpLibor9M</v>
      </c>
      <c r="D15" s="72" t="str">
        <f t="shared" si="1"/>
        <v>GbpLibor9MLastFixing_Quote</v>
      </c>
      <c r="E15" s="62" t="str">
        <f t="shared" si="2"/>
        <v>GBP_YCSTDRH_9MD</v>
      </c>
      <c r="F15" s="63" t="str">
        <f>_xll.qlDepositRateHelper(E15,D15,C15,Permanent,Trigger,ObjectOverwrite)</f>
        <v>GBP_YCSTDRH_9MD#0000</v>
      </c>
      <c r="G15" s="67" t="str">
        <f>_xll.ohRangeRetrieveError(F15)</f>
        <v/>
      </c>
      <c r="H15" s="53"/>
      <c r="J15" s="65">
        <f>_xll.qlRateHelperEarliestDate(F15)</f>
        <v>41485</v>
      </c>
    </row>
    <row r="16" spans="1:10">
      <c r="A16" s="55"/>
      <c r="B16" s="66" t="s">
        <v>29</v>
      </c>
      <c r="C16" s="62" t="str">
        <f t="shared" si="0"/>
        <v>GbpLibor10M</v>
      </c>
      <c r="D16" s="72" t="str">
        <f t="shared" si="1"/>
        <v>GbpLibor10MLastFixing_Quote</v>
      </c>
      <c r="E16" s="62" t="str">
        <f t="shared" si="2"/>
        <v>GBP_YCSTDRH_10MD</v>
      </c>
      <c r="F16" s="63" t="str">
        <f>_xll.qlDepositRateHelper(E16,D16,C16,Permanent,Trigger,ObjectOverwrite)</f>
        <v>GBP_YCSTDRH_10MD#0000</v>
      </c>
      <c r="G16" s="67" t="str">
        <f>_xll.ohRangeRetrieveError(F16)</f>
        <v/>
      </c>
      <c r="H16" s="53"/>
      <c r="J16" s="65">
        <f>_xll.qlRateHelperEarliestDate(F16)</f>
        <v>41485</v>
      </c>
    </row>
    <row r="17" spans="1:10">
      <c r="A17" s="55"/>
      <c r="B17" s="66" t="s">
        <v>30</v>
      </c>
      <c r="C17" s="62" t="str">
        <f t="shared" si="0"/>
        <v>GbpLibor11M</v>
      </c>
      <c r="D17" s="72" t="str">
        <f t="shared" si="1"/>
        <v>GbpLibor11MLastFixing_Quote</v>
      </c>
      <c r="E17" s="62" t="str">
        <f t="shared" si="2"/>
        <v>GBP_YCSTDRH_11MD</v>
      </c>
      <c r="F17" s="63" t="str">
        <f>_xll.qlDepositRateHelper(E17,D17,C17,Permanent,Trigger,ObjectOverwrite)</f>
        <v>GBP_YCSTDRH_11MD#0000</v>
      </c>
      <c r="G17" s="67" t="str">
        <f>_xll.ohRangeRetrieveError(F17)</f>
        <v/>
      </c>
      <c r="H17" s="53"/>
      <c r="J17" s="65">
        <f>_xll.qlRateHelperEarliestDate(F17)</f>
        <v>41485</v>
      </c>
    </row>
    <row r="18" spans="1:10">
      <c r="A18" s="55"/>
      <c r="B18" s="66" t="s">
        <v>10</v>
      </c>
      <c r="C18" s="62" t="str">
        <f t="shared" si="0"/>
        <v>GbpLibor1Y</v>
      </c>
      <c r="D18" s="72" t="str">
        <f t="shared" si="1"/>
        <v>GbpLibor1YLastFixing_Quote</v>
      </c>
      <c r="E18" s="62" t="str">
        <f t="shared" si="2"/>
        <v>GBP_YCSTDRH_1YD</v>
      </c>
      <c r="F18" s="63" t="str">
        <f>_xll.qlDepositRateHelper(E18,D18,C18,Permanent,Trigger,ObjectOverwrite)</f>
        <v>GBP_YCSTDRH_1YD#0000</v>
      </c>
      <c r="G18" s="67" t="str">
        <f>_xll.ohRangeRetrieveError(F18)</f>
        <v/>
      </c>
      <c r="H18" s="53"/>
      <c r="J18" s="65">
        <f>_xll.qlRateHelperEarliestDate(F18)</f>
        <v>41485</v>
      </c>
    </row>
    <row r="19" spans="1:10" ht="14.25" thickBot="1">
      <c r="A19" s="68"/>
      <c r="B19" s="69"/>
      <c r="C19" s="69"/>
      <c r="D19" s="69"/>
      <c r="E19" s="69"/>
      <c r="F19" s="69"/>
      <c r="G19" s="69"/>
      <c r="H19" s="70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4"/>
  <sheetViews>
    <sheetView workbookViewId="0">
      <selection activeCell="F2" sqref="F2"/>
    </sheetView>
  </sheetViews>
  <sheetFormatPr defaultRowHeight="12.75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  <col min="10" max="10" width="16.42578125" bestFit="1" customWidth="1"/>
  </cols>
  <sheetData>
    <row r="1" spans="1:10">
      <c r="A1" s="1"/>
      <c r="B1" s="2"/>
      <c r="C1" s="2"/>
      <c r="D1" s="41"/>
      <c r="E1" s="42" t="str">
        <f>Currency&amp;"_YC"&amp;$D$1&amp;"RH"</f>
        <v>GBP_YCRH</v>
      </c>
      <c r="F1" s="40"/>
      <c r="G1" s="40"/>
      <c r="H1" s="16"/>
    </row>
    <row r="2" spans="1:10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GBP_YCRH_Deposits.xml</v>
      </c>
      <c r="F2" s="38">
        <f>IF(Serialize,_xll.ohObjectSave(F3,SerializationPath&amp;E2,FileOverwrite,Serialize),"---")</f>
        <v>1</v>
      </c>
      <c r="G2" s="39" t="str">
        <f>_xll.ohRangeRetrieveError(F2)</f>
        <v/>
      </c>
      <c r="H2" s="16"/>
    </row>
    <row r="3" spans="1:10">
      <c r="A3" s="3"/>
      <c r="B3" s="34" t="s">
        <v>24</v>
      </c>
      <c r="C3" s="43" t="s">
        <v>35</v>
      </c>
      <c r="D3" s="44" t="str">
        <f>Currency&amp;$B3&amp;"D"&amp;QuoteSuffix</f>
        <v>GBPOND_Quote</v>
      </c>
      <c r="E3" s="44" t="str">
        <f>$E$1&amp;"_"&amp;$B3&amp;"D"</f>
        <v>GBP_YCRH_OND</v>
      </c>
      <c r="F3" s="45" t="str">
        <f>_xll.qlDepositRateHelper(E3,D3,C3,Permanent,Trigger,ObjectOverwrite)</f>
        <v>GBP_YCRH_OND#0000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ht="13.5" thickBot="1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4"/>
  <sheetViews>
    <sheetView workbookViewId="0">
      <selection activeCell="F2" sqref="F2"/>
    </sheetView>
  </sheetViews>
  <sheetFormatPr defaultRowHeight="12.75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  <col min="10" max="10" width="16.42578125" bestFit="1" customWidth="1"/>
  </cols>
  <sheetData>
    <row r="1" spans="1:10">
      <c r="A1" s="1"/>
      <c r="B1" s="2"/>
      <c r="C1" s="2"/>
      <c r="D1" s="41" t="s">
        <v>24</v>
      </c>
      <c r="E1" s="42" t="str">
        <f>Currency&amp;"_YC"&amp;$D$1&amp;"RH"</f>
        <v>GBP_YCONRH</v>
      </c>
      <c r="F1" s="40"/>
      <c r="G1" s="40"/>
      <c r="H1" s="16"/>
    </row>
    <row r="2" spans="1:10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GBP_YCONRH_Deposits.xml</v>
      </c>
      <c r="F2" s="38">
        <f>IF(Serialize,_xll.ohObjectSave(F3,SerializationPath&amp;E2,FileOverwrite,Serialize),"---")</f>
        <v>1</v>
      </c>
      <c r="G2" s="39" t="str">
        <f>_xll.ohRangeRetrieveError(F2)</f>
        <v/>
      </c>
      <c r="H2" s="16"/>
    </row>
    <row r="3" spans="1:10">
      <c r="A3" s="3"/>
      <c r="B3" s="34" t="s">
        <v>24</v>
      </c>
      <c r="C3" s="43" t="s">
        <v>35</v>
      </c>
      <c r="D3" s="44" t="str">
        <f>Currency&amp;$B3&amp;"D"&amp;QuoteSuffix</f>
        <v>GBPOND_Quote</v>
      </c>
      <c r="E3" s="44" t="str">
        <f>$E$1&amp;"_"&amp;$B3&amp;"D"</f>
        <v>GBP_YCONRH_OND</v>
      </c>
      <c r="F3" s="45" t="str">
        <f>_xll.qlDepositRateHelper(E3,D3,C3,Permanent,Trigger,ObjectOverwrite)</f>
        <v>GBP_YCONRH_OND#0000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ht="13.5" thickBot="1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selection activeCell="F2" sqref="F2"/>
    </sheetView>
  </sheetViews>
  <sheetFormatPr defaultRowHeight="11.25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1.85546875" style="40" bestFit="1" customWidth="1"/>
    <col min="6" max="6" width="19.7109375" style="40" bestFit="1" customWidth="1"/>
    <col min="7" max="7" width="23.5703125" style="40" customWidth="1"/>
    <col min="8" max="8" width="4.7109375" style="40" customWidth="1"/>
    <col min="9" max="9" width="9.140625" style="40"/>
    <col min="10" max="10" width="16.42578125" style="40" bestFit="1" customWidth="1"/>
    <col min="11" max="16384" width="9.140625" style="40"/>
  </cols>
  <sheetData>
    <row r="1" spans="1:10">
      <c r="A1" s="1"/>
      <c r="B1" s="2"/>
      <c r="C1" s="2"/>
      <c r="D1" s="41" t="s">
        <v>3</v>
      </c>
      <c r="E1" s="42" t="str">
        <f>Currency&amp;"_YC"&amp;$D$1&amp;"RH"</f>
        <v>GBP_YC1MRH</v>
      </c>
      <c r="H1" s="16"/>
    </row>
    <row r="2" spans="1:10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GBP_YC1MRH_Deposits.xml</v>
      </c>
      <c r="F2" s="38">
        <f>IF(Serialize,_xll.ohObjectSave(F3:F6,SerializationPath&amp;E2,FileOverwrite,Serialize),"---")</f>
        <v>4</v>
      </c>
      <c r="G2" s="39" t="str">
        <f>_xll.ohRangeRetrieveError(F2)</f>
        <v/>
      </c>
      <c r="H2" s="16"/>
    </row>
    <row r="3" spans="1:10" ht="12.75">
      <c r="A3" s="3"/>
      <c r="B3" s="34" t="s">
        <v>25</v>
      </c>
      <c r="C3" s="33" t="str">
        <f>PROPER(Currency)&amp;FamilyName&amp;$B3</f>
        <v>GbpLiborSW</v>
      </c>
      <c r="D3" s="32" t="str">
        <f>Currency&amp;B3&amp;"D_SYNTH"&amp;$D$1&amp;QuoteSuffix</f>
        <v>GBPSWD_SYNTH1M_Quote</v>
      </c>
      <c r="E3" s="15" t="str">
        <f>$E$1&amp;"_"&amp;$B3&amp;"D"</f>
        <v>GBP_YC1MRH_SWD</v>
      </c>
      <c r="F3" s="7" t="str">
        <f>_xll.qlDepositRateHelper(E3,D3,C3,Permanent,Trigger,ObjectOverwrite)</f>
        <v>GBP_YC1MRH_SWD#0000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ht="12.75">
      <c r="A4" s="3"/>
      <c r="B4" s="34" t="s">
        <v>1</v>
      </c>
      <c r="C4" s="33" t="str">
        <f>PROPER(Currency)&amp;FamilyName&amp;$B4</f>
        <v>GbpLibor2W</v>
      </c>
      <c r="D4" s="32" t="str">
        <f>Currency&amp;B4&amp;"D_SYNTH"&amp;$D$1&amp;QuoteSuffix</f>
        <v>GBP2WD_SYNTH1M_Quote</v>
      </c>
      <c r="E4" s="15" t="str">
        <f>$E$1&amp;"_"&amp;$B4&amp;"D"</f>
        <v>GBP_YC1MRH_2WD</v>
      </c>
      <c r="F4" s="7" t="str">
        <f>_xll.qlDepositRateHelper(E4,D4,C4,Permanent,Trigger,ObjectOverwrite)</f>
        <v>GBP_YC1MRH_2WD#0000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 ht="12.75">
      <c r="A5" s="3"/>
      <c r="B5" s="34" t="s">
        <v>2</v>
      </c>
      <c r="C5" s="33" t="str">
        <f>PROPER(Currency)&amp;FamilyName&amp;$B5</f>
        <v>GbpLibor3W</v>
      </c>
      <c r="D5" s="32" t="str">
        <f>Currency&amp;B5&amp;"D_SYNTH"&amp;$D$1&amp;QuoteSuffix</f>
        <v>GBP3WD_SYNTH1M_Quote</v>
      </c>
      <c r="E5" s="15" t="str">
        <f>$E$1&amp;"_"&amp;$B5&amp;"D"</f>
        <v>GBP_YC1MRH_3WD</v>
      </c>
      <c r="F5" s="7" t="str">
        <f>_xll.qlDepositRateHelper(E5,D5,C5,Permanent,Trigger,ObjectOverwrite)</f>
        <v>GBP_YC1MRH_3WD#0000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 ht="12.75">
      <c r="A6" s="3"/>
      <c r="B6" s="34" t="s">
        <v>3</v>
      </c>
      <c r="C6" s="33" t="str">
        <f>PROPER(Currency)&amp;FamilyName&amp;$B6</f>
        <v>GbpLibor1M</v>
      </c>
      <c r="D6" s="32" t="str">
        <f>Currency&amp;B6&amp;"D_SYNTH"&amp;$D$1&amp;QuoteSuffix</f>
        <v>GBP1MD_SYNTH1M_Quote</v>
      </c>
      <c r="E6" s="15" t="str">
        <f>$E$1&amp;"_"&amp;$B6&amp;"D"</f>
        <v>GBP_YC1MRH_1MD</v>
      </c>
      <c r="F6" s="7" t="str">
        <f>_xll.qlDepositRateHelper(E6,D6,C6,Permanent,Trigger,ObjectOverwrite)</f>
        <v>GBP_YC1MRH_1MD#0000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 ht="12" thickBot="1">
      <c r="A7" s="4"/>
      <c r="B7" s="5"/>
      <c r="C7" s="5"/>
      <c r="D7" s="5"/>
      <c r="E7" s="5"/>
      <c r="F7" s="5"/>
      <c r="G7" s="5"/>
      <c r="H7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9"/>
  <sheetViews>
    <sheetView workbookViewId="0">
      <selection activeCell="F2" sqref="F2"/>
    </sheetView>
  </sheetViews>
  <sheetFormatPr defaultRowHeight="12.75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>
      <c r="A1" s="1"/>
      <c r="B1" s="2"/>
      <c r="C1" s="2"/>
      <c r="D1" s="41" t="s">
        <v>5</v>
      </c>
      <c r="E1" s="42" t="str">
        <f>Currency&amp;"_YC"&amp;$D$1&amp;"RH"</f>
        <v>GBP_YC3MRH</v>
      </c>
      <c r="F1" s="40"/>
      <c r="G1" s="40"/>
      <c r="H1" s="16"/>
    </row>
    <row r="2" spans="1:10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GBP_YC3MRH_Deposits.xml</v>
      </c>
      <c r="F2" s="38">
        <f>IF(Serialize,_xll.ohObjectSave(F3:F8,SerializationPath&amp;E2,FileOverwrite,Serialize),"---")</f>
        <v>6</v>
      </c>
      <c r="G2" s="39" t="str">
        <f>_xll.ohRangeRetrieveError(F2)</f>
        <v/>
      </c>
      <c r="H2" s="16"/>
    </row>
    <row r="3" spans="1:10">
      <c r="A3" s="3"/>
      <c r="B3" s="34" t="s">
        <v>25</v>
      </c>
      <c r="C3" s="33" t="str">
        <f t="shared" ref="C3:C8" si="0">PROPER(Currency)&amp;FamilyName&amp;$B3</f>
        <v>GbpLiborSW</v>
      </c>
      <c r="D3" s="32" t="str">
        <f t="shared" ref="D3:D8" si="1">Currency&amp;B3&amp;"D_SYNTH"&amp;$D$1&amp;QuoteSuffix</f>
        <v>GBPSWD_SYNTH3M_Quote</v>
      </c>
      <c r="E3" s="15" t="str">
        <f t="shared" ref="E3:E8" si="2">$E$1&amp;"_"&amp;$B3&amp;"D"</f>
        <v>GBP_YC3MRH_SWD</v>
      </c>
      <c r="F3" s="7" t="str">
        <f>_xll.qlDepositRateHelper(E3,D3,C3,Permanent,Trigger,ObjectOverwrite)</f>
        <v>GBP_YC3MRH_SWD#0000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>
      <c r="A4" s="3"/>
      <c r="B4" s="34" t="s">
        <v>1</v>
      </c>
      <c r="C4" s="33" t="str">
        <f t="shared" si="0"/>
        <v>GbpLibor2W</v>
      </c>
      <c r="D4" s="32" t="str">
        <f t="shared" si="1"/>
        <v>GBP2WD_SYNTH3M_Quote</v>
      </c>
      <c r="E4" s="15" t="str">
        <f t="shared" si="2"/>
        <v>GBP_YC3MRH_2WD</v>
      </c>
      <c r="F4" s="7" t="str">
        <f>_xll.qlDepositRateHelper(E4,D4,C4,Permanent,Trigger,ObjectOverwrite)</f>
        <v>GBP_YC3MRH_2WD#0000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>
      <c r="A5" s="3"/>
      <c r="B5" s="34" t="s">
        <v>2</v>
      </c>
      <c r="C5" s="33" t="str">
        <f t="shared" si="0"/>
        <v>GbpLibor3W</v>
      </c>
      <c r="D5" s="32" t="str">
        <f t="shared" si="1"/>
        <v>GBP3WD_SYNTH3M_Quote</v>
      </c>
      <c r="E5" s="15" t="str">
        <f t="shared" si="2"/>
        <v>GBP_YC3MRH_3WD</v>
      </c>
      <c r="F5" s="7" t="str">
        <f>_xll.qlDepositRateHelper(E5,D5,C5,Permanent,Trigger,ObjectOverwrite)</f>
        <v>GBP_YC3MRH_3WD#0000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>
      <c r="A6" s="3"/>
      <c r="B6" s="34" t="s">
        <v>3</v>
      </c>
      <c r="C6" s="33" t="str">
        <f t="shared" si="0"/>
        <v>GbpLibor1M</v>
      </c>
      <c r="D6" s="32" t="str">
        <f t="shared" si="1"/>
        <v>GBP1MD_SYNTH3M_Quote</v>
      </c>
      <c r="E6" s="15" t="str">
        <f t="shared" si="2"/>
        <v>GBP_YC3MRH_1MD</v>
      </c>
      <c r="F6" s="7" t="str">
        <f>_xll.qlDepositRateHelper(E6,D6,C6,Permanent,Trigger,ObjectOverwrite)</f>
        <v>GBP_YC3MRH_1MD#0000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>
      <c r="A7" s="3"/>
      <c r="B7" s="34" t="s">
        <v>4</v>
      </c>
      <c r="C7" s="33" t="str">
        <f t="shared" si="0"/>
        <v>GbpLibor2M</v>
      </c>
      <c r="D7" s="32" t="str">
        <f t="shared" si="1"/>
        <v>GBP2MD_SYNTH3M_Quote</v>
      </c>
      <c r="E7" s="15" t="str">
        <f t="shared" si="2"/>
        <v>GBP_YC3MRH_2MD</v>
      </c>
      <c r="F7" s="7" t="str">
        <f>_xll.qlDepositRateHelper(E7,D7,C7,Permanent,Trigger,ObjectOverwrite)</f>
        <v>GBP_YC3MRH_2MD#0000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>
      <c r="A8" s="3"/>
      <c r="B8" s="34" t="s">
        <v>5</v>
      </c>
      <c r="C8" s="33" t="str">
        <f t="shared" si="0"/>
        <v>GbpLibor3M</v>
      </c>
      <c r="D8" s="32" t="str">
        <f t="shared" si="1"/>
        <v>GBP3MD_SYNTH3M_Quote</v>
      </c>
      <c r="E8" s="15" t="str">
        <f t="shared" si="2"/>
        <v>GBP_YC3MRH_3MD</v>
      </c>
      <c r="F8" s="7" t="str">
        <f>_xll.qlDepositRateHelper(E8,D8,C8,Permanent,Trigger,ObjectOverwrite)</f>
        <v>GBP_YC3MRH_3MD#0000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 ht="13.5" thickBot="1">
      <c r="A9" s="4"/>
      <c r="B9" s="5"/>
      <c r="C9" s="5"/>
      <c r="D9" s="5"/>
      <c r="E9" s="5"/>
      <c r="F9" s="5"/>
      <c r="G9" s="5"/>
      <c r="H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2"/>
  <sheetViews>
    <sheetView workbookViewId="0">
      <selection activeCell="F2" sqref="F2"/>
    </sheetView>
  </sheetViews>
  <sheetFormatPr defaultRowHeight="12.75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>
      <c r="A1" s="1"/>
      <c r="B1" s="2"/>
      <c r="C1" s="2"/>
      <c r="D1" s="41" t="s">
        <v>8</v>
      </c>
      <c r="E1" s="42" t="str">
        <f>Currency&amp;"_YC"&amp;$D$1&amp;"RH"</f>
        <v>GBP_YC6MRH</v>
      </c>
      <c r="F1" s="40"/>
      <c r="G1" s="40"/>
      <c r="H1" s="16"/>
    </row>
    <row r="2" spans="1:10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GBP_YC6MRH_Deposits.xml</v>
      </c>
      <c r="F2" s="38">
        <f>IF(Serialize,_xll.ohObjectSave(F3:F11,SerializationPath&amp;E2,FileOverwrite,Serialize),"---")</f>
        <v>9</v>
      </c>
      <c r="G2" s="39" t="str">
        <f>_xll.ohRangeRetrieveError(F2)</f>
        <v/>
      </c>
      <c r="H2" s="16"/>
    </row>
    <row r="3" spans="1:10">
      <c r="A3" s="3"/>
      <c r="B3" s="34" t="s">
        <v>25</v>
      </c>
      <c r="C3" s="33" t="str">
        <f t="shared" ref="C3:C11" si="0">PROPER(Currency)&amp;FamilyName&amp;$B3</f>
        <v>GbpLiborSW</v>
      </c>
      <c r="D3" s="32" t="str">
        <f t="shared" ref="D3:D11" si="1">Currency&amp;B3&amp;"D_SYNTH"&amp;$D$1&amp;QuoteSuffix</f>
        <v>GBPSWD_SYNTH6M_Quote</v>
      </c>
      <c r="E3" s="15" t="str">
        <f t="shared" ref="E3:E11" si="2">$E$1&amp;"_"&amp;$B3&amp;"D"</f>
        <v>GBP_YC6MRH_SWD</v>
      </c>
      <c r="F3" s="7" t="str">
        <f>_xll.qlDepositRateHelper(E3,D3,C3,Permanent,Trigger,ObjectOverwrite)</f>
        <v>GBP_YC6MRH_SWD#0000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>
      <c r="A4" s="3"/>
      <c r="B4" s="34" t="s">
        <v>1</v>
      </c>
      <c r="C4" s="33" t="str">
        <f t="shared" si="0"/>
        <v>GbpLibor2W</v>
      </c>
      <c r="D4" s="32" t="str">
        <f t="shared" si="1"/>
        <v>GBP2WD_SYNTH6M_Quote</v>
      </c>
      <c r="E4" s="15" t="str">
        <f t="shared" si="2"/>
        <v>GBP_YC6MRH_2WD</v>
      </c>
      <c r="F4" s="7" t="str">
        <f>_xll.qlDepositRateHelper(E4,D4,C4,Permanent,Trigger,ObjectOverwrite)</f>
        <v>GBP_YC6MRH_2WD#0000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>
      <c r="A5" s="3"/>
      <c r="B5" s="34" t="s">
        <v>2</v>
      </c>
      <c r="C5" s="33" t="str">
        <f t="shared" si="0"/>
        <v>GbpLibor3W</v>
      </c>
      <c r="D5" s="32" t="str">
        <f t="shared" si="1"/>
        <v>GBP3WD_SYNTH6M_Quote</v>
      </c>
      <c r="E5" s="15" t="str">
        <f t="shared" si="2"/>
        <v>GBP_YC6MRH_3WD</v>
      </c>
      <c r="F5" s="7" t="str">
        <f>_xll.qlDepositRateHelper(E5,D5,C5,Permanent,Trigger,ObjectOverwrite)</f>
        <v>GBP_YC6MRH_3WD#0000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>
      <c r="A6" s="3"/>
      <c r="B6" s="34" t="s">
        <v>3</v>
      </c>
      <c r="C6" s="33" t="str">
        <f t="shared" si="0"/>
        <v>GbpLibor1M</v>
      </c>
      <c r="D6" s="32" t="str">
        <f t="shared" si="1"/>
        <v>GBP1MD_SYNTH6M_Quote</v>
      </c>
      <c r="E6" s="15" t="str">
        <f t="shared" si="2"/>
        <v>GBP_YC6MRH_1MD</v>
      </c>
      <c r="F6" s="7" t="str">
        <f>_xll.qlDepositRateHelper(E6,D6,C6,Permanent,Trigger,ObjectOverwrite)</f>
        <v>GBP_YC6MRH_1MD#0000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>
      <c r="A7" s="3"/>
      <c r="B7" s="34" t="s">
        <v>4</v>
      </c>
      <c r="C7" s="33" t="str">
        <f t="shared" si="0"/>
        <v>GbpLibor2M</v>
      </c>
      <c r="D7" s="32" t="str">
        <f t="shared" si="1"/>
        <v>GBP2MD_SYNTH6M_Quote</v>
      </c>
      <c r="E7" s="15" t="str">
        <f t="shared" si="2"/>
        <v>GBP_YC6MRH_2MD</v>
      </c>
      <c r="F7" s="7" t="str">
        <f>_xll.qlDepositRateHelper(E7,D7,C7,Permanent,Trigger,ObjectOverwrite)</f>
        <v>GBP_YC6MRH_2MD#0000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>
      <c r="A8" s="3"/>
      <c r="B8" s="34" t="s">
        <v>5</v>
      </c>
      <c r="C8" s="33" t="str">
        <f t="shared" si="0"/>
        <v>GbpLibor3M</v>
      </c>
      <c r="D8" s="32" t="str">
        <f t="shared" si="1"/>
        <v>GBP3MD_SYNTH6M_Quote</v>
      </c>
      <c r="E8" s="15" t="str">
        <f t="shared" si="2"/>
        <v>GBP_YC6MRH_3MD</v>
      </c>
      <c r="F8" s="7" t="str">
        <f>_xll.qlDepositRateHelper(E8,D8,C8,Permanent,Trigger,ObjectOverwrite)</f>
        <v>GBP_YC6MRH_3MD#0000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>
      <c r="A9" s="3"/>
      <c r="B9" s="34" t="s">
        <v>6</v>
      </c>
      <c r="C9" s="33" t="str">
        <f t="shared" si="0"/>
        <v>GbpLibor4M</v>
      </c>
      <c r="D9" s="32" t="str">
        <f t="shared" si="1"/>
        <v>GBP4MD_SYNTH6M_Quote</v>
      </c>
      <c r="E9" s="15" t="str">
        <f t="shared" si="2"/>
        <v>GBP_YC6MRH_4MD</v>
      </c>
      <c r="F9" s="7" t="str">
        <f>_xll.qlDepositRateHelper(E9,D9,C9,Permanent,Trigger,ObjectOverwrite)</f>
        <v>GBP_YC6MRH_4MD#0000</v>
      </c>
      <c r="G9" s="35" t="str">
        <f>_xll.ohRangeRetrieveError(F9)</f>
        <v/>
      </c>
      <c r="H9" s="16"/>
      <c r="J9" s="47">
        <f>_xll.qlRateHelperEarliestDate(F9)</f>
        <v>41485</v>
      </c>
    </row>
    <row r="10" spans="1:10">
      <c r="A10" s="3"/>
      <c r="B10" s="34" t="s">
        <v>7</v>
      </c>
      <c r="C10" s="33" t="str">
        <f t="shared" si="0"/>
        <v>GbpLibor5M</v>
      </c>
      <c r="D10" s="32" t="str">
        <f t="shared" si="1"/>
        <v>GBP5MD_SYNTH6M_Quote</v>
      </c>
      <c r="E10" s="15" t="str">
        <f t="shared" si="2"/>
        <v>GBP_YC6MRH_5MD</v>
      </c>
      <c r="F10" s="7" t="str">
        <f>_xll.qlDepositRateHelper(E10,D10,C10,Permanent,Trigger,ObjectOverwrite)</f>
        <v>GBP_YC6MRH_5MD#0000</v>
      </c>
      <c r="G10" s="35" t="str">
        <f>_xll.ohRangeRetrieveError(F10)</f>
        <v/>
      </c>
      <c r="H10" s="16"/>
      <c r="J10" s="47">
        <f>_xll.qlRateHelperEarliestDate(F10)</f>
        <v>41485</v>
      </c>
    </row>
    <row r="11" spans="1:10">
      <c r="A11" s="3"/>
      <c r="B11" s="34" t="s">
        <v>8</v>
      </c>
      <c r="C11" s="33" t="str">
        <f t="shared" si="0"/>
        <v>GbpLibor6M</v>
      </c>
      <c r="D11" s="32" t="str">
        <f t="shared" si="1"/>
        <v>GBP6MD_SYNTH6M_Quote</v>
      </c>
      <c r="E11" s="15" t="str">
        <f t="shared" si="2"/>
        <v>GBP_YC6MRH_6MD</v>
      </c>
      <c r="F11" s="7" t="str">
        <f>_xll.qlDepositRateHelper(E11,D11,C11,Permanent,Trigger,ObjectOverwrite)</f>
        <v>GBP_YC6MRH_6MD#0000</v>
      </c>
      <c r="G11" s="35" t="str">
        <f>_xll.ohRangeRetrieveError(F11)</f>
        <v/>
      </c>
      <c r="H11" s="16"/>
      <c r="J11" s="47">
        <f>_xll.qlRateHelperEarliestDate(F11)</f>
        <v>41485</v>
      </c>
    </row>
    <row r="12" spans="1:10" ht="13.5" thickBot="1">
      <c r="A12" s="4"/>
      <c r="B12" s="5"/>
      <c r="C12" s="5"/>
      <c r="D12" s="5"/>
      <c r="E12" s="5"/>
      <c r="F12" s="5"/>
      <c r="G12" s="5"/>
      <c r="H12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8"/>
  <sheetViews>
    <sheetView workbookViewId="0">
      <selection activeCell="F2" sqref="F2"/>
    </sheetView>
  </sheetViews>
  <sheetFormatPr defaultRowHeight="12.75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1.42578125" bestFit="1" customWidth="1"/>
    <col min="6" max="6" width="19.710937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>
      <c r="A1" s="1"/>
      <c r="B1" s="2"/>
      <c r="C1" s="2"/>
      <c r="D1" s="41" t="s">
        <v>10</v>
      </c>
      <c r="E1" s="42" t="str">
        <f>Currency&amp;"_YC"&amp;$D$1&amp;"RH"</f>
        <v>GBP_YC1YRH</v>
      </c>
      <c r="F1" s="40"/>
      <c r="G1" s="40"/>
      <c r="H1" s="16"/>
    </row>
    <row r="2" spans="1:10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GBP_YC1YRH_Deposits.xml</v>
      </c>
      <c r="F2" s="38">
        <f>IF(Serialize,_xll.ohObjectSave(F3:F17,SerializationPath&amp;E2,FileOverwrite,Serialize),"---")</f>
        <v>15</v>
      </c>
      <c r="G2" s="39" t="str">
        <f>_xll.ohRangeRetrieveError(F2)</f>
        <v/>
      </c>
      <c r="H2" s="16"/>
    </row>
    <row r="3" spans="1:10">
      <c r="A3" s="3"/>
      <c r="B3" s="34" t="s">
        <v>25</v>
      </c>
      <c r="C3" s="33" t="str">
        <f t="shared" ref="C3:C17" si="0">PROPER(Currency)&amp;FamilyName&amp;$B3</f>
        <v>GbpLiborSW</v>
      </c>
      <c r="D3" s="32" t="str">
        <f t="shared" ref="D3:D17" si="1">Currency&amp;B3&amp;"D_SYNTH"&amp;$D$1&amp;QuoteSuffix</f>
        <v>GBPSWD_SYNTH1Y_Quote</v>
      </c>
      <c r="E3" s="15" t="str">
        <f t="shared" ref="E3:E17" si="2">$E$1&amp;"_"&amp;$B3&amp;"D"</f>
        <v>GBP_YC1YRH_SWD</v>
      </c>
      <c r="F3" s="7" t="str">
        <f>_xll.qlDepositRateHelper(E3,D3,C3,Permanent,Trigger,ObjectOverwrite)</f>
        <v>GBP_YC1YRH_SWD#0000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>
      <c r="A4" s="3"/>
      <c r="B4" s="34" t="s">
        <v>1</v>
      </c>
      <c r="C4" s="33" t="str">
        <f t="shared" si="0"/>
        <v>GbpLibor2W</v>
      </c>
      <c r="D4" s="32" t="str">
        <f t="shared" si="1"/>
        <v>GBP2WD_SYNTH1Y_Quote</v>
      </c>
      <c r="E4" s="15" t="str">
        <f t="shared" si="2"/>
        <v>GBP_YC1YRH_2WD</v>
      </c>
      <c r="F4" s="7" t="str">
        <f>_xll.qlDepositRateHelper(E4,D4,C4,Permanent,Trigger,ObjectOverwrite)</f>
        <v>GBP_YC1YRH_2WD#0000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>
      <c r="A5" s="3"/>
      <c r="B5" s="34" t="s">
        <v>2</v>
      </c>
      <c r="C5" s="33" t="str">
        <f t="shared" si="0"/>
        <v>GbpLibor3W</v>
      </c>
      <c r="D5" s="32" t="str">
        <f t="shared" si="1"/>
        <v>GBP3WD_SYNTH1Y_Quote</v>
      </c>
      <c r="E5" s="15" t="str">
        <f t="shared" si="2"/>
        <v>GBP_YC1YRH_3WD</v>
      </c>
      <c r="F5" s="7" t="str">
        <f>_xll.qlDepositRateHelper(E5,D5,C5,Permanent,Trigger,ObjectOverwrite)</f>
        <v>GBP_YC1YRH_3WD#0000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>
      <c r="A6" s="3"/>
      <c r="B6" s="34" t="s">
        <v>3</v>
      </c>
      <c r="C6" s="33" t="str">
        <f t="shared" si="0"/>
        <v>GbpLibor1M</v>
      </c>
      <c r="D6" s="32" t="str">
        <f t="shared" si="1"/>
        <v>GBP1MD_SYNTH1Y_Quote</v>
      </c>
      <c r="E6" s="15" t="str">
        <f t="shared" si="2"/>
        <v>GBP_YC1YRH_1MD</v>
      </c>
      <c r="F6" s="7" t="str">
        <f>_xll.qlDepositRateHelper(E6,D6,C6,Permanent,Trigger,ObjectOverwrite)</f>
        <v>GBP_YC1YRH_1MD#0000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>
      <c r="A7" s="3"/>
      <c r="B7" s="34" t="s">
        <v>4</v>
      </c>
      <c r="C7" s="33" t="str">
        <f t="shared" si="0"/>
        <v>GbpLibor2M</v>
      </c>
      <c r="D7" s="32" t="str">
        <f t="shared" si="1"/>
        <v>GBP2MD_SYNTH1Y_Quote</v>
      </c>
      <c r="E7" s="15" t="str">
        <f t="shared" si="2"/>
        <v>GBP_YC1YRH_2MD</v>
      </c>
      <c r="F7" s="7" t="str">
        <f>_xll.qlDepositRateHelper(E7,D7,C7,Permanent,Trigger,ObjectOverwrite)</f>
        <v>GBP_YC1YRH_2MD#0000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>
      <c r="A8" s="3"/>
      <c r="B8" s="34" t="s">
        <v>5</v>
      </c>
      <c r="C8" s="33" t="str">
        <f t="shared" si="0"/>
        <v>GbpLibor3M</v>
      </c>
      <c r="D8" s="32" t="str">
        <f t="shared" si="1"/>
        <v>GBP3MD_SYNTH1Y_Quote</v>
      </c>
      <c r="E8" s="15" t="str">
        <f t="shared" si="2"/>
        <v>GBP_YC1YRH_3MD</v>
      </c>
      <c r="F8" s="7" t="str">
        <f>_xll.qlDepositRateHelper(E8,D8,C8,Permanent,Trigger,ObjectOverwrite)</f>
        <v>GBP_YC1YRH_3MD#0000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>
      <c r="A9" s="3"/>
      <c r="B9" s="34" t="s">
        <v>6</v>
      </c>
      <c r="C9" s="33" t="str">
        <f t="shared" si="0"/>
        <v>GbpLibor4M</v>
      </c>
      <c r="D9" s="32" t="str">
        <f t="shared" si="1"/>
        <v>GBP4MD_SYNTH1Y_Quote</v>
      </c>
      <c r="E9" s="15" t="str">
        <f t="shared" si="2"/>
        <v>GBP_YC1YRH_4MD</v>
      </c>
      <c r="F9" s="7" t="str">
        <f>_xll.qlDepositRateHelper(E9,D9,C9,Permanent,Trigger,ObjectOverwrite)</f>
        <v>GBP_YC1YRH_4MD#0000</v>
      </c>
      <c r="G9" s="35" t="str">
        <f>_xll.ohRangeRetrieveError(F9)</f>
        <v/>
      </c>
      <c r="H9" s="16"/>
      <c r="J9" s="47">
        <f>_xll.qlRateHelperEarliestDate(F9)</f>
        <v>41485</v>
      </c>
    </row>
    <row r="10" spans="1:10">
      <c r="A10" s="3"/>
      <c r="B10" s="34" t="s">
        <v>7</v>
      </c>
      <c r="C10" s="33" t="str">
        <f t="shared" si="0"/>
        <v>GbpLibor5M</v>
      </c>
      <c r="D10" s="32" t="str">
        <f t="shared" si="1"/>
        <v>GBP5MD_SYNTH1Y_Quote</v>
      </c>
      <c r="E10" s="15" t="str">
        <f t="shared" si="2"/>
        <v>GBP_YC1YRH_5MD</v>
      </c>
      <c r="F10" s="7" t="str">
        <f>_xll.qlDepositRateHelper(E10,D10,C10,Permanent,Trigger,ObjectOverwrite)</f>
        <v>GBP_YC1YRH_5MD#0000</v>
      </c>
      <c r="G10" s="35" t="str">
        <f>_xll.ohRangeRetrieveError(F10)</f>
        <v/>
      </c>
      <c r="H10" s="16"/>
      <c r="J10" s="47">
        <f>_xll.qlRateHelperEarliestDate(F10)</f>
        <v>41485</v>
      </c>
    </row>
    <row r="11" spans="1:10">
      <c r="A11" s="3"/>
      <c r="B11" s="34" t="s">
        <v>8</v>
      </c>
      <c r="C11" s="33" t="str">
        <f t="shared" si="0"/>
        <v>GbpLibor6M</v>
      </c>
      <c r="D11" s="32" t="str">
        <f t="shared" si="1"/>
        <v>GBP6MD_SYNTH1Y_Quote</v>
      </c>
      <c r="E11" s="15" t="str">
        <f t="shared" si="2"/>
        <v>GBP_YC1YRH_6MD</v>
      </c>
      <c r="F11" s="7" t="str">
        <f>_xll.qlDepositRateHelper(E11,D11,C11,Permanent,Trigger,ObjectOverwrite)</f>
        <v>GBP_YC1YRH_6MD#0000</v>
      </c>
      <c r="G11" s="35" t="str">
        <f>_xll.ohRangeRetrieveError(F11)</f>
        <v/>
      </c>
      <c r="H11" s="16"/>
      <c r="J11" s="47">
        <f>_xll.qlRateHelperEarliestDate(F11)</f>
        <v>41485</v>
      </c>
    </row>
    <row r="12" spans="1:10">
      <c r="A12" s="3"/>
      <c r="B12" s="34" t="s">
        <v>27</v>
      </c>
      <c r="C12" s="33" t="str">
        <f t="shared" si="0"/>
        <v>GbpLibor7M</v>
      </c>
      <c r="D12" s="32" t="str">
        <f t="shared" si="1"/>
        <v>GBP7MD_SYNTH1Y_Quote</v>
      </c>
      <c r="E12" s="15" t="str">
        <f t="shared" si="2"/>
        <v>GBP_YC1YRH_7MD</v>
      </c>
      <c r="F12" s="7" t="str">
        <f>_xll.qlDepositRateHelper(E12,D12,C12,Permanent,Trigger,ObjectOverwrite)</f>
        <v>GBP_YC1YRH_7MD#0000</v>
      </c>
      <c r="G12" s="35" t="str">
        <f>_xll.ohRangeRetrieveError(F12)</f>
        <v/>
      </c>
      <c r="H12" s="16"/>
      <c r="J12" s="47">
        <f>_xll.qlRateHelperEarliestDate(F12)</f>
        <v>41485</v>
      </c>
    </row>
    <row r="13" spans="1:10">
      <c r="A13" s="3"/>
      <c r="B13" s="34" t="s">
        <v>28</v>
      </c>
      <c r="C13" s="33" t="str">
        <f t="shared" si="0"/>
        <v>GbpLibor8M</v>
      </c>
      <c r="D13" s="32" t="str">
        <f t="shared" si="1"/>
        <v>GBP8MD_SYNTH1Y_Quote</v>
      </c>
      <c r="E13" s="15" t="str">
        <f t="shared" si="2"/>
        <v>GBP_YC1YRH_8MD</v>
      </c>
      <c r="F13" s="7" t="str">
        <f>_xll.qlDepositRateHelper(E13,D13,C13,Permanent,Trigger,ObjectOverwrite)</f>
        <v>GBP_YC1YRH_8MD#0000</v>
      </c>
      <c r="G13" s="35" t="str">
        <f>_xll.ohRangeRetrieveError(F13)</f>
        <v/>
      </c>
      <c r="H13" s="16"/>
      <c r="J13" s="47">
        <f>_xll.qlRateHelperEarliestDate(F13)</f>
        <v>41485</v>
      </c>
    </row>
    <row r="14" spans="1:10">
      <c r="A14" s="3"/>
      <c r="B14" s="34" t="s">
        <v>9</v>
      </c>
      <c r="C14" s="33" t="str">
        <f t="shared" si="0"/>
        <v>GbpLibor9M</v>
      </c>
      <c r="D14" s="32" t="str">
        <f t="shared" si="1"/>
        <v>GBP9MD_SYNTH1Y_Quote</v>
      </c>
      <c r="E14" s="15" t="str">
        <f t="shared" si="2"/>
        <v>GBP_YC1YRH_9MD</v>
      </c>
      <c r="F14" s="7" t="str">
        <f>_xll.qlDepositRateHelper(E14,D14,C14,Permanent,Trigger,ObjectOverwrite)</f>
        <v>GBP_YC1YRH_9MD#0000</v>
      </c>
      <c r="G14" s="35" t="str">
        <f>_xll.ohRangeRetrieveError(F14)</f>
        <v/>
      </c>
      <c r="H14" s="16"/>
      <c r="J14" s="47">
        <f>_xll.qlRateHelperEarliestDate(F14)</f>
        <v>41485</v>
      </c>
    </row>
    <row r="15" spans="1:10">
      <c r="A15" s="3"/>
      <c r="B15" s="34" t="s">
        <v>29</v>
      </c>
      <c r="C15" s="33" t="str">
        <f t="shared" si="0"/>
        <v>GbpLibor10M</v>
      </c>
      <c r="D15" s="32" t="str">
        <f t="shared" si="1"/>
        <v>GBP10MD_SYNTH1Y_Quote</v>
      </c>
      <c r="E15" s="15" t="str">
        <f t="shared" si="2"/>
        <v>GBP_YC1YRH_10MD</v>
      </c>
      <c r="F15" s="7" t="str">
        <f>_xll.qlDepositRateHelper(E15,D15,C15,Permanent,Trigger,ObjectOverwrite)</f>
        <v>GBP_YC1YRH_10MD#0000</v>
      </c>
      <c r="G15" s="35" t="str">
        <f>_xll.ohRangeRetrieveError(F15)</f>
        <v/>
      </c>
      <c r="H15" s="16"/>
      <c r="J15" s="47">
        <f>_xll.qlRateHelperEarliestDate(F15)</f>
        <v>41485</v>
      </c>
    </row>
    <row r="16" spans="1:10">
      <c r="A16" s="3"/>
      <c r="B16" s="34" t="s">
        <v>30</v>
      </c>
      <c r="C16" s="33" t="str">
        <f t="shared" si="0"/>
        <v>GbpLibor11M</v>
      </c>
      <c r="D16" s="32" t="str">
        <f t="shared" si="1"/>
        <v>GBP11MD_SYNTH1Y_Quote</v>
      </c>
      <c r="E16" s="15" t="str">
        <f t="shared" si="2"/>
        <v>GBP_YC1YRH_11MD</v>
      </c>
      <c r="F16" s="7" t="str">
        <f>_xll.qlDepositRateHelper(E16,D16,C16,Permanent,Trigger,ObjectOverwrite)</f>
        <v>GBP_YC1YRH_11MD#0000</v>
      </c>
      <c r="G16" s="35" t="str">
        <f>_xll.ohRangeRetrieveError(F16)</f>
        <v/>
      </c>
      <c r="H16" s="16"/>
      <c r="J16" s="47">
        <f>_xll.qlRateHelperEarliestDate(F16)</f>
        <v>41485</v>
      </c>
    </row>
    <row r="17" spans="1:10">
      <c r="A17" s="3"/>
      <c r="B17" s="34" t="s">
        <v>10</v>
      </c>
      <c r="C17" s="33" t="str">
        <f t="shared" si="0"/>
        <v>GbpLibor1Y</v>
      </c>
      <c r="D17" s="32" t="str">
        <f t="shared" si="1"/>
        <v>GBP1YD_SYNTH1Y_Quote</v>
      </c>
      <c r="E17" s="15" t="str">
        <f t="shared" si="2"/>
        <v>GBP_YC1YRH_1YD</v>
      </c>
      <c r="F17" s="7" t="str">
        <f>_xll.qlDepositRateHelper(E17,D17,C17,Permanent,Trigger,ObjectOverwrite)</f>
        <v>GBP_YC1YRH_1YD#0000</v>
      </c>
      <c r="G17" s="35" t="str">
        <f>_xll.ohRangeRetrieveError(F17)</f>
        <v/>
      </c>
      <c r="H17" s="16"/>
      <c r="J17" s="47">
        <f>_xll.qlRateHelperEarliestDate(F17)</f>
        <v>41485</v>
      </c>
    </row>
    <row r="18" spans="1:10" ht="13.5" thickBot="1">
      <c r="A18" s="4"/>
      <c r="B18" s="5"/>
      <c r="C18" s="5"/>
      <c r="D18" s="5"/>
      <c r="E18" s="5"/>
      <c r="F18" s="5"/>
      <c r="G18" s="5"/>
      <c r="H1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7"/>
  <sheetViews>
    <sheetView workbookViewId="0">
      <selection activeCell="F2" sqref="F2"/>
    </sheetView>
  </sheetViews>
  <sheetFormatPr defaultRowHeight="11.25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5" style="40" bestFit="1" customWidth="1"/>
    <col min="6" max="6" width="22.85546875" style="40" bestFit="1" customWidth="1"/>
    <col min="7" max="7" width="23.5703125" style="40" customWidth="1"/>
    <col min="8" max="8" width="4.7109375" style="40" customWidth="1"/>
    <col min="9" max="9" width="9.140625" style="40"/>
    <col min="10" max="10" width="16.42578125" style="40" bestFit="1" customWidth="1"/>
    <col min="11" max="16384" width="9.140625" style="40"/>
  </cols>
  <sheetData>
    <row r="1" spans="1:10">
      <c r="A1" s="1"/>
      <c r="B1" s="2"/>
      <c r="C1" s="46" t="s">
        <v>32</v>
      </c>
      <c r="D1" s="41" t="s">
        <v>3</v>
      </c>
      <c r="E1" s="42" t="str">
        <f>Currency&amp;"_YC"&amp;$D$1&amp;C1&amp;"RH"</f>
        <v>GBP_YC1M-MxRH</v>
      </c>
      <c r="H1" s="16"/>
    </row>
    <row r="2" spans="1:10" ht="23.25" customHeight="1">
      <c r="A2" s="3"/>
      <c r="B2" s="36"/>
      <c r="C2" s="36" t="s">
        <v>11</v>
      </c>
      <c r="D2" s="36" t="s">
        <v>15</v>
      </c>
      <c r="E2" s="37" t="str">
        <f>$E$1&amp;"_Deposits.xml"</f>
        <v>GBP_YC1M-MxRH_Deposits.xml</v>
      </c>
      <c r="F2" s="38">
        <f>IF(Serialize,_xll.ohObjectSave(F3:F6,SerializationPath&amp;E2,FileOverwrite,Serialize),"---")</f>
        <v>4</v>
      </c>
      <c r="G2" s="39" t="str">
        <f>_xll.ohRangeRetrieveError(F2)</f>
        <v/>
      </c>
      <c r="H2" s="16"/>
    </row>
    <row r="3" spans="1:10" ht="12.75">
      <c r="A3" s="3"/>
      <c r="B3" s="34" t="s">
        <v>25</v>
      </c>
      <c r="C3" s="33" t="str">
        <f>PROPER(Currency)&amp;FamilyName&amp;$B3</f>
        <v>GbpLiborSW</v>
      </c>
      <c r="D3" s="32" t="str">
        <f>Currency&amp;B3&amp;"D_SYNTH"&amp;$D$1&amp;QuoteSuffix</f>
        <v>GBPSWD_SYNTH1M_Quote</v>
      </c>
      <c r="E3" s="15" t="str">
        <f>$E$1&amp;"_"&amp;$B3&amp;"D"</f>
        <v>GBP_YC1M-MxRH_SWD</v>
      </c>
      <c r="F3" s="7" t="str">
        <f>_xll.qlDepositRateHelper(E3,D3,C3,Permanent,Trigger,ObjectOverwrite)</f>
        <v>GBP_YC1M-MxRH_SWD#0000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ht="12.75">
      <c r="A4" s="3"/>
      <c r="B4" s="34" t="s">
        <v>1</v>
      </c>
      <c r="C4" s="33" t="str">
        <f>PROPER(Currency)&amp;FamilyName&amp;$B4</f>
        <v>GbpLibor2W</v>
      </c>
      <c r="D4" s="32" t="str">
        <f>Currency&amp;B4&amp;"D_SYNTH"&amp;$D$1&amp;QuoteSuffix</f>
        <v>GBP2WD_SYNTH1M_Quote</v>
      </c>
      <c r="E4" s="15" t="str">
        <f>$E$1&amp;"_"&amp;$B4&amp;"D"</f>
        <v>GBP_YC1M-MxRH_2WD</v>
      </c>
      <c r="F4" s="7" t="str">
        <f>_xll.qlDepositRateHelper(E4,D4,C4,Permanent,Trigger,ObjectOverwrite)</f>
        <v>GBP_YC1M-MxRH_2WD#0000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 ht="12.75">
      <c r="A5" s="3"/>
      <c r="B5" s="34" t="s">
        <v>2</v>
      </c>
      <c r="C5" s="33" t="str">
        <f>PROPER(Currency)&amp;FamilyName&amp;$B5</f>
        <v>GbpLibor3W</v>
      </c>
      <c r="D5" s="32" t="str">
        <f>Currency&amp;B5&amp;"D_SYNTH"&amp;$D$1&amp;QuoteSuffix</f>
        <v>GBP3WD_SYNTH1M_Quote</v>
      </c>
      <c r="E5" s="15" t="str">
        <f>$E$1&amp;"_"&amp;$B5&amp;"D"</f>
        <v>GBP_YC1M-MxRH_3WD</v>
      </c>
      <c r="F5" s="7" t="str">
        <f>_xll.qlDepositRateHelper(E5,D5,C5,Permanent,Trigger,ObjectOverwrite)</f>
        <v>GBP_YC1M-MxRH_3WD#0000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 ht="12.75">
      <c r="A6" s="3"/>
      <c r="B6" s="34" t="s">
        <v>3</v>
      </c>
      <c r="C6" s="33" t="str">
        <f>PROPER(Currency)&amp;FamilyName&amp;$B6</f>
        <v>GbpLibor1M</v>
      </c>
      <c r="D6" s="32" t="str">
        <f>Currency&amp;B6&amp;"D_SYNTH"&amp;$D$1&amp;QuoteSuffix</f>
        <v>GBP1MD_SYNTH1M_Quote</v>
      </c>
      <c r="E6" s="15" t="str">
        <f>$E$1&amp;"_"&amp;$B6&amp;"D"</f>
        <v>GBP_YC1M-MxRH_1MD</v>
      </c>
      <c r="F6" s="7" t="str">
        <f>_xll.qlDepositRateHelper(E6,D6,C6,Permanent,Trigger,ObjectOverwrite)</f>
        <v>GBP_YC1M-MxRH_1MD#0000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 ht="12" thickBot="1">
      <c r="A7" s="4"/>
      <c r="B7" s="5"/>
      <c r="C7" s="5"/>
      <c r="D7" s="5"/>
      <c r="E7" s="5"/>
      <c r="F7" s="5"/>
      <c r="G7" s="5"/>
      <c r="H7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2013-07-30T15:27:59Z</dcterms:modified>
</cp:coreProperties>
</file>