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2210" tabRatio="795"/>
  </bookViews>
  <sheets>
    <sheet name="General Settings" sheetId="12" r:id="rId1"/>
    <sheet name="STD" sheetId="27" r:id="rId2"/>
    <sheet name="Discount" sheetId="28" r:id="rId3"/>
    <sheet name="ON" sheetId="26" r:id="rId4"/>
    <sheet name="1M" sheetId="25" r:id="rId5"/>
    <sheet name="3M" sheetId="22" r:id="rId6"/>
    <sheet name="6M" sheetId="15" r:id="rId7"/>
    <sheet name="1Y" sheetId="24" r:id="rId8"/>
    <sheet name="1M (2)" sheetId="29" r:id="rId9"/>
    <sheet name="3M (2)" sheetId="30" r:id="rId10"/>
    <sheet name="6M (2)" sheetId="31" r:id="rId11"/>
    <sheet name="1Y (2)" sheetId="32" r:id="rId12"/>
  </sheet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C3" i="32" l="1"/>
  <c r="G3" i="32"/>
  <c r="C4" i="32"/>
  <c r="G4" i="32"/>
  <c r="B5" i="32"/>
  <c r="D5" i="32"/>
  <c r="B6" i="32"/>
  <c r="D6" i="32"/>
  <c r="B7" i="32"/>
  <c r="D7" i="32"/>
  <c r="B8" i="32"/>
  <c r="D8" i="32"/>
  <c r="B9" i="32"/>
  <c r="D9" i="32"/>
  <c r="B10" i="32"/>
  <c r="D10" i="32"/>
  <c r="B11" i="32"/>
  <c r="D11" i="32"/>
  <c r="B12" i="32"/>
  <c r="D12" i="32"/>
  <c r="B13" i="32"/>
  <c r="D13" i="32"/>
  <c r="B14" i="32"/>
  <c r="D14" i="32"/>
  <c r="B15" i="32"/>
  <c r="D15" i="32"/>
  <c r="B16" i="32"/>
  <c r="D16" i="32"/>
  <c r="G16" i="32" s="1"/>
  <c r="B17" i="32"/>
  <c r="D17" i="32"/>
  <c r="B18" i="32"/>
  <c r="D18" i="32"/>
  <c r="B19" i="32"/>
  <c r="D19" i="32"/>
  <c r="B20" i="32"/>
  <c r="D20" i="32"/>
  <c r="B21" i="32"/>
  <c r="D21" i="32"/>
  <c r="B22" i="32"/>
  <c r="D22" i="32"/>
  <c r="B23" i="32"/>
  <c r="D23" i="32"/>
  <c r="B24" i="32"/>
  <c r="D24" i="32"/>
  <c r="B25" i="32"/>
  <c r="D25" i="32"/>
  <c r="B26" i="32"/>
  <c r="D26" i="32"/>
  <c r="B27" i="32"/>
  <c r="D27" i="32"/>
  <c r="B28" i="32"/>
  <c r="D28" i="32"/>
  <c r="B29" i="32"/>
  <c r="D29" i="32"/>
  <c r="B30" i="32"/>
  <c r="D30" i="32"/>
  <c r="B31" i="32"/>
  <c r="D31" i="32"/>
  <c r="B32" i="32"/>
  <c r="D32" i="32"/>
  <c r="B33" i="32"/>
  <c r="D33" i="32"/>
  <c r="B34" i="32"/>
  <c r="D34" i="32"/>
  <c r="B35" i="32"/>
  <c r="D35" i="32"/>
  <c r="B36" i="32"/>
  <c r="D36" i="32"/>
  <c r="B37" i="32"/>
  <c r="D37" i="32"/>
  <c r="B38" i="32"/>
  <c r="D38" i="32"/>
  <c r="B39" i="32"/>
  <c r="D39" i="32"/>
  <c r="B40" i="32"/>
  <c r="D40" i="32"/>
  <c r="B41" i="32"/>
  <c r="D41" i="32"/>
  <c r="B42" i="32"/>
  <c r="D42" i="32"/>
  <c r="B43" i="32"/>
  <c r="D43" i="32"/>
  <c r="B44" i="32"/>
  <c r="D44" i="32"/>
  <c r="B45" i="32"/>
  <c r="D45" i="32"/>
  <c r="B46" i="32"/>
  <c r="D46" i="32"/>
  <c r="B47" i="32"/>
  <c r="D47" i="32"/>
  <c r="B48" i="32"/>
  <c r="D48" i="32"/>
  <c r="B49" i="32"/>
  <c r="D49" i="32"/>
  <c r="C3" i="31"/>
  <c r="G3" i="31" s="1"/>
  <c r="C4" i="31"/>
  <c r="G4" i="31"/>
  <c r="B5" i="31"/>
  <c r="D5" i="31"/>
  <c r="G5" i="31"/>
  <c r="B6" i="31"/>
  <c r="D6" i="31"/>
  <c r="G6" i="31" s="1"/>
  <c r="B7" i="31"/>
  <c r="D7" i="31"/>
  <c r="G7" i="31" s="1"/>
  <c r="B8" i="31"/>
  <c r="D8" i="31"/>
  <c r="G8" i="31"/>
  <c r="B9" i="31"/>
  <c r="D9" i="31"/>
  <c r="G9" i="31"/>
  <c r="B10" i="31"/>
  <c r="D10" i="31"/>
  <c r="G10" i="31"/>
  <c r="B11" i="31"/>
  <c r="D11" i="31"/>
  <c r="B12" i="31"/>
  <c r="D12" i="31"/>
  <c r="B13" i="31"/>
  <c r="D13" i="31"/>
  <c r="G13" i="31"/>
  <c r="B14" i="31"/>
  <c r="D14" i="31"/>
  <c r="B15" i="31"/>
  <c r="D15" i="31"/>
  <c r="B16" i="31"/>
  <c r="D16" i="31"/>
  <c r="G16" i="31"/>
  <c r="B17" i="31"/>
  <c r="D17" i="31"/>
  <c r="B18" i="31"/>
  <c r="D18" i="31"/>
  <c r="B19" i="31"/>
  <c r="D19" i="31"/>
  <c r="B20" i="31"/>
  <c r="D20" i="31"/>
  <c r="B21" i="31"/>
  <c r="D21" i="31"/>
  <c r="B22" i="31"/>
  <c r="D22" i="31"/>
  <c r="G22" i="31" s="1"/>
  <c r="C3" i="30"/>
  <c r="F3" i="30" s="1"/>
  <c r="C4" i="30"/>
  <c r="F4" i="30"/>
  <c r="B5" i="30"/>
  <c r="D5" i="30"/>
  <c r="F5" i="30" s="1"/>
  <c r="B6" i="30"/>
  <c r="D6" i="30"/>
  <c r="F6" i="30"/>
  <c r="B7" i="30"/>
  <c r="D7" i="30"/>
  <c r="F7" i="30"/>
  <c r="B8" i="30"/>
  <c r="D8" i="30"/>
  <c r="F8" i="30"/>
  <c r="B9" i="30"/>
  <c r="D9" i="30"/>
  <c r="F9" i="30" s="1"/>
  <c r="B10" i="30"/>
  <c r="D10" i="30"/>
  <c r="F10" i="30" s="1"/>
  <c r="C3" i="29"/>
  <c r="F3" i="29" s="1"/>
  <c r="C4" i="29"/>
  <c r="F4" i="29"/>
  <c r="G1" i="28"/>
  <c r="G4" i="28" s="1"/>
  <c r="G2" i="28"/>
  <c r="F3" i="28"/>
  <c r="G3" i="28"/>
  <c r="F4" i="28"/>
  <c r="G1" i="27"/>
  <c r="G4" i="27" s="1"/>
  <c r="F3" i="27"/>
  <c r="F4" i="27"/>
  <c r="G1" i="26"/>
  <c r="G3" i="26" s="1"/>
  <c r="F3" i="26"/>
  <c r="F4" i="26"/>
  <c r="C3" i="25"/>
  <c r="F3" i="25" s="1"/>
  <c r="C4" i="25"/>
  <c r="F4" i="25"/>
  <c r="C4" i="24"/>
  <c r="G4" i="24"/>
  <c r="C3" i="24"/>
  <c r="G3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0" i="24"/>
  <c r="D19" i="24"/>
  <c r="D18" i="24"/>
  <c r="D17" i="24"/>
  <c r="D16" i="24"/>
  <c r="G16" i="24" s="1"/>
  <c r="D43" i="24"/>
  <c r="D24" i="24"/>
  <c r="D23" i="24"/>
  <c r="D22" i="24"/>
  <c r="D21" i="24"/>
  <c r="B5" i="24"/>
  <c r="D5" i="24"/>
  <c r="D6" i="24"/>
  <c r="D7" i="24"/>
  <c r="D8" i="24"/>
  <c r="D9" i="24"/>
  <c r="D10" i="24"/>
  <c r="D11" i="24"/>
  <c r="D12" i="24"/>
  <c r="D13" i="24"/>
  <c r="D14" i="24"/>
  <c r="D15" i="24"/>
  <c r="D44" i="24"/>
  <c r="D45" i="24"/>
  <c r="D46" i="24"/>
  <c r="D47" i="24"/>
  <c r="D48" i="24"/>
  <c r="D49" i="24"/>
  <c r="D22" i="15"/>
  <c r="G22" i="15" s="1"/>
  <c r="D21" i="15"/>
  <c r="D20" i="15"/>
  <c r="D19" i="15"/>
  <c r="D18" i="15"/>
  <c r="D17" i="15"/>
  <c r="D16" i="15"/>
  <c r="G16" i="15" s="1"/>
  <c r="D15" i="15"/>
  <c r="D14" i="15"/>
  <c r="D13" i="15"/>
  <c r="G13" i="15" s="1"/>
  <c r="D12" i="15"/>
  <c r="D11" i="15"/>
  <c r="D10" i="15"/>
  <c r="D9" i="15"/>
  <c r="D8" i="15"/>
  <c r="D7" i="15"/>
  <c r="G7" i="15" s="1"/>
  <c r="D6" i="15"/>
  <c r="G6" i="15" s="1"/>
  <c r="D5" i="15"/>
  <c r="C4" i="15"/>
  <c r="G4" i="15" s="1"/>
  <c r="C3" i="15"/>
  <c r="G10" i="15"/>
  <c r="G9" i="15"/>
  <c r="G8" i="15"/>
  <c r="G5" i="15"/>
  <c r="G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C3" i="22"/>
  <c r="C4" i="22"/>
  <c r="D10" i="22"/>
  <c r="F10" i="22" s="1"/>
  <c r="D9" i="22"/>
  <c r="F9" i="22" s="1"/>
  <c r="D8" i="22"/>
  <c r="F8" i="22" s="1"/>
  <c r="D7" i="22"/>
  <c r="F7" i="22" s="1"/>
  <c r="D6" i="22"/>
  <c r="D5" i="22"/>
  <c r="B9" i="22"/>
  <c r="B8" i="22"/>
  <c r="B7" i="22"/>
  <c r="F6" i="22"/>
  <c r="B6" i="22"/>
  <c r="F5" i="22"/>
  <c r="B5" i="22"/>
  <c r="F4" i="22"/>
  <c r="F3" i="22"/>
  <c r="B10" i="22"/>
  <c r="E1" i="31"/>
  <c r="E1" i="30"/>
  <c r="H4" i="28"/>
  <c r="H3" i="26"/>
  <c r="H3" i="28"/>
  <c r="I3" i="26"/>
  <c r="E1" i="29"/>
  <c r="E1" i="32"/>
  <c r="E1" i="15"/>
  <c r="I4" i="28"/>
  <c r="E1" i="22"/>
  <c r="B1" i="12"/>
  <c r="I3" i="28"/>
  <c r="E1" i="25"/>
  <c r="H4" i="27"/>
  <c r="I4" i="27" s="1"/>
  <c r="E1" i="24"/>
  <c r="E3" i="24" l="1"/>
  <c r="E42" i="24"/>
  <c r="E38" i="24"/>
  <c r="E34" i="24"/>
  <c r="E30" i="24"/>
  <c r="E26" i="24"/>
  <c r="E18" i="24"/>
  <c r="E24" i="24"/>
  <c r="E6" i="24"/>
  <c r="E10" i="24"/>
  <c r="E14" i="24"/>
  <c r="E46" i="24"/>
  <c r="E37" i="24"/>
  <c r="G35" i="24"/>
  <c r="E16" i="24"/>
  <c r="E21" i="24"/>
  <c r="G10" i="24"/>
  <c r="H1" i="24"/>
  <c r="G39" i="24"/>
  <c r="E20" i="24"/>
  <c r="E23" i="24"/>
  <c r="G21" i="24"/>
  <c r="E7" i="24"/>
  <c r="E44" i="24"/>
  <c r="G49" i="24"/>
  <c r="G33" i="24"/>
  <c r="G11" i="24"/>
  <c r="E48" i="24"/>
  <c r="E31" i="24"/>
  <c r="G22" i="24"/>
  <c r="E15" i="24"/>
  <c r="G48" i="24"/>
  <c r="G6" i="24"/>
  <c r="E45" i="24"/>
  <c r="G28" i="24"/>
  <c r="E41" i="24"/>
  <c r="E39" i="24"/>
  <c r="E35" i="24"/>
  <c r="E11" i="24"/>
  <c r="G46" i="24"/>
  <c r="G31" i="24"/>
  <c r="E13" i="24"/>
  <c r="E4" i="24"/>
  <c r="E33" i="24"/>
  <c r="G27" i="24"/>
  <c r="G17" i="24"/>
  <c r="E12" i="24"/>
  <c r="G32" i="24"/>
  <c r="E43" i="24"/>
  <c r="E47" i="24"/>
  <c r="G29" i="24"/>
  <c r="E40" i="24"/>
  <c r="E29" i="24"/>
  <c r="E27" i="24"/>
  <c r="E25" i="24"/>
  <c r="E22" i="24"/>
  <c r="E8" i="24"/>
  <c r="G15" i="24"/>
  <c r="E36" i="24"/>
  <c r="G43" i="24"/>
  <c r="G45" i="24"/>
  <c r="E17" i="24"/>
  <c r="G36" i="24"/>
  <c r="G19" i="24"/>
  <c r="G8" i="24"/>
  <c r="E19" i="24"/>
  <c r="G12" i="24"/>
  <c r="E32" i="24"/>
  <c r="E28" i="24"/>
  <c r="E5" i="24"/>
  <c r="E9" i="24"/>
  <c r="E49" i="24"/>
  <c r="G1" i="25"/>
  <c r="E4" i="25"/>
  <c r="E3" i="25"/>
  <c r="E10" i="22"/>
  <c r="E5" i="22"/>
  <c r="G1" i="22"/>
  <c r="E8" i="22"/>
  <c r="E4" i="22"/>
  <c r="E6" i="22"/>
  <c r="E7" i="22"/>
  <c r="E3" i="22"/>
  <c r="E9" i="22"/>
  <c r="H1" i="15"/>
  <c r="E21" i="15"/>
  <c r="E19" i="15"/>
  <c r="E17" i="15"/>
  <c r="E15" i="15"/>
  <c r="E13" i="15"/>
  <c r="E11" i="15"/>
  <c r="E9" i="15"/>
  <c r="E7" i="15"/>
  <c r="E5" i="15"/>
  <c r="E12" i="15"/>
  <c r="E14" i="15"/>
  <c r="G17" i="15"/>
  <c r="E16" i="15"/>
  <c r="G14" i="15"/>
  <c r="E18" i="15"/>
  <c r="G11" i="15"/>
  <c r="G21" i="15"/>
  <c r="E8" i="15"/>
  <c r="E20" i="15"/>
  <c r="E4" i="15"/>
  <c r="G20" i="15"/>
  <c r="E10" i="15"/>
  <c r="E3" i="15"/>
  <c r="E22" i="15"/>
  <c r="E6" i="15"/>
  <c r="E6" i="32"/>
  <c r="E14" i="32"/>
  <c r="E22" i="32"/>
  <c r="E30" i="32"/>
  <c r="E38" i="32"/>
  <c r="E46" i="32"/>
  <c r="H1" i="32"/>
  <c r="E5" i="32"/>
  <c r="E13" i="32"/>
  <c r="E21" i="32"/>
  <c r="E29" i="32"/>
  <c r="E37" i="32"/>
  <c r="E45" i="32"/>
  <c r="E4" i="32"/>
  <c r="G5" i="32"/>
  <c r="E12" i="32"/>
  <c r="G13" i="32"/>
  <c r="E20" i="32"/>
  <c r="G21" i="32"/>
  <c r="E28" i="32"/>
  <c r="G29" i="32"/>
  <c r="E36" i="32"/>
  <c r="G37" i="32"/>
  <c r="E18" i="32"/>
  <c r="E24" i="32"/>
  <c r="G27" i="32"/>
  <c r="E35" i="32"/>
  <c r="E26" i="32"/>
  <c r="E32" i="32"/>
  <c r="G35" i="32"/>
  <c r="E7" i="32"/>
  <c r="E9" i="32"/>
  <c r="G26" i="32"/>
  <c r="E11" i="32"/>
  <c r="E27" i="32"/>
  <c r="E33" i="32"/>
  <c r="G36" i="32"/>
  <c r="G41" i="32"/>
  <c r="G44" i="32"/>
  <c r="E47" i="32"/>
  <c r="E49" i="32"/>
  <c r="G28" i="32"/>
  <c r="E34" i="32"/>
  <c r="G45" i="32"/>
  <c r="G9" i="32"/>
  <c r="G11" i="32"/>
  <c r="E17" i="32"/>
  <c r="E19" i="32"/>
  <c r="E23" i="32"/>
  <c r="E31" i="32"/>
  <c r="E43" i="32"/>
  <c r="E40" i="32"/>
  <c r="G43" i="32"/>
  <c r="E8" i="32"/>
  <c r="G20" i="32"/>
  <c r="G32" i="32"/>
  <c r="G42" i="32"/>
  <c r="E16" i="32"/>
  <c r="E39" i="32"/>
  <c r="G48" i="32"/>
  <c r="E3" i="32"/>
  <c r="E15" i="32"/>
  <c r="G17" i="32"/>
  <c r="G19" i="32"/>
  <c r="G34" i="32"/>
  <c r="G40" i="32"/>
  <c r="E10" i="32"/>
  <c r="E48" i="32"/>
  <c r="E42" i="32"/>
  <c r="G12" i="32"/>
  <c r="E25" i="32"/>
  <c r="E41" i="32"/>
  <c r="E44" i="32"/>
  <c r="G8" i="32"/>
  <c r="E4" i="29"/>
  <c r="G1" i="29"/>
  <c r="E3" i="29"/>
  <c r="E9" i="30"/>
  <c r="E8" i="30"/>
  <c r="G1" i="30"/>
  <c r="E5" i="30"/>
  <c r="E3" i="30"/>
  <c r="E10" i="30"/>
  <c r="E4" i="30"/>
  <c r="E7" i="30"/>
  <c r="E6" i="30"/>
  <c r="E6" i="31"/>
  <c r="E14" i="31"/>
  <c r="E22" i="31"/>
  <c r="E5" i="31"/>
  <c r="E13" i="31"/>
  <c r="E21" i="31"/>
  <c r="H1" i="31"/>
  <c r="E8" i="31"/>
  <c r="E11" i="31"/>
  <c r="G12" i="31"/>
  <c r="E18" i="31"/>
  <c r="G20" i="31"/>
  <c r="E10" i="31"/>
  <c r="E9" i="31"/>
  <c r="E19" i="31"/>
  <c r="G19" i="31"/>
  <c r="E7" i="31"/>
  <c r="G21" i="31"/>
  <c r="E4" i="31"/>
  <c r="E16" i="31"/>
  <c r="G18" i="31"/>
  <c r="E3" i="31"/>
  <c r="E15" i="31"/>
  <c r="E17" i="31"/>
  <c r="E20" i="31"/>
  <c r="E12" i="31"/>
  <c r="G19" i="15"/>
  <c r="G23" i="24"/>
  <c r="G33" i="32"/>
  <c r="G25" i="32"/>
  <c r="G11" i="31"/>
  <c r="G9" i="24"/>
  <c r="G41" i="24"/>
  <c r="G12" i="15"/>
  <c r="G14" i="24"/>
  <c r="G37" i="24"/>
  <c r="G18" i="15"/>
  <c r="G20" i="24"/>
  <c r="G17" i="31"/>
  <c r="G30" i="24"/>
  <c r="G44" i="24"/>
  <c r="G7" i="24"/>
  <c r="G2" i="26"/>
  <c r="G2" i="27"/>
  <c r="G47" i="32"/>
  <c r="G26" i="24"/>
  <c r="G14" i="32"/>
  <c r="G47" i="24"/>
  <c r="G39" i="32"/>
  <c r="G24" i="32"/>
  <c r="G10" i="32"/>
  <c r="G22" i="32"/>
  <c r="G46" i="32"/>
  <c r="G5" i="24"/>
  <c r="G6" i="32"/>
  <c r="G34" i="24"/>
  <c r="G38" i="24"/>
  <c r="G40" i="24"/>
  <c r="G15" i="15"/>
  <c r="G3" i="27"/>
  <c r="G49" i="32"/>
  <c r="G18" i="32"/>
  <c r="G42" i="24"/>
  <c r="G25" i="24"/>
  <c r="G4" i="26"/>
  <c r="G13" i="24"/>
  <c r="G18" i="24"/>
  <c r="G14" i="31"/>
  <c r="G38" i="32"/>
  <c r="G31" i="32"/>
  <c r="G23" i="32"/>
  <c r="G15" i="32"/>
  <c r="G7" i="32"/>
  <c r="G24" i="24"/>
  <c r="G15" i="31"/>
  <c r="G30" i="32"/>
  <c r="H3" i="27"/>
  <c r="I3" i="27" s="1"/>
  <c r="H4" i="26"/>
  <c r="I4" i="26" s="1"/>
  <c r="H2" i="28"/>
  <c r="H2" i="26"/>
  <c r="H2" i="27"/>
  <c r="H8" i="32" l="1"/>
  <c r="H16" i="32"/>
  <c r="H24" i="32"/>
  <c r="H32" i="32"/>
  <c r="H40" i="32"/>
  <c r="H48" i="32"/>
  <c r="H7" i="32"/>
  <c r="H15" i="32"/>
  <c r="H23" i="32"/>
  <c r="H31" i="32"/>
  <c r="H39" i="32"/>
  <c r="H47" i="32"/>
  <c r="H2" i="32"/>
  <c r="H6" i="32"/>
  <c r="H14" i="32"/>
  <c r="H22" i="32"/>
  <c r="H30" i="32"/>
  <c r="H3" i="32"/>
  <c r="H19" i="32"/>
  <c r="H36" i="32"/>
  <c r="H42" i="32"/>
  <c r="H46" i="32"/>
  <c r="H5" i="32"/>
  <c r="H10" i="32"/>
  <c r="H27" i="32"/>
  <c r="H13" i="32"/>
  <c r="H18" i="32"/>
  <c r="H33" i="32"/>
  <c r="H26" i="32"/>
  <c r="H28" i="32"/>
  <c r="H25" i="32"/>
  <c r="H29" i="32"/>
  <c r="H38" i="32"/>
  <c r="H41" i="32"/>
  <c r="H44" i="32"/>
  <c r="H4" i="32"/>
  <c r="H20" i="32"/>
  <c r="H9" i="32"/>
  <c r="H11" i="32"/>
  <c r="H21" i="32"/>
  <c r="H17" i="32"/>
  <c r="H35" i="32"/>
  <c r="H43" i="32"/>
  <c r="H49" i="32"/>
  <c r="H12" i="32"/>
  <c r="H37" i="32"/>
  <c r="H34" i="32"/>
  <c r="H45" i="32"/>
  <c r="G3" i="29"/>
  <c r="G2" i="29"/>
  <c r="G4" i="29"/>
  <c r="G5" i="22"/>
  <c r="G6" i="22"/>
  <c r="G2" i="22"/>
  <c r="G10" i="22"/>
  <c r="G4" i="22"/>
  <c r="G9" i="22"/>
  <c r="G7" i="22"/>
  <c r="G3" i="22"/>
  <c r="G8" i="22"/>
  <c r="H8" i="31"/>
  <c r="H16" i="31"/>
  <c r="H7" i="31"/>
  <c r="H15" i="31"/>
  <c r="H19" i="31"/>
  <c r="H3" i="31"/>
  <c r="H6" i="31"/>
  <c r="H2" i="31"/>
  <c r="H13" i="31"/>
  <c r="H18" i="31"/>
  <c r="H11" i="31"/>
  <c r="H14" i="31"/>
  <c r="H17" i="31"/>
  <c r="H20" i="31"/>
  <c r="H5" i="31"/>
  <c r="H21" i="31"/>
  <c r="H22" i="31"/>
  <c r="H4" i="31"/>
  <c r="H10" i="31"/>
  <c r="H9" i="31"/>
  <c r="H12" i="31"/>
  <c r="H19" i="15"/>
  <c r="H15" i="15"/>
  <c r="H11" i="15"/>
  <c r="H7" i="15"/>
  <c r="H3" i="15"/>
  <c r="H22" i="15"/>
  <c r="H13" i="15"/>
  <c r="H4" i="15"/>
  <c r="H16" i="15"/>
  <c r="H6" i="15"/>
  <c r="H20" i="15"/>
  <c r="H10" i="15"/>
  <c r="H5" i="15"/>
  <c r="H14" i="15"/>
  <c r="H18" i="15"/>
  <c r="H2" i="15"/>
  <c r="H9" i="15"/>
  <c r="H12" i="15"/>
  <c r="H21" i="15"/>
  <c r="H8" i="15"/>
  <c r="H17" i="15"/>
  <c r="H4" i="24"/>
  <c r="H39" i="24"/>
  <c r="H35" i="24"/>
  <c r="H31" i="24"/>
  <c r="H27" i="24"/>
  <c r="H19" i="24"/>
  <c r="H43" i="24"/>
  <c r="H21" i="24"/>
  <c r="H7" i="24"/>
  <c r="H11" i="24"/>
  <c r="H15" i="24"/>
  <c r="H47" i="24"/>
  <c r="H3" i="24"/>
  <c r="H30" i="24"/>
  <c r="H28" i="24"/>
  <c r="H8" i="24"/>
  <c r="H37" i="24"/>
  <c r="H16" i="24"/>
  <c r="H5" i="24"/>
  <c r="H14" i="24"/>
  <c r="H9" i="24"/>
  <c r="H49" i="24"/>
  <c r="H29" i="24"/>
  <c r="H46" i="24"/>
  <c r="H25" i="24"/>
  <c r="H38" i="24"/>
  <c r="H17" i="24"/>
  <c r="H33" i="24"/>
  <c r="H18" i="24"/>
  <c r="H44" i="24"/>
  <c r="H24" i="24"/>
  <c r="H22" i="24"/>
  <c r="H40" i="24"/>
  <c r="H32" i="24"/>
  <c r="H36" i="24"/>
  <c r="H2" i="24"/>
  <c r="H13" i="24"/>
  <c r="H10" i="24"/>
  <c r="H20" i="24"/>
  <c r="H42" i="24"/>
  <c r="H34" i="24"/>
  <c r="H6" i="24"/>
  <c r="H48" i="24"/>
  <c r="H41" i="24"/>
  <c r="H26" i="24"/>
  <c r="H12" i="24"/>
  <c r="H23" i="24"/>
  <c r="H45" i="24"/>
  <c r="G3" i="30"/>
  <c r="G10" i="30"/>
  <c r="G6" i="30"/>
  <c r="G8" i="30"/>
  <c r="G7" i="30"/>
  <c r="G5" i="30"/>
  <c r="G4" i="30"/>
  <c r="G2" i="30"/>
  <c r="G9" i="30"/>
  <c r="G2" i="25"/>
  <c r="G3" i="25"/>
  <c r="G4" i="25"/>
  <c r="I8" i="32"/>
  <c r="J8" i="32" s="1"/>
  <c r="I23" i="32"/>
  <c r="J23" i="32" s="1"/>
  <c r="I30" i="32"/>
  <c r="J30" i="32" s="1"/>
  <c r="I27" i="32"/>
  <c r="J27" i="32" s="1"/>
  <c r="I38" i="32"/>
  <c r="J38" i="32" s="1"/>
  <c r="I17" i="32"/>
  <c r="J17" i="32" s="1"/>
  <c r="H3" i="29"/>
  <c r="I3" i="29" s="1"/>
  <c r="H9" i="22"/>
  <c r="I9" i="22" s="1"/>
  <c r="I19" i="31"/>
  <c r="J19" i="31" s="1"/>
  <c r="I17" i="31"/>
  <c r="J17" i="31" s="1"/>
  <c r="I12" i="31"/>
  <c r="J12" i="31" s="1"/>
  <c r="I4" i="15"/>
  <c r="J4" i="15" s="1"/>
  <c r="I35" i="24"/>
  <c r="J35" i="24" s="1"/>
  <c r="I15" i="24"/>
  <c r="J15" i="24" s="1"/>
  <c r="I5" i="24"/>
  <c r="J5" i="24" s="1"/>
  <c r="I17" i="24"/>
  <c r="J17" i="24" s="1"/>
  <c r="I36" i="24"/>
  <c r="J36" i="24" s="1"/>
  <c r="I48" i="24"/>
  <c r="J48" i="24" s="1"/>
  <c r="H6" i="30"/>
  <c r="I6" i="30" s="1"/>
  <c r="H3" i="25"/>
  <c r="I3" i="25" s="1"/>
  <c r="I41" i="32"/>
  <c r="J41" i="32" s="1"/>
  <c r="H7" i="22"/>
  <c r="I7" i="22" s="1"/>
  <c r="I3" i="31"/>
  <c r="J3" i="31" s="1"/>
  <c r="I20" i="31"/>
  <c r="J20" i="31" s="1"/>
  <c r="I19" i="15"/>
  <c r="J19" i="15" s="1"/>
  <c r="I16" i="15"/>
  <c r="J16" i="15" s="1"/>
  <c r="I31" i="24"/>
  <c r="J31" i="24" s="1"/>
  <c r="I47" i="24"/>
  <c r="J47" i="24" s="1"/>
  <c r="I33" i="24"/>
  <c r="J33" i="24" s="1"/>
  <c r="I41" i="24"/>
  <c r="J41" i="24" s="1"/>
  <c r="H8" i="30"/>
  <c r="I8" i="30" s="1"/>
  <c r="I24" i="32"/>
  <c r="J24" i="32" s="1"/>
  <c r="I19" i="32"/>
  <c r="J19" i="32" s="1"/>
  <c r="I18" i="32"/>
  <c r="J18" i="32" s="1"/>
  <c r="I43" i="32"/>
  <c r="J43" i="32" s="1"/>
  <c r="H3" i="22"/>
  <c r="I3" i="22" s="1"/>
  <c r="I5" i="31"/>
  <c r="J5" i="31" s="1"/>
  <c r="I6" i="15"/>
  <c r="J6" i="15" s="1"/>
  <c r="I27" i="24"/>
  <c r="J27" i="24" s="1"/>
  <c r="I9" i="24"/>
  <c r="J9" i="24" s="1"/>
  <c r="I13" i="24"/>
  <c r="J13" i="24" s="1"/>
  <c r="H7" i="30"/>
  <c r="I7" i="30" s="1"/>
  <c r="I47" i="32"/>
  <c r="J47" i="32" s="1"/>
  <c r="I33" i="32"/>
  <c r="J33" i="32" s="1"/>
  <c r="I49" i="32"/>
  <c r="J49" i="32" s="1"/>
  <c r="H8" i="22"/>
  <c r="I8" i="22" s="1"/>
  <c r="I21" i="31"/>
  <c r="J21" i="31" s="1"/>
  <c r="I11" i="15"/>
  <c r="J11" i="15" s="1"/>
  <c r="I19" i="24"/>
  <c r="J19" i="24" s="1"/>
  <c r="I30" i="24"/>
  <c r="J30" i="24" s="1"/>
  <c r="I44" i="24"/>
  <c r="J44" i="24" s="1"/>
  <c r="I12" i="24"/>
  <c r="J12" i="24" s="1"/>
  <c r="I40" i="32"/>
  <c r="J40" i="32" s="1"/>
  <c r="I26" i="32"/>
  <c r="J26" i="32" s="1"/>
  <c r="I12" i="32"/>
  <c r="J12" i="32" s="1"/>
  <c r="H6" i="22"/>
  <c r="I6" i="22" s="1"/>
  <c r="I13" i="31"/>
  <c r="J13" i="31" s="1"/>
  <c r="I10" i="15"/>
  <c r="J10" i="15" s="1"/>
  <c r="I28" i="24"/>
  <c r="J28" i="24" s="1"/>
  <c r="I24" i="24"/>
  <c r="J24" i="24" s="1"/>
  <c r="H4" i="30"/>
  <c r="I4" i="30" s="1"/>
  <c r="I46" i="32"/>
  <c r="J46" i="32" s="1"/>
  <c r="I9" i="32"/>
  <c r="J9" i="32" s="1"/>
  <c r="I16" i="31"/>
  <c r="J16" i="31" s="1"/>
  <c r="I4" i="31"/>
  <c r="J4" i="31" s="1"/>
  <c r="I17" i="15"/>
  <c r="J17" i="15" s="1"/>
  <c r="I8" i="24"/>
  <c r="J8" i="24" s="1"/>
  <c r="I42" i="24"/>
  <c r="J42" i="24" s="1"/>
  <c r="I7" i="32"/>
  <c r="J7" i="32" s="1"/>
  <c r="I25" i="32"/>
  <c r="J25" i="32" s="1"/>
  <c r="I34" i="32"/>
  <c r="J34" i="32" s="1"/>
  <c r="I11" i="31"/>
  <c r="J11" i="31" s="1"/>
  <c r="I14" i="15"/>
  <c r="J14" i="15" s="1"/>
  <c r="I25" i="24"/>
  <c r="J25" i="24" s="1"/>
  <c r="H3" i="30"/>
  <c r="I3" i="30" s="1"/>
  <c r="I22" i="32"/>
  <c r="J22" i="32" s="1"/>
  <c r="I21" i="32"/>
  <c r="J21" i="32" s="1"/>
  <c r="I15" i="31"/>
  <c r="J15" i="31" s="1"/>
  <c r="I13" i="15"/>
  <c r="J13" i="15" s="1"/>
  <c r="I11" i="24"/>
  <c r="J11" i="24" s="1"/>
  <c r="I32" i="24"/>
  <c r="J32" i="24" s="1"/>
  <c r="I16" i="32"/>
  <c r="J16" i="32" s="1"/>
  <c r="I31" i="32"/>
  <c r="J31" i="32" s="1"/>
  <c r="I3" i="32"/>
  <c r="J3" i="32" s="1"/>
  <c r="I13" i="32"/>
  <c r="J13" i="32" s="1"/>
  <c r="I35" i="32"/>
  <c r="J35" i="32" s="1"/>
  <c r="I9" i="15"/>
  <c r="J9" i="15" s="1"/>
  <c r="I14" i="24"/>
  <c r="J14" i="24" s="1"/>
  <c r="H4" i="25"/>
  <c r="I39" i="32"/>
  <c r="J39" i="32" s="1"/>
  <c r="I44" i="32"/>
  <c r="J44" i="32" s="1"/>
  <c r="H4" i="29"/>
  <c r="I6" i="31"/>
  <c r="J6" i="31" s="1"/>
  <c r="I15" i="15"/>
  <c r="J15" i="15" s="1"/>
  <c r="I12" i="15"/>
  <c r="J12" i="15" s="1"/>
  <c r="I3" i="24"/>
  <c r="I18" i="24"/>
  <c r="J18" i="24" s="1"/>
  <c r="I26" i="24"/>
  <c r="J26" i="24" s="1"/>
  <c r="I32" i="32"/>
  <c r="J32" i="32" s="1"/>
  <c r="I36" i="32"/>
  <c r="J36" i="32" s="1"/>
  <c r="I4" i="32"/>
  <c r="J4" i="32" s="1"/>
  <c r="H5" i="22"/>
  <c r="I5" i="22" s="1"/>
  <c r="I21" i="15"/>
  <c r="J21" i="15" s="1"/>
  <c r="I49" i="24"/>
  <c r="J49" i="24" s="1"/>
  <c r="I10" i="24"/>
  <c r="J10" i="24" s="1"/>
  <c r="H5" i="30"/>
  <c r="I5" i="30" s="1"/>
  <c r="I42" i="32"/>
  <c r="J42" i="32" s="1"/>
  <c r="I20" i="32"/>
  <c r="J20" i="32" s="1"/>
  <c r="I8" i="31"/>
  <c r="J8" i="31" s="1"/>
  <c r="I7" i="15"/>
  <c r="J7" i="15" s="1"/>
  <c r="I8" i="15"/>
  <c r="J8" i="15" s="1"/>
  <c r="I29" i="24"/>
  <c r="J29" i="24" s="1"/>
  <c r="I23" i="24"/>
  <c r="J23" i="24" s="1"/>
  <c r="I6" i="32"/>
  <c r="J6" i="32" s="1"/>
  <c r="I37" i="32"/>
  <c r="J37" i="32" s="1"/>
  <c r="I18" i="31"/>
  <c r="J18" i="31" s="1"/>
  <c r="I3" i="15"/>
  <c r="I21" i="24"/>
  <c r="J21" i="24" s="1"/>
  <c r="I46" i="24"/>
  <c r="J46" i="24" s="1"/>
  <c r="I5" i="32"/>
  <c r="J5" i="32" s="1"/>
  <c r="H10" i="22"/>
  <c r="I10" i="22" s="1"/>
  <c r="I10" i="31"/>
  <c r="J10" i="31" s="1"/>
  <c r="I4" i="24"/>
  <c r="J4" i="24" s="1"/>
  <c r="I37" i="24"/>
  <c r="J37" i="24" s="1"/>
  <c r="I34" i="24"/>
  <c r="J34" i="24" s="1"/>
  <c r="I15" i="32"/>
  <c r="J15" i="32" s="1"/>
  <c r="I29" i="32"/>
  <c r="J29" i="32" s="1"/>
  <c r="H4" i="22"/>
  <c r="I4" i="22" s="1"/>
  <c r="I9" i="31"/>
  <c r="J9" i="31" s="1"/>
  <c r="I39" i="24"/>
  <c r="J39" i="24" s="1"/>
  <c r="I38" i="24"/>
  <c r="J38" i="24" s="1"/>
  <c r="H10" i="30"/>
  <c r="I10" i="30" s="1"/>
  <c r="I20" i="15"/>
  <c r="J20" i="15" s="1"/>
  <c r="I22" i="31"/>
  <c r="J22" i="31" s="1"/>
  <c r="I43" i="24"/>
  <c r="J43" i="24" s="1"/>
  <c r="I20" i="24"/>
  <c r="J20" i="24" s="1"/>
  <c r="I48" i="32"/>
  <c r="J48" i="32" s="1"/>
  <c r="I28" i="32"/>
  <c r="J28" i="32" s="1"/>
  <c r="I5" i="15"/>
  <c r="J5" i="15" s="1"/>
  <c r="I22" i="24"/>
  <c r="J22" i="24" s="1"/>
  <c r="I45" i="24"/>
  <c r="J45" i="24" s="1"/>
  <c r="I14" i="32"/>
  <c r="J14" i="32" s="1"/>
  <c r="I11" i="32"/>
  <c r="J11" i="32" s="1"/>
  <c r="I7" i="31"/>
  <c r="I22" i="15"/>
  <c r="J22" i="15" s="1"/>
  <c r="I7" i="24"/>
  <c r="J7" i="24" s="1"/>
  <c r="I40" i="24"/>
  <c r="J40" i="24" s="1"/>
  <c r="H9" i="30"/>
  <c r="I10" i="32"/>
  <c r="I45" i="32"/>
  <c r="J45" i="32" s="1"/>
  <c r="I14" i="31"/>
  <c r="J14" i="31" s="1"/>
  <c r="I18" i="15"/>
  <c r="J18" i="15" s="1"/>
  <c r="I16" i="24"/>
  <c r="J16" i="24" s="1"/>
  <c r="I6" i="24"/>
  <c r="J6" i="24" s="1"/>
  <c r="I4" i="25"/>
  <c r="I4" i="29"/>
  <c r="J3" i="24"/>
  <c r="J3" i="15"/>
  <c r="J7" i="31"/>
  <c r="I9" i="30"/>
  <c r="J10" i="32"/>
  <c r="I2" i="24"/>
  <c r="I2" i="26"/>
  <c r="I2" i="32"/>
  <c r="H2" i="25"/>
  <c r="I2" i="15"/>
  <c r="H2" i="29"/>
  <c r="I2" i="31"/>
  <c r="H2" i="22"/>
  <c r="I2" i="27"/>
  <c r="I2" i="28"/>
  <c r="H2" i="30"/>
  <c r="J2" i="15"/>
  <c r="I2" i="30"/>
  <c r="J2" i="31"/>
  <c r="I2" i="22"/>
  <c r="J2" i="32"/>
  <c r="J2" i="24"/>
  <c r="I2" i="29"/>
  <c r="I2" i="25"/>
</calcChain>
</file>

<file path=xl/sharedStrings.xml><?xml version="1.0" encoding="utf-8"?>
<sst xmlns="http://schemas.openxmlformats.org/spreadsheetml/2006/main" count="105" uniqueCount="30">
  <si>
    <t>Currency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</si>
  <si>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</si>
  <si>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</si>
  <si>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</si>
  <si>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</si>
  <si>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</si>
  <si>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</si>
  <si>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</si>
  <si>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</si>
  <si>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</si>
  <si>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</si>
  <si>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</si>
  <si>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</si>
  <si>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</si>
  <si>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FamilyName</t>
  </si>
  <si>
    <t>Synthetic</t>
  </si>
  <si>
    <t>F1</t>
  </si>
  <si>
    <t>0D</t>
  </si>
  <si>
    <t>1D</t>
  </si>
  <si>
    <t>ON</t>
  </si>
  <si>
    <t>2D</t>
  </si>
  <si>
    <t>TN</t>
  </si>
  <si>
    <t>D</t>
  </si>
  <si>
    <t>SN</t>
  </si>
  <si>
    <t>STD</t>
  </si>
  <si>
    <t>-Mx</t>
  </si>
  <si>
    <t>GBP</t>
  </si>
  <si>
    <t>Libor</t>
  </si>
  <si>
    <t>Sonia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</si>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</sst>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£&quot;#,##0;[Red]\-&quot;£&quot;#,##0"/>
    <numFmt numFmtId="165" formatCode="#,##0.0;#,##0.0"/>
    <numFmt numFmtId="166" formatCode="ddd\,\ d\-mmm\-yyyy\,\ hh:mm:ss"/>
    <numFmt numFmtId="167" formatCode="General_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7" fontId="12" fillId="0" borderId="0"/>
    <xf numFmtId="165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84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3" borderId="4" xfId="0" applyFill="1" applyBorder="1"/>
    <xf numFmtId="0" fontId="0" fillId="4" borderId="0" xfId="0" applyFill="1"/>
    <xf numFmtId="0" fontId="2" fillId="3" borderId="3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0" borderId="0" xfId="0" applyFont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6" fontId="9" fillId="5" borderId="9" xfId="0" applyNumberFormat="1" applyFont="1" applyFill="1" applyBorder="1" applyAlignment="1" applyProtection="1">
      <alignment horizontal="center"/>
    </xf>
    <xf numFmtId="166" fontId="9" fillId="5" borderId="9" xfId="0" quotePrefix="1" applyNumberFormat="1" applyFont="1" applyFill="1" applyBorder="1" applyAlignment="1" applyProtection="1">
      <alignment horizontal="left"/>
    </xf>
    <xf numFmtId="166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0" fontId="2" fillId="3" borderId="10" xfId="0" applyFont="1" applyFill="1" applyBorder="1"/>
    <xf numFmtId="0" fontId="3" fillId="3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9" fillId="5" borderId="8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2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8" xfId="0" applyNumberFormat="1" applyFont="1" applyFill="1" applyBorder="1" applyAlignment="1">
      <alignment horizontal="left"/>
    </xf>
    <xf numFmtId="0" fontId="13" fillId="5" borderId="9" xfId="0" applyNumberFormat="1" applyFont="1" applyFill="1" applyBorder="1" applyAlignment="1" applyProtection="1"/>
    <xf numFmtId="0" fontId="13" fillId="5" borderId="9" xfId="0" applyNumberFormat="1" applyFont="1" applyFill="1" applyBorder="1" applyAlignment="1" applyProtection="1">
      <alignment vertical="center"/>
    </xf>
    <xf numFmtId="0" fontId="13" fillId="5" borderId="12" xfId="0" applyNumberFormat="1" applyFont="1" applyFill="1" applyBorder="1" applyAlignment="1" applyProtection="1"/>
    <xf numFmtId="0" fontId="13" fillId="5" borderId="13" xfId="0" applyNumberFormat="1" applyFont="1" applyFill="1" applyBorder="1" applyAlignment="1" applyProtection="1"/>
    <xf numFmtId="0" fontId="2" fillId="3" borderId="14" xfId="0" applyNumberFormat="1" applyFont="1" applyFill="1" applyBorder="1" applyAlignment="1">
      <alignment horizontal="left"/>
    </xf>
    <xf numFmtId="0" fontId="2" fillId="3" borderId="15" xfId="0" applyNumberFormat="1" applyFont="1" applyFill="1" applyBorder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0" fontId="2" fillId="3" borderId="12" xfId="0" applyNumberFormat="1" applyFont="1" applyFill="1" applyBorder="1" applyAlignment="1">
      <alignment horizontal="left"/>
    </xf>
    <xf numFmtId="0" fontId="2" fillId="3" borderId="9" xfId="0" applyFont="1" applyFill="1" applyBorder="1" applyAlignment="1">
      <alignment horizontal="center" vertical="center" wrapText="1"/>
    </xf>
    <xf numFmtId="0" fontId="2" fillId="3" borderId="16" xfId="0" applyNumberFormat="1" applyFont="1" applyFill="1" applyBorder="1" applyAlignment="1">
      <alignment horizontal="left"/>
    </xf>
    <xf numFmtId="0" fontId="2" fillId="3" borderId="17" xfId="0" applyNumberFormat="1" applyFont="1" applyFill="1" applyBorder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2" fillId="3" borderId="18" xfId="0" applyNumberFormat="1" applyFont="1" applyFill="1" applyBorder="1" applyAlignment="1">
      <alignment horizontal="left"/>
    </xf>
    <xf numFmtId="0" fontId="2" fillId="3" borderId="1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left"/>
    </xf>
    <xf numFmtId="0" fontId="13" fillId="5" borderId="19" xfId="0" applyNumberFormat="1" applyFont="1" applyFill="1" applyBorder="1" applyAlignment="1" applyProtection="1"/>
    <xf numFmtId="0" fontId="3" fillId="3" borderId="18" xfId="0" applyFont="1" applyFill="1" applyBorder="1" applyAlignment="1">
      <alignment horizontal="center" vertical="center" wrapText="1"/>
    </xf>
    <xf numFmtId="0" fontId="13" fillId="5" borderId="19" xfId="0" applyNumberFormat="1" applyFont="1" applyFill="1" applyBorder="1" applyAlignment="1" applyProtection="1">
      <alignment vertical="center"/>
    </xf>
    <xf numFmtId="0" fontId="2" fillId="3" borderId="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9" fillId="5" borderId="20" xfId="0" applyNumberFormat="1" applyFont="1" applyFill="1" applyBorder="1" applyAlignment="1" applyProtection="1">
      <alignment horizontal="center" vertical="center"/>
    </xf>
    <xf numFmtId="0" fontId="2" fillId="3" borderId="11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20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5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3" fillId="5" borderId="13" xfId="0" applyNumberFormat="1" applyFont="1" applyFill="1" applyBorder="1" applyAlignment="1" applyProtection="1">
      <alignment vertical="center"/>
    </xf>
    <xf numFmtId="0" fontId="13" fillId="5" borderId="20" xfId="0" applyNumberFormat="1" applyFont="1" applyFill="1" applyBorder="1" applyAlignment="1" applyProtection="1">
      <alignment vertical="center"/>
    </xf>
    <xf numFmtId="0" fontId="13" fillId="5" borderId="14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/>
    <xf numFmtId="0" fontId="13" fillId="5" borderId="15" xfId="0" applyNumberFormat="1" applyFont="1" applyFill="1" applyBorder="1" applyAlignment="1" applyProtection="1">
      <alignment vertical="center"/>
    </xf>
    <xf numFmtId="0" fontId="13" fillId="5" borderId="8" xfId="0" applyNumberFormat="1" applyFont="1" applyFill="1" applyBorder="1" applyAlignment="1" applyProtection="1"/>
    <xf numFmtId="0" fontId="13" fillId="5" borderId="20" xfId="0" applyNumberFormat="1" applyFont="1" applyFill="1" applyBorder="1" applyAlignment="1" applyProtection="1"/>
    <xf numFmtId="0" fontId="4" fillId="0" borderId="0" xfId="0" quotePrefix="1" applyFont="1"/>
    <xf numFmtId="0" fontId="7" fillId="6" borderId="21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9" customWidth="1"/>
    <col min="2" max="2" width="4.28515625" style="9" customWidth="1"/>
    <col min="3" max="3" width="18.5703125" style="9" bestFit="1" customWidth="1"/>
    <col min="4" max="4" width="90.140625" style="9" bestFit="1" customWidth="1"/>
    <col min="5" max="5" width="3.42578125" style="9" customWidth="1"/>
    <col min="6" max="6" width="4.28515625" style="9" customWidth="1"/>
    <col min="7" max="16384" width="8" style="9"/>
  </cols>
  <sheetData>
    <row r="1" spans="1:22" ht="13.5" thickBot="1" x14ac:dyDescent="0.25">
      <c r="B1" s="10" t="str">
        <f>_xll.qlxlVersion(TRUE,Trigger)</f>
        <v>QuantLibXL 1.2.0 - MS VC++ 9.0 - Multithreaded Dynamic Runtime library - Release Configuration - Jan 18 2013 12:11:06</v>
      </c>
    </row>
    <row r="2" spans="1:22" s="6" customFormat="1" ht="15.75" x14ac:dyDescent="0.25">
      <c r="A2" s="11"/>
      <c r="B2" s="81" t="s">
        <v>3</v>
      </c>
      <c r="C2" s="82"/>
      <c r="D2" s="82"/>
      <c r="E2" s="83"/>
    </row>
    <row r="3" spans="1:22" s="6" customFormat="1" ht="12.75" x14ac:dyDescent="0.2">
      <c r="A3" s="11"/>
      <c r="B3" s="17"/>
      <c r="C3" s="12"/>
      <c r="D3" s="12"/>
      <c r="E3" s="18"/>
    </row>
    <row r="4" spans="1:22" s="6" customFormat="1" ht="12.75" x14ac:dyDescent="0.2">
      <c r="A4" s="11"/>
      <c r="B4" s="17"/>
      <c r="C4" s="27" t="s">
        <v>4</v>
      </c>
      <c r="D4" s="28"/>
      <c r="E4" s="19"/>
    </row>
    <row r="5" spans="1:22" s="6" customFormat="1" ht="12.75" x14ac:dyDescent="0.2">
      <c r="A5" s="11"/>
      <c r="B5" s="17"/>
      <c r="C5" s="27" t="s">
        <v>2</v>
      </c>
      <c r="D5" s="28" t="b">
        <v>1</v>
      </c>
      <c r="E5" s="19"/>
    </row>
    <row r="6" spans="1:22" s="6" customFormat="1" ht="12.75" x14ac:dyDescent="0.2">
      <c r="A6" s="11"/>
      <c r="B6" s="17"/>
      <c r="C6" s="27" t="s">
        <v>10</v>
      </c>
      <c r="D6" s="28" t="b">
        <v>0</v>
      </c>
      <c r="E6" s="19"/>
    </row>
    <row r="7" spans="1:22" s="6" customFormat="1" ht="12.75" x14ac:dyDescent="0.2">
      <c r="A7" s="11"/>
      <c r="B7" s="17"/>
      <c r="C7" s="27" t="s">
        <v>7</v>
      </c>
      <c r="D7" s="28" t="b">
        <v>1</v>
      </c>
      <c r="E7" s="19"/>
    </row>
    <row r="8" spans="1:22" s="6" customFormat="1" ht="12.75" x14ac:dyDescent="0.2">
      <c r="A8" s="11"/>
      <c r="B8" s="17"/>
      <c r="C8" s="27" t="s">
        <v>8</v>
      </c>
      <c r="D8" s="29" t="s">
        <v>29</v>
      </c>
      <c r="E8" s="19"/>
    </row>
    <row r="9" spans="1:22" s="6" customFormat="1" ht="12.75" x14ac:dyDescent="0.2">
      <c r="A9" s="11"/>
      <c r="B9" s="17"/>
      <c r="C9" s="27" t="s">
        <v>11</v>
      </c>
      <c r="D9" s="30" t="b">
        <v>1</v>
      </c>
      <c r="E9" s="19"/>
    </row>
    <row r="10" spans="1:22" s="6" customFormat="1" ht="13.5" thickBot="1" x14ac:dyDescent="0.25">
      <c r="A10" s="11"/>
      <c r="B10" s="20"/>
      <c r="C10" s="21"/>
      <c r="D10" s="21"/>
      <c r="E10" s="22"/>
    </row>
    <row r="11" spans="1:22" ht="12" thickBot="1" x14ac:dyDescent="0.25"/>
    <row r="12" spans="1:22" ht="15.75" x14ac:dyDescent="0.25">
      <c r="B12" s="81" t="s">
        <v>13</v>
      </c>
      <c r="C12" s="82"/>
      <c r="D12" s="82"/>
      <c r="E12" s="83"/>
      <c r="V12" s="9" t="s">
        <v>12</v>
      </c>
    </row>
    <row r="13" spans="1:22" ht="12.75" x14ac:dyDescent="0.2">
      <c r="B13" s="23"/>
      <c r="C13" s="8"/>
      <c r="D13" s="8"/>
      <c r="E13" s="24"/>
    </row>
    <row r="14" spans="1:22" ht="12.75" x14ac:dyDescent="0.2">
      <c r="B14" s="23"/>
      <c r="C14" s="31" t="s">
        <v>0</v>
      </c>
      <c r="D14" s="28" t="s">
        <v>26</v>
      </c>
      <c r="E14" s="24"/>
      <c r="V14" s="9" t="s">
        <v>12</v>
      </c>
    </row>
    <row r="15" spans="1:22" ht="12.75" x14ac:dyDescent="0.2">
      <c r="B15" s="23"/>
      <c r="C15" s="31" t="s">
        <v>14</v>
      </c>
      <c r="D15" s="28" t="s">
        <v>27</v>
      </c>
      <c r="E15" s="24"/>
    </row>
    <row r="16" spans="1:22" ht="12.75" x14ac:dyDescent="0.2">
      <c r="B16" s="23"/>
      <c r="C16" s="31" t="s">
        <v>9</v>
      </c>
      <c r="D16" s="30" t="s">
        <v>6</v>
      </c>
      <c r="E16" s="24"/>
    </row>
    <row r="17" spans="2:5" ht="13.5" thickBot="1" x14ac:dyDescent="0.25">
      <c r="B17" s="25"/>
      <c r="C17" s="26"/>
      <c r="D17" s="26"/>
      <c r="E17" s="5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9.2851562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F1" s="80" t="s">
        <v>25</v>
      </c>
      <c r="G1" s="41" t="str">
        <f>Currency&amp;"_YC"&amp;$E$1&amp;F1&amp;"RH"</f>
        <v>GBP_YC3M-MxRH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GBP_YC3M-MxRH_FRAs.xml</v>
      </c>
      <c r="H2" s="35" t="e">
        <f>IF(Serialize,_xll.ohObjectSave(H3:H10,SerializationPath&amp;G2,FileOverwrite,Serialize),"---")</f>
        <v>#NUM!</v>
      </c>
      <c r="I2" s="44" t="str">
        <f ca="1">_xll.ohRangeRetrieveError(H2)</f>
        <v/>
      </c>
      <c r="J2" s="16"/>
    </row>
    <row r="3" spans="1:10" x14ac:dyDescent="0.2">
      <c r="A3" s="1"/>
      <c r="B3" s="55" t="s">
        <v>17</v>
      </c>
      <c r="C3" s="55" t="str">
        <f>"T"&amp;D1</f>
        <v>T3</v>
      </c>
      <c r="D3" s="56" t="s">
        <v>16</v>
      </c>
      <c r="E3" s="57" t="str">
        <f t="shared" ref="E3:E10" si="0">PROPER(Currency)&amp;FamilyName&amp;$E$1</f>
        <v>GbpLibor3M</v>
      </c>
      <c r="F3" s="57" t="str">
        <f t="shared" ref="F3:F10" si="1">Currency&amp;C3&amp;D3&amp;"_Quote"</f>
        <v>GBPT3F1_Quote</v>
      </c>
      <c r="G3" s="57" t="str">
        <f t="shared" ref="G3:G10" si="2">$G$1&amp;"_"&amp;$C3&amp;$D3</f>
        <v>GBP_YC3M-MxRH_T3F1</v>
      </c>
      <c r="H3" s="57" t="str">
        <f>_xll.qlFraRateHelper(G3,F3,B3,E3,Permanent,Trigger,ObjectOverwrite)</f>
        <v>GBP_YC3M-MxRH_T3F1#0000</v>
      </c>
      <c r="I3" s="60" t="str">
        <f>_xll.ohRangeRetrieveError(H3)</f>
        <v/>
      </c>
      <c r="J3" s="16"/>
    </row>
    <row r="4" spans="1:10" x14ac:dyDescent="0.2">
      <c r="A4" s="1"/>
      <c r="B4" s="53" t="s">
        <v>18</v>
      </c>
      <c r="C4" s="53" t="str">
        <f>"TOM"&amp;D1</f>
        <v>TOM3</v>
      </c>
      <c r="D4" s="54" t="s">
        <v>16</v>
      </c>
      <c r="E4" s="48" t="str">
        <f t="shared" si="0"/>
        <v>GbpLibor3M</v>
      </c>
      <c r="F4" s="48" t="str">
        <f t="shared" si="1"/>
        <v>GBPTOM3F1_Quote</v>
      </c>
      <c r="G4" s="48" t="str">
        <f t="shared" si="2"/>
        <v>GBP_YC3M-MxRH_TOM3F1</v>
      </c>
      <c r="H4" s="48" t="str">
        <f>_xll.qlFraRateHelper(G4,F4,B4,E4,Permanent,Trigger,ObjectOverwrite)</f>
        <v>GBP_YC3M-MxRH_TOM3F1#0000</v>
      </c>
      <c r="I4" s="73" t="str">
        <f>_xll.ohRangeRetrieveError(H4)</f>
        <v/>
      </c>
      <c r="J4" s="16"/>
    </row>
    <row r="5" spans="1:10" x14ac:dyDescent="0.2">
      <c r="A5" s="1"/>
      <c r="B5" s="52" t="str">
        <f t="shared" ref="B5:B10" si="3">C5&amp;"M"</f>
        <v>1M</v>
      </c>
      <c r="C5" s="52">
        <v>1</v>
      </c>
      <c r="D5" s="50" t="str">
        <f t="shared" ref="D5:D10" si="4">"x"&amp;C5+$D$1&amp;"F"</f>
        <v>x4F</v>
      </c>
      <c r="E5" s="47" t="str">
        <f t="shared" si="0"/>
        <v>GbpLibor3M</v>
      </c>
      <c r="F5" s="47" t="str">
        <f t="shared" si="1"/>
        <v>GBP1x4F_Quote</v>
      </c>
      <c r="G5" s="47" t="str">
        <f t="shared" si="2"/>
        <v>GBP_YC3M-MxRH_1x4F</v>
      </c>
      <c r="H5" s="47" t="str">
        <f>_xll.qlFraRateHelper(G5,F5,B5,E5,Permanent,Trigger,ObjectOverwrite)</f>
        <v>GBP_YC3M-MxRH_1x4F#0000</v>
      </c>
      <c r="I5" s="45" t="str">
        <f>_xll.ohRangeRetrieveError(H5)</f>
        <v/>
      </c>
      <c r="J5" s="16"/>
    </row>
    <row r="6" spans="1:10" x14ac:dyDescent="0.2">
      <c r="A6" s="1"/>
      <c r="B6" s="52" t="str">
        <f t="shared" si="3"/>
        <v>2M</v>
      </c>
      <c r="C6" s="52">
        <v>2</v>
      </c>
      <c r="D6" s="50" t="str">
        <f t="shared" si="4"/>
        <v>x5F</v>
      </c>
      <c r="E6" s="47" t="str">
        <f t="shared" si="0"/>
        <v>GbpLibor3M</v>
      </c>
      <c r="F6" s="47" t="str">
        <f t="shared" si="1"/>
        <v>GBP2x5F_Quote</v>
      </c>
      <c r="G6" s="47" t="str">
        <f t="shared" si="2"/>
        <v>GBP_YC3M-MxRH_2x5F</v>
      </c>
      <c r="H6" s="47" t="str">
        <f>_xll.qlFraRateHelper(G6,F6,B6,E6,Permanent,Trigger,ObjectOverwrite)</f>
        <v>GBP_YC3M-MxRH_2x5F#0000</v>
      </c>
      <c r="I6" s="45" t="str">
        <f>_xll.ohRangeRetrieveError(H6)</f>
        <v/>
      </c>
      <c r="J6" s="16"/>
    </row>
    <row r="7" spans="1:10" x14ac:dyDescent="0.2">
      <c r="A7" s="1"/>
      <c r="B7" s="52" t="str">
        <f t="shared" si="3"/>
        <v>3M</v>
      </c>
      <c r="C7" s="52">
        <v>3</v>
      </c>
      <c r="D7" s="50" t="str">
        <f t="shared" si="4"/>
        <v>x6F</v>
      </c>
      <c r="E7" s="47" t="str">
        <f t="shared" si="0"/>
        <v>GbpLibor3M</v>
      </c>
      <c r="F7" s="47" t="str">
        <f t="shared" si="1"/>
        <v>GBP3x6F_Quote</v>
      </c>
      <c r="G7" s="47" t="str">
        <f t="shared" si="2"/>
        <v>GBP_YC3M-MxRH_3x6F</v>
      </c>
      <c r="H7" s="47" t="str">
        <f>_xll.qlFraRateHelper(G7,F7,B7,E7,Permanent,Trigger,ObjectOverwrite)</f>
        <v>GBP_YC3M-MxRH_3x6F#0000</v>
      </c>
      <c r="I7" s="45" t="str">
        <f>_xll.ohRangeRetrieveError(H7)</f>
        <v/>
      </c>
      <c r="J7" s="16"/>
    </row>
    <row r="8" spans="1:10" x14ac:dyDescent="0.2">
      <c r="A8" s="1"/>
      <c r="B8" s="52" t="str">
        <f t="shared" si="3"/>
        <v>4M</v>
      </c>
      <c r="C8" s="52">
        <v>4</v>
      </c>
      <c r="D8" s="50" t="str">
        <f t="shared" si="4"/>
        <v>x7F</v>
      </c>
      <c r="E8" s="47" t="str">
        <f t="shared" si="0"/>
        <v>GbpLibor3M</v>
      </c>
      <c r="F8" s="47" t="str">
        <f t="shared" si="1"/>
        <v>GBP4x7F_Quote</v>
      </c>
      <c r="G8" s="47" t="str">
        <f t="shared" si="2"/>
        <v>GBP_YC3M-MxRH_4x7F</v>
      </c>
      <c r="H8" s="47" t="str">
        <f>_xll.qlFraRateHelper(G8,F8,B8,E8,Permanent,Trigger,ObjectOverwrite)</f>
        <v>GBP_YC3M-MxRH_4x7F#0000</v>
      </c>
      <c r="I8" s="45" t="str">
        <f>_xll.ohRangeRetrieveError(H8)</f>
        <v/>
      </c>
      <c r="J8" s="16"/>
    </row>
    <row r="9" spans="1:10" x14ac:dyDescent="0.2">
      <c r="A9" s="1"/>
      <c r="B9" s="52" t="str">
        <f t="shared" si="3"/>
        <v>5M</v>
      </c>
      <c r="C9" s="52">
        <v>5</v>
      </c>
      <c r="D9" s="50" t="str">
        <f t="shared" si="4"/>
        <v>x8F</v>
      </c>
      <c r="E9" s="47" t="str">
        <f t="shared" si="0"/>
        <v>GbpLibor3M</v>
      </c>
      <c r="F9" s="47" t="str">
        <f t="shared" si="1"/>
        <v>GBP5x8F_Quote</v>
      </c>
      <c r="G9" s="47" t="str">
        <f t="shared" si="2"/>
        <v>GBP_YC3M-MxRH_5x8F</v>
      </c>
      <c r="H9" s="47" t="str">
        <f>_xll.qlFraRateHelper(G9,F9,B9,E9,Permanent,Trigger,ObjectOverwrite)</f>
        <v>GBP_YC3M-MxRH_5x8F#0000</v>
      </c>
      <c r="I9" s="45" t="str">
        <f>_xll.ohRangeRetrieveError(H9)</f>
        <v/>
      </c>
      <c r="J9" s="16"/>
    </row>
    <row r="10" spans="1:10" x14ac:dyDescent="0.2">
      <c r="A10" s="1"/>
      <c r="B10" s="53" t="str">
        <f t="shared" si="3"/>
        <v>6M</v>
      </c>
      <c r="C10" s="53">
        <v>6</v>
      </c>
      <c r="D10" s="54" t="str">
        <f t="shared" si="4"/>
        <v>x9F</v>
      </c>
      <c r="E10" s="48" t="str">
        <f t="shared" si="0"/>
        <v>GbpLibor3M</v>
      </c>
      <c r="F10" s="48" t="str">
        <f t="shared" si="1"/>
        <v>GBP6x9F_Quote</v>
      </c>
      <c r="G10" s="48" t="str">
        <f t="shared" si="2"/>
        <v>GBP_YC3M-MxRH_6x9F</v>
      </c>
      <c r="H10" s="48" t="str">
        <f>_xll.qlFraRateHelper(G10,F10,B10,E10,Permanent,Trigger,ObjectOverwrite)</f>
        <v>GBP_YC3M-MxRH_6x9F#0000</v>
      </c>
      <c r="I10" s="46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9.28515625" style="13" bestFit="1" customWidth="1"/>
    <col min="6" max="6" width="8.28515625" style="13" bestFit="1" customWidth="1"/>
    <col min="7" max="7" width="22.28515625" style="36" bestFit="1" customWidth="1"/>
    <col min="8" max="8" width="22.85546875" style="36" bestFit="1" customWidth="1"/>
    <col min="9" max="9" width="25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1"/>
      <c r="G1" s="80" t="s">
        <v>25</v>
      </c>
      <c r="H1" s="41" t="str">
        <f>Currency&amp;"_YC"&amp;$E$1&amp;G1&amp;"RH"</f>
        <v>GBP_YC6M-MxRH</v>
      </c>
      <c r="I1" s="39"/>
      <c r="J1" s="38"/>
      <c r="K1" s="32"/>
    </row>
    <row r="2" spans="1:11" ht="23.25" customHeight="1" x14ac:dyDescent="0.2">
      <c r="A2" s="1"/>
      <c r="B2" s="72"/>
      <c r="C2" s="59"/>
      <c r="D2" s="62"/>
      <c r="E2" s="63" t="s">
        <v>1</v>
      </c>
      <c r="F2" s="63" t="s">
        <v>15</v>
      </c>
      <c r="G2" s="63" t="s">
        <v>5</v>
      </c>
      <c r="H2" s="64" t="str">
        <f>$H$1&amp;"_FRAs.xml"</f>
        <v>GBP_YC6M-MxRH_FRAs.xml</v>
      </c>
      <c r="I2" s="65" t="e">
        <f>IF(Serialize,_xll.ohObjectSave(I3:I22,SerializationPath&amp;H2,FileOverwrite,Serialize),"---")</f>
        <v>#NUM!</v>
      </c>
      <c r="J2" s="60" t="str">
        <f ca="1">_xll.ohRangeRetrieveError(I2)</f>
        <v/>
      </c>
      <c r="K2" s="16"/>
    </row>
    <row r="3" spans="1:11" x14ac:dyDescent="0.2">
      <c r="A3" s="1"/>
      <c r="B3" s="55" t="s">
        <v>17</v>
      </c>
      <c r="C3" s="55" t="str">
        <f>"T"&amp;D1</f>
        <v>T6</v>
      </c>
      <c r="D3" s="56" t="s">
        <v>16</v>
      </c>
      <c r="E3" s="57" t="str">
        <f t="shared" ref="E3:E22" si="0">PROPER(Currency)&amp;FamilyName&amp;$E$1</f>
        <v>GbpLibor6M</v>
      </c>
      <c r="F3" s="68" t="b">
        <v>0</v>
      </c>
      <c r="G3" s="57" t="str">
        <f t="shared" ref="G3:G22" si="1">Currency&amp;C3&amp;D3&amp;IF(F3,"_SYNTH"&amp;$E$1,"")&amp;"_Quote"</f>
        <v>GBPT6F1_Quote</v>
      </c>
      <c r="H3" s="57" t="str">
        <f t="shared" ref="H3:H22" si="2">$H$1&amp;"_"&amp;$C3&amp;$D3</f>
        <v>GBP_YC6M-MxRH_T6F1</v>
      </c>
      <c r="I3" s="57" t="str">
        <f>_xll.qlFraRateHelper(H3,G3,B3,E3,Permanent,Trigger,ObjectOverwrite)</f>
        <v>GBP_YC6M-MxRH_T6F1#0000</v>
      </c>
      <c r="J3" s="60" t="str">
        <f>_xll.ohRangeRetrieveError(I3)</f>
        <v/>
      </c>
      <c r="K3" s="16"/>
    </row>
    <row r="4" spans="1:11" x14ac:dyDescent="0.2">
      <c r="A4" s="1"/>
      <c r="B4" s="53" t="s">
        <v>18</v>
      </c>
      <c r="C4" s="53" t="str">
        <f>"TOM"&amp;D1</f>
        <v>TOM6</v>
      </c>
      <c r="D4" s="54" t="s">
        <v>16</v>
      </c>
      <c r="E4" s="48" t="str">
        <f t="shared" si="0"/>
        <v>GbpLibor6M</v>
      </c>
      <c r="F4" s="70" t="b">
        <v>0</v>
      </c>
      <c r="G4" s="48" t="str">
        <f t="shared" si="1"/>
        <v>GBPTOM6F1_Quote</v>
      </c>
      <c r="H4" s="48" t="str">
        <f t="shared" si="2"/>
        <v>GBP_YC6M-MxRH_TOM6F1</v>
      </c>
      <c r="I4" s="48" t="str">
        <f>_xll.qlFraRateHelper(H4,G4,B4,E4,Permanent,Trigger,ObjectOverwrite)</f>
        <v>GBP_YC6M-MxRH_TOM6F1#0000</v>
      </c>
      <c r="J4" s="73" t="str">
        <f>_xll.ohRangeRetrieveError(I4)</f>
        <v/>
      </c>
      <c r="K4" s="16"/>
    </row>
    <row r="5" spans="1:11" x14ac:dyDescent="0.2">
      <c r="A5" s="1"/>
      <c r="B5" s="57" t="str">
        <f t="shared" ref="B5:B22" si="3">C5&amp;"M"</f>
        <v>1M</v>
      </c>
      <c r="C5" s="55">
        <v>1</v>
      </c>
      <c r="D5" s="56" t="str">
        <f t="shared" ref="D5:D22" si="4">"x"&amp;C5+$D$1&amp;"F"</f>
        <v>x7F</v>
      </c>
      <c r="E5" s="57" t="str">
        <f t="shared" si="0"/>
        <v>GbpLibor6M</v>
      </c>
      <c r="F5" s="68" t="b">
        <v>0</v>
      </c>
      <c r="G5" s="57" t="str">
        <f t="shared" si="1"/>
        <v>GBP1x7F_Quote</v>
      </c>
      <c r="H5" s="57" t="str">
        <f t="shared" si="2"/>
        <v>GBP_YC6M-MxRH_1x7F</v>
      </c>
      <c r="I5" s="57" t="str">
        <f>_xll.qlFraRateHelper(H5,G5,B5,E5,Permanent,Trigger,ObjectOverwrite)</f>
        <v>GBP_YC6M-MxRH_1x7F#0000</v>
      </c>
      <c r="J5" s="58" t="str">
        <f>_xll.ohRangeRetrieveError(I5)</f>
        <v/>
      </c>
      <c r="K5" s="16"/>
    </row>
    <row r="6" spans="1:11" x14ac:dyDescent="0.2">
      <c r="A6" s="1"/>
      <c r="B6" s="47" t="str">
        <f t="shared" si="3"/>
        <v>2M</v>
      </c>
      <c r="C6" s="52">
        <v>2</v>
      </c>
      <c r="D6" s="50" t="str">
        <f t="shared" si="4"/>
        <v>x8F</v>
      </c>
      <c r="E6" s="47" t="str">
        <f t="shared" si="0"/>
        <v>GbpLibor6M</v>
      </c>
      <c r="F6" s="69" t="b">
        <v>0</v>
      </c>
      <c r="G6" s="47" t="str">
        <f t="shared" si="1"/>
        <v>GBP2x8F_Quote</v>
      </c>
      <c r="H6" s="47" t="str">
        <f t="shared" si="2"/>
        <v>GBP_YC6M-MxRH_2x8F</v>
      </c>
      <c r="I6" s="47" t="str">
        <f>_xll.qlFraRateHelper(H6,G6,B6,E6,Permanent,Trigger,ObjectOverwrite)</f>
        <v>GBP_YC6M-MxRH_2x8F#0000</v>
      </c>
      <c r="J6" s="45" t="str">
        <f>_xll.ohRangeRetrieveError(I6)</f>
        <v/>
      </c>
      <c r="K6" s="16"/>
    </row>
    <row r="7" spans="1:11" x14ac:dyDescent="0.2">
      <c r="A7" s="1"/>
      <c r="B7" s="47" t="str">
        <f t="shared" si="3"/>
        <v>3M</v>
      </c>
      <c r="C7" s="52">
        <v>3</v>
      </c>
      <c r="D7" s="50" t="str">
        <f t="shared" si="4"/>
        <v>x9F</v>
      </c>
      <c r="E7" s="47" t="str">
        <f t="shared" si="0"/>
        <v>GbpLibor6M</v>
      </c>
      <c r="F7" s="69" t="b">
        <v>0</v>
      </c>
      <c r="G7" s="47" t="str">
        <f t="shared" si="1"/>
        <v>GBP3x9F_Quote</v>
      </c>
      <c r="H7" s="47" t="str">
        <f t="shared" si="2"/>
        <v>GBP_YC6M-MxRH_3x9F</v>
      </c>
      <c r="I7" s="47" t="str">
        <f>_xll.qlFraRateHelper(H7,G7,B7,E7,Permanent,Trigger,ObjectOverwrite)</f>
        <v>GBP_YC6M-MxRH_3x9F#0000</v>
      </c>
      <c r="J7" s="45" t="str">
        <f>_xll.ohRangeRetrieveError(I7)</f>
        <v/>
      </c>
      <c r="K7" s="16"/>
    </row>
    <row r="8" spans="1:11" x14ac:dyDescent="0.2">
      <c r="A8" s="1"/>
      <c r="B8" s="57" t="str">
        <f t="shared" si="3"/>
        <v>4M</v>
      </c>
      <c r="C8" s="55">
        <v>4</v>
      </c>
      <c r="D8" s="56" t="str">
        <f t="shared" si="4"/>
        <v>x10F</v>
      </c>
      <c r="E8" s="57" t="str">
        <f t="shared" si="0"/>
        <v>GbpLibor6M</v>
      </c>
      <c r="F8" s="68" t="b">
        <v>0</v>
      </c>
      <c r="G8" s="57" t="str">
        <f t="shared" si="1"/>
        <v>GBP4x10F_Quote</v>
      </c>
      <c r="H8" s="57" t="str">
        <f t="shared" si="2"/>
        <v>GBP_YC6M-MxRH_4x10F</v>
      </c>
      <c r="I8" s="57" t="str">
        <f>_xll.qlFraRateHelper(H8,G8,B8,E8,Permanent,Trigger,ObjectOverwrite)</f>
        <v>GBP_YC6M-MxRH_4x10F#0000</v>
      </c>
      <c r="J8" s="58" t="str">
        <f>_xll.ohRangeRetrieveError(I8)</f>
        <v/>
      </c>
      <c r="K8" s="16"/>
    </row>
    <row r="9" spans="1:11" x14ac:dyDescent="0.2">
      <c r="A9" s="1"/>
      <c r="B9" s="48" t="str">
        <f t="shared" si="3"/>
        <v>5M</v>
      </c>
      <c r="C9" s="53">
        <v>5</v>
      </c>
      <c r="D9" s="54" t="str">
        <f t="shared" si="4"/>
        <v>x11F</v>
      </c>
      <c r="E9" s="48" t="str">
        <f t="shared" si="0"/>
        <v>GbpLibor6M</v>
      </c>
      <c r="F9" s="70" t="b">
        <v>0</v>
      </c>
      <c r="G9" s="48" t="str">
        <f t="shared" si="1"/>
        <v>GBP5x11F_Quote</v>
      </c>
      <c r="H9" s="48" t="str">
        <f t="shared" si="2"/>
        <v>GBP_YC6M-MxRH_5x11F</v>
      </c>
      <c r="I9" s="48" t="str">
        <f>_xll.qlFraRateHelper(H9,G9,B9,E9,Permanent,Trigger,ObjectOverwrite)</f>
        <v>GBP_YC6M-MxRH_5x11F#0000</v>
      </c>
      <c r="J9" s="46" t="str">
        <f>_xll.ohRangeRetrieveError(I9)</f>
        <v/>
      </c>
      <c r="K9" s="16"/>
    </row>
    <row r="10" spans="1:11" x14ac:dyDescent="0.2">
      <c r="A10" s="1"/>
      <c r="B10" s="42" t="str">
        <f t="shared" si="3"/>
        <v>6M</v>
      </c>
      <c r="C10" s="66">
        <v>6</v>
      </c>
      <c r="D10" s="67" t="str">
        <f t="shared" si="4"/>
        <v>x12F</v>
      </c>
      <c r="E10" s="42" t="str">
        <f t="shared" si="0"/>
        <v>GbpLibor6M</v>
      </c>
      <c r="F10" s="71" t="b">
        <v>0</v>
      </c>
      <c r="G10" s="42" t="str">
        <f t="shared" si="1"/>
        <v>GBP6x12F_Quote</v>
      </c>
      <c r="H10" s="42" t="str">
        <f t="shared" si="2"/>
        <v>GBP_YC6M-MxRH_6x12F</v>
      </c>
      <c r="I10" s="42" t="str">
        <f>_xll.qlFraRateHelper(H10,G10,B10,E10,Permanent,Trigger,ObjectOverwrite)</f>
        <v>GBP_YC6M-MxRH_6x12F#0000</v>
      </c>
      <c r="J10" s="43" t="str">
        <f>_xll.ohRangeRetrieveError(I10)</f>
        <v/>
      </c>
      <c r="K10" s="16"/>
    </row>
    <row r="11" spans="1:11" x14ac:dyDescent="0.2">
      <c r="A11" s="1"/>
      <c r="B11" s="57" t="str">
        <f t="shared" si="3"/>
        <v>7M</v>
      </c>
      <c r="C11" s="55">
        <v>7</v>
      </c>
      <c r="D11" s="56" t="str">
        <f t="shared" si="4"/>
        <v>x13F</v>
      </c>
      <c r="E11" s="57" t="str">
        <f t="shared" si="0"/>
        <v>GbpLibor6M</v>
      </c>
      <c r="F11" s="68" t="b">
        <v>1</v>
      </c>
      <c r="G11" s="57" t="str">
        <f t="shared" si="1"/>
        <v>GBP7x13F_SYNTH6M_Quote</v>
      </c>
      <c r="H11" s="57" t="str">
        <f t="shared" si="2"/>
        <v>GBP_YC6M-MxRH_7x13F</v>
      </c>
      <c r="I11" s="57" t="str">
        <f>_xll.qlFraRateHelper(H11,G11,B11,E11,Permanent,Trigger,ObjectOverwrite)</f>
        <v>GBP_YC6M-MxRH_7x13F#0000</v>
      </c>
      <c r="J11" s="58" t="str">
        <f>_xll.ohRangeRetrieveError(I11)</f>
        <v/>
      </c>
      <c r="K11" s="16"/>
    </row>
    <row r="12" spans="1:11" x14ac:dyDescent="0.2">
      <c r="A12" s="1"/>
      <c r="B12" s="47" t="str">
        <f t="shared" si="3"/>
        <v>8M</v>
      </c>
      <c r="C12" s="52">
        <v>8</v>
      </c>
      <c r="D12" s="50" t="str">
        <f t="shared" si="4"/>
        <v>x14F</v>
      </c>
      <c r="E12" s="47" t="str">
        <f t="shared" si="0"/>
        <v>GbpLibor6M</v>
      </c>
      <c r="F12" s="69" t="b">
        <v>1</v>
      </c>
      <c r="G12" s="47" t="str">
        <f t="shared" si="1"/>
        <v>GBP8x14F_SYNTH6M_Quote</v>
      </c>
      <c r="H12" s="47" t="str">
        <f t="shared" si="2"/>
        <v>GBP_YC6M-MxRH_8x14F</v>
      </c>
      <c r="I12" s="47" t="str">
        <f>_xll.qlFraRateHelper(H12,G12,B12,E12,Permanent,Trigger,ObjectOverwrite)</f>
        <v>GBP_YC6M-MxRH_8x14F#0000</v>
      </c>
      <c r="J12" s="45" t="str">
        <f>_xll.ohRangeRetrieveError(I12)</f>
        <v/>
      </c>
      <c r="K12" s="16"/>
    </row>
    <row r="13" spans="1:11" x14ac:dyDescent="0.2">
      <c r="A13" s="1"/>
      <c r="B13" s="42" t="str">
        <f t="shared" si="3"/>
        <v>9M</v>
      </c>
      <c r="C13" s="66">
        <v>9</v>
      </c>
      <c r="D13" s="67" t="str">
        <f t="shared" si="4"/>
        <v>x15F</v>
      </c>
      <c r="E13" s="42" t="str">
        <f t="shared" si="0"/>
        <v>GbpLibor6M</v>
      </c>
      <c r="F13" s="71" t="b">
        <v>0</v>
      </c>
      <c r="G13" s="42" t="str">
        <f t="shared" si="1"/>
        <v>GBP9x15F_Quote</v>
      </c>
      <c r="H13" s="42" t="str">
        <f t="shared" si="2"/>
        <v>GBP_YC6M-MxRH_9x15F</v>
      </c>
      <c r="I13" s="42" t="str">
        <f>_xll.qlFraRateHelper(H13,G13,B13,E13,Permanent,Trigger,ObjectOverwrite)</f>
        <v>GBP_YC6M-MxRH_9x15F#0000</v>
      </c>
      <c r="J13" s="43" t="str">
        <f>_xll.ohRangeRetrieveError(I13)</f>
        <v/>
      </c>
      <c r="K13" s="16"/>
    </row>
    <row r="14" spans="1:11" x14ac:dyDescent="0.2">
      <c r="A14" s="1"/>
      <c r="B14" s="47" t="str">
        <f t="shared" si="3"/>
        <v>10M</v>
      </c>
      <c r="C14" s="52">
        <v>10</v>
      </c>
      <c r="D14" s="50" t="str">
        <f t="shared" si="4"/>
        <v>x16F</v>
      </c>
      <c r="E14" s="47" t="str">
        <f t="shared" si="0"/>
        <v>GbpLibor6M</v>
      </c>
      <c r="F14" s="69" t="b">
        <v>1</v>
      </c>
      <c r="G14" s="47" t="str">
        <f t="shared" si="1"/>
        <v>GBP10x16F_SYNTH6M_Quote</v>
      </c>
      <c r="H14" s="47" t="str">
        <f t="shared" si="2"/>
        <v>GBP_YC6M-MxRH_10x16F</v>
      </c>
      <c r="I14" s="47" t="str">
        <f>_xll.qlFraRateHelper(H14,G14,B14,E14,Permanent,Trigger,ObjectOverwrite)</f>
        <v>GBP_YC6M-MxRH_10x16F#0000</v>
      </c>
      <c r="J14" s="45" t="str">
        <f>_xll.ohRangeRetrieveError(I14)</f>
        <v/>
      </c>
      <c r="K14" s="16"/>
    </row>
    <row r="15" spans="1:11" x14ac:dyDescent="0.2">
      <c r="A15" s="1"/>
      <c r="B15" s="48" t="str">
        <f t="shared" si="3"/>
        <v>11M</v>
      </c>
      <c r="C15" s="53">
        <v>11</v>
      </c>
      <c r="D15" s="54" t="str">
        <f t="shared" si="4"/>
        <v>x17F</v>
      </c>
      <c r="E15" s="48" t="str">
        <f t="shared" si="0"/>
        <v>GbpLibor6M</v>
      </c>
      <c r="F15" s="70" t="b">
        <v>1</v>
      </c>
      <c r="G15" s="48" t="str">
        <f t="shared" si="1"/>
        <v>GBP11x17F_SYNTH6M_Quote</v>
      </c>
      <c r="H15" s="48" t="str">
        <f t="shared" si="2"/>
        <v>GBP_YC6M-MxRH_11x17F</v>
      </c>
      <c r="I15" s="48" t="str">
        <f>_xll.qlFraRateHelper(H15,G15,B15,E15,Permanent,Trigger,ObjectOverwrite)</f>
        <v>GBP_YC6M-MxRH_11x17F#0000</v>
      </c>
      <c r="J15" s="46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6">
        <v>12</v>
      </c>
      <c r="D16" s="67" t="str">
        <f t="shared" si="4"/>
        <v>x18F</v>
      </c>
      <c r="E16" s="42" t="str">
        <f t="shared" si="0"/>
        <v>GbpLibor6M</v>
      </c>
      <c r="F16" s="71" t="b">
        <v>0</v>
      </c>
      <c r="G16" s="42" t="str">
        <f t="shared" si="1"/>
        <v>GBP12x18F_Quote</v>
      </c>
      <c r="H16" s="42" t="str">
        <f t="shared" si="2"/>
        <v>GBP_YC6M-MxRH_12x18F</v>
      </c>
      <c r="I16" s="42" t="str">
        <f>_xll.qlFraRateHelper(H16,G16,B16,E16,Permanent,Trigger,ObjectOverwrite)</f>
        <v>GBP_YC6M-MxRH_12x18F#0000</v>
      </c>
      <c r="J16" s="43" t="str">
        <f>_xll.ohRangeRetrieveError(I16)</f>
        <v/>
      </c>
      <c r="K16" s="16"/>
    </row>
    <row r="17" spans="1:11" x14ac:dyDescent="0.2">
      <c r="A17" s="1"/>
      <c r="B17" s="57" t="str">
        <f t="shared" si="3"/>
        <v>13M</v>
      </c>
      <c r="C17" s="55">
        <v>13</v>
      </c>
      <c r="D17" s="56" t="str">
        <f t="shared" si="4"/>
        <v>x19F</v>
      </c>
      <c r="E17" s="57" t="str">
        <f t="shared" si="0"/>
        <v>GbpLibor6M</v>
      </c>
      <c r="F17" s="68" t="b">
        <v>1</v>
      </c>
      <c r="G17" s="57" t="str">
        <f t="shared" si="1"/>
        <v>GBP13x19F_SYNTH6M_Quote</v>
      </c>
      <c r="H17" s="57" t="str">
        <f t="shared" si="2"/>
        <v>GBP_YC6M-MxRH_13x19F</v>
      </c>
      <c r="I17" s="57" t="str">
        <f>_xll.qlFraRateHelper(H17,G17,B17,E17,Permanent,Trigger,ObjectOverwrite)</f>
        <v>GBP_YC6M-MxRH_13x19F#0000</v>
      </c>
      <c r="J17" s="58" t="str">
        <f>_xll.ohRangeRetrieveError(I17)</f>
        <v/>
      </c>
      <c r="K17" s="16"/>
    </row>
    <row r="18" spans="1:11" x14ac:dyDescent="0.2">
      <c r="A18" s="1"/>
      <c r="B18" s="47" t="str">
        <f t="shared" si="3"/>
        <v>14M</v>
      </c>
      <c r="C18" s="52">
        <v>14</v>
      </c>
      <c r="D18" s="50" t="str">
        <f t="shared" si="4"/>
        <v>x20F</v>
      </c>
      <c r="E18" s="47" t="str">
        <f t="shared" si="0"/>
        <v>GbpLibor6M</v>
      </c>
      <c r="F18" s="69" t="b">
        <v>1</v>
      </c>
      <c r="G18" s="47" t="str">
        <f t="shared" si="1"/>
        <v>GBP14x20F_SYNTH6M_Quote</v>
      </c>
      <c r="H18" s="47" t="str">
        <f t="shared" si="2"/>
        <v>GBP_YC6M-MxRH_14x20F</v>
      </c>
      <c r="I18" s="47" t="str">
        <f>_xll.qlFraRateHelper(H18,G18,B18,E18,Permanent,Trigger,ObjectOverwrite)</f>
        <v>GBP_YC6M-MxRH_14x20F#0000</v>
      </c>
      <c r="J18" s="45" t="str">
        <f>_xll.ohRangeRetrieveError(I18)</f>
        <v/>
      </c>
      <c r="K18" s="16"/>
    </row>
    <row r="19" spans="1:11" x14ac:dyDescent="0.2">
      <c r="A19" s="1"/>
      <c r="B19" s="47" t="str">
        <f t="shared" si="3"/>
        <v>15M</v>
      </c>
      <c r="C19" s="52">
        <v>15</v>
      </c>
      <c r="D19" s="50" t="str">
        <f t="shared" si="4"/>
        <v>x21F</v>
      </c>
      <c r="E19" s="47" t="str">
        <f t="shared" si="0"/>
        <v>GbpLibor6M</v>
      </c>
      <c r="F19" s="69" t="b">
        <v>1</v>
      </c>
      <c r="G19" s="47" t="str">
        <f t="shared" si="1"/>
        <v>GBP15x21F_SYNTH6M_Quote</v>
      </c>
      <c r="H19" s="47" t="str">
        <f t="shared" si="2"/>
        <v>GBP_YC6M-MxRH_15x21F</v>
      </c>
      <c r="I19" s="47" t="str">
        <f>_xll.qlFraRateHelper(H19,G19,B19,E19,Permanent,Trigger,ObjectOverwrite)</f>
        <v>GBP_YC6M-MxRH_15x21F#0000</v>
      </c>
      <c r="J19" s="45" t="str">
        <f>_xll.ohRangeRetrieveError(I19)</f>
        <v/>
      </c>
      <c r="K19" s="16"/>
    </row>
    <row r="20" spans="1:11" x14ac:dyDescent="0.2">
      <c r="A20" s="1"/>
      <c r="B20" s="47" t="str">
        <f t="shared" si="3"/>
        <v>16M</v>
      </c>
      <c r="C20" s="52">
        <v>16</v>
      </c>
      <c r="D20" s="50" t="str">
        <f t="shared" si="4"/>
        <v>x22F</v>
      </c>
      <c r="E20" s="47" t="str">
        <f t="shared" si="0"/>
        <v>GbpLibor6M</v>
      </c>
      <c r="F20" s="69" t="b">
        <v>1</v>
      </c>
      <c r="G20" s="47" t="str">
        <f t="shared" si="1"/>
        <v>GBP16x22F_SYNTH6M_Quote</v>
      </c>
      <c r="H20" s="47" t="str">
        <f t="shared" si="2"/>
        <v>GBP_YC6M-MxRH_16x22F</v>
      </c>
      <c r="I20" s="47" t="str">
        <f>_xll.qlFraRateHelper(H20,G20,B20,E20,Permanent,Trigger,ObjectOverwrite)</f>
        <v>GBP_YC6M-MxRH_16x22F#0000</v>
      </c>
      <c r="J20" s="45" t="str">
        <f>_xll.ohRangeRetrieveError(I20)</f>
        <v/>
      </c>
      <c r="K20" s="16"/>
    </row>
    <row r="21" spans="1:11" x14ac:dyDescent="0.2">
      <c r="A21" s="1"/>
      <c r="B21" s="48" t="str">
        <f t="shared" si="3"/>
        <v>17M</v>
      </c>
      <c r="C21" s="53">
        <v>17</v>
      </c>
      <c r="D21" s="54" t="str">
        <f t="shared" si="4"/>
        <v>x23F</v>
      </c>
      <c r="E21" s="48" t="str">
        <f t="shared" si="0"/>
        <v>GbpLibor6M</v>
      </c>
      <c r="F21" s="70" t="b">
        <v>1</v>
      </c>
      <c r="G21" s="48" t="str">
        <f t="shared" si="1"/>
        <v>GBP17x23F_SYNTH6M_Quote</v>
      </c>
      <c r="H21" s="48" t="str">
        <f t="shared" si="2"/>
        <v>GBP_YC6M-MxRH_17x23F</v>
      </c>
      <c r="I21" s="48" t="str">
        <f>_xll.qlFraRateHelper(H21,G21,B21,E21,Permanent,Trigger,ObjectOverwrite)</f>
        <v>GBP_YC6M-MxRH_17x23F#0000</v>
      </c>
      <c r="J21" s="46" t="str">
        <f>_xll.ohRangeRetrieveError(I21)</f>
        <v/>
      </c>
      <c r="K21" s="16"/>
    </row>
    <row r="22" spans="1:11" x14ac:dyDescent="0.2">
      <c r="A22" s="1"/>
      <c r="B22" s="48" t="str">
        <f t="shared" si="3"/>
        <v>18M</v>
      </c>
      <c r="C22" s="53">
        <v>18</v>
      </c>
      <c r="D22" s="54" t="str">
        <f t="shared" si="4"/>
        <v>x24F</v>
      </c>
      <c r="E22" s="48" t="str">
        <f t="shared" si="0"/>
        <v>GbpLibor6M</v>
      </c>
      <c r="F22" s="70" t="b">
        <v>0</v>
      </c>
      <c r="G22" s="48" t="str">
        <f t="shared" si="1"/>
        <v>GBP18x24F_Quote</v>
      </c>
      <c r="H22" s="48" t="str">
        <f t="shared" si="2"/>
        <v>GBP_YC6M-MxRH_18x24F</v>
      </c>
      <c r="I22" s="48" t="str">
        <f>_xll.qlFraRateHelper(H22,G22,B22,E22,Permanent,Trigger,ObjectOverwrite)</f>
        <v>GBP_YC6M-MxRH_18x24F#0000</v>
      </c>
      <c r="J22" s="46" t="str">
        <f>_xll.ohRangeRetrieveError(I22)</f>
        <v/>
      </c>
      <c r="K22" s="16"/>
    </row>
    <row r="23" spans="1:11" ht="12" thickBot="1" x14ac:dyDescent="0.25">
      <c r="A23" s="2"/>
      <c r="B23" s="3"/>
      <c r="C23" s="3"/>
      <c r="D23" s="3"/>
      <c r="E23" s="3"/>
      <c r="F23" s="3"/>
      <c r="G23" s="3"/>
      <c r="H23" s="3"/>
      <c r="I23" s="7"/>
      <c r="J23" s="7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9.28515625" style="13" bestFit="1" customWidth="1"/>
    <col min="6" max="6" width="8.28515625" style="13" bestFit="1" customWidth="1"/>
    <col min="7" max="7" width="22.28515625" style="36" bestFit="1" customWidth="1"/>
    <col min="8" max="8" width="22.5703125" style="36" bestFit="1" customWidth="1"/>
    <col min="9" max="9" width="26.140625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1"/>
      <c r="G1" s="80" t="s">
        <v>25</v>
      </c>
      <c r="H1" s="41" t="str">
        <f>Currency&amp;"_YC"&amp;$E$1&amp;G1&amp;"RH"</f>
        <v>GBP_YC1Y-MxRH</v>
      </c>
      <c r="I1" s="39"/>
      <c r="J1" s="38"/>
      <c r="K1" s="32"/>
    </row>
    <row r="2" spans="1:11" ht="23.25" customHeight="1" x14ac:dyDescent="0.2">
      <c r="A2" s="1"/>
      <c r="B2" s="72"/>
      <c r="C2" s="59"/>
      <c r="D2" s="62"/>
      <c r="E2" s="63" t="s">
        <v>1</v>
      </c>
      <c r="F2" s="63" t="s">
        <v>15</v>
      </c>
      <c r="G2" s="63" t="s">
        <v>5</v>
      </c>
      <c r="H2" s="64" t="str">
        <f>$H$1&amp;"_FRAs.xml"</f>
        <v>GBP_YC1Y-MxRH_FRAs.xml</v>
      </c>
      <c r="I2" s="65" t="e">
        <f>IF(Serialize,_xll.ohObjectSave(I3:I49,SerializationPath&amp;H2,FileOverwrite,Serialize),"---")</f>
        <v>#NUM!</v>
      </c>
      <c r="J2" s="60" t="str">
        <f ca="1">_xll.ohRangeRetrieveError(I2)</f>
        <v/>
      </c>
      <c r="K2" s="16"/>
    </row>
    <row r="3" spans="1:11" x14ac:dyDescent="0.2">
      <c r="A3" s="1"/>
      <c r="B3" s="57" t="s">
        <v>17</v>
      </c>
      <c r="C3" s="55" t="str">
        <f>"T"&amp;D1</f>
        <v>T12</v>
      </c>
      <c r="D3" s="56" t="s">
        <v>16</v>
      </c>
      <c r="E3" s="57" t="str">
        <f t="shared" ref="E3:E49" si="0">PROPER(Currency)&amp;FamilyName&amp;$E$1</f>
        <v>GbpLibor1Y</v>
      </c>
      <c r="F3" s="68" t="b">
        <v>0</v>
      </c>
      <c r="G3" s="57" t="str">
        <f t="shared" ref="G3:G49" si="1">Currency&amp;C3&amp;D3&amp;IF(F3,"_SYNTH"&amp;$E$1,"")&amp;"_Quote"</f>
        <v>GBPT12F1_Quote</v>
      </c>
      <c r="H3" s="57" t="str">
        <f t="shared" ref="H3:H49" si="2">$H$1&amp;"_"&amp;$C3&amp;$D3</f>
        <v>GBP_YC1Y-MxRH_T12F1</v>
      </c>
      <c r="I3" s="57" t="str">
        <f>_xll.qlFraRateHelper(H3,G3,B3,E3,Permanent,Trigger,ObjectOverwrite)</f>
        <v>GBP_YC1Y-MxRH_T12F1#0000</v>
      </c>
      <c r="J3" s="74" t="str">
        <f>_xll.ohRangeRetrieveError(I3)</f>
        <v/>
      </c>
      <c r="K3" s="16"/>
    </row>
    <row r="4" spans="1:11" x14ac:dyDescent="0.2">
      <c r="A4" s="1"/>
      <c r="B4" s="48" t="s">
        <v>18</v>
      </c>
      <c r="C4" s="53" t="str">
        <f>"TOM"&amp;D1</f>
        <v>TOM12</v>
      </c>
      <c r="D4" s="54" t="s">
        <v>16</v>
      </c>
      <c r="E4" s="48" t="str">
        <f t="shared" si="0"/>
        <v>GbpLibor1Y</v>
      </c>
      <c r="F4" s="70" t="b">
        <v>0</v>
      </c>
      <c r="G4" s="48" t="str">
        <f t="shared" si="1"/>
        <v>GBPTOM12F1_Quote</v>
      </c>
      <c r="H4" s="48" t="str">
        <f t="shared" si="2"/>
        <v>GBP_YC1Y-MxRH_TOM12F1</v>
      </c>
      <c r="I4" s="48" t="str">
        <f>_xll.qlFraRateHelper(H4,G4,B4,E4,Permanent,Trigger,ObjectOverwrite)</f>
        <v>GBP_YC1Y-MxRH_TOM12F1#0000</v>
      </c>
      <c r="J4" s="77" t="str">
        <f>_xll.ohRangeRetrieveError(I4)</f>
        <v/>
      </c>
      <c r="K4" s="16"/>
    </row>
    <row r="5" spans="1:11" x14ac:dyDescent="0.2">
      <c r="A5" s="1"/>
      <c r="B5" s="47" t="str">
        <f t="shared" ref="B5:B49" si="3">C5&amp;"M"</f>
        <v>1M</v>
      </c>
      <c r="C5" s="52">
        <v>1</v>
      </c>
      <c r="D5" s="50" t="str">
        <f t="shared" ref="D5:D49" si="4">"x"&amp;C5+$D$1&amp;"F"</f>
        <v>x13F</v>
      </c>
      <c r="E5" s="47" t="str">
        <f t="shared" si="0"/>
        <v>GbpLibor1Y</v>
      </c>
      <c r="F5" s="69" t="b">
        <v>1</v>
      </c>
      <c r="G5" s="47" t="str">
        <f t="shared" si="1"/>
        <v>GBP1x13F_SYNTH1Y_Quote</v>
      </c>
      <c r="H5" s="47" t="str">
        <f t="shared" si="2"/>
        <v>GBP_YC1Y-MxRH_1x13F</v>
      </c>
      <c r="I5" s="47" t="str">
        <f>_xll.qlFraRateHelper(H5,G5,B5,E5,Permanent,Trigger,ObjectOverwrite)</f>
        <v>GBP_YC1Y-MxRH_1x13F#0000</v>
      </c>
      <c r="J5" s="75" t="str">
        <f>_xll.ohRangeRetrieveError(I5)</f>
        <v/>
      </c>
      <c r="K5" s="16"/>
    </row>
    <row r="6" spans="1:11" x14ac:dyDescent="0.2">
      <c r="A6" s="1"/>
      <c r="B6" s="47" t="str">
        <f t="shared" si="3"/>
        <v>2M</v>
      </c>
      <c r="C6" s="52">
        <v>2</v>
      </c>
      <c r="D6" s="50" t="str">
        <f t="shared" si="4"/>
        <v>x14F</v>
      </c>
      <c r="E6" s="47" t="str">
        <f t="shared" si="0"/>
        <v>GbpLibor1Y</v>
      </c>
      <c r="F6" s="69" t="b">
        <v>1</v>
      </c>
      <c r="G6" s="47" t="str">
        <f t="shared" si="1"/>
        <v>GBP2x14F_SYNTH1Y_Quote</v>
      </c>
      <c r="H6" s="47" t="str">
        <f t="shared" si="2"/>
        <v>GBP_YC1Y-MxRH_2x14F</v>
      </c>
      <c r="I6" s="47" t="str">
        <f>_xll.qlFraRateHelper(H6,G6,B6,E6,Permanent,Trigger,ObjectOverwrite)</f>
        <v>GBP_YC1Y-MxRH_2x14F#0000</v>
      </c>
      <c r="J6" s="75" t="str">
        <f>_xll.ohRangeRetrieveError(I6)</f>
        <v/>
      </c>
      <c r="K6" s="16"/>
    </row>
    <row r="7" spans="1:11" x14ac:dyDescent="0.2">
      <c r="A7" s="1"/>
      <c r="B7" s="47" t="str">
        <f t="shared" si="3"/>
        <v>3M</v>
      </c>
      <c r="C7" s="52">
        <v>3</v>
      </c>
      <c r="D7" s="50" t="str">
        <f t="shared" si="4"/>
        <v>x15F</v>
      </c>
      <c r="E7" s="47" t="str">
        <f t="shared" si="0"/>
        <v>GbpLibor1Y</v>
      </c>
      <c r="F7" s="69" t="b">
        <v>1</v>
      </c>
      <c r="G7" s="47" t="str">
        <f t="shared" si="1"/>
        <v>GBP3x15F_SYNTH1Y_Quote</v>
      </c>
      <c r="H7" s="47" t="str">
        <f t="shared" si="2"/>
        <v>GBP_YC1Y-MxRH_3x15F</v>
      </c>
      <c r="I7" s="47" t="str">
        <f>_xll.qlFraRateHelper(H7,G7,B7,E7,Permanent,Trigger,ObjectOverwrite)</f>
        <v>GBP_YC1Y-MxRH_3x15F#0000</v>
      </c>
      <c r="J7" s="75" t="str">
        <f>_xll.ohRangeRetrieveError(I7)</f>
        <v/>
      </c>
      <c r="K7" s="16"/>
    </row>
    <row r="8" spans="1:11" x14ac:dyDescent="0.2">
      <c r="A8" s="1"/>
      <c r="B8" s="47" t="str">
        <f t="shared" si="3"/>
        <v>4M</v>
      </c>
      <c r="C8" s="52">
        <v>4</v>
      </c>
      <c r="D8" s="50" t="str">
        <f t="shared" si="4"/>
        <v>x16F</v>
      </c>
      <c r="E8" s="47" t="str">
        <f t="shared" si="0"/>
        <v>GbpLibor1Y</v>
      </c>
      <c r="F8" s="69" t="b">
        <v>1</v>
      </c>
      <c r="G8" s="47" t="str">
        <f t="shared" si="1"/>
        <v>GBP4x16F_SYNTH1Y_Quote</v>
      </c>
      <c r="H8" s="47" t="str">
        <f t="shared" si="2"/>
        <v>GBP_YC1Y-MxRH_4x16F</v>
      </c>
      <c r="I8" s="47" t="str">
        <f>_xll.qlFraRateHelper(H8,G8,B8,E8,Permanent,Trigger,ObjectOverwrite)</f>
        <v>GBP_YC1Y-MxRH_4x16F#0000</v>
      </c>
      <c r="J8" s="75" t="str">
        <f>_xll.ohRangeRetrieveError(I8)</f>
        <v/>
      </c>
      <c r="K8" s="16"/>
    </row>
    <row r="9" spans="1:11" x14ac:dyDescent="0.2">
      <c r="A9" s="1"/>
      <c r="B9" s="47" t="str">
        <f t="shared" si="3"/>
        <v>5M</v>
      </c>
      <c r="C9" s="52">
        <v>5</v>
      </c>
      <c r="D9" s="50" t="str">
        <f t="shared" si="4"/>
        <v>x17F</v>
      </c>
      <c r="E9" s="47" t="str">
        <f t="shared" si="0"/>
        <v>GbpLibor1Y</v>
      </c>
      <c r="F9" s="69" t="b">
        <v>1</v>
      </c>
      <c r="G9" s="47" t="str">
        <f t="shared" si="1"/>
        <v>GBP5x17F_SYNTH1Y_Quote</v>
      </c>
      <c r="H9" s="47" t="str">
        <f t="shared" si="2"/>
        <v>GBP_YC1Y-MxRH_5x17F</v>
      </c>
      <c r="I9" s="47" t="str">
        <f>_xll.qlFraRateHelper(H9,G9,B9,E9,Permanent,Trigger,ObjectOverwrite)</f>
        <v>GBP_YC1Y-MxRH_5x17F#0000</v>
      </c>
      <c r="J9" s="75" t="str">
        <f>_xll.ohRangeRetrieveError(I9)</f>
        <v/>
      </c>
      <c r="K9" s="16"/>
    </row>
    <row r="10" spans="1:11" x14ac:dyDescent="0.2">
      <c r="A10" s="1"/>
      <c r="B10" s="47" t="str">
        <f t="shared" si="3"/>
        <v>6M</v>
      </c>
      <c r="C10" s="52">
        <v>6</v>
      </c>
      <c r="D10" s="50" t="str">
        <f t="shared" si="4"/>
        <v>x18F</v>
      </c>
      <c r="E10" s="47" t="str">
        <f t="shared" si="0"/>
        <v>GbpLibor1Y</v>
      </c>
      <c r="F10" s="69" t="b">
        <v>1</v>
      </c>
      <c r="G10" s="47" t="str">
        <f t="shared" si="1"/>
        <v>GBP6x18F_SYNTH1Y_Quote</v>
      </c>
      <c r="H10" s="47" t="str">
        <f t="shared" si="2"/>
        <v>GBP_YC1Y-MxRH_6x18F</v>
      </c>
      <c r="I10" s="47" t="str">
        <f>_xll.qlFraRateHelper(H10,G10,B10,E10,Permanent,Trigger,ObjectOverwrite)</f>
        <v>GBP_YC1Y-MxRH_6x18F#0000</v>
      </c>
      <c r="J10" s="75" t="str">
        <f>_xll.ohRangeRetrieveError(I10)</f>
        <v/>
      </c>
      <c r="K10" s="16"/>
    </row>
    <row r="11" spans="1:11" x14ac:dyDescent="0.2">
      <c r="A11" s="1"/>
      <c r="B11" s="47" t="str">
        <f t="shared" si="3"/>
        <v>7M</v>
      </c>
      <c r="C11" s="52">
        <v>7</v>
      </c>
      <c r="D11" s="50" t="str">
        <f t="shared" si="4"/>
        <v>x19F</v>
      </c>
      <c r="E11" s="47" t="str">
        <f t="shared" si="0"/>
        <v>GbpLibor1Y</v>
      </c>
      <c r="F11" s="69" t="b">
        <v>1</v>
      </c>
      <c r="G11" s="47" t="str">
        <f t="shared" si="1"/>
        <v>GBP7x19F_SYNTH1Y_Quote</v>
      </c>
      <c r="H11" s="47" t="str">
        <f t="shared" si="2"/>
        <v>GBP_YC1Y-MxRH_7x19F</v>
      </c>
      <c r="I11" s="47" t="str">
        <f>_xll.qlFraRateHelper(H11,G11,B11,E11,Permanent,Trigger,ObjectOverwrite)</f>
        <v>GBP_YC1Y-MxRH_7x19F#0000</v>
      </c>
      <c r="J11" s="75" t="str">
        <f>_xll.ohRangeRetrieveError(I11)</f>
        <v/>
      </c>
      <c r="K11" s="16"/>
    </row>
    <row r="12" spans="1:11" x14ac:dyDescent="0.2">
      <c r="A12" s="1"/>
      <c r="B12" s="47" t="str">
        <f t="shared" si="3"/>
        <v>8M</v>
      </c>
      <c r="C12" s="52">
        <v>8</v>
      </c>
      <c r="D12" s="50" t="str">
        <f t="shared" si="4"/>
        <v>x20F</v>
      </c>
      <c r="E12" s="47" t="str">
        <f t="shared" si="0"/>
        <v>GbpLibor1Y</v>
      </c>
      <c r="F12" s="69" t="b">
        <v>1</v>
      </c>
      <c r="G12" s="47" t="str">
        <f t="shared" si="1"/>
        <v>GBP8x20F_SYNTH1Y_Quote</v>
      </c>
      <c r="H12" s="47" t="str">
        <f t="shared" si="2"/>
        <v>GBP_YC1Y-MxRH_8x20F</v>
      </c>
      <c r="I12" s="47" t="str">
        <f>_xll.qlFraRateHelper(H12,G12,B12,E12,Permanent,Trigger,ObjectOverwrite)</f>
        <v>GBP_YC1Y-MxRH_8x20F#0000</v>
      </c>
      <c r="J12" s="75" t="str">
        <f>_xll.ohRangeRetrieveError(I12)</f>
        <v/>
      </c>
      <c r="K12" s="16"/>
    </row>
    <row r="13" spans="1:11" x14ac:dyDescent="0.2">
      <c r="A13" s="1"/>
      <c r="B13" s="47" t="str">
        <f t="shared" si="3"/>
        <v>9M</v>
      </c>
      <c r="C13" s="52">
        <v>9</v>
      </c>
      <c r="D13" s="50" t="str">
        <f t="shared" si="4"/>
        <v>x21F</v>
      </c>
      <c r="E13" s="47" t="str">
        <f t="shared" si="0"/>
        <v>GbpLibor1Y</v>
      </c>
      <c r="F13" s="69" t="b">
        <v>1</v>
      </c>
      <c r="G13" s="47" t="str">
        <f t="shared" si="1"/>
        <v>GBP9x21F_SYNTH1Y_Quote</v>
      </c>
      <c r="H13" s="47" t="str">
        <f t="shared" si="2"/>
        <v>GBP_YC1Y-MxRH_9x21F</v>
      </c>
      <c r="I13" s="47" t="str">
        <f>_xll.qlFraRateHelper(H13,G13,B13,E13,Permanent,Trigger,ObjectOverwrite)</f>
        <v>GBP_YC1Y-MxRH_9x21F#0000</v>
      </c>
      <c r="J13" s="75" t="str">
        <f>_xll.ohRangeRetrieveError(I13)</f>
        <v/>
      </c>
      <c r="K13" s="16"/>
    </row>
    <row r="14" spans="1:11" x14ac:dyDescent="0.2">
      <c r="A14" s="1"/>
      <c r="B14" s="47" t="str">
        <f t="shared" si="3"/>
        <v>10M</v>
      </c>
      <c r="C14" s="52">
        <v>10</v>
      </c>
      <c r="D14" s="50" t="str">
        <f t="shared" si="4"/>
        <v>x22F</v>
      </c>
      <c r="E14" s="47" t="str">
        <f t="shared" si="0"/>
        <v>GbpLibor1Y</v>
      </c>
      <c r="F14" s="69" t="b">
        <v>1</v>
      </c>
      <c r="G14" s="47" t="str">
        <f t="shared" si="1"/>
        <v>GBP10x22F_SYNTH1Y_Quote</v>
      </c>
      <c r="H14" s="47" t="str">
        <f t="shared" si="2"/>
        <v>GBP_YC1Y-MxRH_10x22F</v>
      </c>
      <c r="I14" s="47" t="str">
        <f>_xll.qlFraRateHelper(H14,G14,B14,E14,Permanent,Trigger,ObjectOverwrite)</f>
        <v>GBP_YC1Y-MxRH_10x22F#0000</v>
      </c>
      <c r="J14" s="75" t="str">
        <f>_xll.ohRangeRetrieveError(I14)</f>
        <v/>
      </c>
      <c r="K14" s="16"/>
    </row>
    <row r="15" spans="1:11" x14ac:dyDescent="0.2">
      <c r="A15" s="1"/>
      <c r="B15" s="47" t="str">
        <f t="shared" si="3"/>
        <v>11M</v>
      </c>
      <c r="C15" s="52">
        <v>11</v>
      </c>
      <c r="D15" s="50" t="str">
        <f t="shared" si="4"/>
        <v>x23F</v>
      </c>
      <c r="E15" s="47" t="str">
        <f t="shared" si="0"/>
        <v>GbpLibor1Y</v>
      </c>
      <c r="F15" s="69" t="b">
        <v>1</v>
      </c>
      <c r="G15" s="47" t="str">
        <f t="shared" si="1"/>
        <v>GBP11x23F_SYNTH1Y_Quote</v>
      </c>
      <c r="H15" s="47" t="str">
        <f t="shared" si="2"/>
        <v>GBP_YC1Y-MxRH_11x23F</v>
      </c>
      <c r="I15" s="47" t="str">
        <f>_xll.qlFraRateHelper(H15,G15,B15,E15,Permanent,Trigger,ObjectOverwrite)</f>
        <v>GBP_YC1Y-MxRH_11x23F#0000</v>
      </c>
      <c r="J15" s="75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6">
        <v>12</v>
      </c>
      <c r="D16" s="67" t="str">
        <f t="shared" si="4"/>
        <v>x24F</v>
      </c>
      <c r="E16" s="42" t="str">
        <f t="shared" si="0"/>
        <v>GbpLibor1Y</v>
      </c>
      <c r="F16" s="71" t="b">
        <v>0</v>
      </c>
      <c r="G16" s="42" t="str">
        <f t="shared" si="1"/>
        <v>GBP12x24F_Quote</v>
      </c>
      <c r="H16" s="42" t="str">
        <f t="shared" si="2"/>
        <v>GBP_YC1Y-MxRH_12x24F</v>
      </c>
      <c r="I16" s="42" t="str">
        <f>_xll.qlFraRateHelper(H16,G16,B16,E16,Permanent,Trigger,ObjectOverwrite)</f>
        <v>GBP_YC1Y-MxRH_12x24F#0000</v>
      </c>
      <c r="J16" s="78" t="str">
        <f>_xll.ohRangeRetrieveError(I16)</f>
        <v/>
      </c>
      <c r="K16" s="16"/>
    </row>
    <row r="17" spans="1:11" x14ac:dyDescent="0.2">
      <c r="A17" s="1"/>
      <c r="B17" s="57" t="str">
        <f t="shared" si="3"/>
        <v>13M</v>
      </c>
      <c r="C17" s="55">
        <v>13</v>
      </c>
      <c r="D17" s="56" t="str">
        <f t="shared" si="4"/>
        <v>x25F</v>
      </c>
      <c r="E17" s="57" t="str">
        <f t="shared" si="0"/>
        <v>GbpLibor1Y</v>
      </c>
      <c r="F17" s="68" t="b">
        <v>1</v>
      </c>
      <c r="G17" s="57" t="str">
        <f t="shared" si="1"/>
        <v>GBP13x25F_SYNTH1Y_Quote</v>
      </c>
      <c r="H17" s="57" t="str">
        <f t="shared" si="2"/>
        <v>GBP_YC1Y-MxRH_13x25F</v>
      </c>
      <c r="I17" s="57" t="str">
        <f>_xll.qlFraRateHelper(H17,G17,B17,E17,Permanent,Trigger,ObjectOverwrite)</f>
        <v>GBP_YC1Y-MxRH_13x25F#0000</v>
      </c>
      <c r="J17" s="79" t="str">
        <f>_xll.ohRangeRetrieveError(I17)</f>
        <v/>
      </c>
      <c r="K17" s="16"/>
    </row>
    <row r="18" spans="1:11" x14ac:dyDescent="0.2">
      <c r="A18" s="1"/>
      <c r="B18" s="47" t="str">
        <f t="shared" si="3"/>
        <v>14M</v>
      </c>
      <c r="C18" s="52">
        <v>14</v>
      </c>
      <c r="D18" s="50" t="str">
        <f t="shared" si="4"/>
        <v>x26F</v>
      </c>
      <c r="E18" s="47" t="str">
        <f t="shared" si="0"/>
        <v>GbpLibor1Y</v>
      </c>
      <c r="F18" s="69" t="b">
        <v>1</v>
      </c>
      <c r="G18" s="47" t="str">
        <f t="shared" si="1"/>
        <v>GBP14x26F_SYNTH1Y_Quote</v>
      </c>
      <c r="H18" s="47" t="str">
        <f t="shared" si="2"/>
        <v>GBP_YC1Y-MxRH_14x26F</v>
      </c>
      <c r="I18" s="47" t="str">
        <f>_xll.qlFraRateHelper(H18,G18,B18,E18,Permanent,Trigger,ObjectOverwrite)</f>
        <v>GBP_YC1Y-MxRH_14x26F#0000</v>
      </c>
      <c r="J18" s="75" t="str">
        <f>_xll.ohRangeRetrieveError(I18)</f>
        <v/>
      </c>
      <c r="K18" s="16"/>
    </row>
    <row r="19" spans="1:11" x14ac:dyDescent="0.2">
      <c r="A19" s="1"/>
      <c r="B19" s="47" t="str">
        <f t="shared" si="3"/>
        <v>15M</v>
      </c>
      <c r="C19" s="52">
        <v>15</v>
      </c>
      <c r="D19" s="50" t="str">
        <f t="shared" si="4"/>
        <v>x27F</v>
      </c>
      <c r="E19" s="47" t="str">
        <f t="shared" si="0"/>
        <v>GbpLibor1Y</v>
      </c>
      <c r="F19" s="69" t="b">
        <v>1</v>
      </c>
      <c r="G19" s="47" t="str">
        <f t="shared" si="1"/>
        <v>GBP15x27F_SYNTH1Y_Quote</v>
      </c>
      <c r="H19" s="47" t="str">
        <f t="shared" si="2"/>
        <v>GBP_YC1Y-MxRH_15x27F</v>
      </c>
      <c r="I19" s="47" t="str">
        <f>_xll.qlFraRateHelper(H19,G19,B19,E19,Permanent,Trigger,ObjectOverwrite)</f>
        <v>GBP_YC1Y-MxRH_15x27F#0000</v>
      </c>
      <c r="J19" s="75" t="str">
        <f>_xll.ohRangeRetrieveError(I19)</f>
        <v/>
      </c>
      <c r="K19" s="16"/>
    </row>
    <row r="20" spans="1:11" x14ac:dyDescent="0.2">
      <c r="A20" s="1"/>
      <c r="B20" s="47" t="str">
        <f t="shared" si="3"/>
        <v>16M</v>
      </c>
      <c r="C20" s="52">
        <v>16</v>
      </c>
      <c r="D20" s="50" t="str">
        <f t="shared" si="4"/>
        <v>x28F</v>
      </c>
      <c r="E20" s="47" t="str">
        <f t="shared" si="0"/>
        <v>GbpLibor1Y</v>
      </c>
      <c r="F20" s="69" t="b">
        <v>1</v>
      </c>
      <c r="G20" s="47" t="str">
        <f t="shared" si="1"/>
        <v>GBP16x28F_SYNTH1Y_Quote</v>
      </c>
      <c r="H20" s="47" t="str">
        <f t="shared" si="2"/>
        <v>GBP_YC1Y-MxRH_16x28F</v>
      </c>
      <c r="I20" s="47" t="str">
        <f>_xll.qlFraRateHelper(H20,G20,B20,E20,Permanent,Trigger,ObjectOverwrite)</f>
        <v>GBP_YC1Y-MxRH_16x28F#0000</v>
      </c>
      <c r="J20" s="75" t="str">
        <f>_xll.ohRangeRetrieveError(I20)</f>
        <v/>
      </c>
      <c r="K20" s="16"/>
    </row>
    <row r="21" spans="1:11" x14ac:dyDescent="0.2">
      <c r="A21" s="1"/>
      <c r="B21" s="47" t="str">
        <f t="shared" si="3"/>
        <v>17M</v>
      </c>
      <c r="C21" s="52">
        <v>17</v>
      </c>
      <c r="D21" s="50" t="str">
        <f t="shared" si="4"/>
        <v>x29F</v>
      </c>
      <c r="E21" s="47" t="str">
        <f t="shared" si="0"/>
        <v>GbpLibor1Y</v>
      </c>
      <c r="F21" s="69" t="b">
        <v>1</v>
      </c>
      <c r="G21" s="47" t="str">
        <f t="shared" si="1"/>
        <v>GBP17x29F_SYNTH1Y_Quote</v>
      </c>
      <c r="H21" s="47" t="str">
        <f t="shared" si="2"/>
        <v>GBP_YC1Y-MxRH_17x29F</v>
      </c>
      <c r="I21" s="47" t="str">
        <f>_xll.qlFraRateHelper(H21,G21,B21,E21,Permanent,Trigger,ObjectOverwrite)</f>
        <v>GBP_YC1Y-MxRH_17x29F#0000</v>
      </c>
      <c r="J21" s="75" t="str">
        <f>_xll.ohRangeRetrieveError(I21)</f>
        <v/>
      </c>
      <c r="K21" s="16"/>
    </row>
    <row r="22" spans="1:11" x14ac:dyDescent="0.2">
      <c r="A22" s="1"/>
      <c r="B22" s="47" t="str">
        <f t="shared" si="3"/>
        <v>18M</v>
      </c>
      <c r="C22" s="52">
        <v>18</v>
      </c>
      <c r="D22" s="50" t="str">
        <f t="shared" si="4"/>
        <v>x30F</v>
      </c>
      <c r="E22" s="47" t="str">
        <f t="shared" si="0"/>
        <v>GbpLibor1Y</v>
      </c>
      <c r="F22" s="69" t="b">
        <v>1</v>
      </c>
      <c r="G22" s="47" t="str">
        <f t="shared" si="1"/>
        <v>GBP18x30F_SYNTH1Y_Quote</v>
      </c>
      <c r="H22" s="47" t="str">
        <f t="shared" si="2"/>
        <v>GBP_YC1Y-MxRH_18x30F</v>
      </c>
      <c r="I22" s="47" t="str">
        <f>_xll.qlFraRateHelper(H22,G22,B22,E22,Permanent,Trigger,ObjectOverwrite)</f>
        <v>GBP_YC1Y-MxRH_18x30F#0000</v>
      </c>
      <c r="J22" s="75" t="str">
        <f>_xll.ohRangeRetrieveError(I22)</f>
        <v/>
      </c>
      <c r="K22" s="16"/>
    </row>
    <row r="23" spans="1:11" x14ac:dyDescent="0.2">
      <c r="A23" s="1"/>
      <c r="B23" s="47" t="str">
        <f t="shared" si="3"/>
        <v>19M</v>
      </c>
      <c r="C23" s="52">
        <v>19</v>
      </c>
      <c r="D23" s="50" t="str">
        <f t="shared" si="4"/>
        <v>x31F</v>
      </c>
      <c r="E23" s="47" t="str">
        <f t="shared" si="0"/>
        <v>GbpLibor1Y</v>
      </c>
      <c r="F23" s="69" t="b">
        <v>1</v>
      </c>
      <c r="G23" s="47" t="str">
        <f t="shared" si="1"/>
        <v>GBP19x31F_SYNTH1Y_Quote</v>
      </c>
      <c r="H23" s="47" t="str">
        <f t="shared" si="2"/>
        <v>GBP_YC1Y-MxRH_19x31F</v>
      </c>
      <c r="I23" s="47" t="str">
        <f>_xll.qlFraRateHelper(H23,G23,B23,E23,Permanent,Trigger,ObjectOverwrite)</f>
        <v>GBP_YC1Y-MxRH_19x31F#0000</v>
      </c>
      <c r="J23" s="75" t="str">
        <f>_xll.ohRangeRetrieveError(I23)</f>
        <v/>
      </c>
      <c r="K23" s="16"/>
    </row>
    <row r="24" spans="1:11" x14ac:dyDescent="0.2">
      <c r="A24" s="1"/>
      <c r="B24" s="47" t="str">
        <f t="shared" si="3"/>
        <v>20M</v>
      </c>
      <c r="C24" s="52">
        <v>20</v>
      </c>
      <c r="D24" s="50" t="str">
        <f t="shared" si="4"/>
        <v>x32F</v>
      </c>
      <c r="E24" s="47" t="str">
        <f t="shared" si="0"/>
        <v>GbpLibor1Y</v>
      </c>
      <c r="F24" s="69" t="b">
        <v>1</v>
      </c>
      <c r="G24" s="47" t="str">
        <f t="shared" si="1"/>
        <v>GBP20x32F_SYNTH1Y_Quote</v>
      </c>
      <c r="H24" s="47" t="str">
        <f t="shared" si="2"/>
        <v>GBP_YC1Y-MxRH_20x32F</v>
      </c>
      <c r="I24" s="47" t="str">
        <f>_xll.qlFraRateHelper(H24,G24,B24,E24,Permanent,Trigger,ObjectOverwrite)</f>
        <v>GBP_YC1Y-MxRH_20x32F#0000</v>
      </c>
      <c r="J24" s="75" t="str">
        <f>_xll.ohRangeRetrieveError(I24)</f>
        <v/>
      </c>
      <c r="K24" s="16"/>
    </row>
    <row r="25" spans="1:11" x14ac:dyDescent="0.2">
      <c r="A25" s="1"/>
      <c r="B25" s="47" t="str">
        <f t="shared" si="3"/>
        <v>21M</v>
      </c>
      <c r="C25" s="52">
        <v>21</v>
      </c>
      <c r="D25" s="50" t="str">
        <f t="shared" si="4"/>
        <v>x33F</v>
      </c>
      <c r="E25" s="47" t="str">
        <f t="shared" si="0"/>
        <v>GbpLibor1Y</v>
      </c>
      <c r="F25" s="69" t="b">
        <v>1</v>
      </c>
      <c r="G25" s="47" t="str">
        <f t="shared" si="1"/>
        <v>GBP21x33F_SYNTH1Y_Quote</v>
      </c>
      <c r="H25" s="47" t="str">
        <f t="shared" si="2"/>
        <v>GBP_YC1Y-MxRH_21x33F</v>
      </c>
      <c r="I25" s="47" t="str">
        <f>_xll.qlFraRateHelper(H25,G25,B25,E25,Permanent,Trigger,ObjectOverwrite)</f>
        <v>GBP_YC1Y-MxRH_21x33F#0000</v>
      </c>
      <c r="J25" s="75" t="str">
        <f>_xll.ohRangeRetrieveError(I25)</f>
        <v/>
      </c>
      <c r="K25" s="16"/>
    </row>
    <row r="26" spans="1:11" x14ac:dyDescent="0.2">
      <c r="A26" s="1"/>
      <c r="B26" s="47" t="str">
        <f t="shared" si="3"/>
        <v>22M</v>
      </c>
      <c r="C26" s="52">
        <v>22</v>
      </c>
      <c r="D26" s="50" t="str">
        <f t="shared" si="4"/>
        <v>x34F</v>
      </c>
      <c r="E26" s="47" t="str">
        <f t="shared" si="0"/>
        <v>GbpLibor1Y</v>
      </c>
      <c r="F26" s="69" t="b">
        <v>1</v>
      </c>
      <c r="G26" s="47" t="str">
        <f t="shared" si="1"/>
        <v>GBP22x34F_SYNTH1Y_Quote</v>
      </c>
      <c r="H26" s="47" t="str">
        <f t="shared" si="2"/>
        <v>GBP_YC1Y-MxRH_22x34F</v>
      </c>
      <c r="I26" s="47" t="str">
        <f>_xll.qlFraRateHelper(H26,G26,B26,E26,Permanent,Trigger,ObjectOverwrite)</f>
        <v>GBP_YC1Y-MxRH_22x34F#0000</v>
      </c>
      <c r="J26" s="75" t="str">
        <f>_xll.ohRangeRetrieveError(I26)</f>
        <v/>
      </c>
      <c r="K26" s="16"/>
    </row>
    <row r="27" spans="1:11" x14ac:dyDescent="0.2">
      <c r="A27" s="1"/>
      <c r="B27" s="48" t="str">
        <f t="shared" si="3"/>
        <v>23M</v>
      </c>
      <c r="C27" s="53">
        <v>23</v>
      </c>
      <c r="D27" s="54" t="str">
        <f t="shared" si="4"/>
        <v>x35F</v>
      </c>
      <c r="E27" s="48" t="str">
        <f t="shared" si="0"/>
        <v>GbpLibor1Y</v>
      </c>
      <c r="F27" s="70" t="b">
        <v>1</v>
      </c>
      <c r="G27" s="48" t="str">
        <f t="shared" si="1"/>
        <v>GBP23x35F_SYNTH1Y_Quote</v>
      </c>
      <c r="H27" s="48" t="str">
        <f t="shared" si="2"/>
        <v>GBP_YC1Y-MxRH_23x35F</v>
      </c>
      <c r="I27" s="48" t="str">
        <f>_xll.qlFraRateHelper(H27,G27,B27,E27,Permanent,Trigger,ObjectOverwrite)</f>
        <v>GBP_YC1Y-MxRH_23x35F#0000</v>
      </c>
      <c r="J27" s="76" t="str">
        <f>_xll.ohRangeRetrieveError(I27)</f>
        <v/>
      </c>
      <c r="K27" s="16"/>
    </row>
    <row r="28" spans="1:11" x14ac:dyDescent="0.2">
      <c r="A28" s="1"/>
      <c r="B28" s="57" t="str">
        <f t="shared" si="3"/>
        <v>25M</v>
      </c>
      <c r="C28" s="55">
        <v>25</v>
      </c>
      <c r="D28" s="56" t="str">
        <f t="shared" si="4"/>
        <v>x37F</v>
      </c>
      <c r="E28" s="57" t="str">
        <f t="shared" si="0"/>
        <v>GbpLibor1Y</v>
      </c>
      <c r="F28" s="68" t="b">
        <v>1</v>
      </c>
      <c r="G28" s="57" t="str">
        <f t="shared" si="1"/>
        <v>GBP25x37F_SYNTH1Y_Quote</v>
      </c>
      <c r="H28" s="57" t="str">
        <f t="shared" si="2"/>
        <v>GBP_YC1Y-MxRH_25x37F</v>
      </c>
      <c r="I28" s="57" t="str">
        <f>_xll.qlFraRateHelper(H28,G28,B28,E28,Permanent,Trigger,ObjectOverwrite)</f>
        <v>GBP_YC1Y-MxRH_25x37F#0000</v>
      </c>
      <c r="J28" s="79" t="str">
        <f>_xll.ohRangeRetrieveError(I28)</f>
        <v/>
      </c>
      <c r="K28" s="16"/>
    </row>
    <row r="29" spans="1:11" x14ac:dyDescent="0.2">
      <c r="A29" s="1"/>
      <c r="B29" s="47" t="str">
        <f t="shared" si="3"/>
        <v>26M</v>
      </c>
      <c r="C29" s="52">
        <v>26</v>
      </c>
      <c r="D29" s="50" t="str">
        <f t="shared" si="4"/>
        <v>x38F</v>
      </c>
      <c r="E29" s="47" t="str">
        <f t="shared" si="0"/>
        <v>GbpLibor1Y</v>
      </c>
      <c r="F29" s="69" t="b">
        <v>1</v>
      </c>
      <c r="G29" s="47" t="str">
        <f t="shared" si="1"/>
        <v>GBP26x38F_SYNTH1Y_Quote</v>
      </c>
      <c r="H29" s="47" t="str">
        <f t="shared" si="2"/>
        <v>GBP_YC1Y-MxRH_26x38F</v>
      </c>
      <c r="I29" s="47" t="str">
        <f>_xll.qlFraRateHelper(H29,G29,B29,E29,Permanent,Trigger,ObjectOverwrite)</f>
        <v>GBP_YC1Y-MxRH_26x38F#0000</v>
      </c>
      <c r="J29" s="75" t="str">
        <f>_xll.ohRangeRetrieveError(I29)</f>
        <v/>
      </c>
      <c r="K29" s="16"/>
    </row>
    <row r="30" spans="1:11" x14ac:dyDescent="0.2">
      <c r="A30" s="1"/>
      <c r="B30" s="47" t="str">
        <f t="shared" si="3"/>
        <v>27M</v>
      </c>
      <c r="C30" s="52">
        <v>27</v>
      </c>
      <c r="D30" s="50" t="str">
        <f t="shared" si="4"/>
        <v>x39F</v>
      </c>
      <c r="E30" s="47" t="str">
        <f t="shared" si="0"/>
        <v>GbpLibor1Y</v>
      </c>
      <c r="F30" s="69" t="b">
        <v>1</v>
      </c>
      <c r="G30" s="47" t="str">
        <f t="shared" si="1"/>
        <v>GBP27x39F_SYNTH1Y_Quote</v>
      </c>
      <c r="H30" s="47" t="str">
        <f t="shared" si="2"/>
        <v>GBP_YC1Y-MxRH_27x39F</v>
      </c>
      <c r="I30" s="47" t="str">
        <f>_xll.qlFraRateHelper(H30,G30,B30,E30,Permanent,Trigger,ObjectOverwrite)</f>
        <v>GBP_YC1Y-MxRH_27x39F#0000</v>
      </c>
      <c r="J30" s="75" t="str">
        <f>_xll.ohRangeRetrieveError(I30)</f>
        <v/>
      </c>
      <c r="K30" s="16"/>
    </row>
    <row r="31" spans="1:11" x14ac:dyDescent="0.2">
      <c r="A31" s="1"/>
      <c r="B31" s="47" t="str">
        <f t="shared" si="3"/>
        <v>28M</v>
      </c>
      <c r="C31" s="52">
        <v>28</v>
      </c>
      <c r="D31" s="50" t="str">
        <f t="shared" si="4"/>
        <v>x40F</v>
      </c>
      <c r="E31" s="47" t="str">
        <f t="shared" si="0"/>
        <v>GbpLibor1Y</v>
      </c>
      <c r="F31" s="69" t="b">
        <v>1</v>
      </c>
      <c r="G31" s="47" t="str">
        <f t="shared" si="1"/>
        <v>GBP28x40F_SYNTH1Y_Quote</v>
      </c>
      <c r="H31" s="47" t="str">
        <f t="shared" si="2"/>
        <v>GBP_YC1Y-MxRH_28x40F</v>
      </c>
      <c r="I31" s="47" t="str">
        <f>_xll.qlFraRateHelper(H31,G31,B31,E31,Permanent,Trigger,ObjectOverwrite)</f>
        <v>GBP_YC1Y-MxRH_28x40F#0000</v>
      </c>
      <c r="J31" s="75" t="str">
        <f>_xll.ohRangeRetrieveError(I31)</f>
        <v/>
      </c>
      <c r="K31" s="16"/>
    </row>
    <row r="32" spans="1:11" x14ac:dyDescent="0.2">
      <c r="A32" s="1"/>
      <c r="B32" s="47" t="str">
        <f t="shared" si="3"/>
        <v>29M</v>
      </c>
      <c r="C32" s="52">
        <v>29</v>
      </c>
      <c r="D32" s="50" t="str">
        <f t="shared" si="4"/>
        <v>x41F</v>
      </c>
      <c r="E32" s="47" t="str">
        <f t="shared" si="0"/>
        <v>GbpLibor1Y</v>
      </c>
      <c r="F32" s="69" t="b">
        <v>1</v>
      </c>
      <c r="G32" s="47" t="str">
        <f t="shared" si="1"/>
        <v>GBP29x41F_SYNTH1Y_Quote</v>
      </c>
      <c r="H32" s="47" t="str">
        <f t="shared" si="2"/>
        <v>GBP_YC1Y-MxRH_29x41F</v>
      </c>
      <c r="I32" s="47" t="str">
        <f>_xll.qlFraRateHelper(H32,G32,B32,E32,Permanent,Trigger,ObjectOverwrite)</f>
        <v>GBP_YC1Y-MxRH_29x41F#0000</v>
      </c>
      <c r="J32" s="75" t="str">
        <f>_xll.ohRangeRetrieveError(I32)</f>
        <v/>
      </c>
      <c r="K32" s="16"/>
    </row>
    <row r="33" spans="1:11" x14ac:dyDescent="0.2">
      <c r="A33" s="1"/>
      <c r="B33" s="47" t="str">
        <f t="shared" si="3"/>
        <v>30M</v>
      </c>
      <c r="C33" s="52">
        <v>30</v>
      </c>
      <c r="D33" s="50" t="str">
        <f t="shared" si="4"/>
        <v>x42F</v>
      </c>
      <c r="E33" s="47" t="str">
        <f t="shared" si="0"/>
        <v>GbpLibor1Y</v>
      </c>
      <c r="F33" s="69" t="b">
        <v>1</v>
      </c>
      <c r="G33" s="47" t="str">
        <f t="shared" si="1"/>
        <v>GBP30x42F_SYNTH1Y_Quote</v>
      </c>
      <c r="H33" s="47" t="str">
        <f t="shared" si="2"/>
        <v>GBP_YC1Y-MxRH_30x42F</v>
      </c>
      <c r="I33" s="47" t="str">
        <f>_xll.qlFraRateHelper(H33,G33,B33,E33,Permanent,Trigger,ObjectOverwrite)</f>
        <v>GBP_YC1Y-MxRH_30x42F#0000</v>
      </c>
      <c r="J33" s="75" t="str">
        <f>_xll.ohRangeRetrieveError(I33)</f>
        <v/>
      </c>
      <c r="K33" s="16"/>
    </row>
    <row r="34" spans="1:11" x14ac:dyDescent="0.2">
      <c r="A34" s="1"/>
      <c r="B34" s="47" t="str">
        <f t="shared" si="3"/>
        <v>31M</v>
      </c>
      <c r="C34" s="52">
        <v>31</v>
      </c>
      <c r="D34" s="50" t="str">
        <f t="shared" si="4"/>
        <v>x43F</v>
      </c>
      <c r="E34" s="47" t="str">
        <f t="shared" si="0"/>
        <v>GbpLibor1Y</v>
      </c>
      <c r="F34" s="69" t="b">
        <v>1</v>
      </c>
      <c r="G34" s="47" t="str">
        <f t="shared" si="1"/>
        <v>GBP31x43F_SYNTH1Y_Quote</v>
      </c>
      <c r="H34" s="47" t="str">
        <f t="shared" si="2"/>
        <v>GBP_YC1Y-MxRH_31x43F</v>
      </c>
      <c r="I34" s="47" t="str">
        <f>_xll.qlFraRateHelper(H34,G34,B34,E34,Permanent,Trigger,ObjectOverwrite)</f>
        <v>GBP_YC1Y-MxRH_31x43F#0000</v>
      </c>
      <c r="J34" s="75" t="str">
        <f>_xll.ohRangeRetrieveError(I34)</f>
        <v/>
      </c>
      <c r="K34" s="16"/>
    </row>
    <row r="35" spans="1:11" x14ac:dyDescent="0.2">
      <c r="A35" s="1"/>
      <c r="B35" s="47" t="str">
        <f t="shared" si="3"/>
        <v>32M</v>
      </c>
      <c r="C35" s="52">
        <v>32</v>
      </c>
      <c r="D35" s="50" t="str">
        <f t="shared" si="4"/>
        <v>x44F</v>
      </c>
      <c r="E35" s="47" t="str">
        <f t="shared" si="0"/>
        <v>GbpLibor1Y</v>
      </c>
      <c r="F35" s="69" t="b">
        <v>1</v>
      </c>
      <c r="G35" s="47" t="str">
        <f t="shared" si="1"/>
        <v>GBP32x44F_SYNTH1Y_Quote</v>
      </c>
      <c r="H35" s="47" t="str">
        <f t="shared" si="2"/>
        <v>GBP_YC1Y-MxRH_32x44F</v>
      </c>
      <c r="I35" s="47" t="str">
        <f>_xll.qlFraRateHelper(H35,G35,B35,E35,Permanent,Trigger,ObjectOverwrite)</f>
        <v>GBP_YC1Y-MxRH_32x44F#0000</v>
      </c>
      <c r="J35" s="75" t="str">
        <f>_xll.ohRangeRetrieveError(I35)</f>
        <v/>
      </c>
      <c r="K35" s="16"/>
    </row>
    <row r="36" spans="1:11" x14ac:dyDescent="0.2">
      <c r="A36" s="1"/>
      <c r="B36" s="47" t="str">
        <f t="shared" si="3"/>
        <v>33M</v>
      </c>
      <c r="C36" s="52">
        <v>33</v>
      </c>
      <c r="D36" s="50" t="str">
        <f t="shared" si="4"/>
        <v>x45F</v>
      </c>
      <c r="E36" s="47" t="str">
        <f t="shared" si="0"/>
        <v>GbpLibor1Y</v>
      </c>
      <c r="F36" s="69" t="b">
        <v>1</v>
      </c>
      <c r="G36" s="47" t="str">
        <f t="shared" si="1"/>
        <v>GBP33x45F_SYNTH1Y_Quote</v>
      </c>
      <c r="H36" s="47" t="str">
        <f t="shared" si="2"/>
        <v>GBP_YC1Y-MxRH_33x45F</v>
      </c>
      <c r="I36" s="47" t="str">
        <f>_xll.qlFraRateHelper(H36,G36,B36,E36,Permanent,Trigger,ObjectOverwrite)</f>
        <v>GBP_YC1Y-MxRH_33x45F#0000</v>
      </c>
      <c r="J36" s="75" t="str">
        <f>_xll.ohRangeRetrieveError(I36)</f>
        <v/>
      </c>
      <c r="K36" s="16"/>
    </row>
    <row r="37" spans="1:11" x14ac:dyDescent="0.2">
      <c r="A37" s="1"/>
      <c r="B37" s="47" t="str">
        <f t="shared" si="3"/>
        <v>34M</v>
      </c>
      <c r="C37" s="52">
        <v>34</v>
      </c>
      <c r="D37" s="50" t="str">
        <f t="shared" si="4"/>
        <v>x46F</v>
      </c>
      <c r="E37" s="47" t="str">
        <f t="shared" si="0"/>
        <v>GbpLibor1Y</v>
      </c>
      <c r="F37" s="69" t="b">
        <v>1</v>
      </c>
      <c r="G37" s="47" t="str">
        <f t="shared" si="1"/>
        <v>GBP34x46F_SYNTH1Y_Quote</v>
      </c>
      <c r="H37" s="47" t="str">
        <f t="shared" si="2"/>
        <v>GBP_YC1Y-MxRH_34x46F</v>
      </c>
      <c r="I37" s="47" t="str">
        <f>_xll.qlFraRateHelper(H37,G37,B37,E37,Permanent,Trigger,ObjectOverwrite)</f>
        <v>GBP_YC1Y-MxRH_34x46F#0000</v>
      </c>
      <c r="J37" s="75" t="str">
        <f>_xll.ohRangeRetrieveError(I37)</f>
        <v/>
      </c>
      <c r="K37" s="16"/>
    </row>
    <row r="38" spans="1:11" x14ac:dyDescent="0.2">
      <c r="A38" s="1"/>
      <c r="B38" s="48" t="str">
        <f t="shared" si="3"/>
        <v>35M</v>
      </c>
      <c r="C38" s="53">
        <v>35</v>
      </c>
      <c r="D38" s="54" t="str">
        <f t="shared" si="4"/>
        <v>x47F</v>
      </c>
      <c r="E38" s="48" t="str">
        <f t="shared" si="0"/>
        <v>GbpLibor1Y</v>
      </c>
      <c r="F38" s="70" t="b">
        <v>1</v>
      </c>
      <c r="G38" s="48" t="str">
        <f t="shared" si="1"/>
        <v>GBP35x47F_SYNTH1Y_Quote</v>
      </c>
      <c r="H38" s="48" t="str">
        <f t="shared" si="2"/>
        <v>GBP_YC1Y-MxRH_35x47F</v>
      </c>
      <c r="I38" s="48" t="str">
        <f>_xll.qlFraRateHelper(H38,G38,B38,E38,Permanent,Trigger,ObjectOverwrite)</f>
        <v>GBP_YC1Y-MxRH_35x47F#0000</v>
      </c>
      <c r="J38" s="76" t="str">
        <f>_xll.ohRangeRetrieveError(I38)</f>
        <v/>
      </c>
      <c r="K38" s="16"/>
    </row>
    <row r="39" spans="1:11" x14ac:dyDescent="0.2">
      <c r="A39" s="1"/>
      <c r="B39" s="47" t="str">
        <f t="shared" si="3"/>
        <v>37M</v>
      </c>
      <c r="C39" s="52">
        <v>37</v>
      </c>
      <c r="D39" s="50" t="str">
        <f t="shared" si="4"/>
        <v>x49F</v>
      </c>
      <c r="E39" s="47" t="str">
        <f t="shared" si="0"/>
        <v>GbpLibor1Y</v>
      </c>
      <c r="F39" s="69" t="b">
        <v>1</v>
      </c>
      <c r="G39" s="47" t="str">
        <f t="shared" si="1"/>
        <v>GBP37x49F_SYNTH1Y_Quote</v>
      </c>
      <c r="H39" s="47" t="str">
        <f t="shared" si="2"/>
        <v>GBP_YC1Y-MxRH_37x49F</v>
      </c>
      <c r="I39" s="47" t="str">
        <f>_xll.qlFraRateHelper(H39,G39,B39,E39,Permanent,Trigger,ObjectOverwrite)</f>
        <v>GBP_YC1Y-MxRH_37x49F#0000</v>
      </c>
      <c r="J39" s="75" t="str">
        <f>_xll.ohRangeRetrieveError(I39)</f>
        <v/>
      </c>
      <c r="K39" s="16"/>
    </row>
    <row r="40" spans="1:11" x14ac:dyDescent="0.2">
      <c r="A40" s="1"/>
      <c r="B40" s="47" t="str">
        <f t="shared" si="3"/>
        <v>38M</v>
      </c>
      <c r="C40" s="52">
        <v>38</v>
      </c>
      <c r="D40" s="50" t="str">
        <f t="shared" si="4"/>
        <v>x50F</v>
      </c>
      <c r="E40" s="47" t="str">
        <f t="shared" si="0"/>
        <v>GbpLibor1Y</v>
      </c>
      <c r="F40" s="69" t="b">
        <v>1</v>
      </c>
      <c r="G40" s="47" t="str">
        <f t="shared" si="1"/>
        <v>GBP38x50F_SYNTH1Y_Quote</v>
      </c>
      <c r="H40" s="47" t="str">
        <f t="shared" si="2"/>
        <v>GBP_YC1Y-MxRH_38x50F</v>
      </c>
      <c r="I40" s="47" t="str">
        <f>_xll.qlFraRateHelper(H40,G40,B40,E40,Permanent,Trigger,ObjectOverwrite)</f>
        <v>GBP_YC1Y-MxRH_38x50F#0000</v>
      </c>
      <c r="J40" s="75" t="str">
        <f>_xll.ohRangeRetrieveError(I40)</f>
        <v/>
      </c>
      <c r="K40" s="16"/>
    </row>
    <row r="41" spans="1:11" x14ac:dyDescent="0.2">
      <c r="A41" s="1"/>
      <c r="B41" s="47" t="str">
        <f t="shared" si="3"/>
        <v>39M</v>
      </c>
      <c r="C41" s="52">
        <v>39</v>
      </c>
      <c r="D41" s="50" t="str">
        <f t="shared" si="4"/>
        <v>x51F</v>
      </c>
      <c r="E41" s="47" t="str">
        <f t="shared" si="0"/>
        <v>GbpLibor1Y</v>
      </c>
      <c r="F41" s="69" t="b">
        <v>1</v>
      </c>
      <c r="G41" s="47" t="str">
        <f t="shared" si="1"/>
        <v>GBP39x51F_SYNTH1Y_Quote</v>
      </c>
      <c r="H41" s="47" t="str">
        <f t="shared" si="2"/>
        <v>GBP_YC1Y-MxRH_39x51F</v>
      </c>
      <c r="I41" s="47" t="str">
        <f>_xll.qlFraRateHelper(H41,G41,B41,E41,Permanent,Trigger,ObjectOverwrite)</f>
        <v>GBP_YC1Y-MxRH_39x51F#0000</v>
      </c>
      <c r="J41" s="75" t="str">
        <f>_xll.ohRangeRetrieveError(I41)</f>
        <v/>
      </c>
      <c r="K41" s="16"/>
    </row>
    <row r="42" spans="1:11" x14ac:dyDescent="0.2">
      <c r="A42" s="1"/>
      <c r="B42" s="47" t="str">
        <f t="shared" si="3"/>
        <v>40M</v>
      </c>
      <c r="C42" s="52">
        <v>40</v>
      </c>
      <c r="D42" s="50" t="str">
        <f t="shared" si="4"/>
        <v>x52F</v>
      </c>
      <c r="E42" s="47" t="str">
        <f t="shared" si="0"/>
        <v>GbpLibor1Y</v>
      </c>
      <c r="F42" s="69" t="b">
        <v>1</v>
      </c>
      <c r="G42" s="47" t="str">
        <f t="shared" si="1"/>
        <v>GBP40x52F_SYNTH1Y_Quote</v>
      </c>
      <c r="H42" s="47" t="str">
        <f t="shared" si="2"/>
        <v>GBP_YC1Y-MxRH_40x52F</v>
      </c>
      <c r="I42" s="47" t="str">
        <f>_xll.qlFraRateHelper(H42,G42,B42,E42,Permanent,Trigger,ObjectOverwrite)</f>
        <v>GBP_YC1Y-MxRH_40x52F#0000</v>
      </c>
      <c r="J42" s="75" t="str">
        <f>_xll.ohRangeRetrieveError(I42)</f>
        <v/>
      </c>
      <c r="K42" s="16"/>
    </row>
    <row r="43" spans="1:11" x14ac:dyDescent="0.2">
      <c r="A43" s="1"/>
      <c r="B43" s="47" t="str">
        <f t="shared" si="3"/>
        <v>41M</v>
      </c>
      <c r="C43" s="52">
        <v>41</v>
      </c>
      <c r="D43" s="50" t="str">
        <f t="shared" si="4"/>
        <v>x53F</v>
      </c>
      <c r="E43" s="47" t="str">
        <f t="shared" si="0"/>
        <v>GbpLibor1Y</v>
      </c>
      <c r="F43" s="69" t="b">
        <v>1</v>
      </c>
      <c r="G43" s="47" t="str">
        <f t="shared" si="1"/>
        <v>GBP41x53F_SYNTH1Y_Quote</v>
      </c>
      <c r="H43" s="47" t="str">
        <f t="shared" si="2"/>
        <v>GBP_YC1Y-MxRH_41x53F</v>
      </c>
      <c r="I43" s="47" t="str">
        <f>_xll.qlFraRateHelper(H43,G43,B43,E43,Permanent,Trigger,ObjectOverwrite)</f>
        <v>GBP_YC1Y-MxRH_41x53F#0000</v>
      </c>
      <c r="J43" s="75" t="str">
        <f>_xll.ohRangeRetrieveError(I43)</f>
        <v/>
      </c>
      <c r="K43" s="16"/>
    </row>
    <row r="44" spans="1:11" x14ac:dyDescent="0.2">
      <c r="A44" s="1"/>
      <c r="B44" s="47" t="str">
        <f t="shared" si="3"/>
        <v>42M</v>
      </c>
      <c r="C44" s="52">
        <v>42</v>
      </c>
      <c r="D44" s="50" t="str">
        <f t="shared" si="4"/>
        <v>x54F</v>
      </c>
      <c r="E44" s="47" t="str">
        <f t="shared" si="0"/>
        <v>GbpLibor1Y</v>
      </c>
      <c r="F44" s="69" t="b">
        <v>1</v>
      </c>
      <c r="G44" s="47" t="str">
        <f t="shared" si="1"/>
        <v>GBP42x54F_SYNTH1Y_Quote</v>
      </c>
      <c r="H44" s="47" t="str">
        <f t="shared" si="2"/>
        <v>GBP_YC1Y-MxRH_42x54F</v>
      </c>
      <c r="I44" s="47" t="str">
        <f>_xll.qlFraRateHelper(H44,G44,B44,E44,Permanent,Trigger,ObjectOverwrite)</f>
        <v>GBP_YC1Y-MxRH_42x54F#0000</v>
      </c>
      <c r="J44" s="75" t="str">
        <f>_xll.ohRangeRetrieveError(I44)</f>
        <v/>
      </c>
      <c r="K44" s="16"/>
    </row>
    <row r="45" spans="1:11" x14ac:dyDescent="0.2">
      <c r="A45" s="1"/>
      <c r="B45" s="47" t="str">
        <f t="shared" si="3"/>
        <v>43M</v>
      </c>
      <c r="C45" s="52">
        <v>43</v>
      </c>
      <c r="D45" s="50" t="str">
        <f t="shared" si="4"/>
        <v>x55F</v>
      </c>
      <c r="E45" s="47" t="str">
        <f t="shared" si="0"/>
        <v>GbpLibor1Y</v>
      </c>
      <c r="F45" s="69" t="b">
        <v>1</v>
      </c>
      <c r="G45" s="47" t="str">
        <f t="shared" si="1"/>
        <v>GBP43x55F_SYNTH1Y_Quote</v>
      </c>
      <c r="H45" s="47" t="str">
        <f t="shared" si="2"/>
        <v>GBP_YC1Y-MxRH_43x55F</v>
      </c>
      <c r="I45" s="47" t="str">
        <f>_xll.qlFraRateHelper(H45,G45,B45,E45,Permanent,Trigger,ObjectOverwrite)</f>
        <v>GBP_YC1Y-MxRH_43x55F#0000</v>
      </c>
      <c r="J45" s="75" t="str">
        <f>_xll.ohRangeRetrieveError(I45)</f>
        <v/>
      </c>
      <c r="K45" s="16"/>
    </row>
    <row r="46" spans="1:11" x14ac:dyDescent="0.2">
      <c r="A46" s="1"/>
      <c r="B46" s="47" t="str">
        <f t="shared" si="3"/>
        <v>44M</v>
      </c>
      <c r="C46" s="52">
        <v>44</v>
      </c>
      <c r="D46" s="50" t="str">
        <f t="shared" si="4"/>
        <v>x56F</v>
      </c>
      <c r="E46" s="47" t="str">
        <f t="shared" si="0"/>
        <v>GbpLibor1Y</v>
      </c>
      <c r="F46" s="69" t="b">
        <v>1</v>
      </c>
      <c r="G46" s="47" t="str">
        <f t="shared" si="1"/>
        <v>GBP44x56F_SYNTH1Y_Quote</v>
      </c>
      <c r="H46" s="47" t="str">
        <f t="shared" si="2"/>
        <v>GBP_YC1Y-MxRH_44x56F</v>
      </c>
      <c r="I46" s="47" t="str">
        <f>_xll.qlFraRateHelper(H46,G46,B46,E46,Permanent,Trigger,ObjectOverwrite)</f>
        <v>GBP_YC1Y-MxRH_44x56F#0000</v>
      </c>
      <c r="J46" s="75" t="str">
        <f>_xll.ohRangeRetrieveError(I46)</f>
        <v/>
      </c>
      <c r="K46" s="16"/>
    </row>
    <row r="47" spans="1:11" x14ac:dyDescent="0.2">
      <c r="A47" s="1"/>
      <c r="B47" s="47" t="str">
        <f t="shared" si="3"/>
        <v>45M</v>
      </c>
      <c r="C47" s="52">
        <v>45</v>
      </c>
      <c r="D47" s="50" t="str">
        <f t="shared" si="4"/>
        <v>x57F</v>
      </c>
      <c r="E47" s="47" t="str">
        <f t="shared" si="0"/>
        <v>GbpLibor1Y</v>
      </c>
      <c r="F47" s="69" t="b">
        <v>1</v>
      </c>
      <c r="G47" s="47" t="str">
        <f t="shared" si="1"/>
        <v>GBP45x57F_SYNTH1Y_Quote</v>
      </c>
      <c r="H47" s="47" t="str">
        <f t="shared" si="2"/>
        <v>GBP_YC1Y-MxRH_45x57F</v>
      </c>
      <c r="I47" s="47" t="str">
        <f>_xll.qlFraRateHelper(H47,G47,B47,E47,Permanent,Trigger,ObjectOverwrite)</f>
        <v>GBP_YC1Y-MxRH_45x57F#0000</v>
      </c>
      <c r="J47" s="75" t="str">
        <f>_xll.ohRangeRetrieveError(I47)</f>
        <v/>
      </c>
      <c r="K47" s="16"/>
    </row>
    <row r="48" spans="1:11" x14ac:dyDescent="0.2">
      <c r="A48" s="1"/>
      <c r="B48" s="47" t="str">
        <f t="shared" si="3"/>
        <v>46M</v>
      </c>
      <c r="C48" s="52">
        <v>46</v>
      </c>
      <c r="D48" s="50" t="str">
        <f t="shared" si="4"/>
        <v>x58F</v>
      </c>
      <c r="E48" s="47" t="str">
        <f t="shared" si="0"/>
        <v>GbpLibor1Y</v>
      </c>
      <c r="F48" s="69" t="b">
        <v>1</v>
      </c>
      <c r="G48" s="47" t="str">
        <f t="shared" si="1"/>
        <v>GBP46x58F_SYNTH1Y_Quote</v>
      </c>
      <c r="H48" s="47" t="str">
        <f t="shared" si="2"/>
        <v>GBP_YC1Y-MxRH_46x58F</v>
      </c>
      <c r="I48" s="47" t="str">
        <f>_xll.qlFraRateHelper(H48,G48,B48,E48,Permanent,Trigger,ObjectOverwrite)</f>
        <v>GBP_YC1Y-MxRH_46x58F#0000</v>
      </c>
      <c r="J48" s="75" t="str">
        <f>_xll.ohRangeRetrieveError(I48)</f>
        <v/>
      </c>
      <c r="K48" s="16"/>
    </row>
    <row r="49" spans="1:11" x14ac:dyDescent="0.2">
      <c r="A49" s="1"/>
      <c r="B49" s="48" t="str">
        <f t="shared" si="3"/>
        <v>47M</v>
      </c>
      <c r="C49" s="53">
        <v>47</v>
      </c>
      <c r="D49" s="54" t="str">
        <f t="shared" si="4"/>
        <v>x59F</v>
      </c>
      <c r="E49" s="48" t="str">
        <f t="shared" si="0"/>
        <v>GbpLibor1Y</v>
      </c>
      <c r="F49" s="70" t="b">
        <v>1</v>
      </c>
      <c r="G49" s="48" t="str">
        <f t="shared" si="1"/>
        <v>GBP47x59F_SYNTH1Y_Quote</v>
      </c>
      <c r="H49" s="48" t="str">
        <f t="shared" si="2"/>
        <v>GBP_YC1Y-MxRH_47x59F</v>
      </c>
      <c r="I49" s="48" t="str">
        <f>_xll.qlFraRateHelper(H49,G49,B49,E49,Permanent,Trigger,ObjectOverwrite)</f>
        <v>GBP_YC1Y-MxRH_47x59F#0000</v>
      </c>
      <c r="J49" s="76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24</v>
      </c>
      <c r="G1" s="41" t="str">
        <f>Currency&amp;"_YC"&amp;$E$1&amp;"RH"</f>
        <v>GBP_YCSTDRH</v>
      </c>
      <c r="H1" s="39"/>
      <c r="I1" s="38"/>
      <c r="J1" s="32"/>
    </row>
    <row r="2" spans="1:10" ht="23.25" customHeight="1" x14ac:dyDescent="0.2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GBP_YCSTDRH_FRAs.xml</v>
      </c>
      <c r="H2" s="35" t="e">
        <f>IF(Serialize,_xll.ohObjectSave(H3:H4,SerializationPath&amp;G2,FileOverwrite,Serialize),"---")</f>
        <v>#NUM!</v>
      </c>
      <c r="I2" s="44" t="str">
        <f ca="1">_xll.ohRangeRetrieveError(H2)</f>
        <v/>
      </c>
      <c r="J2" s="16"/>
    </row>
    <row r="3" spans="1:10" x14ac:dyDescent="0.2">
      <c r="A3" s="1"/>
      <c r="B3" s="55" t="s">
        <v>18</v>
      </c>
      <c r="C3" s="55" t="s">
        <v>21</v>
      </c>
      <c r="D3" s="56" t="s">
        <v>22</v>
      </c>
      <c r="E3" s="57" t="s">
        <v>28</v>
      </c>
      <c r="F3" s="57" t="str">
        <f>Currency&amp;C3&amp;D3&amp;"_Quote"</f>
        <v>GBPTND_Quote</v>
      </c>
      <c r="G3" s="57" t="str">
        <f>$G$1&amp;"_"&amp;$C3&amp;$D3</f>
        <v>GBP_YCSTDRH_TND</v>
      </c>
      <c r="H3" s="57" t="str">
        <f>_xll.qlFraRateHelper(G3,F3,B3,E3,Permanent,Trigger,ObjectOverwrite)</f>
        <v>GBP_YCSTDRH_TND#0000</v>
      </c>
      <c r="I3" s="60" t="str">
        <f>_xll.ohRangeRetrieveError(H3)</f>
        <v/>
      </c>
      <c r="J3" s="16"/>
    </row>
    <row r="4" spans="1:10" x14ac:dyDescent="0.2">
      <c r="A4" s="1"/>
      <c r="B4" s="53" t="s">
        <v>20</v>
      </c>
      <c r="C4" s="53" t="s">
        <v>23</v>
      </c>
      <c r="D4" s="54" t="s">
        <v>22</v>
      </c>
      <c r="E4" s="48" t="s">
        <v>28</v>
      </c>
      <c r="F4" s="48" t="str">
        <f>Currency&amp;C4&amp;D4&amp;"_Quote"</f>
        <v>GBPSND_Quote</v>
      </c>
      <c r="G4" s="48" t="str">
        <f>$G$1&amp;"_"&amp;$C4&amp;$D4</f>
        <v>GBP_YCSTDRH_SND</v>
      </c>
      <c r="H4" s="48" t="str">
        <f>_xll.qlFraRateHelper(G4,F4,B4,E4,Permanent,Trigger,ObjectOverwrite)</f>
        <v>GBP_YCSTDRH_SND#0000</v>
      </c>
      <c r="I4" s="73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/>
      <c r="G1" s="41" t="str">
        <f>Currency&amp;"_YC"&amp;$E$1&amp;"RH"</f>
        <v>GBP_YCRH</v>
      </c>
      <c r="H1" s="39"/>
      <c r="I1" s="38"/>
      <c r="J1" s="32"/>
    </row>
    <row r="2" spans="1:10" ht="23.25" customHeight="1" x14ac:dyDescent="0.2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GBP_YCRH_FRAs.xml</v>
      </c>
      <c r="H2" s="35" t="e">
        <f>IF(Serialize,_xll.ohObjectSave(H3:H4,SerializationPath&amp;G2,FileOverwrite,Serialize),"---")</f>
        <v>#NUM!</v>
      </c>
      <c r="I2" s="44" t="str">
        <f ca="1">_xll.ohRangeRetrieveError(H2)</f>
        <v/>
      </c>
      <c r="J2" s="16"/>
    </row>
    <row r="3" spans="1:10" x14ac:dyDescent="0.2">
      <c r="A3" s="1"/>
      <c r="B3" s="55" t="s">
        <v>18</v>
      </c>
      <c r="C3" s="55" t="s">
        <v>21</v>
      </c>
      <c r="D3" s="56" t="s">
        <v>22</v>
      </c>
      <c r="E3" s="57" t="s">
        <v>28</v>
      </c>
      <c r="F3" s="57" t="str">
        <f>Currency&amp;C3&amp;D3&amp;"_Quote"</f>
        <v>GBPTND_Quote</v>
      </c>
      <c r="G3" s="57" t="str">
        <f>$G$1&amp;"_"&amp;$C3&amp;$D3</f>
        <v>GBP_YCRH_TND</v>
      </c>
      <c r="H3" s="57" t="str">
        <f>_xll.qlFraRateHelper(G3,F3,B3,E3,Permanent,Trigger,ObjectOverwrite)</f>
        <v>GBP_YCRH_TND#0000</v>
      </c>
      <c r="I3" s="60" t="str">
        <f>_xll.ohRangeRetrieveError(H3)</f>
        <v/>
      </c>
      <c r="J3" s="16"/>
    </row>
    <row r="4" spans="1:10" x14ac:dyDescent="0.2">
      <c r="A4" s="1"/>
      <c r="B4" s="53" t="s">
        <v>20</v>
      </c>
      <c r="C4" s="53" t="s">
        <v>23</v>
      </c>
      <c r="D4" s="54" t="s">
        <v>22</v>
      </c>
      <c r="E4" s="48" t="s">
        <v>28</v>
      </c>
      <c r="F4" s="48" t="str">
        <f>Currency&amp;C4&amp;D4&amp;"_Quote"</f>
        <v>GBPSND_Quote</v>
      </c>
      <c r="G4" s="48" t="str">
        <f>$G$1&amp;"_"&amp;$C4&amp;$D4</f>
        <v>GBP_YCRH_SND</v>
      </c>
      <c r="H4" s="48" t="str">
        <f>_xll.qlFraRateHelper(G4,F4,B4,E4,Permanent,Trigger,ObjectOverwrite)</f>
        <v>GBP_YCRH_SND#0000</v>
      </c>
      <c r="I4" s="73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7.8554687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/>
      <c r="E1" s="40" t="s">
        <v>19</v>
      </c>
      <c r="G1" s="41" t="str">
        <f>Currency&amp;"_YC"&amp;$E$1&amp;"RH"</f>
        <v>GBP_YCONRH</v>
      </c>
      <c r="H1" s="39"/>
      <c r="I1" s="38"/>
      <c r="J1" s="32"/>
    </row>
    <row r="2" spans="1:10" ht="23.25" customHeight="1" x14ac:dyDescent="0.2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GBP_YCONRH_FRAs.xml</v>
      </c>
      <c r="H2" s="35" t="e">
        <f>IF(Serialize,_xll.ohObjectSave(H3:H4,SerializationPath&amp;G2,FileOverwrite,Serialize),"---")</f>
        <v>#NUM!</v>
      </c>
      <c r="I2" s="44" t="str">
        <f ca="1">_xll.ohRangeRetrieveError(H2)</f>
        <v/>
      </c>
      <c r="J2" s="16"/>
    </row>
    <row r="3" spans="1:10" x14ac:dyDescent="0.2">
      <c r="A3" s="1"/>
      <c r="B3" s="55" t="s">
        <v>18</v>
      </c>
      <c r="C3" s="55" t="s">
        <v>21</v>
      </c>
      <c r="D3" s="56" t="s">
        <v>22</v>
      </c>
      <c r="E3" s="57" t="s">
        <v>28</v>
      </c>
      <c r="F3" s="57" t="str">
        <f>Currency&amp;C3&amp;D3&amp;"_Quote"</f>
        <v>GBPTND_Quote</v>
      </c>
      <c r="G3" s="57" t="str">
        <f>$G$1&amp;"_"&amp;$C3&amp;$D3</f>
        <v>GBP_YCONRH_TND</v>
      </c>
      <c r="H3" s="57" t="str">
        <f>_xll.qlFraRateHelper(G3,F3,B3,E3,Permanent,Trigger,ObjectOverwrite)</f>
        <v>GBP_YCONRH_TND#0000</v>
      </c>
      <c r="I3" s="60" t="str">
        <f>_xll.ohRangeRetrieveError(H3)</f>
        <v/>
      </c>
      <c r="J3" s="16"/>
    </row>
    <row r="4" spans="1:10" x14ac:dyDescent="0.2">
      <c r="A4" s="1"/>
      <c r="B4" s="53" t="s">
        <v>20</v>
      </c>
      <c r="C4" s="53" t="s">
        <v>23</v>
      </c>
      <c r="D4" s="54" t="s">
        <v>22</v>
      </c>
      <c r="E4" s="48" t="s">
        <v>28</v>
      </c>
      <c r="F4" s="48" t="str">
        <f>Currency&amp;C4&amp;D4&amp;"_Quote"</f>
        <v>GBPSND_Quote</v>
      </c>
      <c r="G4" s="48" t="str">
        <f>$G$1&amp;"_"&amp;$C4&amp;$D4</f>
        <v>GBP_YCONRH_SND</v>
      </c>
      <c r="H4" s="48" t="str">
        <f>_xll.qlFraRateHelper(G4,F4,B4,E4,Permanent,Trigger,ObjectOverwrite)</f>
        <v>GBP_YCONRH_SND#0000</v>
      </c>
      <c r="I4" s="73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9.2851562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G1" s="41" t="str">
        <f>Currency&amp;"_YC"&amp;$E$1&amp;"RH"</f>
        <v>GBP_YC1MRH</v>
      </c>
      <c r="H1" s="39"/>
      <c r="I1" s="38"/>
      <c r="J1" s="32"/>
    </row>
    <row r="2" spans="1:10" ht="23.25" customHeight="1" x14ac:dyDescent="0.2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GBP_YC1MRH_FRAs.xml</v>
      </c>
      <c r="H2" s="35" t="e">
        <f>IF(Serialize,_xll.ohObjectSave(H3:H4,SerializationPath&amp;G2,FileOverwrite,Serialize),"---")</f>
        <v>#NUM!</v>
      </c>
      <c r="I2" s="44" t="str">
        <f ca="1">_xll.ohRangeRetrieveError(H2)</f>
        <v/>
      </c>
      <c r="J2" s="16"/>
    </row>
    <row r="3" spans="1:10" x14ac:dyDescent="0.2">
      <c r="A3" s="1"/>
      <c r="B3" s="55" t="s">
        <v>17</v>
      </c>
      <c r="C3" s="55" t="str">
        <f>"T"&amp;D1</f>
        <v>T1</v>
      </c>
      <c r="D3" s="56" t="s">
        <v>16</v>
      </c>
      <c r="E3" s="57" t="str">
        <f>PROPER(Currency)&amp;FamilyName&amp;$E$1</f>
        <v>GbpLibor1M</v>
      </c>
      <c r="F3" s="57" t="str">
        <f>Currency&amp;C3&amp;D3&amp;"_Quote"</f>
        <v>GBPT1F1_Quote</v>
      </c>
      <c r="G3" s="57" t="str">
        <f>$G$1&amp;"_"&amp;$C3&amp;$D3</f>
        <v>GBP_YC1MRH_T1F1</v>
      </c>
      <c r="H3" s="57" t="str">
        <f>_xll.qlFraRateHelper(G3,F3,B3,E3,Permanent,Trigger,ObjectOverwrite)</f>
        <v>GBP_YC1MRH_T1F1#0000</v>
      </c>
      <c r="I3" s="60" t="str">
        <f>_xll.ohRangeRetrieveError(H3)</f>
        <v/>
      </c>
      <c r="J3" s="16"/>
    </row>
    <row r="4" spans="1:10" x14ac:dyDescent="0.2">
      <c r="A4" s="1"/>
      <c r="B4" s="53" t="s">
        <v>18</v>
      </c>
      <c r="C4" s="53" t="str">
        <f>"TOM"&amp;D1</f>
        <v>TOM1</v>
      </c>
      <c r="D4" s="54" t="s">
        <v>16</v>
      </c>
      <c r="E4" s="48" t="str">
        <f>PROPER(Currency)&amp;FamilyName&amp;$E$1</f>
        <v>GbpLibor1M</v>
      </c>
      <c r="F4" s="48" t="str">
        <f>Currency&amp;C4&amp;D4&amp;"_Quote"</f>
        <v>GBPTOM1F1_Quote</v>
      </c>
      <c r="G4" s="48" t="str">
        <f>$G$1&amp;"_"&amp;$C4&amp;$D4</f>
        <v>GBP_YC1MRH_TOM1F1</v>
      </c>
      <c r="H4" s="48" t="str">
        <f>_xll.qlFraRateHelper(G4,F4,B4,E4,Permanent,Trigger,ObjectOverwrite)</f>
        <v>GBP_YC1MRH_TOM1F1#0000</v>
      </c>
      <c r="I4" s="73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13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9.28515625" style="13" bestFit="1" customWidth="1"/>
    <col min="6" max="6" width="14.7109375" style="36" bestFit="1" customWidth="1"/>
    <col min="7" max="7" width="19.5703125" style="36" bestFit="1" customWidth="1"/>
    <col min="8" max="8" width="19.8554687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3</v>
      </c>
      <c r="E1" s="40" t="str">
        <f>_xll.qlPeriodEquivalent(D1&amp;"M")</f>
        <v>3M</v>
      </c>
      <c r="G1" s="41" t="str">
        <f>Currency&amp;"_YC"&amp;$E$1&amp;"RH"</f>
        <v>GBP_YC3MRH</v>
      </c>
      <c r="H1" s="39"/>
      <c r="I1" s="38"/>
      <c r="J1" s="32"/>
    </row>
    <row r="2" spans="1:10" ht="23.25" customHeight="1" x14ac:dyDescent="0.2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GBP_YC3MRH_FRAs.xml</v>
      </c>
      <c r="H2" s="35" t="e">
        <f>IF(Serialize,_xll.ohObjectSave(H3:H10,SerializationPath&amp;G2,FileOverwrite,Serialize),"---")</f>
        <v>#NUM!</v>
      </c>
      <c r="I2" s="44" t="str">
        <f ca="1">_xll.ohRangeRetrieveError(H2)</f>
        <v/>
      </c>
      <c r="J2" s="16"/>
    </row>
    <row r="3" spans="1:10" x14ac:dyDescent="0.2">
      <c r="A3" s="1"/>
      <c r="B3" s="55" t="s">
        <v>17</v>
      </c>
      <c r="C3" s="55" t="str">
        <f>"T"&amp;D1</f>
        <v>T3</v>
      </c>
      <c r="D3" s="56" t="s">
        <v>16</v>
      </c>
      <c r="E3" s="57" t="str">
        <f t="shared" ref="E3:E10" si="0">PROPER(Currency)&amp;FamilyName&amp;$E$1</f>
        <v>GbpLibor3M</v>
      </c>
      <c r="F3" s="57" t="str">
        <f t="shared" ref="F3:F10" si="1">Currency&amp;C3&amp;D3&amp;"_Quote"</f>
        <v>GBPT3F1_Quote</v>
      </c>
      <c r="G3" s="57" t="str">
        <f t="shared" ref="G3:G10" si="2">$G$1&amp;"_"&amp;$C3&amp;$D3</f>
        <v>GBP_YC3MRH_T3F1</v>
      </c>
      <c r="H3" s="57" t="str">
        <f>_xll.qlFraRateHelper(G3,F3,B3,E3,Permanent,Trigger,ObjectOverwrite)</f>
        <v>GBP_YC3MRH_T3F1#0000</v>
      </c>
      <c r="I3" s="60" t="str">
        <f>_xll.ohRangeRetrieveError(H3)</f>
        <v/>
      </c>
      <c r="J3" s="16"/>
    </row>
    <row r="4" spans="1:10" x14ac:dyDescent="0.2">
      <c r="A4" s="1"/>
      <c r="B4" s="53" t="s">
        <v>18</v>
      </c>
      <c r="C4" s="53" t="str">
        <f>"TOM"&amp;D1</f>
        <v>TOM3</v>
      </c>
      <c r="D4" s="54" t="s">
        <v>16</v>
      </c>
      <c r="E4" s="48" t="str">
        <f t="shared" si="0"/>
        <v>GbpLibor3M</v>
      </c>
      <c r="F4" s="48" t="str">
        <f t="shared" si="1"/>
        <v>GBPTOM3F1_Quote</v>
      </c>
      <c r="G4" s="48" t="str">
        <f t="shared" si="2"/>
        <v>GBP_YC3MRH_TOM3F1</v>
      </c>
      <c r="H4" s="48" t="str">
        <f>_xll.qlFraRateHelper(G4,F4,B4,E4,Permanent,Trigger,ObjectOverwrite)</f>
        <v>GBP_YC3MRH_TOM3F1#0000</v>
      </c>
      <c r="I4" s="73" t="str">
        <f>_xll.ohRangeRetrieveError(H4)</f>
        <v/>
      </c>
      <c r="J4" s="16"/>
    </row>
    <row r="5" spans="1:10" x14ac:dyDescent="0.2">
      <c r="A5" s="1"/>
      <c r="B5" s="52" t="str">
        <f t="shared" ref="B5:B10" si="3">C5&amp;"M"</f>
        <v>1M</v>
      </c>
      <c r="C5" s="52">
        <v>1</v>
      </c>
      <c r="D5" s="50" t="str">
        <f t="shared" ref="D5:D10" si="4">"x"&amp;C5+$D$1&amp;"F"</f>
        <v>x4F</v>
      </c>
      <c r="E5" s="47" t="str">
        <f t="shared" si="0"/>
        <v>GbpLibor3M</v>
      </c>
      <c r="F5" s="47" t="str">
        <f t="shared" si="1"/>
        <v>GBP1x4F_Quote</v>
      </c>
      <c r="G5" s="47" t="str">
        <f t="shared" si="2"/>
        <v>GBP_YC3MRH_1x4F</v>
      </c>
      <c r="H5" s="47" t="str">
        <f>_xll.qlFraRateHelper(G5,F5,B5,E5,Permanent,Trigger,ObjectOverwrite)</f>
        <v>GBP_YC3MRH_1x4F#0000</v>
      </c>
      <c r="I5" s="45" t="str">
        <f>_xll.ohRangeRetrieveError(H5)</f>
        <v/>
      </c>
      <c r="J5" s="16"/>
    </row>
    <row r="6" spans="1:10" x14ac:dyDescent="0.2">
      <c r="A6" s="1"/>
      <c r="B6" s="52" t="str">
        <f t="shared" si="3"/>
        <v>2M</v>
      </c>
      <c r="C6" s="52">
        <v>2</v>
      </c>
      <c r="D6" s="50" t="str">
        <f t="shared" si="4"/>
        <v>x5F</v>
      </c>
      <c r="E6" s="47" t="str">
        <f t="shared" si="0"/>
        <v>GbpLibor3M</v>
      </c>
      <c r="F6" s="47" t="str">
        <f t="shared" si="1"/>
        <v>GBP2x5F_Quote</v>
      </c>
      <c r="G6" s="47" t="str">
        <f t="shared" si="2"/>
        <v>GBP_YC3MRH_2x5F</v>
      </c>
      <c r="H6" s="47" t="str">
        <f>_xll.qlFraRateHelper(G6,F6,B6,E6,Permanent,Trigger,ObjectOverwrite)</f>
        <v>GBP_YC3MRH_2x5F#0000</v>
      </c>
      <c r="I6" s="45" t="str">
        <f>_xll.ohRangeRetrieveError(H6)</f>
        <v/>
      </c>
      <c r="J6" s="16"/>
    </row>
    <row r="7" spans="1:10" x14ac:dyDescent="0.2">
      <c r="A7" s="1"/>
      <c r="B7" s="52" t="str">
        <f t="shared" si="3"/>
        <v>3M</v>
      </c>
      <c r="C7" s="52">
        <v>3</v>
      </c>
      <c r="D7" s="50" t="str">
        <f t="shared" si="4"/>
        <v>x6F</v>
      </c>
      <c r="E7" s="47" t="str">
        <f t="shared" si="0"/>
        <v>GbpLibor3M</v>
      </c>
      <c r="F7" s="47" t="str">
        <f t="shared" si="1"/>
        <v>GBP3x6F_Quote</v>
      </c>
      <c r="G7" s="47" t="str">
        <f t="shared" si="2"/>
        <v>GBP_YC3MRH_3x6F</v>
      </c>
      <c r="H7" s="47" t="str">
        <f>_xll.qlFraRateHelper(G7,F7,B7,E7,Permanent,Trigger,ObjectOverwrite)</f>
        <v>GBP_YC3MRH_3x6F#0000</v>
      </c>
      <c r="I7" s="45" t="str">
        <f>_xll.ohRangeRetrieveError(H7)</f>
        <v/>
      </c>
      <c r="J7" s="16"/>
    </row>
    <row r="8" spans="1:10" x14ac:dyDescent="0.2">
      <c r="A8" s="1"/>
      <c r="B8" s="52" t="str">
        <f t="shared" si="3"/>
        <v>4M</v>
      </c>
      <c r="C8" s="52">
        <v>4</v>
      </c>
      <c r="D8" s="50" t="str">
        <f t="shared" si="4"/>
        <v>x7F</v>
      </c>
      <c r="E8" s="47" t="str">
        <f t="shared" si="0"/>
        <v>GbpLibor3M</v>
      </c>
      <c r="F8" s="47" t="str">
        <f t="shared" si="1"/>
        <v>GBP4x7F_Quote</v>
      </c>
      <c r="G8" s="47" t="str">
        <f t="shared" si="2"/>
        <v>GBP_YC3MRH_4x7F</v>
      </c>
      <c r="H8" s="47" t="str">
        <f>_xll.qlFraRateHelper(G8,F8,B8,E8,Permanent,Trigger,ObjectOverwrite)</f>
        <v>GBP_YC3MRH_4x7F#0000</v>
      </c>
      <c r="I8" s="45" t="str">
        <f>_xll.ohRangeRetrieveError(H8)</f>
        <v/>
      </c>
      <c r="J8" s="16"/>
    </row>
    <row r="9" spans="1:10" x14ac:dyDescent="0.2">
      <c r="A9" s="1"/>
      <c r="B9" s="52" t="str">
        <f t="shared" si="3"/>
        <v>5M</v>
      </c>
      <c r="C9" s="52">
        <v>5</v>
      </c>
      <c r="D9" s="50" t="str">
        <f t="shared" si="4"/>
        <v>x8F</v>
      </c>
      <c r="E9" s="47" t="str">
        <f t="shared" si="0"/>
        <v>GbpLibor3M</v>
      </c>
      <c r="F9" s="47" t="str">
        <f t="shared" si="1"/>
        <v>GBP5x8F_Quote</v>
      </c>
      <c r="G9" s="47" t="str">
        <f t="shared" si="2"/>
        <v>GBP_YC3MRH_5x8F</v>
      </c>
      <c r="H9" s="47" t="str">
        <f>_xll.qlFraRateHelper(G9,F9,B9,E9,Permanent,Trigger,ObjectOverwrite)</f>
        <v>GBP_YC3MRH_5x8F#0000</v>
      </c>
      <c r="I9" s="45" t="str">
        <f>_xll.ohRangeRetrieveError(H9)</f>
        <v/>
      </c>
      <c r="J9" s="16"/>
    </row>
    <row r="10" spans="1:10" x14ac:dyDescent="0.2">
      <c r="A10" s="1"/>
      <c r="B10" s="53" t="str">
        <f t="shared" si="3"/>
        <v>6M</v>
      </c>
      <c r="C10" s="53">
        <v>6</v>
      </c>
      <c r="D10" s="54" t="str">
        <f t="shared" si="4"/>
        <v>x9F</v>
      </c>
      <c r="E10" s="48" t="str">
        <f t="shared" si="0"/>
        <v>GbpLibor3M</v>
      </c>
      <c r="F10" s="48" t="str">
        <f t="shared" si="1"/>
        <v>GBP6x9F_Quote</v>
      </c>
      <c r="G10" s="48" t="str">
        <f t="shared" si="2"/>
        <v>GBP_YC3MRH_6x9F</v>
      </c>
      <c r="H10" s="48" t="str">
        <f>_xll.qlFraRateHelper(G10,F10,B10,E10,Permanent,Trigger,ObjectOverwrite)</f>
        <v>GBP_YC3MRH_6x9F#0000</v>
      </c>
      <c r="I10" s="46" t="str">
        <f>_xll.ohRangeRetrieveError(H10)</f>
        <v/>
      </c>
      <c r="J10" s="16"/>
    </row>
    <row r="11" spans="1:10" ht="12" thickBot="1" x14ac:dyDescent="0.25">
      <c r="A11" s="2"/>
      <c r="B11" s="3"/>
      <c r="C11" s="3"/>
      <c r="D11" s="3"/>
      <c r="E11" s="3"/>
      <c r="F11" s="3"/>
      <c r="G11" s="3"/>
      <c r="H11" s="7"/>
      <c r="I11" s="7"/>
      <c r="J11" s="4"/>
    </row>
    <row r="13" spans="1:10" x14ac:dyDescent="0.2">
      <c r="D13" s="36"/>
      <c r="E13" s="36"/>
      <c r="H13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25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" style="36" bestFit="1" customWidth="1"/>
    <col min="4" max="4" width="4.42578125" style="13" bestFit="1" customWidth="1"/>
    <col min="5" max="5" width="9.2851562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6</v>
      </c>
      <c r="E1" s="40" t="str">
        <f>_xll.qlPeriodEquivalent(D1&amp;"M")</f>
        <v>6M</v>
      </c>
      <c r="F1" s="61"/>
      <c r="H1" s="41" t="str">
        <f>Currency&amp;"_YC"&amp;$E$1&amp;"RH"</f>
        <v>GBP_YC6MRH</v>
      </c>
      <c r="I1" s="39"/>
      <c r="J1" s="38"/>
      <c r="K1" s="32"/>
    </row>
    <row r="2" spans="1:11" ht="23.25" customHeight="1" x14ac:dyDescent="0.2">
      <c r="A2" s="1"/>
      <c r="B2" s="72"/>
      <c r="C2" s="59"/>
      <c r="D2" s="62"/>
      <c r="E2" s="63" t="s">
        <v>1</v>
      </c>
      <c r="F2" s="63" t="s">
        <v>15</v>
      </c>
      <c r="G2" s="63" t="s">
        <v>5</v>
      </c>
      <c r="H2" s="64" t="str">
        <f>$H$1&amp;"_FRAs.xml"</f>
        <v>GBP_YC6MRH_FRAs.xml</v>
      </c>
      <c r="I2" s="65" t="e">
        <f>IF(Serialize,_xll.ohObjectSave(I3:I22,SerializationPath&amp;H2,FileOverwrite,Serialize),"---")</f>
        <v>#NUM!</v>
      </c>
      <c r="J2" s="60" t="str">
        <f ca="1">_xll.ohRangeRetrieveError(I2)</f>
        <v/>
      </c>
      <c r="K2" s="16"/>
    </row>
    <row r="3" spans="1:11" x14ac:dyDescent="0.2">
      <c r="A3" s="1"/>
      <c r="B3" s="55" t="s">
        <v>17</v>
      </c>
      <c r="C3" s="55" t="str">
        <f>"T"&amp;D1</f>
        <v>T6</v>
      </c>
      <c r="D3" s="56" t="s">
        <v>16</v>
      </c>
      <c r="E3" s="57" t="str">
        <f t="shared" ref="E3:E22" si="0">PROPER(Currency)&amp;FamilyName&amp;$E$1</f>
        <v>GbpLibor6M</v>
      </c>
      <c r="F3" s="68" t="b">
        <v>0</v>
      </c>
      <c r="G3" s="57" t="str">
        <f t="shared" ref="G3:G22" si="1">Currency&amp;C3&amp;D3&amp;IF(F3,"_SYNTH"&amp;$E$1,"")&amp;"_Quote"</f>
        <v>GBPT6F1_Quote</v>
      </c>
      <c r="H3" s="57" t="str">
        <f>$H$1&amp;"_"&amp;$C3&amp;$D3</f>
        <v>GBP_YC6MRH_T6F1</v>
      </c>
      <c r="I3" s="57" t="str">
        <f>_xll.qlFraRateHelper(H3,G3,B3,E3,Permanent,Trigger,ObjectOverwrite)</f>
        <v>GBP_YC6MRH_T6F1#0000</v>
      </c>
      <c r="J3" s="60" t="str">
        <f>_xll.ohRangeRetrieveError(I3)</f>
        <v/>
      </c>
      <c r="K3" s="16"/>
    </row>
    <row r="4" spans="1:11" x14ac:dyDescent="0.2">
      <c r="A4" s="1"/>
      <c r="B4" s="53" t="s">
        <v>18</v>
      </c>
      <c r="C4" s="53" t="str">
        <f>"TOM"&amp;D1</f>
        <v>TOM6</v>
      </c>
      <c r="D4" s="54" t="s">
        <v>16</v>
      </c>
      <c r="E4" s="48" t="str">
        <f t="shared" si="0"/>
        <v>GbpLibor6M</v>
      </c>
      <c r="F4" s="70" t="b">
        <v>0</v>
      </c>
      <c r="G4" s="48" t="str">
        <f t="shared" si="1"/>
        <v>GBPTOM6F1_Quote</v>
      </c>
      <c r="H4" s="48" t="str">
        <f t="shared" ref="H4:H22" si="2">$H$1&amp;"_"&amp;$C4&amp;$D4</f>
        <v>GBP_YC6MRH_TOM6F1</v>
      </c>
      <c r="I4" s="48" t="str">
        <f>_xll.qlFraRateHelper(H4,G4,B4,E4,Permanent,Trigger,ObjectOverwrite)</f>
        <v>GBP_YC6MRH_TOM6F1#0000</v>
      </c>
      <c r="J4" s="73" t="str">
        <f>_xll.ohRangeRetrieveError(I4)</f>
        <v/>
      </c>
      <c r="K4" s="16"/>
    </row>
    <row r="5" spans="1:11" x14ac:dyDescent="0.2">
      <c r="A5" s="1"/>
      <c r="B5" s="57" t="str">
        <f>C5&amp;"M"</f>
        <v>1M</v>
      </c>
      <c r="C5" s="55">
        <v>1</v>
      </c>
      <c r="D5" s="56" t="str">
        <f t="shared" ref="D5:D11" si="3">"x"&amp;C5+$D$1&amp;"F"</f>
        <v>x7F</v>
      </c>
      <c r="E5" s="57" t="str">
        <f t="shared" si="0"/>
        <v>GbpLibor6M</v>
      </c>
      <c r="F5" s="68" t="b">
        <v>0</v>
      </c>
      <c r="G5" s="57" t="str">
        <f t="shared" si="1"/>
        <v>GBP1x7F_Quote</v>
      </c>
      <c r="H5" s="57" t="str">
        <f t="shared" si="2"/>
        <v>GBP_YC6MRH_1x7F</v>
      </c>
      <c r="I5" s="57" t="str">
        <f>_xll.qlFraRateHelper(H5,G5,B5,E5,Permanent,Trigger,ObjectOverwrite)</f>
        <v>GBP_YC6MRH_1x7F#0000</v>
      </c>
      <c r="J5" s="58" t="str">
        <f>_xll.ohRangeRetrieveError(I5)</f>
        <v/>
      </c>
      <c r="K5" s="16"/>
    </row>
    <row r="6" spans="1:11" x14ac:dyDescent="0.2">
      <c r="A6" s="1"/>
      <c r="B6" s="47" t="str">
        <f t="shared" ref="B6:B22" si="4">C6&amp;"M"</f>
        <v>2M</v>
      </c>
      <c r="C6" s="52">
        <v>2</v>
      </c>
      <c r="D6" s="50" t="str">
        <f t="shared" si="3"/>
        <v>x8F</v>
      </c>
      <c r="E6" s="47" t="str">
        <f t="shared" si="0"/>
        <v>GbpLibor6M</v>
      </c>
      <c r="F6" s="69" t="b">
        <v>0</v>
      </c>
      <c r="G6" s="47" t="str">
        <f t="shared" si="1"/>
        <v>GBP2x8F_Quote</v>
      </c>
      <c r="H6" s="47" t="str">
        <f t="shared" si="2"/>
        <v>GBP_YC6MRH_2x8F</v>
      </c>
      <c r="I6" s="47" t="str">
        <f>_xll.qlFraRateHelper(H6,G6,B6,E6,Permanent,Trigger,ObjectOverwrite)</f>
        <v>GBP_YC6MRH_2x8F#0000</v>
      </c>
      <c r="J6" s="45" t="str">
        <f>_xll.ohRangeRetrieveError(I6)</f>
        <v/>
      </c>
      <c r="K6" s="16"/>
    </row>
    <row r="7" spans="1:11" x14ac:dyDescent="0.2">
      <c r="A7" s="1"/>
      <c r="B7" s="47" t="str">
        <f t="shared" si="4"/>
        <v>3M</v>
      </c>
      <c r="C7" s="52">
        <v>3</v>
      </c>
      <c r="D7" s="50" t="str">
        <f t="shared" si="3"/>
        <v>x9F</v>
      </c>
      <c r="E7" s="47" t="str">
        <f t="shared" si="0"/>
        <v>GbpLibor6M</v>
      </c>
      <c r="F7" s="69" t="b">
        <v>0</v>
      </c>
      <c r="G7" s="47" t="str">
        <f t="shared" si="1"/>
        <v>GBP3x9F_Quote</v>
      </c>
      <c r="H7" s="47" t="str">
        <f t="shared" si="2"/>
        <v>GBP_YC6MRH_3x9F</v>
      </c>
      <c r="I7" s="47" t="str">
        <f>_xll.qlFraRateHelper(H7,G7,B7,E7,Permanent,Trigger,ObjectOverwrite)</f>
        <v>GBP_YC6MRH_3x9F#0000</v>
      </c>
      <c r="J7" s="45" t="str">
        <f>_xll.ohRangeRetrieveError(I7)</f>
        <v/>
      </c>
      <c r="K7" s="16"/>
    </row>
    <row r="8" spans="1:11" x14ac:dyDescent="0.2">
      <c r="A8" s="1"/>
      <c r="B8" s="57" t="str">
        <f t="shared" si="4"/>
        <v>4M</v>
      </c>
      <c r="C8" s="55">
        <v>4</v>
      </c>
      <c r="D8" s="56" t="str">
        <f t="shared" si="3"/>
        <v>x10F</v>
      </c>
      <c r="E8" s="57" t="str">
        <f t="shared" si="0"/>
        <v>GbpLibor6M</v>
      </c>
      <c r="F8" s="68" t="b">
        <v>0</v>
      </c>
      <c r="G8" s="57" t="str">
        <f t="shared" si="1"/>
        <v>GBP4x10F_Quote</v>
      </c>
      <c r="H8" s="57" t="str">
        <f t="shared" si="2"/>
        <v>GBP_YC6MRH_4x10F</v>
      </c>
      <c r="I8" s="57" t="str">
        <f>_xll.qlFraRateHelper(H8,G8,B8,E8,Permanent,Trigger,ObjectOverwrite)</f>
        <v>GBP_YC6MRH_4x10F#0000</v>
      </c>
      <c r="J8" s="58" t="str">
        <f>_xll.ohRangeRetrieveError(I8)</f>
        <v/>
      </c>
      <c r="K8" s="16"/>
    </row>
    <row r="9" spans="1:11" x14ac:dyDescent="0.2">
      <c r="A9" s="1"/>
      <c r="B9" s="48" t="str">
        <f t="shared" si="4"/>
        <v>5M</v>
      </c>
      <c r="C9" s="53">
        <v>5</v>
      </c>
      <c r="D9" s="54" t="str">
        <f t="shared" si="3"/>
        <v>x11F</v>
      </c>
      <c r="E9" s="48" t="str">
        <f t="shared" si="0"/>
        <v>GbpLibor6M</v>
      </c>
      <c r="F9" s="70" t="b">
        <v>0</v>
      </c>
      <c r="G9" s="48" t="str">
        <f t="shared" si="1"/>
        <v>GBP5x11F_Quote</v>
      </c>
      <c r="H9" s="48" t="str">
        <f t="shared" si="2"/>
        <v>GBP_YC6MRH_5x11F</v>
      </c>
      <c r="I9" s="48" t="str">
        <f>_xll.qlFraRateHelper(H9,G9,B9,E9,Permanent,Trigger,ObjectOverwrite)</f>
        <v>GBP_YC6MRH_5x11F#0000</v>
      </c>
      <c r="J9" s="46" t="str">
        <f>_xll.ohRangeRetrieveError(I9)</f>
        <v/>
      </c>
      <c r="K9" s="16"/>
    </row>
    <row r="10" spans="1:11" x14ac:dyDescent="0.2">
      <c r="A10" s="1"/>
      <c r="B10" s="42" t="str">
        <f t="shared" si="4"/>
        <v>6M</v>
      </c>
      <c r="C10" s="66">
        <v>6</v>
      </c>
      <c r="D10" s="67" t="str">
        <f t="shared" si="3"/>
        <v>x12F</v>
      </c>
      <c r="E10" s="42" t="str">
        <f t="shared" si="0"/>
        <v>GbpLibor6M</v>
      </c>
      <c r="F10" s="71" t="b">
        <v>0</v>
      </c>
      <c r="G10" s="42" t="str">
        <f t="shared" si="1"/>
        <v>GBP6x12F_Quote</v>
      </c>
      <c r="H10" s="42" t="str">
        <f t="shared" si="2"/>
        <v>GBP_YC6MRH_6x12F</v>
      </c>
      <c r="I10" s="42" t="str">
        <f>_xll.qlFraRateHelper(H10,G10,B10,E10,Permanent,Trigger,ObjectOverwrite)</f>
        <v>GBP_YC6MRH_6x12F#0000</v>
      </c>
      <c r="J10" s="43" t="str">
        <f>_xll.ohRangeRetrieveError(I10)</f>
        <v/>
      </c>
      <c r="K10" s="16"/>
    </row>
    <row r="11" spans="1:11" x14ac:dyDescent="0.2">
      <c r="A11" s="1"/>
      <c r="B11" s="57" t="str">
        <f t="shared" si="4"/>
        <v>7M</v>
      </c>
      <c r="C11" s="55">
        <v>7</v>
      </c>
      <c r="D11" s="56" t="str">
        <f t="shared" si="3"/>
        <v>x13F</v>
      </c>
      <c r="E11" s="57" t="str">
        <f t="shared" si="0"/>
        <v>GbpLibor6M</v>
      </c>
      <c r="F11" s="68" t="b">
        <v>1</v>
      </c>
      <c r="G11" s="57" t="str">
        <f t="shared" si="1"/>
        <v>GBP7x13F_SYNTH6M_Quote</v>
      </c>
      <c r="H11" s="57" t="str">
        <f t="shared" si="2"/>
        <v>GBP_YC6MRH_7x13F</v>
      </c>
      <c r="I11" s="57" t="str">
        <f>_xll.qlFraRateHelper(H11,G11,B11,E11,Permanent,Trigger,ObjectOverwrite)</f>
        <v>GBP_YC6MRH_7x13F#0000</v>
      </c>
      <c r="J11" s="58" t="str">
        <f>_xll.ohRangeRetrieveError(I11)</f>
        <v/>
      </c>
      <c r="K11" s="16"/>
    </row>
    <row r="12" spans="1:11" x14ac:dyDescent="0.2">
      <c r="A12" s="1"/>
      <c r="B12" s="47" t="str">
        <f t="shared" si="4"/>
        <v>8M</v>
      </c>
      <c r="C12" s="52">
        <v>8</v>
      </c>
      <c r="D12" s="50" t="str">
        <f t="shared" ref="D12:D22" si="5">"x"&amp;C12+$D$1&amp;"F"</f>
        <v>x14F</v>
      </c>
      <c r="E12" s="47" t="str">
        <f t="shared" si="0"/>
        <v>GbpLibor6M</v>
      </c>
      <c r="F12" s="69" t="b">
        <v>1</v>
      </c>
      <c r="G12" s="47" t="str">
        <f t="shared" si="1"/>
        <v>GBP8x14F_SYNTH6M_Quote</v>
      </c>
      <c r="H12" s="47" t="str">
        <f t="shared" si="2"/>
        <v>GBP_YC6MRH_8x14F</v>
      </c>
      <c r="I12" s="47" t="str">
        <f>_xll.qlFraRateHelper(H12,G12,B12,E12,Permanent,Trigger,ObjectOverwrite)</f>
        <v>GBP_YC6MRH_8x14F#0000</v>
      </c>
      <c r="J12" s="45" t="str">
        <f>_xll.ohRangeRetrieveError(I12)</f>
        <v/>
      </c>
      <c r="K12" s="16"/>
    </row>
    <row r="13" spans="1:11" x14ac:dyDescent="0.2">
      <c r="A13" s="1"/>
      <c r="B13" s="42" t="str">
        <f t="shared" si="4"/>
        <v>9M</v>
      </c>
      <c r="C13" s="66">
        <v>9</v>
      </c>
      <c r="D13" s="67" t="str">
        <f t="shared" si="5"/>
        <v>x15F</v>
      </c>
      <c r="E13" s="42" t="str">
        <f t="shared" si="0"/>
        <v>GbpLibor6M</v>
      </c>
      <c r="F13" s="71" t="b">
        <v>0</v>
      </c>
      <c r="G13" s="42" t="str">
        <f t="shared" si="1"/>
        <v>GBP9x15F_Quote</v>
      </c>
      <c r="H13" s="42" t="str">
        <f t="shared" si="2"/>
        <v>GBP_YC6MRH_9x15F</v>
      </c>
      <c r="I13" s="42" t="str">
        <f>_xll.qlFraRateHelper(H13,G13,B13,E13,Permanent,Trigger,ObjectOverwrite)</f>
        <v>GBP_YC6MRH_9x15F#0000</v>
      </c>
      <c r="J13" s="43" t="str">
        <f>_xll.ohRangeRetrieveError(I13)</f>
        <v/>
      </c>
      <c r="K13" s="16"/>
    </row>
    <row r="14" spans="1:11" x14ac:dyDescent="0.2">
      <c r="A14" s="1"/>
      <c r="B14" s="47" t="str">
        <f t="shared" si="4"/>
        <v>10M</v>
      </c>
      <c r="C14" s="52">
        <v>10</v>
      </c>
      <c r="D14" s="50" t="str">
        <f t="shared" si="5"/>
        <v>x16F</v>
      </c>
      <c r="E14" s="47" t="str">
        <f t="shared" si="0"/>
        <v>GbpLibor6M</v>
      </c>
      <c r="F14" s="69" t="b">
        <v>1</v>
      </c>
      <c r="G14" s="47" t="str">
        <f t="shared" si="1"/>
        <v>GBP10x16F_SYNTH6M_Quote</v>
      </c>
      <c r="H14" s="47" t="str">
        <f t="shared" si="2"/>
        <v>GBP_YC6MRH_10x16F</v>
      </c>
      <c r="I14" s="47" t="str">
        <f>_xll.qlFraRateHelper(H14,G14,B14,E14,Permanent,Trigger,ObjectOverwrite)</f>
        <v>GBP_YC6MRH_10x16F#0000</v>
      </c>
      <c r="J14" s="45" t="str">
        <f>_xll.ohRangeRetrieveError(I14)</f>
        <v/>
      </c>
      <c r="K14" s="16"/>
    </row>
    <row r="15" spans="1:11" x14ac:dyDescent="0.2">
      <c r="A15" s="1"/>
      <c r="B15" s="48" t="str">
        <f t="shared" si="4"/>
        <v>11M</v>
      </c>
      <c r="C15" s="53">
        <v>11</v>
      </c>
      <c r="D15" s="54" t="str">
        <f t="shared" si="5"/>
        <v>x17F</v>
      </c>
      <c r="E15" s="48" t="str">
        <f t="shared" si="0"/>
        <v>GbpLibor6M</v>
      </c>
      <c r="F15" s="70" t="b">
        <v>1</v>
      </c>
      <c r="G15" s="48" t="str">
        <f t="shared" si="1"/>
        <v>GBP11x17F_SYNTH6M_Quote</v>
      </c>
      <c r="H15" s="48" t="str">
        <f t="shared" si="2"/>
        <v>GBP_YC6MRH_11x17F</v>
      </c>
      <c r="I15" s="48" t="str">
        <f>_xll.qlFraRateHelper(H15,G15,B15,E15,Permanent,Trigger,ObjectOverwrite)</f>
        <v>GBP_YC6MRH_11x17F#0000</v>
      </c>
      <c r="J15" s="46" t="str">
        <f>_xll.ohRangeRetrieveError(I15)</f>
        <v/>
      </c>
      <c r="K15" s="16"/>
    </row>
    <row r="16" spans="1:11" x14ac:dyDescent="0.2">
      <c r="A16" s="1"/>
      <c r="B16" s="42" t="str">
        <f t="shared" si="4"/>
        <v>12M</v>
      </c>
      <c r="C16" s="66">
        <v>12</v>
      </c>
      <c r="D16" s="67" t="str">
        <f t="shared" si="5"/>
        <v>x18F</v>
      </c>
      <c r="E16" s="42" t="str">
        <f t="shared" si="0"/>
        <v>GbpLibor6M</v>
      </c>
      <c r="F16" s="71" t="b">
        <v>0</v>
      </c>
      <c r="G16" s="42" t="str">
        <f t="shared" si="1"/>
        <v>GBP12x18F_Quote</v>
      </c>
      <c r="H16" s="42" t="str">
        <f t="shared" si="2"/>
        <v>GBP_YC6MRH_12x18F</v>
      </c>
      <c r="I16" s="42" t="str">
        <f>_xll.qlFraRateHelper(H16,G16,B16,E16,Permanent,Trigger,ObjectOverwrite)</f>
        <v>GBP_YC6MRH_12x18F#0000</v>
      </c>
      <c r="J16" s="43" t="str">
        <f>_xll.ohRangeRetrieveError(I16)</f>
        <v/>
      </c>
      <c r="K16" s="16"/>
    </row>
    <row r="17" spans="1:11" x14ac:dyDescent="0.2">
      <c r="A17" s="1"/>
      <c r="B17" s="57" t="str">
        <f t="shared" si="4"/>
        <v>13M</v>
      </c>
      <c r="C17" s="55">
        <v>13</v>
      </c>
      <c r="D17" s="56" t="str">
        <f t="shared" si="5"/>
        <v>x19F</v>
      </c>
      <c r="E17" s="57" t="str">
        <f t="shared" si="0"/>
        <v>GbpLibor6M</v>
      </c>
      <c r="F17" s="68" t="b">
        <v>1</v>
      </c>
      <c r="G17" s="57" t="str">
        <f t="shared" si="1"/>
        <v>GBP13x19F_SYNTH6M_Quote</v>
      </c>
      <c r="H17" s="57" t="str">
        <f t="shared" si="2"/>
        <v>GBP_YC6MRH_13x19F</v>
      </c>
      <c r="I17" s="57" t="str">
        <f>_xll.qlFraRateHelper(H17,G17,B17,E17,Permanent,Trigger,ObjectOverwrite)</f>
        <v>GBP_YC6MRH_13x19F#0000</v>
      </c>
      <c r="J17" s="58" t="str">
        <f>_xll.ohRangeRetrieveError(I17)</f>
        <v/>
      </c>
      <c r="K17" s="16"/>
    </row>
    <row r="18" spans="1:11" x14ac:dyDescent="0.2">
      <c r="A18" s="1"/>
      <c r="B18" s="47" t="str">
        <f t="shared" si="4"/>
        <v>14M</v>
      </c>
      <c r="C18" s="52">
        <v>14</v>
      </c>
      <c r="D18" s="50" t="str">
        <f t="shared" si="5"/>
        <v>x20F</v>
      </c>
      <c r="E18" s="47" t="str">
        <f t="shared" si="0"/>
        <v>GbpLibor6M</v>
      </c>
      <c r="F18" s="69" t="b">
        <v>1</v>
      </c>
      <c r="G18" s="47" t="str">
        <f t="shared" si="1"/>
        <v>GBP14x20F_SYNTH6M_Quote</v>
      </c>
      <c r="H18" s="47" t="str">
        <f t="shared" si="2"/>
        <v>GBP_YC6MRH_14x20F</v>
      </c>
      <c r="I18" s="47" t="str">
        <f>_xll.qlFraRateHelper(H18,G18,B18,E18,Permanent,Trigger,ObjectOverwrite)</f>
        <v>GBP_YC6MRH_14x20F#0000</v>
      </c>
      <c r="J18" s="45" t="str">
        <f>_xll.ohRangeRetrieveError(I18)</f>
        <v/>
      </c>
      <c r="K18" s="16"/>
    </row>
    <row r="19" spans="1:11" x14ac:dyDescent="0.2">
      <c r="A19" s="1"/>
      <c r="B19" s="47" t="str">
        <f t="shared" si="4"/>
        <v>15M</v>
      </c>
      <c r="C19" s="52">
        <v>15</v>
      </c>
      <c r="D19" s="50" t="str">
        <f t="shared" si="5"/>
        <v>x21F</v>
      </c>
      <c r="E19" s="47" t="str">
        <f t="shared" si="0"/>
        <v>GbpLibor6M</v>
      </c>
      <c r="F19" s="69" t="b">
        <v>1</v>
      </c>
      <c r="G19" s="47" t="str">
        <f t="shared" si="1"/>
        <v>GBP15x21F_SYNTH6M_Quote</v>
      </c>
      <c r="H19" s="47" t="str">
        <f t="shared" si="2"/>
        <v>GBP_YC6MRH_15x21F</v>
      </c>
      <c r="I19" s="47" t="str">
        <f>_xll.qlFraRateHelper(H19,G19,B19,E19,Permanent,Trigger,ObjectOverwrite)</f>
        <v>GBP_YC6MRH_15x21F#0000</v>
      </c>
      <c r="J19" s="45" t="str">
        <f>_xll.ohRangeRetrieveError(I19)</f>
        <v/>
      </c>
      <c r="K19" s="16"/>
    </row>
    <row r="20" spans="1:11" x14ac:dyDescent="0.2">
      <c r="A20" s="1"/>
      <c r="B20" s="47" t="str">
        <f t="shared" si="4"/>
        <v>16M</v>
      </c>
      <c r="C20" s="52">
        <v>16</v>
      </c>
      <c r="D20" s="50" t="str">
        <f t="shared" si="5"/>
        <v>x22F</v>
      </c>
      <c r="E20" s="47" t="str">
        <f t="shared" si="0"/>
        <v>GbpLibor6M</v>
      </c>
      <c r="F20" s="69" t="b">
        <v>1</v>
      </c>
      <c r="G20" s="47" t="str">
        <f t="shared" si="1"/>
        <v>GBP16x22F_SYNTH6M_Quote</v>
      </c>
      <c r="H20" s="47" t="str">
        <f t="shared" si="2"/>
        <v>GBP_YC6MRH_16x22F</v>
      </c>
      <c r="I20" s="47" t="str">
        <f>_xll.qlFraRateHelper(H20,G20,B20,E20,Permanent,Trigger,ObjectOverwrite)</f>
        <v>GBP_YC6MRH_16x22F#0000</v>
      </c>
      <c r="J20" s="45" t="str">
        <f>_xll.ohRangeRetrieveError(I20)</f>
        <v/>
      </c>
      <c r="K20" s="16"/>
    </row>
    <row r="21" spans="1:11" x14ac:dyDescent="0.2">
      <c r="A21" s="1"/>
      <c r="B21" s="48" t="str">
        <f t="shared" si="4"/>
        <v>17M</v>
      </c>
      <c r="C21" s="53">
        <v>17</v>
      </c>
      <c r="D21" s="54" t="str">
        <f t="shared" si="5"/>
        <v>x23F</v>
      </c>
      <c r="E21" s="48" t="str">
        <f t="shared" si="0"/>
        <v>GbpLibor6M</v>
      </c>
      <c r="F21" s="70" t="b">
        <v>1</v>
      </c>
      <c r="G21" s="48" t="str">
        <f t="shared" si="1"/>
        <v>GBP17x23F_SYNTH6M_Quote</v>
      </c>
      <c r="H21" s="48" t="str">
        <f t="shared" si="2"/>
        <v>GBP_YC6MRH_17x23F</v>
      </c>
      <c r="I21" s="48" t="str">
        <f>_xll.qlFraRateHelper(H21,G21,B21,E21,Permanent,Trigger,ObjectOverwrite)</f>
        <v>GBP_YC6MRH_17x23F#0000</v>
      </c>
      <c r="J21" s="46" t="str">
        <f>_xll.ohRangeRetrieveError(I21)</f>
        <v/>
      </c>
      <c r="K21" s="16"/>
    </row>
    <row r="22" spans="1:11" x14ac:dyDescent="0.2">
      <c r="A22" s="1"/>
      <c r="B22" s="48" t="str">
        <f t="shared" si="4"/>
        <v>18M</v>
      </c>
      <c r="C22" s="53">
        <v>18</v>
      </c>
      <c r="D22" s="54" t="str">
        <f t="shared" si="5"/>
        <v>x24F</v>
      </c>
      <c r="E22" s="48" t="str">
        <f t="shared" si="0"/>
        <v>GbpLibor6M</v>
      </c>
      <c r="F22" s="70" t="b">
        <v>0</v>
      </c>
      <c r="G22" s="48" t="str">
        <f t="shared" si="1"/>
        <v>GBP18x24F_Quote</v>
      </c>
      <c r="H22" s="48" t="str">
        <f t="shared" si="2"/>
        <v>GBP_YC6MRH_18x24F</v>
      </c>
      <c r="I22" s="48" t="str">
        <f>_xll.qlFraRateHelper(H22,G22,B22,E22,Permanent,Trigger,ObjectOverwrite)</f>
        <v>GBP_YC6MRH_18x24F#0000</v>
      </c>
      <c r="J22" s="46" t="str">
        <f>_xll.ohRangeRetrieveError(I22)</f>
        <v/>
      </c>
      <c r="K22" s="16"/>
    </row>
    <row r="23" spans="1:11" ht="12" thickBot="1" x14ac:dyDescent="0.25">
      <c r="A23" s="2"/>
      <c r="B23" s="3"/>
      <c r="C23" s="3"/>
      <c r="D23" s="3"/>
      <c r="E23" s="3"/>
      <c r="F23" s="3"/>
      <c r="G23" s="3"/>
      <c r="H23" s="3"/>
      <c r="I23" s="7"/>
      <c r="J23" s="7"/>
      <c r="K23" s="4"/>
    </row>
    <row r="25" spans="1:11" x14ac:dyDescent="0.2">
      <c r="D25" s="36"/>
      <c r="E25" s="36"/>
      <c r="F25" s="36"/>
      <c r="I25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52"/>
  <sheetViews>
    <sheetView workbookViewId="0">
      <selection activeCell="I2" sqref="I2"/>
    </sheetView>
  </sheetViews>
  <sheetFormatPr defaultRowHeight="11.25" x14ac:dyDescent="0.2"/>
  <cols>
    <col min="1" max="2" width="3.7109375" style="36" customWidth="1"/>
    <col min="3" max="3" width="5.85546875" style="36" bestFit="1" customWidth="1"/>
    <col min="4" max="4" width="4.42578125" style="13" bestFit="1" customWidth="1"/>
    <col min="5" max="5" width="9.28515625" style="13" bestFit="1" customWidth="1"/>
    <col min="6" max="6" width="8.28515625" style="13" bestFit="1" customWidth="1"/>
    <col min="7" max="7" width="22.28515625" style="36" bestFit="1" customWidth="1"/>
    <col min="8" max="8" width="19.5703125" style="36" bestFit="1" customWidth="1"/>
    <col min="9" max="9" width="23" style="37" bestFit="1" customWidth="1"/>
    <col min="10" max="10" width="38.28515625" style="36" customWidth="1"/>
    <col min="11" max="11" width="3" style="36" customWidth="1"/>
    <col min="12" max="16384" width="9.140625" style="36"/>
  </cols>
  <sheetData>
    <row r="1" spans="1:11" x14ac:dyDescent="0.2">
      <c r="A1" s="14"/>
      <c r="B1" s="40"/>
      <c r="C1" s="15"/>
      <c r="D1" s="15">
        <v>12</v>
      </c>
      <c r="E1" s="40" t="str">
        <f>_xll.qlPeriodEquivalent(D1&amp;"M")</f>
        <v>1Y</v>
      </c>
      <c r="F1" s="61"/>
      <c r="H1" s="41" t="str">
        <f>Currency&amp;"_YC"&amp;$E$1&amp;"RH"</f>
        <v>GBP_YC1YRH</v>
      </c>
      <c r="I1" s="39"/>
      <c r="J1" s="38"/>
      <c r="K1" s="32"/>
    </row>
    <row r="2" spans="1:11" ht="23.25" customHeight="1" x14ac:dyDescent="0.2">
      <c r="A2" s="1"/>
      <c r="B2" s="72"/>
      <c r="C2" s="59"/>
      <c r="D2" s="62"/>
      <c r="E2" s="63" t="s">
        <v>1</v>
      </c>
      <c r="F2" s="63" t="s">
        <v>15</v>
      </c>
      <c r="G2" s="63" t="s">
        <v>5</v>
      </c>
      <c r="H2" s="64" t="str">
        <f>$H$1&amp;"_FRAs.xml"</f>
        <v>GBP_YC1YRH_FRAs.xml</v>
      </c>
      <c r="I2" s="65" t="e">
        <f>IF(Serialize,_xll.ohObjectSave(I3:I49,SerializationPath&amp;H2,FileOverwrite,Serialize),"---")</f>
        <v>#NUM!</v>
      </c>
      <c r="J2" s="60" t="str">
        <f ca="1">_xll.ohRangeRetrieveError(I2)</f>
        <v/>
      </c>
      <c r="K2" s="16"/>
    </row>
    <row r="3" spans="1:11" x14ac:dyDescent="0.2">
      <c r="A3" s="1"/>
      <c r="B3" s="57" t="s">
        <v>17</v>
      </c>
      <c r="C3" s="55" t="str">
        <f>"T"&amp;D1</f>
        <v>T12</v>
      </c>
      <c r="D3" s="56" t="s">
        <v>16</v>
      </c>
      <c r="E3" s="57" t="str">
        <f t="shared" ref="E3:E49" si="0">PROPER(Currency)&amp;FamilyName&amp;$E$1</f>
        <v>GbpLibor1Y</v>
      </c>
      <c r="F3" s="68" t="b">
        <v>0</v>
      </c>
      <c r="G3" s="57" t="str">
        <f t="shared" ref="G3:G20" si="1">Currency&amp;C3&amp;D3&amp;IF(F3,"_SYNTH"&amp;$E$1,"")&amp;"_Quote"</f>
        <v>GBPT12F1_Quote</v>
      </c>
      <c r="H3" s="57" t="str">
        <f t="shared" ref="H3:H49" si="2">$H$1&amp;"_"&amp;$C3&amp;$D3</f>
        <v>GBP_YC1YRH_T12F1</v>
      </c>
      <c r="I3" s="57" t="str">
        <f>_xll.qlFraRateHelper(H3,G3,B3,E3,Permanent,Trigger,ObjectOverwrite)</f>
        <v>GBP_YC1YRH_T12F1#0000</v>
      </c>
      <c r="J3" s="74" t="str">
        <f>_xll.ohRangeRetrieveError(I3)</f>
        <v/>
      </c>
      <c r="K3" s="16"/>
    </row>
    <row r="4" spans="1:11" x14ac:dyDescent="0.2">
      <c r="A4" s="1"/>
      <c r="B4" s="48" t="s">
        <v>18</v>
      </c>
      <c r="C4" s="53" t="str">
        <f>"TOM"&amp;D1</f>
        <v>TOM12</v>
      </c>
      <c r="D4" s="54" t="s">
        <v>16</v>
      </c>
      <c r="E4" s="48" t="str">
        <f t="shared" si="0"/>
        <v>GbpLibor1Y</v>
      </c>
      <c r="F4" s="70" t="b">
        <v>0</v>
      </c>
      <c r="G4" s="48" t="str">
        <f t="shared" si="1"/>
        <v>GBPTOM12F1_Quote</v>
      </c>
      <c r="H4" s="48" t="str">
        <f t="shared" si="2"/>
        <v>GBP_YC1YRH_TOM12F1</v>
      </c>
      <c r="I4" s="48" t="str">
        <f>_xll.qlFraRateHelper(H4,G4,B4,E4,Permanent,Trigger,ObjectOverwrite)</f>
        <v>GBP_YC1YRH_TOM12F1#0000</v>
      </c>
      <c r="J4" s="77" t="str">
        <f>_xll.ohRangeRetrieveError(I4)</f>
        <v/>
      </c>
      <c r="K4" s="16"/>
    </row>
    <row r="5" spans="1:11" x14ac:dyDescent="0.2">
      <c r="A5" s="1"/>
      <c r="B5" s="47" t="str">
        <f t="shared" ref="B5:B49" si="3">C5&amp;"M"</f>
        <v>1M</v>
      </c>
      <c r="C5" s="52">
        <v>1</v>
      </c>
      <c r="D5" s="50" t="str">
        <f t="shared" ref="D5:D49" si="4">"x"&amp;C5+$D$1&amp;"F"</f>
        <v>x13F</v>
      </c>
      <c r="E5" s="47" t="str">
        <f t="shared" si="0"/>
        <v>GbpLibor1Y</v>
      </c>
      <c r="F5" s="69" t="b">
        <v>1</v>
      </c>
      <c r="G5" s="47" t="str">
        <f t="shared" si="1"/>
        <v>GBP1x13F_SYNTH1Y_Quote</v>
      </c>
      <c r="H5" s="47" t="str">
        <f t="shared" si="2"/>
        <v>GBP_YC1YRH_1x13F</v>
      </c>
      <c r="I5" s="47" t="str">
        <f>_xll.qlFraRateHelper(H5,G5,B5,E5,Permanent,Trigger,ObjectOverwrite)</f>
        <v>GBP_YC1YRH_1x13F#0000</v>
      </c>
      <c r="J5" s="75" t="str">
        <f>_xll.ohRangeRetrieveError(I5)</f>
        <v/>
      </c>
      <c r="K5" s="16"/>
    </row>
    <row r="6" spans="1:11" x14ac:dyDescent="0.2">
      <c r="A6" s="1"/>
      <c r="B6" s="47" t="str">
        <f t="shared" si="3"/>
        <v>2M</v>
      </c>
      <c r="C6" s="52">
        <v>2</v>
      </c>
      <c r="D6" s="50" t="str">
        <f t="shared" si="4"/>
        <v>x14F</v>
      </c>
      <c r="E6" s="47" t="str">
        <f t="shared" si="0"/>
        <v>GbpLibor1Y</v>
      </c>
      <c r="F6" s="69" t="b">
        <v>1</v>
      </c>
      <c r="G6" s="47" t="str">
        <f t="shared" si="1"/>
        <v>GBP2x14F_SYNTH1Y_Quote</v>
      </c>
      <c r="H6" s="47" t="str">
        <f t="shared" si="2"/>
        <v>GBP_YC1YRH_2x14F</v>
      </c>
      <c r="I6" s="47" t="str">
        <f>_xll.qlFraRateHelper(H6,G6,B6,E6,Permanent,Trigger,ObjectOverwrite)</f>
        <v>GBP_YC1YRH_2x14F#0000</v>
      </c>
      <c r="J6" s="75" t="str">
        <f>_xll.ohRangeRetrieveError(I6)</f>
        <v/>
      </c>
      <c r="K6" s="16"/>
    </row>
    <row r="7" spans="1:11" x14ac:dyDescent="0.2">
      <c r="A7" s="1"/>
      <c r="B7" s="47" t="str">
        <f t="shared" si="3"/>
        <v>3M</v>
      </c>
      <c r="C7" s="52">
        <v>3</v>
      </c>
      <c r="D7" s="50" t="str">
        <f t="shared" si="4"/>
        <v>x15F</v>
      </c>
      <c r="E7" s="47" t="str">
        <f t="shared" si="0"/>
        <v>GbpLibor1Y</v>
      </c>
      <c r="F7" s="69" t="b">
        <v>1</v>
      </c>
      <c r="G7" s="47" t="str">
        <f t="shared" si="1"/>
        <v>GBP3x15F_SYNTH1Y_Quote</v>
      </c>
      <c r="H7" s="47" t="str">
        <f t="shared" si="2"/>
        <v>GBP_YC1YRH_3x15F</v>
      </c>
      <c r="I7" s="47" t="str">
        <f>_xll.qlFraRateHelper(H7,G7,B7,E7,Permanent,Trigger,ObjectOverwrite)</f>
        <v>GBP_YC1YRH_3x15F#0000</v>
      </c>
      <c r="J7" s="75" t="str">
        <f>_xll.ohRangeRetrieveError(I7)</f>
        <v/>
      </c>
      <c r="K7" s="16"/>
    </row>
    <row r="8" spans="1:11" x14ac:dyDescent="0.2">
      <c r="A8" s="1"/>
      <c r="B8" s="47" t="str">
        <f t="shared" si="3"/>
        <v>4M</v>
      </c>
      <c r="C8" s="52">
        <v>4</v>
      </c>
      <c r="D8" s="50" t="str">
        <f t="shared" si="4"/>
        <v>x16F</v>
      </c>
      <c r="E8" s="47" t="str">
        <f t="shared" si="0"/>
        <v>GbpLibor1Y</v>
      </c>
      <c r="F8" s="69" t="b">
        <v>1</v>
      </c>
      <c r="G8" s="47" t="str">
        <f t="shared" si="1"/>
        <v>GBP4x16F_SYNTH1Y_Quote</v>
      </c>
      <c r="H8" s="47" t="str">
        <f t="shared" si="2"/>
        <v>GBP_YC1YRH_4x16F</v>
      </c>
      <c r="I8" s="47" t="str">
        <f>_xll.qlFraRateHelper(H8,G8,B8,E8,Permanent,Trigger,ObjectOverwrite)</f>
        <v>GBP_YC1YRH_4x16F#0000</v>
      </c>
      <c r="J8" s="75" t="str">
        <f>_xll.ohRangeRetrieveError(I8)</f>
        <v/>
      </c>
      <c r="K8" s="16"/>
    </row>
    <row r="9" spans="1:11" x14ac:dyDescent="0.2">
      <c r="A9" s="1"/>
      <c r="B9" s="47" t="str">
        <f t="shared" si="3"/>
        <v>5M</v>
      </c>
      <c r="C9" s="52">
        <v>5</v>
      </c>
      <c r="D9" s="50" t="str">
        <f t="shared" si="4"/>
        <v>x17F</v>
      </c>
      <c r="E9" s="47" t="str">
        <f t="shared" si="0"/>
        <v>GbpLibor1Y</v>
      </c>
      <c r="F9" s="69" t="b">
        <v>1</v>
      </c>
      <c r="G9" s="47" t="str">
        <f t="shared" si="1"/>
        <v>GBP5x17F_SYNTH1Y_Quote</v>
      </c>
      <c r="H9" s="47" t="str">
        <f t="shared" si="2"/>
        <v>GBP_YC1YRH_5x17F</v>
      </c>
      <c r="I9" s="47" t="str">
        <f>_xll.qlFraRateHelper(H9,G9,B9,E9,Permanent,Trigger,ObjectOverwrite)</f>
        <v>GBP_YC1YRH_5x17F#0000</v>
      </c>
      <c r="J9" s="75" t="str">
        <f>_xll.ohRangeRetrieveError(I9)</f>
        <v/>
      </c>
      <c r="K9" s="16"/>
    </row>
    <row r="10" spans="1:11" x14ac:dyDescent="0.2">
      <c r="A10" s="1"/>
      <c r="B10" s="47" t="str">
        <f t="shared" si="3"/>
        <v>6M</v>
      </c>
      <c r="C10" s="52">
        <v>6</v>
      </c>
      <c r="D10" s="50" t="str">
        <f t="shared" si="4"/>
        <v>x18F</v>
      </c>
      <c r="E10" s="47" t="str">
        <f t="shared" si="0"/>
        <v>GbpLibor1Y</v>
      </c>
      <c r="F10" s="69" t="b">
        <v>1</v>
      </c>
      <c r="G10" s="47" t="str">
        <f t="shared" si="1"/>
        <v>GBP6x18F_SYNTH1Y_Quote</v>
      </c>
      <c r="H10" s="47" t="str">
        <f t="shared" si="2"/>
        <v>GBP_YC1YRH_6x18F</v>
      </c>
      <c r="I10" s="47" t="str">
        <f>_xll.qlFraRateHelper(H10,G10,B10,E10,Permanent,Trigger,ObjectOverwrite)</f>
        <v>GBP_YC1YRH_6x18F#0000</v>
      </c>
      <c r="J10" s="75" t="str">
        <f>_xll.ohRangeRetrieveError(I10)</f>
        <v/>
      </c>
      <c r="K10" s="16"/>
    </row>
    <row r="11" spans="1:11" x14ac:dyDescent="0.2">
      <c r="A11" s="1"/>
      <c r="B11" s="47" t="str">
        <f t="shared" si="3"/>
        <v>7M</v>
      </c>
      <c r="C11" s="52">
        <v>7</v>
      </c>
      <c r="D11" s="50" t="str">
        <f t="shared" si="4"/>
        <v>x19F</v>
      </c>
      <c r="E11" s="47" t="str">
        <f t="shared" si="0"/>
        <v>GbpLibor1Y</v>
      </c>
      <c r="F11" s="69" t="b">
        <v>1</v>
      </c>
      <c r="G11" s="47" t="str">
        <f t="shared" si="1"/>
        <v>GBP7x19F_SYNTH1Y_Quote</v>
      </c>
      <c r="H11" s="47" t="str">
        <f t="shared" si="2"/>
        <v>GBP_YC1YRH_7x19F</v>
      </c>
      <c r="I11" s="47" t="str">
        <f>_xll.qlFraRateHelper(H11,G11,B11,E11,Permanent,Trigger,ObjectOverwrite)</f>
        <v>GBP_YC1YRH_7x19F#0000</v>
      </c>
      <c r="J11" s="75" t="str">
        <f>_xll.ohRangeRetrieveError(I11)</f>
        <v/>
      </c>
      <c r="K11" s="16"/>
    </row>
    <row r="12" spans="1:11" x14ac:dyDescent="0.2">
      <c r="A12" s="1"/>
      <c r="B12" s="47" t="str">
        <f t="shared" si="3"/>
        <v>8M</v>
      </c>
      <c r="C12" s="52">
        <v>8</v>
      </c>
      <c r="D12" s="50" t="str">
        <f t="shared" si="4"/>
        <v>x20F</v>
      </c>
      <c r="E12" s="47" t="str">
        <f t="shared" si="0"/>
        <v>GbpLibor1Y</v>
      </c>
      <c r="F12" s="69" t="b">
        <v>1</v>
      </c>
      <c r="G12" s="47" t="str">
        <f t="shared" si="1"/>
        <v>GBP8x20F_SYNTH1Y_Quote</v>
      </c>
      <c r="H12" s="47" t="str">
        <f t="shared" si="2"/>
        <v>GBP_YC1YRH_8x20F</v>
      </c>
      <c r="I12" s="47" t="str">
        <f>_xll.qlFraRateHelper(H12,G12,B12,E12,Permanent,Trigger,ObjectOverwrite)</f>
        <v>GBP_YC1YRH_8x20F#0000</v>
      </c>
      <c r="J12" s="75" t="str">
        <f>_xll.ohRangeRetrieveError(I12)</f>
        <v/>
      </c>
      <c r="K12" s="16"/>
    </row>
    <row r="13" spans="1:11" x14ac:dyDescent="0.2">
      <c r="A13" s="1"/>
      <c r="B13" s="47" t="str">
        <f t="shared" si="3"/>
        <v>9M</v>
      </c>
      <c r="C13" s="52">
        <v>9</v>
      </c>
      <c r="D13" s="50" t="str">
        <f t="shared" si="4"/>
        <v>x21F</v>
      </c>
      <c r="E13" s="47" t="str">
        <f t="shared" si="0"/>
        <v>GbpLibor1Y</v>
      </c>
      <c r="F13" s="69" t="b">
        <v>1</v>
      </c>
      <c r="G13" s="47" t="str">
        <f t="shared" si="1"/>
        <v>GBP9x21F_SYNTH1Y_Quote</v>
      </c>
      <c r="H13" s="47" t="str">
        <f t="shared" si="2"/>
        <v>GBP_YC1YRH_9x21F</v>
      </c>
      <c r="I13" s="47" t="str">
        <f>_xll.qlFraRateHelper(H13,G13,B13,E13,Permanent,Trigger,ObjectOverwrite)</f>
        <v>GBP_YC1YRH_9x21F#0000</v>
      </c>
      <c r="J13" s="75" t="str">
        <f>_xll.ohRangeRetrieveError(I13)</f>
        <v/>
      </c>
      <c r="K13" s="16"/>
    </row>
    <row r="14" spans="1:11" x14ac:dyDescent="0.2">
      <c r="A14" s="1"/>
      <c r="B14" s="47" t="str">
        <f t="shared" si="3"/>
        <v>10M</v>
      </c>
      <c r="C14" s="52">
        <v>10</v>
      </c>
      <c r="D14" s="50" t="str">
        <f t="shared" si="4"/>
        <v>x22F</v>
      </c>
      <c r="E14" s="47" t="str">
        <f t="shared" si="0"/>
        <v>GbpLibor1Y</v>
      </c>
      <c r="F14" s="69" t="b">
        <v>1</v>
      </c>
      <c r="G14" s="47" t="str">
        <f t="shared" si="1"/>
        <v>GBP10x22F_SYNTH1Y_Quote</v>
      </c>
      <c r="H14" s="47" t="str">
        <f t="shared" si="2"/>
        <v>GBP_YC1YRH_10x22F</v>
      </c>
      <c r="I14" s="47" t="str">
        <f>_xll.qlFraRateHelper(H14,G14,B14,E14,Permanent,Trigger,ObjectOverwrite)</f>
        <v>GBP_YC1YRH_10x22F#0000</v>
      </c>
      <c r="J14" s="75" t="str">
        <f>_xll.ohRangeRetrieveError(I14)</f>
        <v/>
      </c>
      <c r="K14" s="16"/>
    </row>
    <row r="15" spans="1:11" x14ac:dyDescent="0.2">
      <c r="A15" s="1"/>
      <c r="B15" s="47" t="str">
        <f t="shared" si="3"/>
        <v>11M</v>
      </c>
      <c r="C15" s="52">
        <v>11</v>
      </c>
      <c r="D15" s="50" t="str">
        <f t="shared" si="4"/>
        <v>x23F</v>
      </c>
      <c r="E15" s="47" t="str">
        <f t="shared" si="0"/>
        <v>GbpLibor1Y</v>
      </c>
      <c r="F15" s="69" t="b">
        <v>1</v>
      </c>
      <c r="G15" s="47" t="str">
        <f t="shared" si="1"/>
        <v>GBP11x23F_SYNTH1Y_Quote</v>
      </c>
      <c r="H15" s="47" t="str">
        <f t="shared" si="2"/>
        <v>GBP_YC1YRH_11x23F</v>
      </c>
      <c r="I15" s="47" t="str">
        <f>_xll.qlFraRateHelper(H15,G15,B15,E15,Permanent,Trigger,ObjectOverwrite)</f>
        <v>GBP_YC1YRH_11x23F#0000</v>
      </c>
      <c r="J15" s="75" t="str">
        <f>_xll.ohRangeRetrieveError(I15)</f>
        <v/>
      </c>
      <c r="K15" s="16"/>
    </row>
    <row r="16" spans="1:11" x14ac:dyDescent="0.2">
      <c r="A16" s="1"/>
      <c r="B16" s="42" t="str">
        <f t="shared" si="3"/>
        <v>12M</v>
      </c>
      <c r="C16" s="66">
        <v>12</v>
      </c>
      <c r="D16" s="67" t="str">
        <f t="shared" si="4"/>
        <v>x24F</v>
      </c>
      <c r="E16" s="42" t="str">
        <f t="shared" si="0"/>
        <v>GbpLibor1Y</v>
      </c>
      <c r="F16" s="71" t="b">
        <v>0</v>
      </c>
      <c r="G16" s="42" t="str">
        <f t="shared" si="1"/>
        <v>GBP12x24F_Quote</v>
      </c>
      <c r="H16" s="42" t="str">
        <f t="shared" si="2"/>
        <v>GBP_YC1YRH_12x24F</v>
      </c>
      <c r="I16" s="42" t="str">
        <f>_xll.qlFraRateHelper(H16,G16,B16,E16,Permanent,Trigger,ObjectOverwrite)</f>
        <v>GBP_YC1YRH_12x24F#0000</v>
      </c>
      <c r="J16" s="78" t="str">
        <f>_xll.ohRangeRetrieveError(I16)</f>
        <v/>
      </c>
      <c r="K16" s="16"/>
    </row>
    <row r="17" spans="1:11" x14ac:dyDescent="0.2">
      <c r="A17" s="1"/>
      <c r="B17" s="57" t="str">
        <f t="shared" si="3"/>
        <v>13M</v>
      </c>
      <c r="C17" s="55">
        <v>13</v>
      </c>
      <c r="D17" s="56" t="str">
        <f t="shared" si="4"/>
        <v>x25F</v>
      </c>
      <c r="E17" s="57" t="str">
        <f t="shared" si="0"/>
        <v>GbpLibor1Y</v>
      </c>
      <c r="F17" s="68" t="b">
        <v>1</v>
      </c>
      <c r="G17" s="57" t="str">
        <f t="shared" si="1"/>
        <v>GBP13x25F_SYNTH1Y_Quote</v>
      </c>
      <c r="H17" s="57" t="str">
        <f t="shared" si="2"/>
        <v>GBP_YC1YRH_13x25F</v>
      </c>
      <c r="I17" s="57" t="str">
        <f>_xll.qlFraRateHelper(H17,G17,B17,E17,Permanent,Trigger,ObjectOverwrite)</f>
        <v>GBP_YC1YRH_13x25F#0000</v>
      </c>
      <c r="J17" s="79" t="str">
        <f>_xll.ohRangeRetrieveError(I17)</f>
        <v/>
      </c>
      <c r="K17" s="16"/>
    </row>
    <row r="18" spans="1:11" x14ac:dyDescent="0.2">
      <c r="A18" s="1"/>
      <c r="B18" s="47" t="str">
        <f t="shared" si="3"/>
        <v>14M</v>
      </c>
      <c r="C18" s="52">
        <v>14</v>
      </c>
      <c r="D18" s="50" t="str">
        <f t="shared" si="4"/>
        <v>x26F</v>
      </c>
      <c r="E18" s="47" t="str">
        <f t="shared" si="0"/>
        <v>GbpLibor1Y</v>
      </c>
      <c r="F18" s="69" t="b">
        <v>1</v>
      </c>
      <c r="G18" s="47" t="str">
        <f t="shared" si="1"/>
        <v>GBP14x26F_SYNTH1Y_Quote</v>
      </c>
      <c r="H18" s="47" t="str">
        <f t="shared" si="2"/>
        <v>GBP_YC1YRH_14x26F</v>
      </c>
      <c r="I18" s="47" t="str">
        <f>_xll.qlFraRateHelper(H18,G18,B18,E18,Permanent,Trigger,ObjectOverwrite)</f>
        <v>GBP_YC1YRH_14x26F#0000</v>
      </c>
      <c r="J18" s="75" t="str">
        <f>_xll.ohRangeRetrieveError(I18)</f>
        <v/>
      </c>
      <c r="K18" s="16"/>
    </row>
    <row r="19" spans="1:11" x14ac:dyDescent="0.2">
      <c r="A19" s="1"/>
      <c r="B19" s="47" t="str">
        <f t="shared" si="3"/>
        <v>15M</v>
      </c>
      <c r="C19" s="52">
        <v>15</v>
      </c>
      <c r="D19" s="50" t="str">
        <f t="shared" si="4"/>
        <v>x27F</v>
      </c>
      <c r="E19" s="47" t="str">
        <f t="shared" si="0"/>
        <v>GbpLibor1Y</v>
      </c>
      <c r="F19" s="69" t="b">
        <v>1</v>
      </c>
      <c r="G19" s="47" t="str">
        <f t="shared" si="1"/>
        <v>GBP15x27F_SYNTH1Y_Quote</v>
      </c>
      <c r="H19" s="47" t="str">
        <f t="shared" si="2"/>
        <v>GBP_YC1YRH_15x27F</v>
      </c>
      <c r="I19" s="47" t="str">
        <f>_xll.qlFraRateHelper(H19,G19,B19,E19,Permanent,Trigger,ObjectOverwrite)</f>
        <v>GBP_YC1YRH_15x27F#0000</v>
      </c>
      <c r="J19" s="75" t="str">
        <f>_xll.ohRangeRetrieveError(I19)</f>
        <v/>
      </c>
      <c r="K19" s="16"/>
    </row>
    <row r="20" spans="1:11" x14ac:dyDescent="0.2">
      <c r="A20" s="1"/>
      <c r="B20" s="47" t="str">
        <f t="shared" si="3"/>
        <v>16M</v>
      </c>
      <c r="C20" s="52">
        <v>16</v>
      </c>
      <c r="D20" s="50" t="str">
        <f t="shared" si="4"/>
        <v>x28F</v>
      </c>
      <c r="E20" s="47" t="str">
        <f t="shared" si="0"/>
        <v>GbpLibor1Y</v>
      </c>
      <c r="F20" s="69" t="b">
        <v>1</v>
      </c>
      <c r="G20" s="47" t="str">
        <f t="shared" si="1"/>
        <v>GBP16x28F_SYNTH1Y_Quote</v>
      </c>
      <c r="H20" s="47" t="str">
        <f t="shared" si="2"/>
        <v>GBP_YC1YRH_16x28F</v>
      </c>
      <c r="I20" s="47" t="str">
        <f>_xll.qlFraRateHelper(H20,G20,B20,E20,Permanent,Trigger,ObjectOverwrite)</f>
        <v>GBP_YC1YRH_16x28F#0000</v>
      </c>
      <c r="J20" s="75" t="str">
        <f>_xll.ohRangeRetrieveError(I20)</f>
        <v/>
      </c>
      <c r="K20" s="16"/>
    </row>
    <row r="21" spans="1:11" x14ac:dyDescent="0.2">
      <c r="A21" s="1"/>
      <c r="B21" s="47" t="str">
        <f t="shared" si="3"/>
        <v>17M</v>
      </c>
      <c r="C21" s="52">
        <v>17</v>
      </c>
      <c r="D21" s="50" t="str">
        <f t="shared" si="4"/>
        <v>x29F</v>
      </c>
      <c r="E21" s="47" t="str">
        <f t="shared" si="0"/>
        <v>GbpLibor1Y</v>
      </c>
      <c r="F21" s="69" t="b">
        <v>1</v>
      </c>
      <c r="G21" s="47" t="str">
        <f t="shared" ref="G21:G43" si="5">Currency&amp;C21&amp;D21&amp;IF(F21,"_SYNTH"&amp;$E$1,"")&amp;"_Quote"</f>
        <v>GBP17x29F_SYNTH1Y_Quote</v>
      </c>
      <c r="H21" s="47" t="str">
        <f t="shared" si="2"/>
        <v>GBP_YC1YRH_17x29F</v>
      </c>
      <c r="I21" s="47" t="str">
        <f>_xll.qlFraRateHelper(H21,G21,B21,E21,Permanent,Trigger,ObjectOverwrite)</f>
        <v>GBP_YC1YRH_17x29F#0000</v>
      </c>
      <c r="J21" s="75" t="str">
        <f>_xll.ohRangeRetrieveError(I21)</f>
        <v/>
      </c>
      <c r="K21" s="16"/>
    </row>
    <row r="22" spans="1:11" x14ac:dyDescent="0.2">
      <c r="A22" s="1"/>
      <c r="B22" s="47" t="str">
        <f t="shared" si="3"/>
        <v>18M</v>
      </c>
      <c r="C22" s="52">
        <v>18</v>
      </c>
      <c r="D22" s="50" t="str">
        <f t="shared" si="4"/>
        <v>x30F</v>
      </c>
      <c r="E22" s="47" t="str">
        <f t="shared" si="0"/>
        <v>GbpLibor1Y</v>
      </c>
      <c r="F22" s="69" t="b">
        <v>1</v>
      </c>
      <c r="G22" s="47" t="str">
        <f t="shared" si="5"/>
        <v>GBP18x30F_SYNTH1Y_Quote</v>
      </c>
      <c r="H22" s="47" t="str">
        <f t="shared" si="2"/>
        <v>GBP_YC1YRH_18x30F</v>
      </c>
      <c r="I22" s="47" t="str">
        <f>_xll.qlFraRateHelper(H22,G22,B22,E22,Permanent,Trigger,ObjectOverwrite)</f>
        <v>GBP_YC1YRH_18x30F#0000</v>
      </c>
      <c r="J22" s="75" t="str">
        <f>_xll.ohRangeRetrieveError(I22)</f>
        <v/>
      </c>
      <c r="K22" s="16"/>
    </row>
    <row r="23" spans="1:11" x14ac:dyDescent="0.2">
      <c r="A23" s="1"/>
      <c r="B23" s="47" t="str">
        <f t="shared" si="3"/>
        <v>19M</v>
      </c>
      <c r="C23" s="52">
        <v>19</v>
      </c>
      <c r="D23" s="50" t="str">
        <f t="shared" si="4"/>
        <v>x31F</v>
      </c>
      <c r="E23" s="47" t="str">
        <f t="shared" si="0"/>
        <v>GbpLibor1Y</v>
      </c>
      <c r="F23" s="69" t="b">
        <v>1</v>
      </c>
      <c r="G23" s="47" t="str">
        <f t="shared" si="5"/>
        <v>GBP19x31F_SYNTH1Y_Quote</v>
      </c>
      <c r="H23" s="47" t="str">
        <f t="shared" si="2"/>
        <v>GBP_YC1YRH_19x31F</v>
      </c>
      <c r="I23" s="47" t="str">
        <f>_xll.qlFraRateHelper(H23,G23,B23,E23,Permanent,Trigger,ObjectOverwrite)</f>
        <v>GBP_YC1YRH_19x31F#0000</v>
      </c>
      <c r="J23" s="75" t="str">
        <f>_xll.ohRangeRetrieveError(I23)</f>
        <v/>
      </c>
      <c r="K23" s="16"/>
    </row>
    <row r="24" spans="1:11" x14ac:dyDescent="0.2">
      <c r="A24" s="1"/>
      <c r="B24" s="47" t="str">
        <f t="shared" si="3"/>
        <v>20M</v>
      </c>
      <c r="C24" s="52">
        <v>20</v>
      </c>
      <c r="D24" s="50" t="str">
        <f t="shared" si="4"/>
        <v>x32F</v>
      </c>
      <c r="E24" s="47" t="str">
        <f t="shared" si="0"/>
        <v>GbpLibor1Y</v>
      </c>
      <c r="F24" s="69" t="b">
        <v>1</v>
      </c>
      <c r="G24" s="47" t="str">
        <f t="shared" si="5"/>
        <v>GBP20x32F_SYNTH1Y_Quote</v>
      </c>
      <c r="H24" s="47" t="str">
        <f t="shared" si="2"/>
        <v>GBP_YC1YRH_20x32F</v>
      </c>
      <c r="I24" s="47" t="str">
        <f>_xll.qlFraRateHelper(H24,G24,B24,E24,Permanent,Trigger,ObjectOverwrite)</f>
        <v>GBP_YC1YRH_20x32F#0000</v>
      </c>
      <c r="J24" s="75" t="str">
        <f>_xll.ohRangeRetrieveError(I24)</f>
        <v/>
      </c>
      <c r="K24" s="16"/>
    </row>
    <row r="25" spans="1:11" x14ac:dyDescent="0.2">
      <c r="A25" s="1"/>
      <c r="B25" s="47" t="str">
        <f t="shared" si="3"/>
        <v>21M</v>
      </c>
      <c r="C25" s="52">
        <v>21</v>
      </c>
      <c r="D25" s="50" t="str">
        <f t="shared" si="4"/>
        <v>x33F</v>
      </c>
      <c r="E25" s="47" t="str">
        <f t="shared" si="0"/>
        <v>GbpLibor1Y</v>
      </c>
      <c r="F25" s="69" t="b">
        <v>1</v>
      </c>
      <c r="G25" s="47" t="str">
        <f t="shared" si="5"/>
        <v>GBP21x33F_SYNTH1Y_Quote</v>
      </c>
      <c r="H25" s="47" t="str">
        <f t="shared" si="2"/>
        <v>GBP_YC1YRH_21x33F</v>
      </c>
      <c r="I25" s="47" t="str">
        <f>_xll.qlFraRateHelper(H25,G25,B25,E25,Permanent,Trigger,ObjectOverwrite)</f>
        <v>GBP_YC1YRH_21x33F#0000</v>
      </c>
      <c r="J25" s="75" t="str">
        <f>_xll.ohRangeRetrieveError(I25)</f>
        <v/>
      </c>
      <c r="K25" s="16"/>
    </row>
    <row r="26" spans="1:11" x14ac:dyDescent="0.2">
      <c r="A26" s="1"/>
      <c r="B26" s="47" t="str">
        <f t="shared" si="3"/>
        <v>22M</v>
      </c>
      <c r="C26" s="52">
        <v>22</v>
      </c>
      <c r="D26" s="50" t="str">
        <f t="shared" si="4"/>
        <v>x34F</v>
      </c>
      <c r="E26" s="47" t="str">
        <f t="shared" si="0"/>
        <v>GbpLibor1Y</v>
      </c>
      <c r="F26" s="69" t="b">
        <v>1</v>
      </c>
      <c r="G26" s="47" t="str">
        <f t="shared" si="5"/>
        <v>GBP22x34F_SYNTH1Y_Quote</v>
      </c>
      <c r="H26" s="47" t="str">
        <f t="shared" si="2"/>
        <v>GBP_YC1YRH_22x34F</v>
      </c>
      <c r="I26" s="47" t="str">
        <f>_xll.qlFraRateHelper(H26,G26,B26,E26,Permanent,Trigger,ObjectOverwrite)</f>
        <v>GBP_YC1YRH_22x34F#0000</v>
      </c>
      <c r="J26" s="75" t="str">
        <f>_xll.ohRangeRetrieveError(I26)</f>
        <v/>
      </c>
      <c r="K26" s="16"/>
    </row>
    <row r="27" spans="1:11" x14ac:dyDescent="0.2">
      <c r="A27" s="1"/>
      <c r="B27" s="48" t="str">
        <f t="shared" si="3"/>
        <v>23M</v>
      </c>
      <c r="C27" s="53">
        <v>23</v>
      </c>
      <c r="D27" s="54" t="str">
        <f t="shared" si="4"/>
        <v>x35F</v>
      </c>
      <c r="E27" s="48" t="str">
        <f t="shared" si="0"/>
        <v>GbpLibor1Y</v>
      </c>
      <c r="F27" s="70" t="b">
        <v>1</v>
      </c>
      <c r="G27" s="48" t="str">
        <f t="shared" si="5"/>
        <v>GBP23x35F_SYNTH1Y_Quote</v>
      </c>
      <c r="H27" s="48" t="str">
        <f t="shared" si="2"/>
        <v>GBP_YC1YRH_23x35F</v>
      </c>
      <c r="I27" s="48" t="str">
        <f>_xll.qlFraRateHelper(H27,G27,B27,E27,Permanent,Trigger,ObjectOverwrite)</f>
        <v>GBP_YC1YRH_23x35F#0000</v>
      </c>
      <c r="J27" s="76" t="str">
        <f>_xll.ohRangeRetrieveError(I27)</f>
        <v/>
      </c>
      <c r="K27" s="16"/>
    </row>
    <row r="28" spans="1:11" x14ac:dyDescent="0.2">
      <c r="A28" s="1"/>
      <c r="B28" s="57" t="str">
        <f t="shared" si="3"/>
        <v>25M</v>
      </c>
      <c r="C28" s="55">
        <v>25</v>
      </c>
      <c r="D28" s="56" t="str">
        <f t="shared" si="4"/>
        <v>x37F</v>
      </c>
      <c r="E28" s="57" t="str">
        <f t="shared" si="0"/>
        <v>GbpLibor1Y</v>
      </c>
      <c r="F28" s="68" t="b">
        <v>1</v>
      </c>
      <c r="G28" s="57" t="str">
        <f t="shared" si="5"/>
        <v>GBP25x37F_SYNTH1Y_Quote</v>
      </c>
      <c r="H28" s="57" t="str">
        <f t="shared" si="2"/>
        <v>GBP_YC1YRH_25x37F</v>
      </c>
      <c r="I28" s="57" t="str">
        <f>_xll.qlFraRateHelper(H28,G28,B28,E28,Permanent,Trigger,ObjectOverwrite)</f>
        <v>GBP_YC1YRH_25x37F#0000</v>
      </c>
      <c r="J28" s="79" t="str">
        <f>_xll.ohRangeRetrieveError(I28)</f>
        <v/>
      </c>
      <c r="K28" s="16"/>
    </row>
    <row r="29" spans="1:11" x14ac:dyDescent="0.2">
      <c r="A29" s="1"/>
      <c r="B29" s="47" t="str">
        <f t="shared" si="3"/>
        <v>26M</v>
      </c>
      <c r="C29" s="52">
        <v>26</v>
      </c>
      <c r="D29" s="50" t="str">
        <f t="shared" si="4"/>
        <v>x38F</v>
      </c>
      <c r="E29" s="47" t="str">
        <f t="shared" si="0"/>
        <v>GbpLibor1Y</v>
      </c>
      <c r="F29" s="69" t="b">
        <v>1</v>
      </c>
      <c r="G29" s="47" t="str">
        <f t="shared" si="5"/>
        <v>GBP26x38F_SYNTH1Y_Quote</v>
      </c>
      <c r="H29" s="47" t="str">
        <f t="shared" si="2"/>
        <v>GBP_YC1YRH_26x38F</v>
      </c>
      <c r="I29" s="47" t="str">
        <f>_xll.qlFraRateHelper(H29,G29,B29,E29,Permanent,Trigger,ObjectOverwrite)</f>
        <v>GBP_YC1YRH_26x38F#0000</v>
      </c>
      <c r="J29" s="75" t="str">
        <f>_xll.ohRangeRetrieveError(I29)</f>
        <v/>
      </c>
      <c r="K29" s="16"/>
    </row>
    <row r="30" spans="1:11" x14ac:dyDescent="0.2">
      <c r="A30" s="1"/>
      <c r="B30" s="47" t="str">
        <f t="shared" si="3"/>
        <v>27M</v>
      </c>
      <c r="C30" s="52">
        <v>27</v>
      </c>
      <c r="D30" s="50" t="str">
        <f t="shared" si="4"/>
        <v>x39F</v>
      </c>
      <c r="E30" s="47" t="str">
        <f t="shared" si="0"/>
        <v>GbpLibor1Y</v>
      </c>
      <c r="F30" s="69" t="b">
        <v>1</v>
      </c>
      <c r="G30" s="47" t="str">
        <f t="shared" si="5"/>
        <v>GBP27x39F_SYNTH1Y_Quote</v>
      </c>
      <c r="H30" s="47" t="str">
        <f t="shared" si="2"/>
        <v>GBP_YC1YRH_27x39F</v>
      </c>
      <c r="I30" s="47" t="str">
        <f>_xll.qlFraRateHelper(H30,G30,B30,E30,Permanent,Trigger,ObjectOverwrite)</f>
        <v>GBP_YC1YRH_27x39F#0000</v>
      </c>
      <c r="J30" s="75" t="str">
        <f>_xll.ohRangeRetrieveError(I30)</f>
        <v/>
      </c>
      <c r="K30" s="16"/>
    </row>
    <row r="31" spans="1:11" x14ac:dyDescent="0.2">
      <c r="A31" s="1"/>
      <c r="B31" s="47" t="str">
        <f t="shared" si="3"/>
        <v>28M</v>
      </c>
      <c r="C31" s="52">
        <v>28</v>
      </c>
      <c r="D31" s="50" t="str">
        <f t="shared" si="4"/>
        <v>x40F</v>
      </c>
      <c r="E31" s="47" t="str">
        <f t="shared" si="0"/>
        <v>GbpLibor1Y</v>
      </c>
      <c r="F31" s="69" t="b">
        <v>1</v>
      </c>
      <c r="G31" s="47" t="str">
        <f t="shared" si="5"/>
        <v>GBP28x40F_SYNTH1Y_Quote</v>
      </c>
      <c r="H31" s="47" t="str">
        <f t="shared" si="2"/>
        <v>GBP_YC1YRH_28x40F</v>
      </c>
      <c r="I31" s="47" t="str">
        <f>_xll.qlFraRateHelper(H31,G31,B31,E31,Permanent,Trigger,ObjectOverwrite)</f>
        <v>GBP_YC1YRH_28x40F#0000</v>
      </c>
      <c r="J31" s="75" t="str">
        <f>_xll.ohRangeRetrieveError(I31)</f>
        <v/>
      </c>
      <c r="K31" s="16"/>
    </row>
    <row r="32" spans="1:11" x14ac:dyDescent="0.2">
      <c r="A32" s="1"/>
      <c r="B32" s="47" t="str">
        <f t="shared" si="3"/>
        <v>29M</v>
      </c>
      <c r="C32" s="52">
        <v>29</v>
      </c>
      <c r="D32" s="50" t="str">
        <f t="shared" si="4"/>
        <v>x41F</v>
      </c>
      <c r="E32" s="47" t="str">
        <f t="shared" si="0"/>
        <v>GbpLibor1Y</v>
      </c>
      <c r="F32" s="69" t="b">
        <v>1</v>
      </c>
      <c r="G32" s="47" t="str">
        <f t="shared" si="5"/>
        <v>GBP29x41F_SYNTH1Y_Quote</v>
      </c>
      <c r="H32" s="47" t="str">
        <f t="shared" si="2"/>
        <v>GBP_YC1YRH_29x41F</v>
      </c>
      <c r="I32" s="47" t="str">
        <f>_xll.qlFraRateHelper(H32,G32,B32,E32,Permanent,Trigger,ObjectOverwrite)</f>
        <v>GBP_YC1YRH_29x41F#0000</v>
      </c>
      <c r="J32" s="75" t="str">
        <f>_xll.ohRangeRetrieveError(I32)</f>
        <v/>
      </c>
      <c r="K32" s="16"/>
    </row>
    <row r="33" spans="1:11" x14ac:dyDescent="0.2">
      <c r="A33" s="1"/>
      <c r="B33" s="47" t="str">
        <f t="shared" si="3"/>
        <v>30M</v>
      </c>
      <c r="C33" s="52">
        <v>30</v>
      </c>
      <c r="D33" s="50" t="str">
        <f t="shared" si="4"/>
        <v>x42F</v>
      </c>
      <c r="E33" s="47" t="str">
        <f t="shared" si="0"/>
        <v>GbpLibor1Y</v>
      </c>
      <c r="F33" s="69" t="b">
        <v>1</v>
      </c>
      <c r="G33" s="47" t="str">
        <f t="shared" si="5"/>
        <v>GBP30x42F_SYNTH1Y_Quote</v>
      </c>
      <c r="H33" s="47" t="str">
        <f t="shared" si="2"/>
        <v>GBP_YC1YRH_30x42F</v>
      </c>
      <c r="I33" s="47" t="str">
        <f>_xll.qlFraRateHelper(H33,G33,B33,E33,Permanent,Trigger,ObjectOverwrite)</f>
        <v>GBP_YC1YRH_30x42F#0000</v>
      </c>
      <c r="J33" s="75" t="str">
        <f>_xll.ohRangeRetrieveError(I33)</f>
        <v/>
      </c>
      <c r="K33" s="16"/>
    </row>
    <row r="34" spans="1:11" x14ac:dyDescent="0.2">
      <c r="A34" s="1"/>
      <c r="B34" s="47" t="str">
        <f t="shared" si="3"/>
        <v>31M</v>
      </c>
      <c r="C34" s="52">
        <v>31</v>
      </c>
      <c r="D34" s="50" t="str">
        <f t="shared" si="4"/>
        <v>x43F</v>
      </c>
      <c r="E34" s="47" t="str">
        <f t="shared" si="0"/>
        <v>GbpLibor1Y</v>
      </c>
      <c r="F34" s="69" t="b">
        <v>1</v>
      </c>
      <c r="G34" s="47" t="str">
        <f t="shared" si="5"/>
        <v>GBP31x43F_SYNTH1Y_Quote</v>
      </c>
      <c r="H34" s="47" t="str">
        <f t="shared" si="2"/>
        <v>GBP_YC1YRH_31x43F</v>
      </c>
      <c r="I34" s="47" t="str">
        <f>_xll.qlFraRateHelper(H34,G34,B34,E34,Permanent,Trigger,ObjectOverwrite)</f>
        <v>GBP_YC1YRH_31x43F#0000</v>
      </c>
      <c r="J34" s="75" t="str">
        <f>_xll.ohRangeRetrieveError(I34)</f>
        <v/>
      </c>
      <c r="K34" s="16"/>
    </row>
    <row r="35" spans="1:11" x14ac:dyDescent="0.2">
      <c r="A35" s="1"/>
      <c r="B35" s="47" t="str">
        <f t="shared" si="3"/>
        <v>32M</v>
      </c>
      <c r="C35" s="52">
        <v>32</v>
      </c>
      <c r="D35" s="50" t="str">
        <f t="shared" si="4"/>
        <v>x44F</v>
      </c>
      <c r="E35" s="47" t="str">
        <f t="shared" si="0"/>
        <v>GbpLibor1Y</v>
      </c>
      <c r="F35" s="69" t="b">
        <v>1</v>
      </c>
      <c r="G35" s="47" t="str">
        <f t="shared" si="5"/>
        <v>GBP32x44F_SYNTH1Y_Quote</v>
      </c>
      <c r="H35" s="47" t="str">
        <f t="shared" si="2"/>
        <v>GBP_YC1YRH_32x44F</v>
      </c>
      <c r="I35" s="47" t="str">
        <f>_xll.qlFraRateHelper(H35,G35,B35,E35,Permanent,Trigger,ObjectOverwrite)</f>
        <v>GBP_YC1YRH_32x44F#0000</v>
      </c>
      <c r="J35" s="75" t="str">
        <f>_xll.ohRangeRetrieveError(I35)</f>
        <v/>
      </c>
      <c r="K35" s="16"/>
    </row>
    <row r="36" spans="1:11" x14ac:dyDescent="0.2">
      <c r="A36" s="1"/>
      <c r="B36" s="47" t="str">
        <f t="shared" si="3"/>
        <v>33M</v>
      </c>
      <c r="C36" s="52">
        <v>33</v>
      </c>
      <c r="D36" s="50" t="str">
        <f t="shared" si="4"/>
        <v>x45F</v>
      </c>
      <c r="E36" s="47" t="str">
        <f t="shared" si="0"/>
        <v>GbpLibor1Y</v>
      </c>
      <c r="F36" s="69" t="b">
        <v>1</v>
      </c>
      <c r="G36" s="47" t="str">
        <f t="shared" si="5"/>
        <v>GBP33x45F_SYNTH1Y_Quote</v>
      </c>
      <c r="H36" s="47" t="str">
        <f t="shared" si="2"/>
        <v>GBP_YC1YRH_33x45F</v>
      </c>
      <c r="I36" s="47" t="str">
        <f>_xll.qlFraRateHelper(H36,G36,B36,E36,Permanent,Trigger,ObjectOverwrite)</f>
        <v>GBP_YC1YRH_33x45F#0000</v>
      </c>
      <c r="J36" s="75" t="str">
        <f>_xll.ohRangeRetrieveError(I36)</f>
        <v/>
      </c>
      <c r="K36" s="16"/>
    </row>
    <row r="37" spans="1:11" x14ac:dyDescent="0.2">
      <c r="A37" s="1"/>
      <c r="B37" s="47" t="str">
        <f t="shared" si="3"/>
        <v>34M</v>
      </c>
      <c r="C37" s="52">
        <v>34</v>
      </c>
      <c r="D37" s="50" t="str">
        <f t="shared" si="4"/>
        <v>x46F</v>
      </c>
      <c r="E37" s="47" t="str">
        <f t="shared" si="0"/>
        <v>GbpLibor1Y</v>
      </c>
      <c r="F37" s="69" t="b">
        <v>1</v>
      </c>
      <c r="G37" s="47" t="str">
        <f t="shared" si="5"/>
        <v>GBP34x46F_SYNTH1Y_Quote</v>
      </c>
      <c r="H37" s="47" t="str">
        <f t="shared" si="2"/>
        <v>GBP_YC1YRH_34x46F</v>
      </c>
      <c r="I37" s="47" t="str">
        <f>_xll.qlFraRateHelper(H37,G37,B37,E37,Permanent,Trigger,ObjectOverwrite)</f>
        <v>GBP_YC1YRH_34x46F#0000</v>
      </c>
      <c r="J37" s="75" t="str">
        <f>_xll.ohRangeRetrieveError(I37)</f>
        <v/>
      </c>
      <c r="K37" s="16"/>
    </row>
    <row r="38" spans="1:11" x14ac:dyDescent="0.2">
      <c r="A38" s="1"/>
      <c r="B38" s="48" t="str">
        <f t="shared" si="3"/>
        <v>35M</v>
      </c>
      <c r="C38" s="53">
        <v>35</v>
      </c>
      <c r="D38" s="54" t="str">
        <f t="shared" si="4"/>
        <v>x47F</v>
      </c>
      <c r="E38" s="48" t="str">
        <f t="shared" si="0"/>
        <v>GbpLibor1Y</v>
      </c>
      <c r="F38" s="70" t="b">
        <v>1</v>
      </c>
      <c r="G38" s="48" t="str">
        <f t="shared" si="5"/>
        <v>GBP35x47F_SYNTH1Y_Quote</v>
      </c>
      <c r="H38" s="48" t="str">
        <f t="shared" si="2"/>
        <v>GBP_YC1YRH_35x47F</v>
      </c>
      <c r="I38" s="48" t="str">
        <f>_xll.qlFraRateHelper(H38,G38,B38,E38,Permanent,Trigger,ObjectOverwrite)</f>
        <v>GBP_YC1YRH_35x47F#0000</v>
      </c>
      <c r="J38" s="76" t="str">
        <f>_xll.ohRangeRetrieveError(I38)</f>
        <v/>
      </c>
      <c r="K38" s="16"/>
    </row>
    <row r="39" spans="1:11" x14ac:dyDescent="0.2">
      <c r="A39" s="1"/>
      <c r="B39" s="47" t="str">
        <f t="shared" si="3"/>
        <v>37M</v>
      </c>
      <c r="C39" s="52">
        <v>37</v>
      </c>
      <c r="D39" s="50" t="str">
        <f t="shared" si="4"/>
        <v>x49F</v>
      </c>
      <c r="E39" s="47" t="str">
        <f t="shared" si="0"/>
        <v>GbpLibor1Y</v>
      </c>
      <c r="F39" s="69" t="b">
        <v>1</v>
      </c>
      <c r="G39" s="47" t="str">
        <f>Currency&amp;C39&amp;D39&amp;IF(F39,"_SYNTH"&amp;$E$1,"")&amp;"_Quote"</f>
        <v>GBP37x49F_SYNTH1Y_Quote</v>
      </c>
      <c r="H39" s="47" t="str">
        <f t="shared" si="2"/>
        <v>GBP_YC1YRH_37x49F</v>
      </c>
      <c r="I39" s="47" t="str">
        <f>_xll.qlFraRateHelper(H39,G39,B39,E39,Permanent,Trigger,ObjectOverwrite)</f>
        <v>GBP_YC1YRH_37x49F#0000</v>
      </c>
      <c r="J39" s="75" t="str">
        <f>_xll.ohRangeRetrieveError(I39)</f>
        <v/>
      </c>
      <c r="K39" s="16"/>
    </row>
    <row r="40" spans="1:11" x14ac:dyDescent="0.2">
      <c r="A40" s="1"/>
      <c r="B40" s="47" t="str">
        <f t="shared" si="3"/>
        <v>38M</v>
      </c>
      <c r="C40" s="52">
        <v>38</v>
      </c>
      <c r="D40" s="50" t="str">
        <f t="shared" si="4"/>
        <v>x50F</v>
      </c>
      <c r="E40" s="47" t="str">
        <f t="shared" si="0"/>
        <v>GbpLibor1Y</v>
      </c>
      <c r="F40" s="69" t="b">
        <v>1</v>
      </c>
      <c r="G40" s="47" t="str">
        <f>Currency&amp;C40&amp;D40&amp;IF(F40,"_SYNTH"&amp;$E$1,"")&amp;"_Quote"</f>
        <v>GBP38x50F_SYNTH1Y_Quote</v>
      </c>
      <c r="H40" s="47" t="str">
        <f t="shared" si="2"/>
        <v>GBP_YC1YRH_38x50F</v>
      </c>
      <c r="I40" s="47" t="str">
        <f>_xll.qlFraRateHelper(H40,G40,B40,E40,Permanent,Trigger,ObjectOverwrite)</f>
        <v>GBP_YC1YRH_38x50F#0000</v>
      </c>
      <c r="J40" s="75" t="str">
        <f>_xll.ohRangeRetrieveError(I40)</f>
        <v/>
      </c>
      <c r="K40" s="16"/>
    </row>
    <row r="41" spans="1:11" x14ac:dyDescent="0.2">
      <c r="A41" s="1"/>
      <c r="B41" s="47" t="str">
        <f t="shared" si="3"/>
        <v>39M</v>
      </c>
      <c r="C41" s="52">
        <v>39</v>
      </c>
      <c r="D41" s="50" t="str">
        <f t="shared" si="4"/>
        <v>x51F</v>
      </c>
      <c r="E41" s="47" t="str">
        <f t="shared" si="0"/>
        <v>GbpLibor1Y</v>
      </c>
      <c r="F41" s="69" t="b">
        <v>1</v>
      </c>
      <c r="G41" s="47" t="str">
        <f>Currency&amp;C41&amp;D41&amp;IF(F41,"_SYNTH"&amp;$E$1,"")&amp;"_Quote"</f>
        <v>GBP39x51F_SYNTH1Y_Quote</v>
      </c>
      <c r="H41" s="47" t="str">
        <f t="shared" si="2"/>
        <v>GBP_YC1YRH_39x51F</v>
      </c>
      <c r="I41" s="47" t="str">
        <f>_xll.qlFraRateHelper(H41,G41,B41,E41,Permanent,Trigger,ObjectOverwrite)</f>
        <v>GBP_YC1YRH_39x51F#0000</v>
      </c>
      <c r="J41" s="75" t="str">
        <f>_xll.ohRangeRetrieveError(I41)</f>
        <v/>
      </c>
      <c r="K41" s="16"/>
    </row>
    <row r="42" spans="1:11" x14ac:dyDescent="0.2">
      <c r="A42" s="1"/>
      <c r="B42" s="47" t="str">
        <f t="shared" si="3"/>
        <v>40M</v>
      </c>
      <c r="C42" s="52">
        <v>40</v>
      </c>
      <c r="D42" s="50" t="str">
        <f t="shared" si="4"/>
        <v>x52F</v>
      </c>
      <c r="E42" s="47" t="str">
        <f t="shared" si="0"/>
        <v>GbpLibor1Y</v>
      </c>
      <c r="F42" s="69" t="b">
        <v>1</v>
      </c>
      <c r="G42" s="47" t="str">
        <f>Currency&amp;C42&amp;D42&amp;IF(F42,"_SYNTH"&amp;$E$1,"")&amp;"_Quote"</f>
        <v>GBP40x52F_SYNTH1Y_Quote</v>
      </c>
      <c r="H42" s="47" t="str">
        <f t="shared" si="2"/>
        <v>GBP_YC1YRH_40x52F</v>
      </c>
      <c r="I42" s="47" t="str">
        <f>_xll.qlFraRateHelper(H42,G42,B42,E42,Permanent,Trigger,ObjectOverwrite)</f>
        <v>GBP_YC1YRH_40x52F#0000</v>
      </c>
      <c r="J42" s="75" t="str">
        <f>_xll.ohRangeRetrieveError(I42)</f>
        <v/>
      </c>
      <c r="K42" s="16"/>
    </row>
    <row r="43" spans="1:11" x14ac:dyDescent="0.2">
      <c r="A43" s="1"/>
      <c r="B43" s="47" t="str">
        <f t="shared" si="3"/>
        <v>41M</v>
      </c>
      <c r="C43" s="52">
        <v>41</v>
      </c>
      <c r="D43" s="50" t="str">
        <f t="shared" si="4"/>
        <v>x53F</v>
      </c>
      <c r="E43" s="47" t="str">
        <f t="shared" si="0"/>
        <v>GbpLibor1Y</v>
      </c>
      <c r="F43" s="69" t="b">
        <v>1</v>
      </c>
      <c r="G43" s="47" t="str">
        <f t="shared" si="5"/>
        <v>GBP41x53F_SYNTH1Y_Quote</v>
      </c>
      <c r="H43" s="47" t="str">
        <f t="shared" si="2"/>
        <v>GBP_YC1YRH_41x53F</v>
      </c>
      <c r="I43" s="47" t="str">
        <f>_xll.qlFraRateHelper(H43,G43,B43,E43,Permanent,Trigger,ObjectOverwrite)</f>
        <v>GBP_YC1YRH_41x53F#0000</v>
      </c>
      <c r="J43" s="75" t="str">
        <f>_xll.ohRangeRetrieveError(I43)</f>
        <v/>
      </c>
      <c r="K43" s="16"/>
    </row>
    <row r="44" spans="1:11" x14ac:dyDescent="0.2">
      <c r="A44" s="1"/>
      <c r="B44" s="47" t="str">
        <f t="shared" si="3"/>
        <v>42M</v>
      </c>
      <c r="C44" s="52">
        <v>42</v>
      </c>
      <c r="D44" s="50" t="str">
        <f t="shared" si="4"/>
        <v>x54F</v>
      </c>
      <c r="E44" s="47" t="str">
        <f t="shared" si="0"/>
        <v>GbpLibor1Y</v>
      </c>
      <c r="F44" s="69" t="b">
        <v>1</v>
      </c>
      <c r="G44" s="47" t="str">
        <f t="shared" ref="G44:G49" si="6">Currency&amp;C44&amp;D44&amp;IF(F44,"_SYNTH"&amp;$E$1,"")&amp;"_Quote"</f>
        <v>GBP42x54F_SYNTH1Y_Quote</v>
      </c>
      <c r="H44" s="47" t="str">
        <f t="shared" si="2"/>
        <v>GBP_YC1YRH_42x54F</v>
      </c>
      <c r="I44" s="47" t="str">
        <f>_xll.qlFraRateHelper(H44,G44,B44,E44,Permanent,Trigger,ObjectOverwrite)</f>
        <v>GBP_YC1YRH_42x54F#0000</v>
      </c>
      <c r="J44" s="75" t="str">
        <f>_xll.ohRangeRetrieveError(I44)</f>
        <v/>
      </c>
      <c r="K44" s="16"/>
    </row>
    <row r="45" spans="1:11" x14ac:dyDescent="0.2">
      <c r="A45" s="1"/>
      <c r="B45" s="47" t="str">
        <f t="shared" si="3"/>
        <v>43M</v>
      </c>
      <c r="C45" s="52">
        <v>43</v>
      </c>
      <c r="D45" s="50" t="str">
        <f t="shared" si="4"/>
        <v>x55F</v>
      </c>
      <c r="E45" s="47" t="str">
        <f t="shared" si="0"/>
        <v>GbpLibor1Y</v>
      </c>
      <c r="F45" s="69" t="b">
        <v>1</v>
      </c>
      <c r="G45" s="47" t="str">
        <f t="shared" si="6"/>
        <v>GBP43x55F_SYNTH1Y_Quote</v>
      </c>
      <c r="H45" s="47" t="str">
        <f t="shared" si="2"/>
        <v>GBP_YC1YRH_43x55F</v>
      </c>
      <c r="I45" s="47" t="str">
        <f>_xll.qlFraRateHelper(H45,G45,B45,E45,Permanent,Trigger,ObjectOverwrite)</f>
        <v>GBP_YC1YRH_43x55F#0000</v>
      </c>
      <c r="J45" s="75" t="str">
        <f>_xll.ohRangeRetrieveError(I45)</f>
        <v/>
      </c>
      <c r="K45" s="16"/>
    </row>
    <row r="46" spans="1:11" x14ac:dyDescent="0.2">
      <c r="A46" s="1"/>
      <c r="B46" s="47" t="str">
        <f t="shared" si="3"/>
        <v>44M</v>
      </c>
      <c r="C46" s="52">
        <v>44</v>
      </c>
      <c r="D46" s="50" t="str">
        <f t="shared" si="4"/>
        <v>x56F</v>
      </c>
      <c r="E46" s="47" t="str">
        <f t="shared" si="0"/>
        <v>GbpLibor1Y</v>
      </c>
      <c r="F46" s="69" t="b">
        <v>1</v>
      </c>
      <c r="G46" s="47" t="str">
        <f t="shared" si="6"/>
        <v>GBP44x56F_SYNTH1Y_Quote</v>
      </c>
      <c r="H46" s="47" t="str">
        <f t="shared" si="2"/>
        <v>GBP_YC1YRH_44x56F</v>
      </c>
      <c r="I46" s="47" t="str">
        <f>_xll.qlFraRateHelper(H46,G46,B46,E46,Permanent,Trigger,ObjectOverwrite)</f>
        <v>GBP_YC1YRH_44x56F#0000</v>
      </c>
      <c r="J46" s="75" t="str">
        <f>_xll.ohRangeRetrieveError(I46)</f>
        <v/>
      </c>
      <c r="K46" s="16"/>
    </row>
    <row r="47" spans="1:11" x14ac:dyDescent="0.2">
      <c r="A47" s="1"/>
      <c r="B47" s="47" t="str">
        <f t="shared" si="3"/>
        <v>45M</v>
      </c>
      <c r="C47" s="52">
        <v>45</v>
      </c>
      <c r="D47" s="50" t="str">
        <f t="shared" si="4"/>
        <v>x57F</v>
      </c>
      <c r="E47" s="47" t="str">
        <f t="shared" si="0"/>
        <v>GbpLibor1Y</v>
      </c>
      <c r="F47" s="69" t="b">
        <v>1</v>
      </c>
      <c r="G47" s="47" t="str">
        <f t="shared" si="6"/>
        <v>GBP45x57F_SYNTH1Y_Quote</v>
      </c>
      <c r="H47" s="47" t="str">
        <f t="shared" si="2"/>
        <v>GBP_YC1YRH_45x57F</v>
      </c>
      <c r="I47" s="47" t="str">
        <f>_xll.qlFraRateHelper(H47,G47,B47,E47,Permanent,Trigger,ObjectOverwrite)</f>
        <v>GBP_YC1YRH_45x57F#0000</v>
      </c>
      <c r="J47" s="75" t="str">
        <f>_xll.ohRangeRetrieveError(I47)</f>
        <v/>
      </c>
      <c r="K47" s="16"/>
    </row>
    <row r="48" spans="1:11" x14ac:dyDescent="0.2">
      <c r="A48" s="1"/>
      <c r="B48" s="47" t="str">
        <f t="shared" si="3"/>
        <v>46M</v>
      </c>
      <c r="C48" s="52">
        <v>46</v>
      </c>
      <c r="D48" s="50" t="str">
        <f t="shared" si="4"/>
        <v>x58F</v>
      </c>
      <c r="E48" s="47" t="str">
        <f t="shared" si="0"/>
        <v>GbpLibor1Y</v>
      </c>
      <c r="F48" s="69" t="b">
        <v>1</v>
      </c>
      <c r="G48" s="47" t="str">
        <f t="shared" si="6"/>
        <v>GBP46x58F_SYNTH1Y_Quote</v>
      </c>
      <c r="H48" s="47" t="str">
        <f t="shared" si="2"/>
        <v>GBP_YC1YRH_46x58F</v>
      </c>
      <c r="I48" s="47" t="str">
        <f>_xll.qlFraRateHelper(H48,G48,B48,E48,Permanent,Trigger,ObjectOverwrite)</f>
        <v>GBP_YC1YRH_46x58F#0000</v>
      </c>
      <c r="J48" s="75" t="str">
        <f>_xll.ohRangeRetrieveError(I48)</f>
        <v/>
      </c>
      <c r="K48" s="16"/>
    </row>
    <row r="49" spans="1:11" x14ac:dyDescent="0.2">
      <c r="A49" s="1"/>
      <c r="B49" s="48" t="str">
        <f t="shared" si="3"/>
        <v>47M</v>
      </c>
      <c r="C49" s="53">
        <v>47</v>
      </c>
      <c r="D49" s="54" t="str">
        <f t="shared" si="4"/>
        <v>x59F</v>
      </c>
      <c r="E49" s="48" t="str">
        <f t="shared" si="0"/>
        <v>GbpLibor1Y</v>
      </c>
      <c r="F49" s="70" t="b">
        <v>1</v>
      </c>
      <c r="G49" s="48" t="str">
        <f t="shared" si="6"/>
        <v>GBP47x59F_SYNTH1Y_Quote</v>
      </c>
      <c r="H49" s="48" t="str">
        <f t="shared" si="2"/>
        <v>GBP_YC1YRH_47x59F</v>
      </c>
      <c r="I49" s="48" t="str">
        <f>_xll.qlFraRateHelper(H49,G49,B49,E49,Permanent,Trigger,ObjectOverwrite)</f>
        <v>GBP_YC1YRH_47x59F#0000</v>
      </c>
      <c r="J49" s="76" t="str">
        <f>_xll.ohRangeRetrieveError(I49)</f>
        <v/>
      </c>
      <c r="K49" s="16"/>
    </row>
    <row r="50" spans="1:11" ht="12" thickBot="1" x14ac:dyDescent="0.25">
      <c r="A50" s="2"/>
      <c r="B50" s="3"/>
      <c r="C50" s="3"/>
      <c r="D50" s="3"/>
      <c r="E50" s="3"/>
      <c r="F50" s="3"/>
      <c r="G50" s="3"/>
      <c r="H50" s="3"/>
      <c r="I50" s="7"/>
      <c r="J50" s="7"/>
      <c r="K50" s="4"/>
    </row>
    <row r="52" spans="1:11" x14ac:dyDescent="0.2">
      <c r="D52" s="36"/>
      <c r="E52" s="36"/>
      <c r="F52" s="36"/>
      <c r="I52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7"/>
  <sheetViews>
    <sheetView workbookViewId="0">
      <selection activeCell="H2" sqref="H2"/>
    </sheetView>
  </sheetViews>
  <sheetFormatPr defaultRowHeight="11.25" x14ac:dyDescent="0.2"/>
  <cols>
    <col min="1" max="1" width="3.7109375" style="36" customWidth="1"/>
    <col min="2" max="2" width="3" style="36" bestFit="1" customWidth="1"/>
    <col min="3" max="3" width="5" style="36" customWidth="1"/>
    <col min="4" max="4" width="3.5703125" style="13" bestFit="1" customWidth="1"/>
    <col min="5" max="5" width="9.28515625" style="13" bestFit="1" customWidth="1"/>
    <col min="6" max="6" width="14.7109375" style="36" bestFit="1" customWidth="1"/>
    <col min="7" max="7" width="22.85546875" style="36" bestFit="1" customWidth="1"/>
    <col min="8" max="8" width="25.140625" style="37" bestFit="1" customWidth="1"/>
    <col min="9" max="9" width="38.28515625" style="36" customWidth="1"/>
    <col min="10" max="10" width="3" style="36" customWidth="1"/>
    <col min="11" max="16384" width="9.140625" style="36"/>
  </cols>
  <sheetData>
    <row r="1" spans="1:10" x14ac:dyDescent="0.2">
      <c r="A1" s="14"/>
      <c r="B1" s="15"/>
      <c r="C1" s="15"/>
      <c r="D1" s="15">
        <v>1</v>
      </c>
      <c r="E1" s="40" t="str">
        <f>_xll.qlPeriodEquivalent(D1&amp;"M")</f>
        <v>1M</v>
      </c>
      <c r="F1" s="80" t="s">
        <v>25</v>
      </c>
      <c r="G1" s="41" t="str">
        <f>Currency&amp;"_YC"&amp;$E$1&amp;F1&amp;"RH"</f>
        <v>GBP_YC1M-MxRH</v>
      </c>
      <c r="H1" s="39"/>
      <c r="I1" s="38"/>
      <c r="J1" s="32"/>
    </row>
    <row r="2" spans="1:10" ht="23.25" customHeight="1" x14ac:dyDescent="0.2">
      <c r="A2" s="1"/>
      <c r="B2" s="33"/>
      <c r="C2" s="33"/>
      <c r="D2" s="51"/>
      <c r="E2" s="34" t="s">
        <v>1</v>
      </c>
      <c r="F2" s="34" t="s">
        <v>5</v>
      </c>
      <c r="G2" s="49" t="str">
        <f>$G$1&amp;"_FRAs.xml"</f>
        <v>GBP_YC1M-MxRH_FRAs.xml</v>
      </c>
      <c r="H2" s="35" t="e">
        <f>IF(Serialize,_xll.ohObjectSave(H3:H4,SerializationPath&amp;G2,FileOverwrite,Serialize),"---")</f>
        <v>#NUM!</v>
      </c>
      <c r="I2" s="44" t="str">
        <f ca="1">_xll.ohRangeRetrieveError(H2)</f>
        <v/>
      </c>
      <c r="J2" s="16"/>
    </row>
    <row r="3" spans="1:10" x14ac:dyDescent="0.2">
      <c r="A3" s="1"/>
      <c r="B3" s="55" t="s">
        <v>17</v>
      </c>
      <c r="C3" s="55" t="str">
        <f>"T"&amp;D1</f>
        <v>T1</v>
      </c>
      <c r="D3" s="56" t="s">
        <v>16</v>
      </c>
      <c r="E3" s="57" t="str">
        <f>PROPER(Currency)&amp;FamilyName&amp;$E$1</f>
        <v>GbpLibor1M</v>
      </c>
      <c r="F3" s="57" t="str">
        <f>Currency&amp;C3&amp;D3&amp;"_Quote"</f>
        <v>GBPT1F1_Quote</v>
      </c>
      <c r="G3" s="57" t="str">
        <f>$G$1&amp;"_"&amp;$C3&amp;$D3</f>
        <v>GBP_YC1M-MxRH_T1F1</v>
      </c>
      <c r="H3" s="57" t="str">
        <f>_xll.qlFraRateHelper(G3,F3,B3,E3,Permanent,Trigger,ObjectOverwrite)</f>
        <v>GBP_YC1M-MxRH_T1F1#0000</v>
      </c>
      <c r="I3" s="60" t="str">
        <f>_xll.ohRangeRetrieveError(H3)</f>
        <v/>
      </c>
      <c r="J3" s="16"/>
    </row>
    <row r="4" spans="1:10" x14ac:dyDescent="0.2">
      <c r="A4" s="1"/>
      <c r="B4" s="53" t="s">
        <v>18</v>
      </c>
      <c r="C4" s="53" t="str">
        <f>"TOM"&amp;D1</f>
        <v>TOM1</v>
      </c>
      <c r="D4" s="54" t="s">
        <v>16</v>
      </c>
      <c r="E4" s="48" t="str">
        <f>PROPER(Currency)&amp;FamilyName&amp;$E$1</f>
        <v>GbpLibor1M</v>
      </c>
      <c r="F4" s="48" t="str">
        <f>Currency&amp;C4&amp;D4&amp;"_Quote"</f>
        <v>GBPTOM1F1_Quote</v>
      </c>
      <c r="G4" s="48" t="str">
        <f>$G$1&amp;"_"&amp;$C4&amp;$D4</f>
        <v>GBP_YC1M-MxRH_TOM1F1</v>
      </c>
      <c r="H4" s="48" t="str">
        <f>_xll.qlFraRateHelper(G4,F4,B4,E4,Permanent,Trigger,ObjectOverwrite)</f>
        <v>GBP_YC1M-MxRH_TOM1F1#0000</v>
      </c>
      <c r="I4" s="73" t="str">
        <f>_xll.ohRangeRetrieveError(H4)</f>
        <v/>
      </c>
      <c r="J4" s="16"/>
    </row>
    <row r="5" spans="1:10" ht="12" thickBot="1" x14ac:dyDescent="0.25">
      <c r="A5" s="2"/>
      <c r="B5" s="3"/>
      <c r="C5" s="3"/>
      <c r="D5" s="3"/>
      <c r="E5" s="3"/>
      <c r="F5" s="3"/>
      <c r="G5" s="3"/>
      <c r="H5" s="7"/>
      <c r="I5" s="7"/>
      <c r="J5" s="4"/>
    </row>
    <row r="7" spans="1:10" x14ac:dyDescent="0.2">
      <c r="D7" s="36"/>
      <c r="E7" s="36"/>
      <c r="H7" s="36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2013-11-05T17:30:25Z</dcterms:modified>
</cp:coreProperties>
</file>