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240" windowHeight="16440"/>
  </bookViews>
  <sheets>
    <sheet name="General Settings" sheetId="1" r:id="rId1"/>
    <sheet name="Object Creation" sheetId="2" r:id="rId2"/>
  </sheets>
  <definedNames>
    <definedName name="BondType">'Object Creation'!$D$3</definedName>
    <definedName name="FileName">'Object Creation'!$D$5</definedName>
    <definedName name="FileOverwrite" localSheetId="1">'General Settings'!$D$9</definedName>
    <definedName name="FileOverwrite">'General Settings'!$D$9</definedName>
    <definedName name="ObjectOverwrite" localSheetId="1">'General Settings'!$D$6</definedName>
    <definedName name="ObjectOverwrite">'General Settings'!$D$6</definedName>
    <definedName name="Permanent" localSheetId="1">'General Settings'!$D$5</definedName>
    <definedName name="Permanent">'General Settings'!$D$5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Creation'!$D$4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V13" i="2" l="1"/>
  <c r="W13" i="2"/>
  <c r="V12" i="2"/>
  <c r="W12" i="2"/>
  <c r="V11" i="2"/>
  <c r="W11" i="2"/>
  <c r="V10" i="2"/>
  <c r="W10" i="2"/>
  <c r="V9" i="2"/>
  <c r="W9" i="2"/>
  <c r="D5" i="2"/>
  <c r="B1" i="1"/>
  <c r="H13" i="2"/>
  <c r="F12" i="2"/>
  <c r="H10" i="2"/>
  <c r="H9" i="2"/>
  <c r="F13" i="2"/>
  <c r="H11" i="2"/>
  <c r="G12" i="2"/>
  <c r="F11" i="2"/>
  <c r="G11" i="2"/>
  <c r="F9" i="2"/>
  <c r="G9" i="2" s="1"/>
  <c r="F10" i="2"/>
  <c r="G10" i="2" s="1"/>
  <c r="I10" i="2" s="1"/>
  <c r="G13" i="2"/>
  <c r="H12" i="2"/>
  <c r="J10" i="2"/>
  <c r="I13" i="2"/>
  <c r="I11" i="2"/>
  <c r="I12" i="2"/>
  <c r="J11" i="2"/>
  <c r="J13" i="2"/>
  <c r="J12" i="2"/>
  <c r="E12" i="2" l="1"/>
  <c r="E11" i="2"/>
  <c r="E13" i="2"/>
  <c r="E10" i="2"/>
  <c r="I9" i="2"/>
  <c r="J9" i="2"/>
  <c r="E9" i="2"/>
  <c r="D6" i="2"/>
  <c r="E6" i="2" s="1"/>
</calcChain>
</file>

<file path=xl/sharedStrings.xml><?xml version="1.0" encoding="utf-8"?>
<sst xmlns="http://schemas.openxmlformats.org/spreadsheetml/2006/main" count="95" uniqueCount="66">
  <si>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</si>
  <si>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</si>
  <si>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</si>
  <si>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</si>
  <si>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</si>
  <si>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</si>
  <si>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</si>
  <si>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</si>
  <si>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</si>
  <si>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6M</t>
  </si>
  <si>
    <t>BondType</t>
  </si>
  <si>
    <t>FixedRateBond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</si>
  <si>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</si>
  <si>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</si>
  <si>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</si>
  <si>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</si>
  <si>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</si>
  <si>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</si>
  <si>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</si>
  <si>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Actual/Actual (ISMA)</t>
  </si>
  <si>
    <t>DE0001135275</t>
  </si>
  <si>
    <t>TARGET</t>
  </si>
  <si>
    <t>IT0006527060</t>
  </si>
  <si>
    <t>IT0003836662</t>
  </si>
  <si>
    <t>Next to Last Date</t>
  </si>
  <si>
    <t>Description</t>
  </si>
  <si>
    <t>Face Amount</t>
  </si>
  <si>
    <t>Interest Accrual Date</t>
  </si>
  <si>
    <t>IT0006526609</t>
  </si>
  <si>
    <t>Tenor</t>
  </si>
  <si>
    <t>Termination Adjustment</t>
  </si>
  <si>
    <t>EOM</t>
  </si>
  <si>
    <t>First Date</t>
  </si>
  <si>
    <t>IT0001271003</t>
  </si>
  <si>
    <t>Payment BDC</t>
  </si>
  <si>
    <t>DayCounter</t>
  </si>
  <si>
    <t>SettlementDays</t>
  </si>
  <si>
    <t>Saved Objects</t>
  </si>
  <si>
    <t>30/360 (Bond Basis)</t>
  </si>
  <si>
    <t>DBR 4 01/04/37</t>
  </si>
  <si>
    <t>IBRD 5 02/05/19</t>
  </si>
  <si>
    <t>VICEN 2.55 04/08/10</t>
  </si>
  <si>
    <t>missing prospectus with full des</t>
  </si>
  <si>
    <t>Notes</t>
  </si>
  <si>
    <t>2.45%,2.55%,2.65%,2.75%,2.85%</t>
  </si>
  <si>
    <t>10.5%,5%,5%,5%,5%,5%,5%,5%,5%,5%,0%</t>
  </si>
  <si>
    <t>EIB5 01/22/29</t>
  </si>
  <si>
    <t>Schedule</t>
  </si>
  <si>
    <t>1Y</t>
  </si>
  <si>
    <t>NO</t>
  </si>
  <si>
    <t>ISPIM 5 11/04/18</t>
  </si>
  <si>
    <t>9.5%,5.5%,5%,5%,5%,5%,5%,5%,5%,0%</t>
  </si>
  <si>
    <t>ITL</t>
  </si>
  <si>
    <t>step down to zero cpn on Nov 2007 review redemption value</t>
  </si>
  <si>
    <t>FileName</t>
  </si>
  <si>
    <t>FixedRateLeg</t>
  </si>
  <si>
    <t>Redemption CashFlow</t>
  </si>
  <si>
    <t>MultiPhaseLeg</t>
  </si>
  <si>
    <t>Bond</t>
  </si>
  <si>
    <t>Error Message</t>
  </si>
  <si>
    <t>Coupons</t>
  </si>
  <si>
    <t>Validated</t>
  </si>
  <si>
    <t>Actual/Actual (ISDA)</t>
  </si>
  <si>
    <t>Backward</t>
  </si>
  <si>
    <t>Date Generation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</si>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</sst>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£&quot;#,##0;[Red]\-&quot;£&quot;#,##0"/>
    <numFmt numFmtId="165" formatCode="0.00000"/>
    <numFmt numFmtId="166" formatCode="0.0000%"/>
    <numFmt numFmtId="167" formatCode="ddd\,\ dd\-mmm\-yyyy"/>
    <numFmt numFmtId="168" formatCode="#,##0.0;#,##0.0"/>
    <numFmt numFmtId="169" formatCode="ddd\,\ d\-mmm\-yyyy\,\ hh:mm:ss"/>
    <numFmt numFmtId="170" formatCode="General_)"/>
    <numFmt numFmtId="171" formatCode="ddd\,\ d\-mmm\-yyyy"/>
  </numFmts>
  <fonts count="16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  <font>
      <sz val="8"/>
      <color indexed="10"/>
      <name val="Arial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name val="Courier New"/>
      <family val="3"/>
    </font>
  </fonts>
  <fills count="14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47"/>
      </patternFill>
    </fill>
    <fill>
      <patternFill patternType="gray0625">
        <fgColor indexed="9"/>
        <bgColor indexed="42"/>
      </patternFill>
    </fill>
    <fill>
      <patternFill patternType="gray0625">
        <fgColor indexed="47"/>
        <bgColor indexed="4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2" fillId="0" borderId="0"/>
    <xf numFmtId="170" fontId="7" fillId="0" borderId="0"/>
    <xf numFmtId="168" fontId="3" fillId="2" borderId="0">
      <alignment horizontal="center" vertical="center"/>
    </xf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64">
    <xf numFmtId="0" fontId="0" fillId="0" borderId="0" xfId="0"/>
    <xf numFmtId="0" fontId="2" fillId="3" borderId="0" xfId="3" applyFill="1"/>
    <xf numFmtId="0" fontId="1" fillId="3" borderId="0" xfId="3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9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9" fontId="4" fillId="5" borderId="4" xfId="0" quotePrefix="1" applyNumberFormat="1" applyFont="1" applyFill="1" applyBorder="1" applyAlignment="1" applyProtection="1">
      <alignment horizontal="left"/>
    </xf>
    <xf numFmtId="169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9" fillId="3" borderId="3" xfId="0" applyNumberFormat="1" applyFont="1" applyFill="1" applyBorder="1"/>
    <xf numFmtId="0" fontId="9" fillId="5" borderId="4" xfId="0" applyNumberFormat="1" applyFont="1" applyFill="1" applyBorder="1" applyAlignment="1" applyProtection="1">
      <alignment horizontal="center"/>
    </xf>
    <xf numFmtId="0" fontId="8" fillId="0" borderId="4" xfId="0" applyNumberFormat="1" applyFont="1" applyFill="1" applyBorder="1" applyAlignment="1" applyProtection="1">
      <alignment horizontal="center"/>
    </xf>
    <xf numFmtId="0" fontId="8" fillId="6" borderId="4" xfId="0" applyNumberFormat="1" applyFont="1" applyFill="1" applyBorder="1" applyAlignment="1" applyProtection="1">
      <alignment horizontal="left"/>
    </xf>
    <xf numFmtId="0" fontId="8" fillId="7" borderId="3" xfId="0" applyFont="1" applyFill="1" applyBorder="1" applyAlignment="1">
      <alignment horizontal="left"/>
    </xf>
    <xf numFmtId="0" fontId="8" fillId="0" borderId="3" xfId="0" applyNumberFormat="1" applyFont="1" applyFill="1" applyBorder="1" applyAlignment="1" applyProtection="1">
      <alignment horizontal="center"/>
    </xf>
    <xf numFmtId="0" fontId="2" fillId="3" borderId="8" xfId="3" applyFont="1" applyFill="1" applyBorder="1"/>
    <xf numFmtId="0" fontId="9" fillId="5" borderId="3" xfId="0" applyNumberFormat="1" applyFont="1" applyFill="1" applyBorder="1" applyAlignment="1" applyProtection="1">
      <alignment horizontal="left"/>
    </xf>
    <xf numFmtId="0" fontId="8" fillId="4" borderId="3" xfId="3" applyFont="1" applyFill="1" applyBorder="1"/>
    <xf numFmtId="0" fontId="11" fillId="4" borderId="3" xfId="0" applyFont="1" applyFill="1" applyBorder="1"/>
    <xf numFmtId="0" fontId="8" fillId="4" borderId="0" xfId="0" applyNumberFormat="1" applyFont="1" applyFill="1" applyBorder="1" applyAlignment="1" applyProtection="1">
      <alignment horizontal="center"/>
    </xf>
    <xf numFmtId="0" fontId="4" fillId="8" borderId="0" xfId="0" applyNumberFormat="1" applyFont="1" applyFill="1" applyBorder="1" applyAlignment="1" applyProtection="1"/>
    <xf numFmtId="0" fontId="9" fillId="9" borderId="0" xfId="0" applyNumberFormat="1" applyFont="1" applyFill="1" applyBorder="1" applyAlignment="1" applyProtection="1"/>
    <xf numFmtId="2" fontId="9" fillId="9" borderId="0" xfId="0" applyNumberFormat="1" applyFont="1" applyFill="1" applyBorder="1" applyAlignment="1" applyProtection="1"/>
    <xf numFmtId="167" fontId="2" fillId="10" borderId="0" xfId="0" applyNumberFormat="1" applyFont="1" applyFill="1" applyBorder="1" applyAlignment="1">
      <alignment horizontal="left"/>
    </xf>
    <xf numFmtId="167" fontId="2" fillId="10" borderId="0" xfId="0" applyNumberFormat="1" applyFont="1" applyFill="1" applyBorder="1" applyAlignment="1">
      <alignment horizontal="right"/>
    </xf>
    <xf numFmtId="0" fontId="2" fillId="10" borderId="0" xfId="0" applyFont="1" applyFill="1" applyBorder="1" applyAlignment="1">
      <alignment horizontal="right"/>
    </xf>
    <xf numFmtId="166" fontId="2" fillId="9" borderId="0" xfId="0" applyNumberFormat="1" applyFont="1" applyFill="1" applyBorder="1" applyAlignment="1">
      <alignment horizontal="right"/>
    </xf>
    <xf numFmtId="171" fontId="9" fillId="9" borderId="0" xfId="0" applyNumberFormat="1" applyFont="1" applyFill="1" applyBorder="1" applyAlignment="1" applyProtection="1"/>
    <xf numFmtId="0" fontId="9" fillId="4" borderId="1" xfId="3" applyFont="1" applyFill="1" applyBorder="1"/>
    <xf numFmtId="0" fontId="12" fillId="4" borderId="3" xfId="3" applyFont="1" applyFill="1" applyBorder="1" applyAlignment="1">
      <alignment horizontal="right"/>
    </xf>
    <xf numFmtId="0" fontId="10" fillId="4" borderId="3" xfId="3" applyFont="1" applyFill="1" applyBorder="1"/>
    <xf numFmtId="0" fontId="2" fillId="3" borderId="0" xfId="3" applyFont="1" applyFill="1"/>
    <xf numFmtId="0" fontId="13" fillId="4" borderId="9" xfId="3" applyFont="1" applyFill="1" applyBorder="1"/>
    <xf numFmtId="0" fontId="14" fillId="4" borderId="10" xfId="3" applyFont="1" applyFill="1" applyBorder="1"/>
    <xf numFmtId="0" fontId="2" fillId="4" borderId="10" xfId="3" applyFont="1" applyFill="1" applyBorder="1"/>
    <xf numFmtId="0" fontId="2" fillId="4" borderId="11" xfId="3" applyFont="1" applyFill="1" applyBorder="1"/>
    <xf numFmtId="0" fontId="13" fillId="4" borderId="1" xfId="3" applyFont="1" applyFill="1" applyBorder="1"/>
    <xf numFmtId="0" fontId="2" fillId="4" borderId="0" xfId="3" applyFont="1" applyFill="1" applyBorder="1"/>
    <xf numFmtId="0" fontId="2" fillId="4" borderId="2" xfId="3" applyFont="1" applyFill="1" applyBorder="1"/>
    <xf numFmtId="0" fontId="2" fillId="4" borderId="3" xfId="3" applyFont="1" applyFill="1" applyBorder="1"/>
    <xf numFmtId="0" fontId="2" fillId="3" borderId="0" xfId="0" applyFont="1" applyFill="1"/>
    <xf numFmtId="0" fontId="2" fillId="3" borderId="0" xfId="0" applyNumberFormat="1" applyFont="1" applyFill="1"/>
    <xf numFmtId="0" fontId="15" fillId="3" borderId="3" xfId="3" applyFont="1" applyFill="1" applyBorder="1"/>
    <xf numFmtId="0" fontId="15" fillId="0" borderId="3" xfId="0" applyFont="1" applyBorder="1" applyAlignment="1"/>
    <xf numFmtId="0" fontId="15" fillId="0" borderId="4" xfId="0" applyFont="1" applyBorder="1" applyAlignment="1"/>
    <xf numFmtId="0" fontId="15" fillId="5" borderId="3" xfId="0" applyNumberFormat="1" applyFont="1" applyFill="1" applyBorder="1" applyAlignment="1" applyProtection="1"/>
    <xf numFmtId="0" fontId="15" fillId="5" borderId="4" xfId="0" applyNumberFormat="1" applyFont="1" applyFill="1" applyBorder="1" applyAlignment="1" applyProtection="1"/>
    <xf numFmtId="0" fontId="15" fillId="11" borderId="3" xfId="0" applyNumberFormat="1" applyFont="1" applyFill="1" applyBorder="1" applyAlignment="1" applyProtection="1">
      <alignment horizontal="left"/>
    </xf>
    <xf numFmtId="2" fontId="15" fillId="11" borderId="3" xfId="0" applyNumberFormat="1" applyFont="1" applyFill="1" applyBorder="1" applyAlignment="1" applyProtection="1">
      <alignment horizontal="right"/>
    </xf>
    <xf numFmtId="167" fontId="15" fillId="12" borderId="3" xfId="0" applyNumberFormat="1" applyFont="1" applyFill="1" applyBorder="1" applyAlignment="1">
      <alignment horizontal="right"/>
    </xf>
    <xf numFmtId="0" fontId="15" fillId="12" borderId="3" xfId="0" applyFont="1" applyFill="1" applyBorder="1" applyAlignment="1">
      <alignment horizontal="right"/>
    </xf>
    <xf numFmtId="166" fontId="15" fillId="11" borderId="3" xfId="0" applyNumberFormat="1" applyFont="1" applyFill="1" applyBorder="1" applyAlignment="1">
      <alignment horizontal="right"/>
    </xf>
    <xf numFmtId="165" fontId="15" fillId="11" borderId="3" xfId="0" applyNumberFormat="1" applyFont="1" applyFill="1" applyBorder="1" applyAlignment="1" applyProtection="1"/>
    <xf numFmtId="171" fontId="15" fillId="11" borderId="3" xfId="0" applyNumberFormat="1" applyFont="1" applyFill="1" applyBorder="1" applyAlignment="1" applyProtection="1"/>
    <xf numFmtId="0" fontId="5" fillId="13" borderId="12" xfId="3" applyFont="1" applyFill="1" applyBorder="1" applyAlignment="1">
      <alignment horizontal="center"/>
    </xf>
    <xf numFmtId="0" fontId="5" fillId="13" borderId="13" xfId="3" applyFont="1" applyFill="1" applyBorder="1" applyAlignment="1">
      <alignment horizontal="center"/>
    </xf>
    <xf numFmtId="0" fontId="5" fillId="13" borderId="14" xfId="3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" customWidth="1"/>
    <col min="2" max="2" width="4.28515625" style="1" customWidth="1"/>
    <col min="3" max="3" width="15.5703125" style="1" bestFit="1" customWidth="1"/>
    <col min="4" max="4" width="74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61" t="s">
        <v>0</v>
      </c>
      <c r="C2" s="62"/>
      <c r="D2" s="62"/>
      <c r="E2" s="63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3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">
        <v>65</v>
      </c>
      <c r="E8" s="10"/>
    </row>
    <row r="9" spans="1:5" s="4" customFormat="1" ht="12.75" x14ac:dyDescent="0.2">
      <c r="A9" s="3"/>
      <c r="B9" s="5"/>
      <c r="C9" s="8" t="s">
        <v>6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D17"/>
  <sheetViews>
    <sheetView workbookViewId="0">
      <selection activeCell="D6" sqref="D6"/>
    </sheetView>
  </sheetViews>
  <sheetFormatPr defaultRowHeight="11.25" x14ac:dyDescent="0.2"/>
  <cols>
    <col min="1" max="1" width="3.140625" style="47" customWidth="1"/>
    <col min="2" max="2" width="9.140625" style="47"/>
    <col min="3" max="3" width="13.140625" style="47" bestFit="1" customWidth="1"/>
    <col min="4" max="4" width="20.28515625" style="47" bestFit="1" customWidth="1"/>
    <col min="5" max="5" width="62" style="47" customWidth="1"/>
    <col min="6" max="9" width="22.42578125" style="47" bestFit="1" customWidth="1"/>
    <col min="10" max="10" width="18.28515625" style="47" bestFit="1" customWidth="1"/>
    <col min="11" max="11" width="8.28515625" style="47" bestFit="1" customWidth="1"/>
    <col min="12" max="12" width="11.42578125" style="47" bestFit="1" customWidth="1"/>
    <col min="13" max="13" width="11.28515625" style="47" bestFit="1" customWidth="1"/>
    <col min="14" max="14" width="17.7109375" style="47" bestFit="1" customWidth="1"/>
    <col min="15" max="15" width="17.28515625" style="47" bestFit="1" customWidth="1"/>
    <col min="16" max="16" width="5.7109375" style="47" bestFit="1" customWidth="1"/>
    <col min="17" max="17" width="8" style="47" bestFit="1" customWidth="1"/>
    <col min="18" max="18" width="10" style="47" bestFit="1" customWidth="1"/>
    <col min="19" max="19" width="20.5703125" style="47" bestFit="1" customWidth="1"/>
    <col min="20" max="20" width="13.7109375" style="47" bestFit="1" customWidth="1"/>
    <col min="21" max="21" width="5.7109375" style="47" bestFit="1" customWidth="1"/>
    <col min="22" max="22" width="8.42578125" style="47" bestFit="1" customWidth="1"/>
    <col min="23" max="23" width="17.28515625" style="47" bestFit="1" customWidth="1"/>
    <col min="24" max="24" width="55.5703125" style="47" bestFit="1" customWidth="1"/>
    <col min="25" max="25" width="21.42578125" style="47" bestFit="1" customWidth="1"/>
    <col min="26" max="26" width="10.5703125" style="47" bestFit="1" customWidth="1"/>
    <col min="27" max="27" width="17.28515625" style="47" bestFit="1" customWidth="1"/>
    <col min="28" max="28" width="46.85546875" style="47" hidden="1" customWidth="1"/>
    <col min="29" max="29" width="8.28515625" style="47" bestFit="1" customWidth="1"/>
    <col min="30" max="30" width="12.42578125" style="47" customWidth="1"/>
    <col min="31" max="16384" width="9.140625" style="47"/>
  </cols>
  <sheetData>
    <row r="1" spans="2:30" s="38" customFormat="1" ht="12" thickBot="1" x14ac:dyDescent="0.25"/>
    <row r="2" spans="2:30" s="38" customFormat="1" x14ac:dyDescent="0.2">
      <c r="B2" s="39"/>
      <c r="C2" s="40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2"/>
    </row>
    <row r="3" spans="2:30" s="38" customFormat="1" x14ac:dyDescent="0.2">
      <c r="B3" s="43"/>
      <c r="C3" s="16" t="s">
        <v>10</v>
      </c>
      <c r="D3" s="17" t="s">
        <v>11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5"/>
    </row>
    <row r="4" spans="2:30" s="38" customFormat="1" x14ac:dyDescent="0.2">
      <c r="B4" s="43"/>
      <c r="C4" s="16" t="s">
        <v>36</v>
      </c>
      <c r="D4" s="17">
        <v>3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5"/>
    </row>
    <row r="5" spans="2:30" s="38" customFormat="1" x14ac:dyDescent="0.2">
      <c r="B5" s="43"/>
      <c r="C5" s="22" t="s">
        <v>54</v>
      </c>
      <c r="D5" s="17" t="str">
        <f>"EUR_"&amp;BondType&amp;".xml"</f>
        <v>EUR_FixedRateBond.xml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5"/>
    </row>
    <row r="6" spans="2:30" s="38" customFormat="1" x14ac:dyDescent="0.2">
      <c r="B6" s="43"/>
      <c r="C6" s="21" t="s">
        <v>37</v>
      </c>
      <c r="D6" s="17">
        <f>IF(Serialize,_xll.ohObjectSave(F9:J13,SerializationPath&amp;FileName,FileOverwrite,Serialize),"---")</f>
        <v>25</v>
      </c>
      <c r="E6" s="23" t="str">
        <f>_xll.ohRangeRetrieveError(D6)</f>
        <v/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5"/>
    </row>
    <row r="7" spans="2:30" s="38" customFormat="1" x14ac:dyDescent="0.2"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5"/>
    </row>
    <row r="8" spans="2:30" s="38" customFormat="1" x14ac:dyDescent="0.2">
      <c r="B8" s="43"/>
      <c r="C8" s="44"/>
      <c r="D8" s="21" t="s">
        <v>25</v>
      </c>
      <c r="E8" s="18" t="s">
        <v>59</v>
      </c>
      <c r="F8" s="18" t="s">
        <v>47</v>
      </c>
      <c r="G8" s="18" t="s">
        <v>55</v>
      </c>
      <c r="H8" s="18" t="s">
        <v>56</v>
      </c>
      <c r="I8" s="18" t="s">
        <v>57</v>
      </c>
      <c r="J8" s="21" t="s">
        <v>58</v>
      </c>
      <c r="K8" s="19" t="s">
        <v>7</v>
      </c>
      <c r="L8" s="19" t="s">
        <v>34</v>
      </c>
      <c r="M8" s="19" t="s">
        <v>26</v>
      </c>
      <c r="N8" s="20" t="s">
        <v>27</v>
      </c>
      <c r="O8" s="20" t="s">
        <v>12</v>
      </c>
      <c r="P8" s="20" t="s">
        <v>29</v>
      </c>
      <c r="Q8" s="20" t="s">
        <v>14</v>
      </c>
      <c r="R8" s="20" t="s">
        <v>15</v>
      </c>
      <c r="S8" s="20" t="s">
        <v>30</v>
      </c>
      <c r="T8" s="20" t="s">
        <v>64</v>
      </c>
      <c r="U8" s="20" t="s">
        <v>31</v>
      </c>
      <c r="V8" s="20" t="s">
        <v>32</v>
      </c>
      <c r="W8" s="20" t="s">
        <v>24</v>
      </c>
      <c r="X8" s="19" t="s">
        <v>60</v>
      </c>
      <c r="Y8" s="19" t="s">
        <v>35</v>
      </c>
      <c r="Z8" s="19" t="s">
        <v>16</v>
      </c>
      <c r="AA8" s="19" t="s">
        <v>13</v>
      </c>
      <c r="AB8" s="24" t="s">
        <v>43</v>
      </c>
      <c r="AC8" s="24" t="s">
        <v>61</v>
      </c>
      <c r="AD8" s="45"/>
    </row>
    <row r="9" spans="2:30" s="38" customFormat="1" x14ac:dyDescent="0.2">
      <c r="B9" s="43"/>
      <c r="C9" s="49" t="s">
        <v>20</v>
      </c>
      <c r="D9" s="50" t="s">
        <v>39</v>
      </c>
      <c r="E9" s="51" t="str">
        <f>IF(ISERROR(F9),_xll.ohRangeRetrieveError(F9),IF(ISERROR(G9),_xll.ohRangeRetrieveError(G9),IF(ISERROR(H9),_xll.ohRangeRetrieveError(H9),IF(ISERROR(I9),_xll.ohRangeRetrieveError(I9),IF(ISERROR(J9),_xll.ohRangeRetrieveError(J9),"---")))))</f>
        <v>---</v>
      </c>
      <c r="F9" s="52" t="str">
        <f>_xll.qlSchedule($C9&amp;"_Sch",$N9,$O9,$P9,$Q9,$R9,$S9,$T9,$U9,$V9,$W9,Permanent,Trigger,ObjectOverwrite)</f>
        <v>DE0001135275_Sch#0001</v>
      </c>
      <c r="G9" s="52" t="str">
        <f>_xll.qlFixedRateLeg($C9&amp;"_Cpn",$L9,$M9,$F9,$X9,$Y9,Permanent,,ObjectOverwrite)</f>
        <v>DE0001135275_Cpn#0001</v>
      </c>
      <c r="H9" s="52" t="str">
        <f>_xll.qlLeg($C9&amp;"_Red",$Z9,_xll.qlCalendarAdjust($Q9,$O9,$L9,Trigger),,Permanent,,ObjectOverwrite)</f>
        <v>DE0001135275_Red#0001</v>
      </c>
      <c r="I9" s="52" t="str">
        <f>_xll.qlMultiPhaseLeg($C9&amp;"_Leg",$G9:$H9,,Permanent,,ObjectOverwrite)</f>
        <v>DE0001135275_Leg#0001</v>
      </c>
      <c r="J9" s="53" t="str">
        <f>_xll.qlBond($C9,$D9,$K9,SettlementDays,$Q9,$M9,$O9,$AA9,$I9,Permanent,,ObjectOverwrite)</f>
        <v>DE0001135275#0001</v>
      </c>
      <c r="K9" s="54" t="s">
        <v>8</v>
      </c>
      <c r="L9" s="54" t="s">
        <v>17</v>
      </c>
      <c r="M9" s="55">
        <v>100</v>
      </c>
      <c r="N9" s="56">
        <v>38356</v>
      </c>
      <c r="O9" s="56">
        <v>50044</v>
      </c>
      <c r="P9" s="56" t="s">
        <v>48</v>
      </c>
      <c r="Q9" s="56" t="s">
        <v>21</v>
      </c>
      <c r="R9" s="56" t="s">
        <v>18</v>
      </c>
      <c r="S9" s="56" t="s">
        <v>18</v>
      </c>
      <c r="T9" s="57" t="s">
        <v>63</v>
      </c>
      <c r="U9" s="57" t="b">
        <v>0</v>
      </c>
      <c r="V9" s="56" t="e">
        <f>NA()</f>
        <v>#N/A</v>
      </c>
      <c r="W9" s="56" t="e">
        <f>NA()</f>
        <v>#N/A</v>
      </c>
      <c r="X9" s="58">
        <v>0.04</v>
      </c>
      <c r="Y9" s="58" t="s">
        <v>62</v>
      </c>
      <c r="Z9" s="59">
        <v>100</v>
      </c>
      <c r="AA9" s="60">
        <v>38356</v>
      </c>
      <c r="AB9" s="46"/>
      <c r="AC9" s="24"/>
      <c r="AD9" s="7"/>
    </row>
    <row r="10" spans="2:30" s="38" customFormat="1" x14ac:dyDescent="0.2">
      <c r="B10" s="43"/>
      <c r="C10" s="49" t="s">
        <v>22</v>
      </c>
      <c r="D10" s="50" t="s">
        <v>40</v>
      </c>
      <c r="E10" s="51" t="str">
        <f>IF(ISERROR(F10),_xll.ohRangeRetrieveError(F10),IF(ISERROR(G10),_xll.ohRangeRetrieveError(G10),IF(ISERROR(H10),_xll.ohRangeRetrieveError(H10),IF(ISERROR(I10),_xll.ohRangeRetrieveError(I10),IF(ISERROR(J10),_xll.ohRangeRetrieveError(J10),"---")))))</f>
        <v>---</v>
      </c>
      <c r="F10" s="52" t="str">
        <f>_xll.qlSchedule($C10&amp;"_Sch",$N10,$O10,$P10,$Q10,$R10,$S10,$T10,$U10,$V10,$W10,Permanent,Trigger,ObjectOverwrite)</f>
        <v>IT0006527060_Sch#0001</v>
      </c>
      <c r="G10" s="52" t="str">
        <f>_xll.qlFixedRateLeg($C10&amp;"_Cpn",$L10,$M10,$F10,$X10,$Y10,Permanent,,ObjectOverwrite)</f>
        <v>IT0006527060_Cpn#0001</v>
      </c>
      <c r="H10" s="52" t="str">
        <f>_xll.qlLeg($C10&amp;"_Red",$Z10,_xll.qlCalendarAdjust($Q10,$O10,$L10,Trigger),,Permanent,,ObjectOverwrite)</f>
        <v>IT0006527060_Red#0001</v>
      </c>
      <c r="I10" s="52" t="str">
        <f>_xll.qlMultiPhaseLeg($C10&amp;"_Leg",$G10:$H10,,Permanent,,ObjectOverwrite)</f>
        <v>IT0006527060_Leg#0001</v>
      </c>
      <c r="J10" s="53" t="str">
        <f>_xll.qlBond($C10,$D10,$K10,SettlementDays,$Q10,$M10,$O10,$AA10,$I10,Permanent,,ObjectOverwrite)</f>
        <v>IT0006527060#0001</v>
      </c>
      <c r="K10" s="54" t="s">
        <v>8</v>
      </c>
      <c r="L10" s="54" t="s">
        <v>17</v>
      </c>
      <c r="M10" s="55">
        <v>100</v>
      </c>
      <c r="N10" s="56">
        <v>38388</v>
      </c>
      <c r="O10" s="56">
        <v>43501</v>
      </c>
      <c r="P10" s="56" t="s">
        <v>48</v>
      </c>
      <c r="Q10" s="56" t="s">
        <v>21</v>
      </c>
      <c r="R10" s="56" t="s">
        <v>18</v>
      </c>
      <c r="S10" s="56" t="s">
        <v>18</v>
      </c>
      <c r="T10" s="57" t="s">
        <v>63</v>
      </c>
      <c r="U10" s="57" t="b">
        <v>0</v>
      </c>
      <c r="V10" s="56" t="e">
        <f>NA()</f>
        <v>#N/A</v>
      </c>
      <c r="W10" s="56" t="e">
        <f>NA()</f>
        <v>#N/A</v>
      </c>
      <c r="X10" s="58">
        <v>0.05</v>
      </c>
      <c r="Y10" s="58" t="s">
        <v>38</v>
      </c>
      <c r="Z10" s="59">
        <v>100</v>
      </c>
      <c r="AA10" s="60">
        <v>38388</v>
      </c>
      <c r="AB10" s="46"/>
      <c r="AC10" s="24"/>
      <c r="AD10" s="7"/>
    </row>
    <row r="11" spans="2:30" s="38" customFormat="1" x14ac:dyDescent="0.2">
      <c r="B11" s="43"/>
      <c r="C11" s="49" t="s">
        <v>23</v>
      </c>
      <c r="D11" s="50" t="s">
        <v>41</v>
      </c>
      <c r="E11" s="50" t="str">
        <f>IF(ISERROR(F11),_xll.ohRangeRetrieveError(F11),IF(ISERROR(G11),_xll.ohRangeRetrieveError(G11),IF(ISERROR(H11),_xll.ohRangeRetrieveError(H11),IF(ISERROR(I11),_xll.ohRangeRetrieveError(I11),IF(ISERROR(J11),_xll.ohRangeRetrieveError(J11),"---")))))</f>
        <v>---</v>
      </c>
      <c r="F11" s="52" t="str">
        <f>_xll.qlSchedule($C11&amp;"_Sch",$N11,$O11,$P11,$Q11,$R11,$S11,$T11,$U11,$V11,$W11,Permanent,Trigger,ObjectOverwrite)</f>
        <v>IT0003836662_Sch#0001</v>
      </c>
      <c r="G11" s="52" t="str">
        <f>_xll.qlFixedRateLeg($C11&amp;"_Cpn",$L11,$M11,$F11,$X11,$Y11,Permanent,,ObjectOverwrite)</f>
        <v>IT0003836662_Cpn#0001</v>
      </c>
      <c r="H11" s="52" t="str">
        <f>_xll.qlLeg($C11&amp;"_Red",$Z11,_xll.qlCalendarAdjust($Q11,$O11,$L11,Trigger),,Permanent,,ObjectOverwrite)</f>
        <v>IT0003836662_Red#0001</v>
      </c>
      <c r="I11" s="52" t="str">
        <f>_xll.qlMultiPhaseLeg($C11&amp;"_Leg",$G11:$H11,,Permanent,,ObjectOverwrite)</f>
        <v>IT0003836662_Leg#0001</v>
      </c>
      <c r="J11" s="53" t="str">
        <f>_xll.qlBond($C11,$D11,$K11,SettlementDays,$Q11,$M11,$O11,$AA11,$I11,Permanent,,ObjectOverwrite)</f>
        <v>IT0003836662#0001</v>
      </c>
      <c r="K11" s="54" t="s">
        <v>8</v>
      </c>
      <c r="L11" s="54" t="s">
        <v>17</v>
      </c>
      <c r="M11" s="55">
        <v>100</v>
      </c>
      <c r="N11" s="56">
        <v>38450</v>
      </c>
      <c r="O11" s="56">
        <v>40276</v>
      </c>
      <c r="P11" s="56" t="s">
        <v>9</v>
      </c>
      <c r="Q11" s="56" t="s">
        <v>21</v>
      </c>
      <c r="R11" s="56" t="s">
        <v>18</v>
      </c>
      <c r="S11" s="56" t="s">
        <v>18</v>
      </c>
      <c r="T11" s="57" t="s">
        <v>63</v>
      </c>
      <c r="U11" s="57" t="b">
        <v>0</v>
      </c>
      <c r="V11" s="56" t="e">
        <f>NA()</f>
        <v>#N/A</v>
      </c>
      <c r="W11" s="56" t="e">
        <f>NA()</f>
        <v>#N/A</v>
      </c>
      <c r="X11" s="58" t="s">
        <v>44</v>
      </c>
      <c r="Y11" s="58" t="s">
        <v>19</v>
      </c>
      <c r="Z11" s="59">
        <v>100</v>
      </c>
      <c r="AA11" s="60">
        <v>38450</v>
      </c>
      <c r="AB11" s="46"/>
      <c r="AC11" s="24"/>
      <c r="AD11" s="7"/>
    </row>
    <row r="12" spans="2:30" s="38" customFormat="1" x14ac:dyDescent="0.2">
      <c r="B12" s="43"/>
      <c r="C12" s="49" t="s">
        <v>28</v>
      </c>
      <c r="D12" s="50" t="s">
        <v>46</v>
      </c>
      <c r="E12" s="50" t="str">
        <f>IF(ISERROR(F12),_xll.ohRangeRetrieveError(F12),IF(ISERROR(G12),_xll.ohRangeRetrieveError(G12),IF(ISERROR(H12),_xll.ohRangeRetrieveError(H12),IF(ISERROR(I12),_xll.ohRangeRetrieveError(I12),IF(ISERROR(J12),_xll.ohRangeRetrieveError(J12),"---")))))</f>
        <v>---</v>
      </c>
      <c r="F12" s="52" t="str">
        <f>_xll.qlSchedule($C12&amp;"_Sch",$N12,$O12,$P12,$Q12,$R12,$S12,$T12,$U12,$V12,$W12,Permanent,Trigger,ObjectOverwrite)</f>
        <v>IT0006526609_Sch#0001</v>
      </c>
      <c r="G12" s="52" t="str">
        <f>_xll.qlFixedRateLeg($C12&amp;"_Cpn",$L12,$M12,$F12,$X12,$Y12,Permanent,,ObjectOverwrite)</f>
        <v>IT0006526609_Cpn#0001</v>
      </c>
      <c r="H12" s="52" t="str">
        <f>_xll.qlLeg($C12&amp;"_Red",$Z12,_xll.qlCalendarAdjust($Q12,$O12,$L12,Trigger),,Permanent,,ObjectOverwrite)</f>
        <v>IT0006526609_Red#0001</v>
      </c>
      <c r="I12" s="52" t="str">
        <f>_xll.qlMultiPhaseLeg($C12&amp;"_Leg",$G12:$H12,,Permanent,,ObjectOverwrite)</f>
        <v>IT0006526609_Leg#0001</v>
      </c>
      <c r="J12" s="53" t="str">
        <f>_xll.qlBond($C12,$D12,$K12,SettlementDays,$Q12,$M12,$O12,$AA12,$I12,Permanent,,ObjectOverwrite)</f>
        <v>IT0006526609#0001</v>
      </c>
      <c r="K12" s="54" t="s">
        <v>8</v>
      </c>
      <c r="L12" s="54" t="s">
        <v>17</v>
      </c>
      <c r="M12" s="55">
        <v>100</v>
      </c>
      <c r="N12" s="56">
        <v>36182</v>
      </c>
      <c r="O12" s="56">
        <v>47140</v>
      </c>
      <c r="P12" s="56" t="s">
        <v>48</v>
      </c>
      <c r="Q12" s="56" t="s">
        <v>21</v>
      </c>
      <c r="R12" s="56" t="s">
        <v>18</v>
      </c>
      <c r="S12" s="56" t="s">
        <v>18</v>
      </c>
      <c r="T12" s="57" t="s">
        <v>63</v>
      </c>
      <c r="U12" s="57" t="b">
        <v>0</v>
      </c>
      <c r="V12" s="56" t="e">
        <f>NA()</f>
        <v>#N/A</v>
      </c>
      <c r="W12" s="56" t="e">
        <f>NA()</f>
        <v>#N/A</v>
      </c>
      <c r="X12" s="58" t="s">
        <v>45</v>
      </c>
      <c r="Y12" s="58" t="s">
        <v>38</v>
      </c>
      <c r="Z12" s="59">
        <v>220</v>
      </c>
      <c r="AA12" s="60">
        <v>36147</v>
      </c>
      <c r="AB12" s="25" t="s">
        <v>42</v>
      </c>
      <c r="AC12" s="24"/>
      <c r="AD12" s="7"/>
    </row>
    <row r="13" spans="2:30" s="38" customFormat="1" x14ac:dyDescent="0.2">
      <c r="B13" s="35"/>
      <c r="C13" s="49" t="s">
        <v>33</v>
      </c>
      <c r="D13" s="50" t="s">
        <v>50</v>
      </c>
      <c r="E13" s="50" t="str">
        <f>IF(ISERROR(F13),_xll.ohRangeRetrieveError(F13),IF(ISERROR(G13),_xll.ohRangeRetrieveError(G13),IF(ISERROR(H13),_xll.ohRangeRetrieveError(H13),IF(ISERROR(I13),_xll.ohRangeRetrieveError(I13),IF(ISERROR(J13),_xll.ohRangeRetrieveError(J13),"---")))))</f>
        <v>---</v>
      </c>
      <c r="F13" s="52" t="str">
        <f>_xll.qlSchedule($C13&amp;"_Sch",$N13,$O13,$P13,$Q13,$R13,$S13,$T13,$U13,$V13,$W13,Permanent,Trigger,ObjectOverwrite)</f>
        <v>IT0001271003_Sch#0001</v>
      </c>
      <c r="G13" s="52" t="str">
        <f>_xll.qlFixedRateLeg($C13&amp;"_Cpn",$L13,$M13,$F13,$X13,$Y13,Permanent,,ObjectOverwrite)</f>
        <v>IT0001271003_Cpn#0001</v>
      </c>
      <c r="H13" s="52" t="str">
        <f>_xll.qlLeg($C13&amp;"_Red",$Z13,_xll.qlCalendarAdjust($Q13,$O13,$L13,Trigger),,Permanent,,ObjectOverwrite)</f>
        <v>IT0001271003_Red#0001</v>
      </c>
      <c r="I13" s="52" t="str">
        <f>_xll.qlMultiPhaseLeg($C13&amp;"_Leg",$G13:$H13,,Permanent,,ObjectOverwrite)</f>
        <v>IT0001271003_Leg#0001</v>
      </c>
      <c r="J13" s="53" t="str">
        <f>_xll.qlBond($C13,$D13,$K13,SettlementDays,$Q13,$M13,$O13,$AA13,$I13,Permanent,,ObjectOverwrite)</f>
        <v>IT0001271003#0001</v>
      </c>
      <c r="K13" s="54" t="s">
        <v>52</v>
      </c>
      <c r="L13" s="54" t="s">
        <v>17</v>
      </c>
      <c r="M13" s="55">
        <v>100</v>
      </c>
      <c r="N13" s="56">
        <v>36103</v>
      </c>
      <c r="O13" s="56">
        <v>43408</v>
      </c>
      <c r="P13" s="56" t="s">
        <v>48</v>
      </c>
      <c r="Q13" s="56" t="s">
        <v>21</v>
      </c>
      <c r="R13" s="56" t="s">
        <v>18</v>
      </c>
      <c r="S13" s="56" t="s">
        <v>18</v>
      </c>
      <c r="T13" s="57" t="s">
        <v>63</v>
      </c>
      <c r="U13" s="57" t="b">
        <v>0</v>
      </c>
      <c r="V13" s="56" t="e">
        <f>NA()</f>
        <v>#N/A</v>
      </c>
      <c r="W13" s="56" t="e">
        <f>NA()</f>
        <v>#N/A</v>
      </c>
      <c r="X13" s="58" t="s">
        <v>51</v>
      </c>
      <c r="Y13" s="58" t="s">
        <v>38</v>
      </c>
      <c r="Z13" s="59">
        <v>155</v>
      </c>
      <c r="AA13" s="60">
        <v>36103</v>
      </c>
      <c r="AB13" s="37" t="s">
        <v>53</v>
      </c>
      <c r="AC13" s="36" t="s">
        <v>49</v>
      </c>
      <c r="AD13" s="7"/>
    </row>
    <row r="14" spans="2:30" s="38" customFormat="1" x14ac:dyDescent="0.2">
      <c r="B14" s="43"/>
      <c r="C14" s="44"/>
      <c r="D14" s="26"/>
      <c r="E14" s="26"/>
      <c r="F14" s="27"/>
      <c r="G14" s="27"/>
      <c r="H14" s="27"/>
      <c r="I14" s="27"/>
      <c r="J14" s="27"/>
      <c r="K14" s="27"/>
      <c r="L14" s="28"/>
      <c r="M14" s="29"/>
      <c r="N14" s="30"/>
      <c r="O14" s="31"/>
      <c r="P14" s="31"/>
      <c r="Q14" s="31"/>
      <c r="R14" s="31"/>
      <c r="S14" s="31"/>
      <c r="T14" s="32"/>
      <c r="U14" s="32"/>
      <c r="V14" s="31"/>
      <c r="W14" s="31"/>
      <c r="X14" s="33"/>
      <c r="Y14" s="33"/>
      <c r="Z14" s="29"/>
      <c r="AA14" s="34"/>
      <c r="AB14" s="34"/>
      <c r="AC14" s="34"/>
      <c r="AD14" s="7"/>
    </row>
    <row r="15" spans="2:30" s="38" customFormat="1" ht="12" thickBot="1" x14ac:dyDescent="0.25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5"/>
    </row>
    <row r="16" spans="2:30" s="38" customFormat="1" x14ac:dyDescent="0.2"/>
    <row r="17" spans="14:14" x14ac:dyDescent="0.2">
      <c r="N17" s="48"/>
    </row>
  </sheetData>
  <phoneticPr fontId="2" type="noConversion"/>
  <dataValidations count="6">
    <dataValidation type="list" allowBlank="1" showInputMessage="1" showErrorMessage="1" sqref="K9:K12">
      <formula1>"EUR,USD,GBP,JPY,CHF"</formula1>
    </dataValidation>
    <dataValidation type="list" allowBlank="1" showInputMessage="1" showErrorMessage="1" sqref="Q9:Q13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L9:L13 R9:S13">
      <formula1>"Following,Modified Following,Preceding,Modified Preceding,Unadjusted"</formula1>
    </dataValidation>
    <dataValidation type="list" allowBlank="1" showInputMessage="1" showErrorMessage="1" sqref="Y9:Y12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K13">
      <formula1>"ITL,DEM,FRF,BEF,LUF,NLG,ATS,ESP,PTE,IEP,GRD,FIM"</formula1>
    </dataValidation>
    <dataValidation type="list" allowBlank="1" showInputMessage="1" showErrorMessage="1" sqref="T9:T13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General Settings</vt:lpstr>
      <vt:lpstr>Object Creation</vt:lpstr>
      <vt:lpstr>BondType</vt:lpstr>
      <vt:lpstr>FileName</vt:lpstr>
      <vt:lpstr>'Object Creation'!FileOverwrite</vt:lpstr>
      <vt:lpstr>FileOverwrite</vt:lpstr>
      <vt:lpstr>'Object Creation'!ObjectOverwrite</vt:lpstr>
      <vt:lpstr>ObjectOverwrite</vt:lpstr>
      <vt:lpstr>'Object Creation'!Permanent</vt:lpstr>
      <vt:lpstr>Permanent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erik</cp:lastModifiedBy>
  <dcterms:created xsi:type="dcterms:W3CDTF">2007-09-05T07:33:28Z</dcterms:created>
  <dcterms:modified xsi:type="dcterms:W3CDTF">2013-11-05T17:32:30Z</dcterms:modified>
</cp:coreProperties>
</file>