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Y6" i="69" l="1" a="1"/>
  <c r="Y6" i="67" a="1"/>
  <c r="Y6" i="66" a="1"/>
  <c r="X7" i="22" a="1"/>
  <c r="W6" i="16" a="1"/>
  <c r="R6" i="15" a="1"/>
  <c r="R6" i="15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N6" i="15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T22" i="22"/>
  <c r="X22" i="22" s="1"/>
  <c r="T23" i="22"/>
  <c r="X23" i="22" s="1"/>
  <c r="T24" i="22"/>
  <c r="X24" i="22" s="1"/>
  <c r="T25" i="22"/>
  <c r="X25" i="22" s="1"/>
  <c r="T26" i="22"/>
  <c r="X26" i="22" s="1"/>
  <c r="T27" i="22"/>
  <c r="X27" i="22" s="1"/>
  <c r="T28" i="22"/>
  <c r="X28" i="22" s="1"/>
  <c r="T29" i="22"/>
  <c r="X29" i="22" s="1"/>
  <c r="T30" i="22"/>
  <c r="X30" i="22" s="1"/>
  <c r="T31" i="22"/>
  <c r="X31" i="22" s="1"/>
  <c r="T32" i="22"/>
  <c r="X32" i="22" s="1"/>
  <c r="T33" i="22"/>
  <c r="X33" i="22" s="1"/>
  <c r="T34" i="22"/>
  <c r="X34" i="22" s="1"/>
  <c r="T35" i="22"/>
  <c r="X35" i="22" s="1"/>
  <c r="T36" i="22"/>
  <c r="X36" i="22" s="1"/>
  <c r="T37" i="22"/>
  <c r="X37" i="22" s="1"/>
  <c r="T38" i="22"/>
  <c r="X38" i="22" s="1"/>
  <c r="T39" i="22"/>
  <c r="X39" i="22" s="1"/>
  <c r="T40" i="22"/>
  <c r="X40" i="22" s="1"/>
  <c r="T41" i="22"/>
  <c r="X41" i="22" s="1"/>
  <c r="T42" i="22"/>
  <c r="X42" i="22" s="1"/>
  <c r="T43" i="22"/>
  <c r="X43" i="22" s="1"/>
  <c r="T44" i="22"/>
  <c r="X44" i="22" s="1"/>
  <c r="T45" i="22"/>
  <c r="X45" i="22" s="1"/>
  <c r="T46" i="22"/>
  <c r="X46" i="22" s="1"/>
  <c r="T47" i="22"/>
  <c r="X47" i="22" s="1"/>
  <c r="T48" i="22"/>
  <c r="X48" i="22" s="1"/>
  <c r="T49" i="22"/>
  <c r="X49" i="22" s="1"/>
  <c r="T50" i="22"/>
  <c r="X50" i="22" s="1"/>
  <c r="T51" i="22"/>
  <c r="X51" i="22" s="1"/>
  <c r="T52" i="22"/>
  <c r="X52" i="22" s="1"/>
  <c r="T53" i="22"/>
  <c r="X53" i="22" s="1"/>
  <c r="T54" i="22"/>
  <c r="X54" i="22" s="1"/>
  <c r="T55" i="22"/>
  <c r="X55" i="22" s="1"/>
  <c r="T56" i="22"/>
  <c r="X56" i="22" s="1"/>
  <c r="T57" i="22"/>
  <c r="X57" i="22" s="1"/>
  <c r="T58" i="22"/>
  <c r="X58" i="22" s="1"/>
  <c r="T59" i="22"/>
  <c r="X59" i="22" s="1"/>
  <c r="T60" i="22"/>
  <c r="X60" i="22" s="1"/>
  <c r="T61" i="22"/>
  <c r="X61" i="22" s="1"/>
  <c r="T7" i="22"/>
  <c r="X7" i="22" s="1"/>
  <c r="N11" i="15"/>
  <c r="N19" i="15"/>
  <c r="N12" i="15"/>
  <c r="N20" i="15"/>
  <c r="N14" i="15"/>
  <c r="N22" i="15"/>
  <c r="N13" i="15"/>
  <c r="N21" i="15"/>
  <c r="N23" i="15"/>
  <c r="N7" i="15"/>
  <c r="N8" i="15"/>
  <c r="N16" i="15"/>
  <c r="N9" i="15"/>
  <c r="N17" i="15"/>
  <c r="N10" i="15"/>
  <c r="N18" i="15"/>
  <c r="N15" i="15"/>
  <c r="R15" i="15" l="1"/>
  <c r="R18" i="15"/>
  <c r="R10" i="15"/>
  <c r="R17" i="15"/>
  <c r="R9" i="15"/>
  <c r="R16" i="15"/>
  <c r="R8" i="15"/>
  <c r="R7" i="15"/>
  <c r="R23" i="15"/>
  <c r="R21" i="15"/>
  <c r="R13" i="15"/>
  <c r="R22" i="15"/>
  <c r="R14" i="15"/>
  <c r="R20" i="15"/>
  <c r="R12" i="15"/>
  <c r="R19" i="15"/>
  <c r="R11" i="15"/>
  <c r="O22" i="22" a="1"/>
  <c r="O22" i="22" s="1"/>
  <c r="N22" i="22"/>
  <c r="E22" i="22"/>
  <c r="F22" i="22"/>
  <c r="G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U14" i="69"/>
  <c r="U20" i="69"/>
  <c r="U12" i="69"/>
  <c r="U16" i="69"/>
  <c r="U33" i="69"/>
  <c r="U50" i="69"/>
  <c r="U57" i="69"/>
  <c r="U6" i="69"/>
  <c r="U44" i="69"/>
  <c r="U8" i="69"/>
  <c r="U54" i="69"/>
  <c r="U42" i="69"/>
  <c r="U34" i="69"/>
  <c r="U45" i="69"/>
  <c r="U43" i="69"/>
  <c r="U26" i="69"/>
  <c r="U7" i="69"/>
  <c r="U40" i="69"/>
  <c r="U56" i="69"/>
  <c r="U17" i="69"/>
  <c r="U13" i="69"/>
  <c r="U39" i="69"/>
  <c r="U24" i="69"/>
  <c r="U37" i="69"/>
  <c r="U10" i="69"/>
  <c r="U32" i="69"/>
  <c r="U22" i="69"/>
  <c r="U25" i="69"/>
  <c r="U59" i="69"/>
  <c r="U19" i="69"/>
  <c r="U48" i="69"/>
  <c r="U46" i="69"/>
  <c r="U55" i="69"/>
  <c r="U28" i="69"/>
  <c r="U29" i="69"/>
  <c r="U11" i="69"/>
  <c r="U15" i="69"/>
  <c r="U23" i="69"/>
  <c r="U58" i="69"/>
  <c r="U31" i="69"/>
  <c r="U38" i="69"/>
  <c r="U51" i="69"/>
  <c r="U52" i="69"/>
  <c r="U30" i="69"/>
  <c r="U35" i="69"/>
  <c r="U36" i="69"/>
  <c r="U9" i="69"/>
  <c r="U49" i="69"/>
  <c r="U18" i="69"/>
  <c r="U41" i="69"/>
  <c r="U21" i="69"/>
  <c r="U53" i="69"/>
  <c r="U47" i="69"/>
  <c r="U27" i="69"/>
  <c r="G19" i="69"/>
  <c r="G47" i="69"/>
  <c r="G46" i="69"/>
  <c r="G51" i="69"/>
  <c r="G42" i="69"/>
  <c r="G33" i="69"/>
  <c r="G55" i="69"/>
  <c r="G39" i="69"/>
  <c r="G27" i="69"/>
  <c r="G8" i="69"/>
  <c r="G58" i="69"/>
  <c r="G22" i="69"/>
  <c r="G18" i="69"/>
  <c r="G23" i="69"/>
  <c r="G32" i="69"/>
  <c r="G57" i="69"/>
  <c r="G54" i="69"/>
  <c r="G41" i="69"/>
  <c r="G48" i="69"/>
  <c r="G24" i="69"/>
  <c r="G15" i="69"/>
  <c r="G17" i="69"/>
  <c r="G9" i="69"/>
  <c r="G21" i="69"/>
  <c r="G25" i="69"/>
  <c r="G31" i="69"/>
  <c r="G59" i="69"/>
  <c r="G52" i="69"/>
  <c r="G40" i="69"/>
  <c r="G35" i="69"/>
  <c r="G44" i="69"/>
  <c r="G12" i="69"/>
  <c r="G11" i="69"/>
  <c r="G37" i="69"/>
  <c r="G53" i="69"/>
  <c r="H53" i="69" s="1"/>
  <c r="H17" i="69"/>
  <c r="G29" i="69"/>
  <c r="G49" i="69"/>
  <c r="G36" i="69"/>
  <c r="G20" i="69"/>
  <c r="G38" i="69"/>
  <c r="G7" i="69"/>
  <c r="G6" i="69"/>
  <c r="G50" i="69"/>
  <c r="G30" i="69"/>
  <c r="G45" i="69"/>
  <c r="G10" i="69"/>
  <c r="H25" i="69"/>
  <c r="G56" i="69"/>
  <c r="G43" i="69"/>
  <c r="G14" i="69"/>
  <c r="G26" i="69"/>
  <c r="H26" i="69" s="1"/>
  <c r="G13" i="69"/>
  <c r="G28" i="69"/>
  <c r="H28" i="69" s="1"/>
  <c r="G34" i="69"/>
  <c r="G16" i="69"/>
  <c r="P5" i="69"/>
  <c r="Y27" i="69" l="1"/>
  <c r="Y47" i="69"/>
  <c r="Y53" i="69"/>
  <c r="Y21" i="69"/>
  <c r="Y41" i="69"/>
  <c r="Y18" i="69"/>
  <c r="Y49" i="69"/>
  <c r="Y9" i="69"/>
  <c r="Y36" i="69"/>
  <c r="Y35" i="69"/>
  <c r="Y30" i="69"/>
  <c r="Y52" i="69"/>
  <c r="Y51" i="69"/>
  <c r="Y38" i="69"/>
  <c r="Y31" i="69"/>
  <c r="Y58" i="69"/>
  <c r="Y23" i="69"/>
  <c r="Y15" i="69"/>
  <c r="Y11" i="69"/>
  <c r="Y29" i="69"/>
  <c r="Y28" i="69"/>
  <c r="Y55" i="69"/>
  <c r="Y46" i="69"/>
  <c r="Y48" i="69"/>
  <c r="Y19" i="69"/>
  <c r="Y59" i="69"/>
  <c r="Y25" i="69"/>
  <c r="Y22" i="69"/>
  <c r="Y32" i="69"/>
  <c r="Y10" i="69"/>
  <c r="Y37" i="69"/>
  <c r="Y24" i="69"/>
  <c r="Y39" i="69"/>
  <c r="Y13" i="69"/>
  <c r="Y17" i="69"/>
  <c r="Y56" i="69"/>
  <c r="Y40" i="69"/>
  <c r="Y7" i="69"/>
  <c r="Y26" i="69"/>
  <c r="Y43" i="69"/>
  <c r="Y45" i="69"/>
  <c r="Y34" i="69"/>
  <c r="Y42" i="69"/>
  <c r="Y54" i="69"/>
  <c r="Y8" i="69"/>
  <c r="Y44" i="69"/>
  <c r="Y6" i="69"/>
  <c r="Y57" i="69"/>
  <c r="Y50" i="69"/>
  <c r="Y33" i="69"/>
  <c r="Y16" i="69"/>
  <c r="Y12" i="69"/>
  <c r="Y20" i="69"/>
  <c r="Y14" i="69"/>
  <c r="P6" i="69" a="1"/>
  <c r="P49" i="69" s="1"/>
  <c r="H13" i="69"/>
  <c r="H35" i="69"/>
  <c r="H51" i="69"/>
  <c r="H49" i="69"/>
  <c r="H46" i="69"/>
  <c r="H8" i="69"/>
  <c r="H23" i="69"/>
  <c r="H41" i="69"/>
  <c r="H10" i="69"/>
  <c r="H14" i="69"/>
  <c r="H34" i="69"/>
  <c r="H59" i="69"/>
  <c r="H45" i="69"/>
  <c r="H40" i="69"/>
  <c r="H43" i="69"/>
  <c r="H58" i="69"/>
  <c r="H36" i="69"/>
  <c r="H7" i="69"/>
  <c r="H48" i="69"/>
  <c r="H9" i="69"/>
  <c r="H18" i="69"/>
  <c r="H22" i="69"/>
  <c r="H52" i="69"/>
  <c r="H19" i="69"/>
  <c r="H33" i="69"/>
  <c r="H15" i="69"/>
  <c r="H29" i="69"/>
  <c r="H47" i="69"/>
  <c r="H24" i="69"/>
  <c r="H20" i="69"/>
  <c r="H38" i="69"/>
  <c r="H39" i="69"/>
  <c r="H31" i="69"/>
  <c r="H37" i="69"/>
  <c r="H16" i="69"/>
  <c r="H42" i="69"/>
  <c r="H27" i="69"/>
  <c r="H11" i="69"/>
  <c r="H44" i="69"/>
  <c r="H21" i="69"/>
  <c r="H54" i="69"/>
  <c r="H57" i="69"/>
  <c r="H56" i="69"/>
  <c r="H50" i="69"/>
  <c r="H32" i="69"/>
  <c r="H6" i="69"/>
  <c r="H30" i="69"/>
  <c r="H55" i="69"/>
  <c r="H12" i="69"/>
  <c r="Z32" i="69"/>
  <c r="Z59" i="69"/>
  <c r="Z47" i="69"/>
  <c r="Z12" i="69"/>
  <c r="Z37" i="69"/>
  <c r="Z49" i="69"/>
  <c r="Z7" i="69"/>
  <c r="Z13" i="69"/>
  <c r="Z52" i="69"/>
  <c r="Z33" i="69"/>
  <c r="Z19" i="69"/>
  <c r="Z35" i="69"/>
  <c r="Z51" i="69"/>
  <c r="Z39" i="69"/>
  <c r="Z40" i="69"/>
  <c r="Z36" i="69"/>
  <c r="Z20" i="69"/>
  <c r="Z53" i="69"/>
  <c r="Z42" i="69"/>
  <c r="Z55" i="69"/>
  <c r="Z56" i="69"/>
  <c r="Z54" i="69"/>
  <c r="Z28" i="69"/>
  <c r="Z6" i="69"/>
  <c r="Z29" i="69"/>
  <c r="Z58" i="69"/>
  <c r="Z43" i="69"/>
  <c r="Z45" i="69"/>
  <c r="Z26" i="69"/>
  <c r="Z18" i="69"/>
  <c r="Z34" i="69"/>
  <c r="Z46" i="69"/>
  <c r="Z11" i="69"/>
  <c r="Z38" i="69"/>
  <c r="Z17" i="69"/>
  <c r="Z22" i="69"/>
  <c r="Z10" i="69"/>
  <c r="Z14" i="69"/>
  <c r="Z31" i="69"/>
  <c r="Z9" i="69"/>
  <c r="Z30" i="69"/>
  <c r="Z27" i="69"/>
  <c r="Z44" i="69"/>
  <c r="Z15" i="69"/>
  <c r="Z25" i="69"/>
  <c r="Z23" i="69"/>
  <c r="Z8" i="69"/>
  <c r="Z50" i="69"/>
  <c r="Z57" i="69"/>
  <c r="Z16" i="69"/>
  <c r="Z41" i="69"/>
  <c r="Z21" i="69"/>
  <c r="Z48" i="69"/>
  <c r="Z24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U43" i="67"/>
  <c r="U51" i="67"/>
  <c r="U34" i="67"/>
  <c r="U33" i="67"/>
  <c r="U10" i="67"/>
  <c r="U42" i="67"/>
  <c r="U38" i="67"/>
  <c r="U44" i="67"/>
  <c r="U18" i="67"/>
  <c r="U58" i="67"/>
  <c r="U40" i="67"/>
  <c r="U9" i="67"/>
  <c r="U50" i="67"/>
  <c r="U29" i="67"/>
  <c r="U28" i="67"/>
  <c r="U22" i="67"/>
  <c r="U37" i="67"/>
  <c r="U23" i="67"/>
  <c r="U25" i="67"/>
  <c r="U54" i="67"/>
  <c r="U6" i="67"/>
  <c r="U55" i="67"/>
  <c r="U12" i="67"/>
  <c r="U47" i="67"/>
  <c r="U24" i="67"/>
  <c r="U59" i="67"/>
  <c r="U45" i="67"/>
  <c r="U7" i="67"/>
  <c r="U20" i="67"/>
  <c r="U39" i="67"/>
  <c r="U31" i="67"/>
  <c r="U41" i="67"/>
  <c r="U53" i="67"/>
  <c r="U32" i="67"/>
  <c r="U13" i="67"/>
  <c r="U57" i="67"/>
  <c r="U36" i="67"/>
  <c r="U19" i="67"/>
  <c r="U56" i="67"/>
  <c r="U27" i="67"/>
  <c r="U35" i="67"/>
  <c r="U16" i="67"/>
  <c r="U8" i="67"/>
  <c r="U21" i="67"/>
  <c r="U15" i="67"/>
  <c r="U26" i="67"/>
  <c r="U11" i="67"/>
  <c r="U52" i="67"/>
  <c r="U49" i="67"/>
  <c r="U48" i="67"/>
  <c r="U17" i="67"/>
  <c r="U14" i="67"/>
  <c r="U30" i="67"/>
  <c r="U46" i="67"/>
  <c r="G40" i="66"/>
  <c r="G49" i="67"/>
  <c r="E6" i="15"/>
  <c r="G15" i="67"/>
  <c r="G28" i="67"/>
  <c r="G14" i="67"/>
  <c r="G13" i="67"/>
  <c r="G55" i="67"/>
  <c r="G56" i="67"/>
  <c r="G48" i="67"/>
  <c r="G21" i="66"/>
  <c r="G42" i="67"/>
  <c r="G39" i="66"/>
  <c r="G58" i="67"/>
  <c r="G33" i="66"/>
  <c r="G30" i="67"/>
  <c r="G23" i="67"/>
  <c r="G52" i="66"/>
  <c r="G32" i="67"/>
  <c r="G59" i="67"/>
  <c r="G16" i="67"/>
  <c r="G35" i="66"/>
  <c r="G8" i="67"/>
  <c r="G6" i="66"/>
  <c r="G53" i="67"/>
  <c r="G27" i="67"/>
  <c r="G41" i="67"/>
  <c r="G23" i="66"/>
  <c r="G30" i="66"/>
  <c r="G25" i="66"/>
  <c r="G16" i="66"/>
  <c r="G22" i="67"/>
  <c r="G41" i="66"/>
  <c r="G17" i="67"/>
  <c r="G26" i="67"/>
  <c r="G45" i="67"/>
  <c r="G18" i="67"/>
  <c r="G36" i="67"/>
  <c r="G26" i="66"/>
  <c r="G31" i="67"/>
  <c r="G34" i="67"/>
  <c r="G10" i="66"/>
  <c r="G59" i="66"/>
  <c r="G37" i="66"/>
  <c r="G12" i="67"/>
  <c r="G56" i="66"/>
  <c r="G8" i="66"/>
  <c r="G42" i="66"/>
  <c r="G39" i="67"/>
  <c r="G43" i="66"/>
  <c r="G43" i="67"/>
  <c r="G32" i="66"/>
  <c r="G58" i="66"/>
  <c r="G9" i="66"/>
  <c r="G57" i="67"/>
  <c r="G35" i="67"/>
  <c r="G34" i="66"/>
  <c r="G18" i="66"/>
  <c r="G53" i="66"/>
  <c r="G38" i="66"/>
  <c r="G19" i="67"/>
  <c r="G24" i="66"/>
  <c r="G36" i="66"/>
  <c r="G44" i="66"/>
  <c r="G17" i="66"/>
  <c r="G50" i="67"/>
  <c r="G22" i="66"/>
  <c r="G47" i="67"/>
  <c r="G51" i="67"/>
  <c r="G27" i="66"/>
  <c r="G55" i="66"/>
  <c r="G49" i="66"/>
  <c r="G21" i="67"/>
  <c r="G20" i="67"/>
  <c r="G7" i="67"/>
  <c r="G14" i="66"/>
  <c r="G38" i="67"/>
  <c r="G15" i="66"/>
  <c r="G50" i="66"/>
  <c r="G46" i="67"/>
  <c r="G29" i="67"/>
  <c r="G57" i="66"/>
  <c r="G7" i="66"/>
  <c r="G31" i="66"/>
  <c r="G54" i="66"/>
  <c r="G11" i="66"/>
  <c r="H11" i="66" s="1"/>
  <c r="H30" i="67"/>
  <c r="G9" i="67"/>
  <c r="G33" i="67"/>
  <c r="G10" i="67"/>
  <c r="G6" i="67"/>
  <c r="G25" i="67"/>
  <c r="H39" i="67"/>
  <c r="G28" i="66"/>
  <c r="G24" i="67"/>
  <c r="G51" i="66"/>
  <c r="G20" i="66"/>
  <c r="G37" i="67"/>
  <c r="G13" i="66"/>
  <c r="G48" i="66"/>
  <c r="G12" i="66"/>
  <c r="G44" i="67"/>
  <c r="G46" i="66"/>
  <c r="G11" i="67"/>
  <c r="G47" i="66"/>
  <c r="G19" i="66"/>
  <c r="G29" i="66"/>
  <c r="G54" i="67"/>
  <c r="G52" i="67"/>
  <c r="G45" i="66"/>
  <c r="G40" i="67"/>
  <c r="Y46" i="67" l="1"/>
  <c r="Y30" i="67"/>
  <c r="Y14" i="67"/>
  <c r="Y17" i="67"/>
  <c r="Y48" i="67"/>
  <c r="Y49" i="67"/>
  <c r="Y52" i="67"/>
  <c r="Y11" i="67"/>
  <c r="Y26" i="67"/>
  <c r="Y15" i="67"/>
  <c r="Y21" i="67"/>
  <c r="Y8" i="67"/>
  <c r="Y16" i="67"/>
  <c r="Y35" i="67"/>
  <c r="Y27" i="67"/>
  <c r="Y56" i="67"/>
  <c r="Y19" i="67"/>
  <c r="Y36" i="67"/>
  <c r="Y57" i="67"/>
  <c r="Y13" i="67"/>
  <c r="Y32" i="67"/>
  <c r="Y53" i="67"/>
  <c r="Y41" i="67"/>
  <c r="Y31" i="67"/>
  <c r="Y39" i="67"/>
  <c r="Y20" i="67"/>
  <c r="Y7" i="67"/>
  <c r="Y45" i="67"/>
  <c r="Y59" i="67"/>
  <c r="Y24" i="67"/>
  <c r="Y47" i="67"/>
  <c r="Y12" i="67"/>
  <c r="Y55" i="67"/>
  <c r="Y6" i="67"/>
  <c r="Y54" i="67"/>
  <c r="Y25" i="67"/>
  <c r="Y23" i="67"/>
  <c r="Y37" i="67"/>
  <c r="Y22" i="67"/>
  <c r="Y28" i="67"/>
  <c r="Y29" i="67"/>
  <c r="Y50" i="67"/>
  <c r="Y9" i="67"/>
  <c r="Y40" i="67"/>
  <c r="Y58" i="67"/>
  <c r="Y18" i="67"/>
  <c r="Y44" i="67"/>
  <c r="Y38" i="67"/>
  <c r="Y42" i="67"/>
  <c r="Y10" i="67"/>
  <c r="Y33" i="67"/>
  <c r="Y34" i="67"/>
  <c r="Y51" i="67"/>
  <c r="Y43" i="67"/>
  <c r="AD18" i="16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40" i="67"/>
  <c r="H59" i="66"/>
  <c r="H54" i="67"/>
  <c r="H42" i="66"/>
  <c r="H21" i="67"/>
  <c r="H29" i="67"/>
  <c r="H49" i="66"/>
  <c r="H23" i="66"/>
  <c r="H41" i="66"/>
  <c r="H41" i="67"/>
  <c r="H54" i="66"/>
  <c r="H32" i="66"/>
  <c r="H46" i="67"/>
  <c r="H48" i="67"/>
  <c r="H46" i="66"/>
  <c r="H53" i="66"/>
  <c r="H26" i="66"/>
  <c r="H58" i="67"/>
  <c r="H35" i="67"/>
  <c r="H16" i="67"/>
  <c r="H23" i="67"/>
  <c r="H53" i="67"/>
  <c r="H42" i="67"/>
  <c r="H33" i="66"/>
  <c r="H44" i="66"/>
  <c r="H21" i="66"/>
  <c r="H56" i="67"/>
  <c r="H50" i="66"/>
  <c r="H51" i="67"/>
  <c r="H17" i="66"/>
  <c r="H31" i="66"/>
  <c r="H15" i="66"/>
  <c r="H50" i="67"/>
  <c r="H29" i="66"/>
  <c r="H34" i="66"/>
  <c r="H43" i="66"/>
  <c r="H36" i="67"/>
  <c r="H47" i="66"/>
  <c r="H9" i="67"/>
  <c r="H56" i="66"/>
  <c r="H43" i="67"/>
  <c r="H32" i="67"/>
  <c r="H19" i="66"/>
  <c r="H38" i="66"/>
  <c r="H28" i="66"/>
  <c r="H57" i="67"/>
  <c r="H22" i="66"/>
  <c r="H12" i="67"/>
  <c r="H10" i="67"/>
  <c r="H58" i="66"/>
  <c r="H26" i="67"/>
  <c r="H22" i="67"/>
  <c r="H20" i="66"/>
  <c r="H48" i="66"/>
  <c r="H38" i="67"/>
  <c r="H24" i="67"/>
  <c r="H20" i="67"/>
  <c r="H49" i="67"/>
  <c r="H35" i="66"/>
  <c r="H31" i="67"/>
  <c r="H40" i="66"/>
  <c r="H6" i="67"/>
  <c r="H45" i="67"/>
  <c r="H10" i="66"/>
  <c r="H30" i="66"/>
  <c r="H25" i="67"/>
  <c r="H14" i="67"/>
  <c r="H59" i="67"/>
  <c r="H28" i="67"/>
  <c r="H55" i="67"/>
  <c r="H15" i="67"/>
  <c r="H14" i="66"/>
  <c r="H19" i="67"/>
  <c r="H45" i="66"/>
  <c r="H37" i="66"/>
  <c r="H12" i="66"/>
  <c r="H57" i="66"/>
  <c r="H13" i="67"/>
  <c r="H25" i="66"/>
  <c r="H51" i="66"/>
  <c r="H7" i="66"/>
  <c r="H8" i="66"/>
  <c r="H7" i="67"/>
  <c r="H52" i="66"/>
  <c r="H27" i="66"/>
  <c r="H16" i="66"/>
  <c r="H17" i="67"/>
  <c r="H34" i="67"/>
  <c r="H13" i="66"/>
  <c r="F6" i="15"/>
  <c r="H52" i="67"/>
  <c r="H39" i="66"/>
  <c r="H27" i="67"/>
  <c r="H47" i="67"/>
  <c r="H9" i="66"/>
  <c r="H33" i="67"/>
  <c r="H24" i="66"/>
  <c r="H11" i="67"/>
  <c r="H6" i="66"/>
  <c r="H37" i="67"/>
  <c r="H36" i="66"/>
  <c r="H44" i="67"/>
  <c r="H18" i="67"/>
  <c r="H55" i="66"/>
  <c r="H18" i="66"/>
  <c r="H8" i="67"/>
  <c r="Z33" i="67"/>
  <c r="Z47" i="67"/>
  <c r="Z23" i="67"/>
  <c r="Z29" i="67"/>
  <c r="Z57" i="67"/>
  <c r="Z42" i="67"/>
  <c r="Z18" i="67"/>
  <c r="Z14" i="67"/>
  <c r="Z13" i="67"/>
  <c r="Z30" i="67"/>
  <c r="Z35" i="67"/>
  <c r="Z20" i="67"/>
  <c r="Z34" i="67"/>
  <c r="Z24" i="67"/>
  <c r="Z51" i="67"/>
  <c r="Z32" i="67"/>
  <c r="Z53" i="67"/>
  <c r="Z6" i="67"/>
  <c r="Z25" i="67"/>
  <c r="Z48" i="67"/>
  <c r="Z17" i="67"/>
  <c r="Z52" i="67"/>
  <c r="Z50" i="67"/>
  <c r="Z41" i="67"/>
  <c r="Z12" i="67"/>
  <c r="Z8" i="67"/>
  <c r="Z44" i="67"/>
  <c r="Z55" i="67"/>
  <c r="Z39" i="67"/>
  <c r="Z49" i="67"/>
  <c r="S6" i="15"/>
  <c r="Z26" i="67"/>
  <c r="Z31" i="67"/>
  <c r="Z46" i="67"/>
  <c r="Z9" i="67"/>
  <c r="Z11" i="67"/>
  <c r="Z43" i="67"/>
  <c r="Z27" i="67"/>
  <c r="Z40" i="67"/>
  <c r="Z56" i="67"/>
  <c r="Z21" i="67"/>
  <c r="Z22" i="67"/>
  <c r="Z28" i="67"/>
  <c r="Z58" i="67"/>
  <c r="Z15" i="67"/>
  <c r="Z36" i="67"/>
  <c r="Z38" i="67"/>
  <c r="Z54" i="67"/>
  <c r="Z10" i="67"/>
  <c r="Z37" i="67"/>
  <c r="Z19" i="67"/>
  <c r="Z7" i="67"/>
  <c r="Z45" i="67"/>
  <c r="Z16" i="67"/>
  <c r="Z59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56" i="66"/>
  <c r="Z58" i="66"/>
  <c r="Z29" i="66"/>
  <c r="Z59" i="66"/>
  <c r="Z11" i="66"/>
  <c r="Z30" i="66"/>
  <c r="Z22" i="66"/>
  <c r="Z35" i="66"/>
  <c r="Z57" i="66"/>
  <c r="Z41" i="66"/>
  <c r="Z8" i="66"/>
  <c r="Z45" i="66"/>
  <c r="Z39" i="66"/>
  <c r="Z31" i="66"/>
  <c r="Z14" i="66"/>
  <c r="Z54" i="66"/>
  <c r="Z53" i="66"/>
  <c r="Z33" i="66"/>
  <c r="Z13" i="66"/>
  <c r="Z50" i="66"/>
  <c r="Z34" i="66"/>
  <c r="Z42" i="66"/>
  <c r="Z7" i="66"/>
  <c r="Z27" i="66"/>
  <c r="Z38" i="66"/>
  <c r="Z43" i="66"/>
  <c r="Z16" i="66"/>
  <c r="Z18" i="66"/>
  <c r="Z19" i="66"/>
  <c r="Z47" i="66"/>
  <c r="Z9" i="66"/>
  <c r="Z32" i="66"/>
  <c r="Z48" i="66"/>
  <c r="Z52" i="66"/>
  <c r="Z21" i="66"/>
  <c r="Z51" i="66"/>
  <c r="Z26" i="66"/>
  <c r="Z46" i="66"/>
  <c r="Z36" i="66"/>
  <c r="Z23" i="66"/>
  <c r="Z10" i="66"/>
  <c r="Z55" i="66"/>
  <c r="Z37" i="66"/>
  <c r="Z44" i="66"/>
  <c r="Z49" i="66"/>
  <c r="Z28" i="66"/>
  <c r="Z24" i="66"/>
  <c r="Z12" i="66"/>
  <c r="Z20" i="66"/>
  <c r="Z6" i="66"/>
  <c r="Z40" i="66"/>
  <c r="Z15" i="66"/>
  <c r="Z25" i="66"/>
  <c r="Z17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10" i="64"/>
  <c r="J5" i="64"/>
  <c r="J9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39" i="22"/>
  <c r="F10" i="22"/>
  <c r="F47" i="22"/>
  <c r="F57" i="22"/>
  <c r="F7" i="22"/>
  <c r="F16" i="22"/>
  <c r="F60" i="22"/>
  <c r="F32" i="22"/>
  <c r="F24" i="22"/>
  <c r="F51" i="22"/>
  <c r="F41" i="22"/>
  <c r="F38" i="22"/>
  <c r="F37" i="22"/>
  <c r="F40" i="22"/>
  <c r="F44" i="22"/>
  <c r="F42" i="22"/>
  <c r="F34" i="22"/>
  <c r="F23" i="22"/>
  <c r="F14" i="22"/>
  <c r="F31" i="22"/>
  <c r="F46" i="22"/>
  <c r="F36" i="22"/>
  <c r="F43" i="22"/>
  <c r="F45" i="22"/>
  <c r="F29" i="22"/>
  <c r="F20" i="22"/>
  <c r="F53" i="22"/>
  <c r="F19" i="22"/>
  <c r="F58" i="22"/>
  <c r="F35" i="22"/>
  <c r="F55" i="22"/>
  <c r="F54" i="22"/>
  <c r="F61" i="22"/>
  <c r="F21" i="22"/>
  <c r="F49" i="22"/>
  <c r="F52" i="22"/>
  <c r="F27" i="22"/>
  <c r="F8" i="22"/>
  <c r="F50" i="22"/>
  <c r="F17" i="22"/>
  <c r="F25" i="22"/>
  <c r="F13" i="22"/>
  <c r="F30" i="22"/>
  <c r="F33" i="22"/>
  <c r="F18" i="22"/>
  <c r="F56" i="22"/>
  <c r="F59" i="22"/>
  <c r="F12" i="22"/>
  <c r="F9" i="22"/>
  <c r="F28" i="22"/>
  <c r="F26" i="22"/>
  <c r="F48" i="22"/>
  <c r="F15" i="22"/>
  <c r="F11" i="22"/>
  <c r="E10" i="63" l="1"/>
  <c r="E11" i="63"/>
  <c r="E12" i="63"/>
  <c r="E7" i="63"/>
  <c r="G56" i="22"/>
  <c r="G50" i="22"/>
  <c r="G35" i="22"/>
  <c r="G26" i="22"/>
  <c r="G53" i="22"/>
  <c r="G15" i="22"/>
  <c r="G61" i="22"/>
  <c r="J11" i="64"/>
  <c r="G58" i="22"/>
  <c r="G46" i="22"/>
  <c r="G9" i="22"/>
  <c r="G33" i="22"/>
  <c r="G37" i="22"/>
  <c r="G23" i="22"/>
  <c r="G8" i="22"/>
  <c r="G17" i="22"/>
  <c r="G59" i="22"/>
  <c r="G40" i="22"/>
  <c r="G44" i="22"/>
  <c r="G28" i="22"/>
  <c r="G47" i="22"/>
  <c r="G43" i="22"/>
  <c r="G34" i="22"/>
  <c r="G20" i="22"/>
  <c r="G30" i="22"/>
  <c r="G13" i="22"/>
  <c r="G10" i="22"/>
  <c r="G12" i="22"/>
  <c r="G21" i="22"/>
  <c r="G14" i="22"/>
  <c r="G57" i="22"/>
  <c r="G60" i="22"/>
  <c r="G41" i="22"/>
  <c r="G31" i="22"/>
  <c r="G32" i="22"/>
  <c r="G45" i="22"/>
  <c r="G16" i="22"/>
  <c r="G54" i="22"/>
  <c r="G51" i="22"/>
  <c r="G27" i="22"/>
  <c r="G52" i="22"/>
  <c r="G49" i="22"/>
  <c r="G25" i="22"/>
  <c r="G24" i="22"/>
  <c r="G29" i="22"/>
  <c r="G48" i="22"/>
  <c r="G39" i="22"/>
  <c r="G36" i="22"/>
  <c r="G42" i="22"/>
  <c r="G38" i="22"/>
  <c r="G11" i="22"/>
  <c r="G55" i="22"/>
  <c r="G19" i="22"/>
  <c r="G18" i="22"/>
  <c r="S5" i="64" l="1"/>
  <c r="E5" i="64"/>
  <c r="K5" i="64"/>
  <c r="R5" i="64" l="1"/>
  <c r="L5" i="64"/>
  <c r="W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4" i="63"/>
  <c r="F36" i="63"/>
  <c r="F16" i="63"/>
  <c r="F26" i="63"/>
  <c r="F17" i="63"/>
  <c r="F31" i="63"/>
  <c r="F24" i="63"/>
  <c r="F10" i="63"/>
  <c r="F42" i="63"/>
  <c r="F18" i="63"/>
  <c r="F32" i="63"/>
  <c r="F9" i="63"/>
  <c r="F5" i="63"/>
  <c r="F21" i="63"/>
  <c r="F29" i="63"/>
  <c r="F41" i="63"/>
  <c r="F6" i="63"/>
  <c r="F27" i="63"/>
  <c r="F35" i="63"/>
  <c r="F23" i="63"/>
  <c r="S3" i="64"/>
  <c r="F7" i="63"/>
  <c r="F12" i="63"/>
  <c r="F20" i="63"/>
  <c r="F25" i="63"/>
  <c r="F14" i="63"/>
  <c r="F8" i="63"/>
  <c r="F33" i="63"/>
  <c r="F34" i="63"/>
  <c r="F37" i="63"/>
  <c r="F40" i="63"/>
  <c r="F11" i="63"/>
  <c r="F13" i="63"/>
  <c r="F28" i="63"/>
  <c r="F22" i="63"/>
  <c r="F19" i="63"/>
  <c r="F38" i="63"/>
  <c r="F30" i="63"/>
  <c r="F15" i="63"/>
  <c r="F39" i="63"/>
  <c r="M9" i="64"/>
  <c r="R10" i="64" l="1"/>
  <c r="R9" i="64"/>
  <c r="R7" i="64"/>
  <c r="W7" i="64"/>
  <c r="L10" i="64"/>
  <c r="L7" i="64"/>
  <c r="M7" i="64"/>
  <c r="L9" i="64"/>
  <c r="K8" i="64"/>
  <c r="W9" i="64"/>
  <c r="W10" i="64"/>
  <c r="M10" i="64"/>
  <c r="K6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X9" i="64"/>
  <c r="G5" i="63"/>
  <c r="G18" i="63"/>
  <c r="G22" i="63"/>
  <c r="G10" i="63"/>
  <c r="G32" i="63"/>
  <c r="G40" i="63"/>
  <c r="G31" i="63"/>
  <c r="G38" i="63"/>
  <c r="G34" i="63"/>
  <c r="G13" i="63"/>
  <c r="G6" i="63"/>
  <c r="G23" i="63"/>
  <c r="G8" i="63"/>
  <c r="G11" i="63"/>
  <c r="M8" i="64"/>
  <c r="G15" i="63"/>
  <c r="L6" i="64"/>
  <c r="G25" i="63"/>
  <c r="G37" i="63"/>
  <c r="F18" i="16"/>
  <c r="G36" i="63"/>
  <c r="X7" i="64"/>
  <c r="G9" i="63"/>
  <c r="G24" i="63"/>
  <c r="W8" i="64"/>
  <c r="G4" i="63"/>
  <c r="G20" i="63"/>
  <c r="G28" i="63"/>
  <c r="G30" i="63"/>
  <c r="AC18" i="16"/>
  <c r="G21" i="63"/>
  <c r="G19" i="63"/>
  <c r="G14" i="63"/>
  <c r="G42" i="63"/>
  <c r="G7" i="63"/>
  <c r="G39" i="63"/>
  <c r="G26" i="63"/>
  <c r="G17" i="63"/>
  <c r="G29" i="63"/>
  <c r="G35" i="63"/>
  <c r="G27" i="63"/>
  <c r="G16" i="63"/>
  <c r="M6" i="64"/>
  <c r="L8" i="64"/>
  <c r="G12" i="63"/>
  <c r="W6" i="64"/>
  <c r="X10" i="64"/>
  <c r="G41" i="63"/>
  <c r="G33" i="63"/>
  <c r="AE18" i="16"/>
  <c r="X18" i="16"/>
  <c r="I12" i="56" l="1"/>
  <c r="X8" i="64"/>
  <c r="G18" i="16"/>
  <c r="D8" i="56"/>
  <c r="B1" i="56"/>
  <c r="X6" i="64"/>
  <c r="K6" i="15" l="1" a="1"/>
  <c r="K21" i="15" s="1"/>
  <c r="P6" i="66" a="1"/>
  <c r="N6" i="16" a="1"/>
  <c r="N9" i="16" s="1"/>
  <c r="Y9" i="22"/>
  <c r="Y7" i="22"/>
  <c r="Y10" i="22"/>
  <c r="Y8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19" i="22"/>
  <c r="Y56" i="22"/>
  <c r="Y48" i="22"/>
  <c r="Y39" i="22"/>
  <c r="Y61" i="22"/>
  <c r="Y29" i="22"/>
  <c r="Y17" i="22"/>
  <c r="Y14" i="22"/>
  <c r="Y33" i="22"/>
  <c r="Y45" i="22"/>
  <c r="Y34" i="22"/>
  <c r="Y28" i="22"/>
  <c r="Y35" i="22"/>
  <c r="Y30" i="22"/>
  <c r="Y31" i="22"/>
  <c r="Y53" i="22"/>
  <c r="Y24" i="22"/>
  <c r="Y12" i="22"/>
  <c r="Y18" i="22"/>
  <c r="Y44" i="22"/>
  <c r="Y38" i="22"/>
  <c r="Y13" i="22"/>
  <c r="Y40" i="22"/>
  <c r="Y49" i="22"/>
  <c r="Y27" i="22"/>
  <c r="Y58" i="22"/>
  <c r="Y21" i="22"/>
  <c r="Y26" i="22"/>
  <c r="Y23" i="22"/>
  <c r="Y37" i="22"/>
  <c r="Y50" i="22"/>
  <c r="Y15" i="22"/>
  <c r="Y42" i="22"/>
  <c r="Y25" i="22"/>
  <c r="Y43" i="22"/>
  <c r="Y57" i="22"/>
  <c r="Y20" i="22"/>
  <c r="Y16" i="22"/>
  <c r="Y11" i="22"/>
  <c r="Y59" i="22"/>
  <c r="Y54" i="22"/>
  <c r="Y47" i="22"/>
  <c r="Y32" i="22"/>
  <c r="Y52" i="22"/>
  <c r="Y36" i="22"/>
  <c r="Y60" i="22"/>
  <c r="Y41" i="22"/>
  <c r="Y51" i="22"/>
  <c r="Y46" i="22"/>
  <c r="Y55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AC8" i="16"/>
  <c r="E12" i="15"/>
  <c r="F20" i="16"/>
  <c r="AC6" i="16"/>
  <c r="AC17" i="16"/>
  <c r="AC7" i="16"/>
  <c r="E20" i="15"/>
  <c r="E15" i="15"/>
  <c r="F19" i="16"/>
  <c r="E13" i="15"/>
  <c r="F6" i="16"/>
  <c r="AC19" i="16"/>
  <c r="F11" i="16"/>
  <c r="E17" i="15"/>
  <c r="F17" i="15" s="1"/>
  <c r="F15" i="16"/>
  <c r="F15" i="15"/>
  <c r="F17" i="16"/>
  <c r="E14" i="15"/>
  <c r="F14" i="15" s="1"/>
  <c r="F13" i="15"/>
  <c r="G17" i="16"/>
  <c r="E10" i="15"/>
  <c r="F10" i="15"/>
  <c r="F7" i="16"/>
  <c r="F12" i="16"/>
  <c r="G12" i="16" s="1"/>
  <c r="E7" i="15"/>
  <c r="AC15" i="16"/>
  <c r="E9" i="15"/>
  <c r="G11" i="16"/>
  <c r="G19" i="16"/>
  <c r="E23" i="15"/>
  <c r="F23" i="15"/>
  <c r="E18" i="15"/>
  <c r="AC16" i="16"/>
  <c r="F13" i="16"/>
  <c r="G13" i="16" s="1"/>
  <c r="AC13" i="16"/>
  <c r="G7" i="16"/>
  <c r="G20" i="16"/>
  <c r="F10" i="16"/>
  <c r="G10" i="16" s="1"/>
  <c r="E8" i="15"/>
  <c r="F8" i="16"/>
  <c r="G9" i="16"/>
  <c r="F14" i="16"/>
  <c r="AC14" i="16"/>
  <c r="E21" i="15"/>
  <c r="F16" i="16"/>
  <c r="E11" i="15"/>
  <c r="AC12" i="16"/>
  <c r="AC20" i="16"/>
  <c r="F20" i="15"/>
  <c r="E19" i="15"/>
  <c r="F19" i="15" s="1"/>
  <c r="AC11" i="16"/>
  <c r="F12" i="15"/>
  <c r="E16" i="15"/>
  <c r="F16" i="15" s="1"/>
  <c r="I4" i="56"/>
  <c r="AC9" i="16"/>
  <c r="F18" i="15"/>
  <c r="G15" i="16"/>
  <c r="AC10" i="16"/>
  <c r="G14" i="16"/>
  <c r="E22" i="15"/>
  <c r="F22" i="15" s="1"/>
  <c r="S7" i="15"/>
  <c r="AE19" i="16"/>
  <c r="X8" i="16"/>
  <c r="X19" i="16"/>
  <c r="AE13" i="16"/>
  <c r="S15" i="15"/>
  <c r="S11" i="15"/>
  <c r="AE8" i="16"/>
  <c r="AE11" i="16"/>
  <c r="S12" i="15"/>
  <c r="S22" i="15"/>
  <c r="X7" i="16"/>
  <c r="X13" i="16"/>
  <c r="X16" i="16"/>
  <c r="AE6" i="16"/>
  <c r="S17" i="15"/>
  <c r="S21" i="15"/>
  <c r="S16" i="15"/>
  <c r="S23" i="15"/>
  <c r="S20" i="15"/>
  <c r="S14" i="15"/>
  <c r="S10" i="15"/>
  <c r="X14" i="16"/>
  <c r="Z4" i="66"/>
  <c r="X20" i="16"/>
  <c r="AE12" i="16"/>
  <c r="S19" i="15"/>
  <c r="X6" i="16"/>
  <c r="AE20" i="16"/>
  <c r="AE7" i="16"/>
  <c r="Z4" i="69"/>
  <c r="S8" i="15"/>
  <c r="S9" i="15"/>
  <c r="AE15" i="16"/>
  <c r="AE17" i="16"/>
  <c r="S18" i="15"/>
  <c r="X12" i="16"/>
  <c r="X10" i="16"/>
  <c r="AE14" i="16"/>
  <c r="Z4" i="67"/>
  <c r="X11" i="16"/>
  <c r="AE16" i="16"/>
  <c r="AE10" i="16"/>
  <c r="X15" i="16"/>
  <c r="S13" i="15"/>
  <c r="S4" i="15" s="1"/>
  <c r="Y5" i="22"/>
  <c r="AE9" i="16"/>
  <c r="X9" i="16"/>
  <c r="X17" i="16"/>
  <c r="X4" i="16" s="1"/>
  <c r="N5" i="16"/>
  <c r="K5" i="15"/>
  <c r="O6" i="22"/>
  <c r="P5" i="66"/>
  <c r="P5" i="67"/>
  <c r="I3" i="56"/>
  <c r="F11" i="15"/>
  <c r="G16" i="16"/>
  <c r="F21" i="15"/>
  <c r="G8" i="16"/>
  <c r="F8" i="15"/>
  <c r="F9" i="15"/>
  <c r="F7" i="15"/>
  <c r="G6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<sst xmlns="http://schemas.openxmlformats.org/spreadsheetml/2006/main" count="2394" uniqueCount="189">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</sst>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15:52:28</v>
        <stp/>
        <stp>{0FE0AD45-EC15-403D-BB11-A5491B13F846}</stp>
        <tr r="P5" s="69"/>
      </tp>
      <tp t="s">
        <v>Updated at 15:57:43</v>
        <stp/>
        <stp>{D2E3642B-15D2-4619-86D5-E3A0BFBFEFD1}</stp>
        <tr r="P5" s="67"/>
      </tp>
      <tp t="s">
        <v>Updated at 15:58:43</v>
        <stp/>
        <stp>{D03E7A43-86EC-43D9-8887-9082AE3ACA30}</stp>
        <tr r="O6" s="22"/>
      </tp>
      <tp t="s">
        <v>Updated at 15:05:30</v>
        <stp/>
        <stp>{72E476C8-51A0-4F77-BABC-89C3B2D2301A}</stp>
        <tr r="N5" s="16"/>
      </tp>
      <tp t="s">
        <v>Updated at 15:05:30</v>
        <stp/>
        <stp>{09750DFC-EA08-4970-9B7F-3BFB05CF321E}</stp>
        <tr r="S3" s="64"/>
      </tp>
      <tp t="s">
        <v>Updated at 15:05:30</v>
        <stp/>
        <stp>{A36384B3-000D-4B3A-B43F-EAEC5AF36BC0}</stp>
        <tr r="K5" s="15"/>
      </tp>
      <tp t="s">
        <v>Updated at 15:58:43</v>
        <stp/>
        <stp>{037652E3-27F4-4CE1-8995-98610AE8EACF}</stp>
        <tr r="P5" s="6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Nov  4 2014 09:24:39</v>
      </c>
    </row>
    <row r="3" spans="2:10" x14ac:dyDescent="0.2">
      <c r="C3" s="76" t="s">
        <v>6</v>
      </c>
      <c r="D3" s="75">
        <v>42041.628310185188</v>
      </c>
      <c r="H3" s="114" t="s">
        <v>132</v>
      </c>
      <c r="I3" s="77">
        <f>_xll.ohTrigger(Deposits!S4,FRA3M!X4,OIS!Y5,Swaps3M!Z4,BasisSwap3M6M!Z4,BasisSwap1M3M!Z4)</f>
        <v>55</v>
      </c>
    </row>
    <row r="4" spans="2:10" x14ac:dyDescent="0.2">
      <c r="H4" s="115" t="s">
        <v>141</v>
      </c>
      <c r="I4" s="78">
        <f>_xll.ohTrigger(Stibor!W5:W10)</f>
        <v>2</v>
      </c>
    </row>
    <row r="5" spans="2:10" ht="12" thickBot="1" x14ac:dyDescent="0.25">
      <c r="H5" s="115" t="s">
        <v>125</v>
      </c>
      <c r="I5" s="79">
        <v>42016.698414351849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42041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15:05:30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SekiborON#0001</v>
      </c>
      <c r="L5" s="123" t="str">
        <f>_xll.qlLastFixingQuote(PROPER(Currency)&amp;FamilyName&amp;$C5&amp;"LastFixing_Quote",K5,Permanent,Trigger,ObjectOverwrite)</f>
        <v>SekiborONLastFixing_Quote#0001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SekiborON#0001</v>
      </c>
      <c r="S5" s="178" t="str">
        <f t="shared" ref="S5:S10" si="2">"STI"&amp;Currency&amp;Q5&amp;"DFI="</f>
        <v>STISEKTNDFI=</v>
      </c>
      <c r="T5" s="178">
        <v>42040</v>
      </c>
      <c r="U5" s="187">
        <v>3.6000000000000004E-2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3.6000000000000002E-4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42040</v>
      </c>
      <c r="U6" s="187">
        <v>3.7000000000000005E-2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8.5999999999999998E-4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42040</v>
      </c>
      <c r="U7" s="187">
        <v>1.1000000000000001E-2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1.4499999999999999E-3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42040</v>
      </c>
      <c r="U8" s="187">
        <v>1.2E-2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1.4399999999999999E-3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42040</v>
      </c>
      <c r="U9" s="187">
        <v>5.3999999999999999E-2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2.0299999999999997E-3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42040</v>
      </c>
      <c r="U10" s="187">
        <v>0.13300000000000001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2.98E-3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3" sqref="K3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7" style="184" bestFit="1" customWidth="1"/>
    <col min="15" max="15" width="2.7109375" style="184" customWidth="1"/>
    <col min="16" max="16" width="7" style="184" bestFit="1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2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15:05:30</v>
      </c>
      <c r="L5" s="167" t="s">
        <v>106</v>
      </c>
      <c r="M5" s="167" t="s">
        <v>105</v>
      </c>
      <c r="N5" s="168" t="s">
        <v>139</v>
      </c>
      <c r="O5" s="32"/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40" t="e">
        <f>_xll.qlMidEquivalent(L6,M6)</f>
        <v>#NUM!</v>
      </c>
      <c r="O6" s="32"/>
      <c r="P6" s="40" t="e">
        <v>#NUM!</v>
      </c>
      <c r="Q6" s="32"/>
      <c r="R6" s="40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3.6000000000000004E-2</v>
      </c>
      <c r="M7" s="153">
        <v>0</v>
      </c>
      <c r="N7" s="47">
        <f>_xll.qlMidEquivalent(L7,M7)</f>
        <v>3.6000000000000004E-2</v>
      </c>
      <c r="O7" s="32"/>
      <c r="P7" s="47">
        <v>7.0999999999999994E-2</v>
      </c>
      <c r="Q7" s="32"/>
      <c r="R7" s="47">
        <v>3.6000000000000004E-2</v>
      </c>
      <c r="S7" s="48">
        <f>_xll.qlSimpleQuoteSetValue(E7,R7/100,Trigger)</f>
        <v>-2.9999999999999987E-4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7" t="e">
        <f>_xll.qlMidEquivalent(L8,M8)</f>
        <v>#NUM!</v>
      </c>
      <c r="O8" s="32"/>
      <c r="P8" s="47" t="e">
        <v>#NUM!</v>
      </c>
      <c r="Q8" s="32"/>
      <c r="R8" s="47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3.7000000000000005E-2</v>
      </c>
      <c r="M9" s="153">
        <v>0</v>
      </c>
      <c r="N9" s="47">
        <f>_xll.qlMidEquivalent(L9,M9)</f>
        <v>3.7000000000000005E-2</v>
      </c>
      <c r="O9" s="32"/>
      <c r="P9" s="47">
        <v>9.8000000000000004E-2</v>
      </c>
      <c r="Q9" s="32"/>
      <c r="R9" s="47">
        <v>3.7000000000000005E-2</v>
      </c>
      <c r="S9" s="48">
        <f>_xll.qlSimpleQuoteSetValue(E9,R9/100,Trigger)</f>
        <v>-4.8999999999999998E-4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7" t="e">
        <f>_xll.qlMidEquivalent(L10,M10)</f>
        <v>#NUM!</v>
      </c>
      <c r="O10" s="32"/>
      <c r="P10" s="47" t="e">
        <v>#NUM!</v>
      </c>
      <c r="Q10" s="32"/>
      <c r="R10" s="47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7" t="e">
        <f>_xll.qlMidEquivalent(L11,M11)</f>
        <v>#NUM!</v>
      </c>
      <c r="O11" s="32"/>
      <c r="P11" s="154" t="e">
        <v>#NUM!</v>
      </c>
      <c r="Q11" s="32"/>
      <c r="R11" s="47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1.1000000000000001E-2</v>
      </c>
      <c r="M12" s="153">
        <v>0</v>
      </c>
      <c r="N12" s="47">
        <f>_xll.qlMidEquivalent(L12,M12)</f>
        <v>1.1000000000000001E-2</v>
      </c>
      <c r="O12" s="32"/>
      <c r="P12" s="154">
        <v>0.151</v>
      </c>
      <c r="Q12" s="32"/>
      <c r="R12" s="47">
        <v>1.1000000000000001E-2</v>
      </c>
      <c r="S12" s="48">
        <f>_xll.qlSimpleQuoteSetValue(E12,R12/100,Trigger)</f>
        <v>-1.3399999999999998E-3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1.2E-2</v>
      </c>
      <c r="M13" s="153">
        <v>0</v>
      </c>
      <c r="N13" s="47">
        <f>_xll.qlMidEquivalent(L13,M13)</f>
        <v>1.2E-2</v>
      </c>
      <c r="O13" s="32"/>
      <c r="P13" s="154">
        <v>0.191</v>
      </c>
      <c r="Q13" s="32"/>
      <c r="R13" s="47">
        <v>1.2E-2</v>
      </c>
      <c r="S13" s="48">
        <f>_xll.qlSimpleQuoteSetValue(E13,R13/100,Trigger)</f>
        <v>-1.3199999999999998E-3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5.3999999999999999E-2</v>
      </c>
      <c r="M14" s="153">
        <v>0</v>
      </c>
      <c r="N14" s="47">
        <f>_xll.qlMidEquivalent(L14,M14)</f>
        <v>5.3999999999999999E-2</v>
      </c>
      <c r="O14" s="32"/>
      <c r="P14" s="154">
        <v>0.255</v>
      </c>
      <c r="Q14" s="32"/>
      <c r="R14" s="47">
        <v>5.3999999999999999E-2</v>
      </c>
      <c r="S14" s="48">
        <f>_xll.qlSimpleQuoteSetValue(E14,R14/100,Trigger)</f>
        <v>-1.4899999999999996E-3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7" t="e">
        <f>_xll.qlMidEquivalent(L15,M15)</f>
        <v>#NUM!</v>
      </c>
      <c r="O15" s="32"/>
      <c r="P15" s="154" t="e">
        <v>#NUM!</v>
      </c>
      <c r="Q15" s="32"/>
      <c r="R15" s="47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7" t="e">
        <f>_xll.qlMidEquivalent(L16,M16)</f>
        <v>#NUM!</v>
      </c>
      <c r="O16" s="32"/>
      <c r="P16" s="154" t="e">
        <v>#NUM!</v>
      </c>
      <c r="Q16" s="32"/>
      <c r="R16" s="47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0.13300000000000001</v>
      </c>
      <c r="M17" s="153">
        <v>0</v>
      </c>
      <c r="N17" s="47">
        <f>_xll.qlMidEquivalent(L17,M17)</f>
        <v>0.13300000000000001</v>
      </c>
      <c r="O17" s="32"/>
      <c r="P17" s="154">
        <v>0.33799999999999997</v>
      </c>
      <c r="Q17" s="32"/>
      <c r="R17" s="47">
        <v>0.13300000000000001</v>
      </c>
      <c r="S17" s="48">
        <f>_xll.qlSimpleQuoteSetValue(E17,R17/100,Trigger)</f>
        <v>-1.65E-3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7" t="e">
        <f>_xll.qlMidEquivalent(L18,M18)</f>
        <v>#NUM!</v>
      </c>
      <c r="O18" s="32"/>
      <c r="P18" s="154" t="e">
        <v>#NUM!</v>
      </c>
      <c r="Q18" s="32"/>
      <c r="R18" s="47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7" t="e">
        <f>_xll.qlMidEquivalent(L19,M19)</f>
        <v>#NUM!</v>
      </c>
      <c r="O19" s="32"/>
      <c r="P19" s="154" t="e">
        <v>#NUM!</v>
      </c>
      <c r="Q19" s="32"/>
      <c r="R19" s="47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7" t="e">
        <f>_xll.qlMidEquivalent(L20,M20)</f>
        <v>#NUM!</v>
      </c>
      <c r="O20" s="32"/>
      <c r="P20" s="154" t="e">
        <v>#NUM!</v>
      </c>
      <c r="Q20" s="32"/>
      <c r="R20" s="47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7" t="e">
        <f>_xll.qlMidEquivalent(L21,M21)</f>
        <v>#NUM!</v>
      </c>
      <c r="O21" s="32"/>
      <c r="P21" s="154" t="e">
        <v>#NUM!</v>
      </c>
      <c r="Q21" s="32"/>
      <c r="R21" s="47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7" t="e">
        <f>_xll.qlMidEquivalent(L22,M22)</f>
        <v>#NUM!</v>
      </c>
      <c r="O22" s="32"/>
      <c r="P22" s="154" t="e">
        <v>#NUM!</v>
      </c>
      <c r="Q22" s="32"/>
      <c r="R22" s="47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4" t="e">
        <f>_xll.qlMidEquivalent(L23,M23)</f>
        <v>#NUM!</v>
      </c>
      <c r="O23" s="32"/>
      <c r="P23" s="154" t="e">
        <v>#NUM!</v>
      </c>
      <c r="Q23" s="32"/>
      <c r="R23" s="54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/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J2" sqref="J2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2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15:05:30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5.5E-2</v>
      </c>
      <c r="P6" s="39">
        <v>7.4999999999999997E-2</v>
      </c>
      <c r="Q6" s="37">
        <v>0</v>
      </c>
      <c r="R6" s="39">
        <v>0</v>
      </c>
      <c r="S6" s="39">
        <f>IF(ISERROR(AVERAGE(O6,P6)),#NUM!,AVERAGE(O6,P6))</f>
        <v>6.5000000000000002E-2</v>
      </c>
      <c r="T6" s="32"/>
      <c r="U6" s="40">
        <v>0.2225</v>
      </c>
      <c r="V6" s="32"/>
      <c r="W6" s="40">
        <f t="array" ref="W6:W20">QuoteLive</f>
        <v>6.5000000000000002E-2</v>
      </c>
      <c r="X6" s="41">
        <f>_xll.qlSimpleQuoteSetValue(F6,W6/100,Trigger)</f>
        <v>-9.4999999999999989E-4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FUTSEK3F1_Quote#0000</v>
      </c>
      <c r="AD6" s="199">
        <f>100-W6</f>
        <v>99.935000000000002</v>
      </c>
      <c r="AE6" s="61">
        <f>_xll.qlSimpleQuoteSetValue(AC6,AD6,Trigger)</f>
        <v>9.4999999999998863E-2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3.0000000000000002E-2</v>
      </c>
      <c r="P7" s="46">
        <v>0.05</v>
      </c>
      <c r="Q7" s="44">
        <v>0</v>
      </c>
      <c r="R7" s="46">
        <v>0</v>
      </c>
      <c r="S7" s="46">
        <f t="shared" ref="S7:S20" si="4">IF(ISERROR(AVERAGE(O7,P7)),#NUM!,AVERAGE(O7,P7))</f>
        <v>0.04</v>
      </c>
      <c r="T7" s="32"/>
      <c r="U7" s="47">
        <v>0.19500000000000001</v>
      </c>
      <c r="V7" s="32"/>
      <c r="W7" s="47">
        <v>0.04</v>
      </c>
      <c r="X7" s="48">
        <f>_xll.qlSimpleQuoteSetValue(F7,W7/100,Trigger)</f>
        <v>-8.25E-4</v>
      </c>
      <c r="Y7" s="34"/>
      <c r="AA7" s="28"/>
      <c r="AB7" s="43" t="str">
        <f t="shared" ref="AB7:AB20" si="5">"FUT"&amp;E7</f>
        <v>FUTSEK3F2_Quote</v>
      </c>
      <c r="AC7" s="43" t="str">
        <f>_xll.qlSimpleQuote(AB7,,,,Trigger)</f>
        <v>FUTSEK3F2_Quote#0000</v>
      </c>
      <c r="AD7" s="200">
        <f t="shared" ref="AD7:AD20" si="6">100-W7</f>
        <v>99.96</v>
      </c>
      <c r="AE7" s="61">
        <f>_xll.qlSimpleQuoteSetValue(AC7,AD7,Trigger)</f>
        <v>8.2499999999996021E-2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3.0000000000000002E-2</v>
      </c>
      <c r="P8" s="46">
        <v>0.05</v>
      </c>
      <c r="Q8" s="44">
        <v>0</v>
      </c>
      <c r="R8" s="46">
        <v>0</v>
      </c>
      <c r="S8" s="46">
        <f t="shared" si="4"/>
        <v>0.04</v>
      </c>
      <c r="T8" s="32"/>
      <c r="U8" s="47">
        <v>0.185</v>
      </c>
      <c r="V8" s="32"/>
      <c r="W8" s="47">
        <v>0.04</v>
      </c>
      <c r="X8" s="48">
        <f>_xll.qlSimpleQuoteSetValue(F8,W8/100,Trigger)</f>
        <v>-7.2500000000000017E-4</v>
      </c>
      <c r="Y8" s="34"/>
      <c r="AA8" s="28"/>
      <c r="AB8" s="43" t="str">
        <f t="shared" si="5"/>
        <v>FUTSEK3F3_Quote</v>
      </c>
      <c r="AC8" s="43" t="str">
        <f>_xll.qlSimpleQuote(AB8,,,,Trigger)</f>
        <v>FUTSEK3F3_Quote#0000</v>
      </c>
      <c r="AD8" s="200">
        <f t="shared" si="6"/>
        <v>99.96</v>
      </c>
      <c r="AE8" s="61">
        <f>_xll.qlSimpleQuoteSetValue(AC8,AD8,Trigger)</f>
        <v>7.2499999999990905E-2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4.5000000000000005E-2</v>
      </c>
      <c r="P9" s="46">
        <v>6.5000000000000002E-2</v>
      </c>
      <c r="Q9" s="44">
        <v>0</v>
      </c>
      <c r="R9" s="46">
        <v>0</v>
      </c>
      <c r="S9" s="46">
        <f t="shared" si="4"/>
        <v>5.5000000000000007E-2</v>
      </c>
      <c r="T9" s="32"/>
      <c r="U9" s="47">
        <v>0.19</v>
      </c>
      <c r="V9" s="32"/>
      <c r="W9" s="47">
        <v>5.5000000000000007E-2</v>
      </c>
      <c r="X9" s="48">
        <f>_xll.qlSimpleQuoteSetValue(F9,W9/100,Trigger)</f>
        <v>-5.5000000000000003E-4</v>
      </c>
      <c r="Y9" s="34"/>
      <c r="AA9" s="28"/>
      <c r="AB9" s="43" t="str">
        <f t="shared" si="5"/>
        <v>FUTSEK3F4_Quote</v>
      </c>
      <c r="AC9" s="43" t="str">
        <f>_xll.qlSimpleQuote(AB9,,,,Trigger)</f>
        <v>FUTSEK3F4_Quote#0000</v>
      </c>
      <c r="AD9" s="200">
        <f t="shared" si="6"/>
        <v>99.944999999999993</v>
      </c>
      <c r="AE9" s="61">
        <f>_xll.qlSimpleQuoteSetValue(AC9,AD9,Trigger)</f>
        <v>5.499999999999261E-2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6.7500000000000004E-2</v>
      </c>
      <c r="P10" s="46">
        <v>9.7500000000000003E-2</v>
      </c>
      <c r="Q10" s="44">
        <v>0</v>
      </c>
      <c r="R10" s="46">
        <v>0</v>
      </c>
      <c r="S10" s="46">
        <f t="shared" si="4"/>
        <v>8.2500000000000004E-2</v>
      </c>
      <c r="T10" s="32"/>
      <c r="U10" s="47">
        <v>0.21000000000000002</v>
      </c>
      <c r="V10" s="32"/>
      <c r="W10" s="47">
        <v>8.2500000000000004E-2</v>
      </c>
      <c r="X10" s="48">
        <f>_xll.qlSimpleQuoteSetValue(F10,W10/100,Trigger)</f>
        <v>-3.4999999999999983E-4</v>
      </c>
      <c r="Y10" s="34"/>
      <c r="AA10" s="28"/>
      <c r="AB10" s="43" t="str">
        <f t="shared" si="5"/>
        <v>FUTSEK3F5_Quote</v>
      </c>
      <c r="AC10" s="43" t="str">
        <f>_xll.qlSimpleQuote(AB10,,,,Trigger)</f>
        <v>FUTSEK3F5_Quote#0000</v>
      </c>
      <c r="AD10" s="200">
        <f t="shared" si="6"/>
        <v>99.917500000000004</v>
      </c>
      <c r="AE10" s="61">
        <f>_xll.qlSimpleQuoteSetValue(AC10,AD10,Trigger)</f>
        <v>3.50000000000108E-2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0.10500000000000001</v>
      </c>
      <c r="P11" s="46">
        <v>0.13500000000000001</v>
      </c>
      <c r="Q11" s="44">
        <v>0</v>
      </c>
      <c r="R11" s="46">
        <v>0</v>
      </c>
      <c r="S11" s="46">
        <f t="shared" si="4"/>
        <v>0.12000000000000001</v>
      </c>
      <c r="T11" s="32"/>
      <c r="U11" s="47">
        <v>0.24</v>
      </c>
      <c r="V11" s="32"/>
      <c r="W11" s="47">
        <v>0.12000000000000001</v>
      </c>
      <c r="X11" s="48">
        <f>_xll.qlSimpleQuoteSetValue(F11,W11/100,Trigger)</f>
        <v>-1.4999999999999996E-4</v>
      </c>
      <c r="Y11" s="34"/>
      <c r="AA11" s="28"/>
      <c r="AB11" s="43" t="str">
        <f t="shared" si="5"/>
        <v>FUTSEK3F6_Quote</v>
      </c>
      <c r="AC11" s="43" t="str">
        <f>_xll.qlSimpleQuote(AB11,,,,Trigger)</f>
        <v>FUTSEK3F6_Quote#0000</v>
      </c>
      <c r="AD11" s="200">
        <f t="shared" si="6"/>
        <v>99.88</v>
      </c>
      <c r="AE11" s="61">
        <f>_xll.qlSimpleQuoteSetValue(AC11,AD11,Trigger)</f>
        <v>1.5000000000000568E-2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0.155</v>
      </c>
      <c r="P12" s="46">
        <v>0.185</v>
      </c>
      <c r="Q12" s="44">
        <v>0</v>
      </c>
      <c r="R12" s="46">
        <v>0</v>
      </c>
      <c r="S12" s="46">
        <f t="shared" si="4"/>
        <v>0.16999999999999998</v>
      </c>
      <c r="T12" s="32"/>
      <c r="U12" s="47">
        <v>0.28249999999999997</v>
      </c>
      <c r="V12" s="32"/>
      <c r="W12" s="47">
        <v>0.16999999999999998</v>
      </c>
      <c r="X12" s="48">
        <f>_xll.qlSimpleQuoteSetValue(F12,W12/100,Trigger)</f>
        <v>-4.9999999999999914E-5</v>
      </c>
      <c r="Y12" s="34"/>
      <c r="AA12" s="28"/>
      <c r="AB12" s="43" t="str">
        <f t="shared" si="5"/>
        <v>FUTSEK3F7_Quote</v>
      </c>
      <c r="AC12" s="43" t="str">
        <f>_xll.qlSimpleQuote(AB12,,,,Trigger)</f>
        <v>FUTSEK3F7_Quote#0000</v>
      </c>
      <c r="AD12" s="200">
        <f t="shared" si="6"/>
        <v>99.83</v>
      </c>
      <c r="AE12" s="61">
        <f>_xll.qlSimpleQuoteSetValue(AC12,AD12,Trigger)</f>
        <v>4.9999999999954525E-3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0.215</v>
      </c>
      <c r="P13" s="46">
        <v>0.24500000000000002</v>
      </c>
      <c r="Q13" s="44">
        <v>0</v>
      </c>
      <c r="R13" s="46">
        <v>0</v>
      </c>
      <c r="S13" s="46">
        <f t="shared" si="4"/>
        <v>0.23</v>
      </c>
      <c r="T13" s="32"/>
      <c r="U13" s="47">
        <v>0.33999999999999997</v>
      </c>
      <c r="V13" s="32"/>
      <c r="W13" s="47">
        <v>0.23</v>
      </c>
      <c r="X13" s="48">
        <f>_xll.qlSimpleQuoteSetValue(F13,W13/100,Trigger)</f>
        <v>4.9999999999999697E-5</v>
      </c>
      <c r="Y13" s="34"/>
      <c r="AA13" s="28"/>
      <c r="AB13" s="43" t="str">
        <f t="shared" si="5"/>
        <v>FUTSEK3F8_Quote</v>
      </c>
      <c r="AC13" s="43" t="str">
        <f>_xll.qlSimpleQuote(AB13,,,,Trigger)</f>
        <v>FUTSEK3F8_Quote#0000</v>
      </c>
      <c r="AD13" s="200">
        <f t="shared" si="6"/>
        <v>99.77</v>
      </c>
      <c r="AE13" s="61">
        <f>_xll.qlSimpleQuoteSetValue(AC13,AD13,Trigger)</f>
        <v>-5.0000000000096634E-3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0.28000000000000003</v>
      </c>
      <c r="P14" s="46">
        <v>0.32</v>
      </c>
      <c r="Q14" s="44">
        <v>0</v>
      </c>
      <c r="R14" s="46">
        <v>0</v>
      </c>
      <c r="S14" s="46">
        <f t="shared" si="4"/>
        <v>0.30000000000000004</v>
      </c>
      <c r="T14" s="32"/>
      <c r="U14" s="47">
        <v>0.40750000000000003</v>
      </c>
      <c r="V14" s="32"/>
      <c r="W14" s="47">
        <v>0.30000000000000004</v>
      </c>
      <c r="X14" s="48">
        <f>_xll.qlSimpleQuoteSetValue(F14,W14/100,Trigger)</f>
        <v>1.7500000000000068E-4</v>
      </c>
      <c r="Y14" s="34"/>
      <c r="AA14" s="28"/>
      <c r="AB14" s="43" t="str">
        <f t="shared" si="5"/>
        <v>FUTSEK3F9_Quote</v>
      </c>
      <c r="AC14" s="43" t="str">
        <f>_xll.qlSimpleQuote(AB14,,,,Trigger)</f>
        <v>FUTSEK3F9_Quote#0000</v>
      </c>
      <c r="AD14" s="200">
        <f t="shared" si="6"/>
        <v>99.7</v>
      </c>
      <c r="AE14" s="61">
        <f>_xll.qlSimpleQuoteSetValue(AC14,AD14,Trigger)</f>
        <v>-1.7499999999998295E-2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0.35750000000000004</v>
      </c>
      <c r="P15" s="46">
        <v>0.39750000000000002</v>
      </c>
      <c r="Q15" s="44">
        <v>0</v>
      </c>
      <c r="R15" s="46">
        <v>0</v>
      </c>
      <c r="S15" s="46">
        <f t="shared" si="4"/>
        <v>0.37750000000000006</v>
      </c>
      <c r="T15" s="32"/>
      <c r="U15" s="47">
        <v>0.48250000000000004</v>
      </c>
      <c r="V15" s="32"/>
      <c r="W15" s="47">
        <v>0.37750000000000006</v>
      </c>
      <c r="X15" s="48">
        <f>_xll.qlSimpleQuoteSetValue(F15,W15/100,Trigger)</f>
        <v>3.0000000000000035E-4</v>
      </c>
      <c r="Y15" s="34"/>
      <c r="AA15" s="28"/>
      <c r="AB15" s="43" t="str">
        <f t="shared" si="5"/>
        <v>FUTSEK3F10_Quote</v>
      </c>
      <c r="AC15" s="43" t="str">
        <f>_xll.qlSimpleQuote(AB15,,,,Trigger)</f>
        <v>FUTSEK3F10_Quote#0000</v>
      </c>
      <c r="AD15" s="200">
        <f t="shared" si="6"/>
        <v>99.622500000000002</v>
      </c>
      <c r="AE15" s="61">
        <f>_xll.qlSimpleQuoteSetValue(AC15,AD15,Trigger)</f>
        <v>-3.0000000000001137E-2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0.4375</v>
      </c>
      <c r="P16" s="46">
        <v>0.47750000000000004</v>
      </c>
      <c r="Q16" s="44">
        <v>0</v>
      </c>
      <c r="R16" s="46">
        <v>0</v>
      </c>
      <c r="S16" s="46">
        <f t="shared" si="4"/>
        <v>0.45750000000000002</v>
      </c>
      <c r="T16" s="32"/>
      <c r="U16" s="47">
        <v>0.5625</v>
      </c>
      <c r="V16" s="32"/>
      <c r="W16" s="47">
        <v>0.45750000000000002</v>
      </c>
      <c r="X16" s="48">
        <f>_xll.qlSimpleQuoteSetValue(F16,W16/100,Trigger)</f>
        <v>3.7499999999999947E-4</v>
      </c>
      <c r="Y16" s="34"/>
      <c r="AA16" s="28"/>
      <c r="AB16" s="43" t="str">
        <f t="shared" si="5"/>
        <v>FUTSEK3F11_Quote</v>
      </c>
      <c r="AC16" s="43" t="str">
        <f>_xll.qlSimpleQuote(AB16,,,,Trigger)</f>
        <v>FUTSEK3F11_Quote#0000</v>
      </c>
      <c r="AD16" s="200">
        <f t="shared" si="6"/>
        <v>99.542500000000004</v>
      </c>
      <c r="AE16" s="61">
        <f>_xll.qlSimpleQuoteSetValue(AC16,AD16,Trigger)</f>
        <v>-3.7499999999994316E-2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0.51750000000000007</v>
      </c>
      <c r="P17" s="46">
        <v>0.5575</v>
      </c>
      <c r="Q17" s="44">
        <v>0</v>
      </c>
      <c r="R17" s="46">
        <v>0</v>
      </c>
      <c r="S17" s="46">
        <f t="shared" si="4"/>
        <v>0.53750000000000009</v>
      </c>
      <c r="T17" s="32"/>
      <c r="U17" s="47">
        <v>0.64249999999999996</v>
      </c>
      <c r="V17" s="32"/>
      <c r="W17" s="47">
        <v>0.53750000000000009</v>
      </c>
      <c r="X17" s="48">
        <f>_xll.qlSimpleQuoteSetValue(F17,W17/100,Trigger)</f>
        <v>4.0000000000000105E-4</v>
      </c>
      <c r="Y17" s="34"/>
      <c r="AA17" s="28"/>
      <c r="AB17" s="43" t="str">
        <f t="shared" si="5"/>
        <v>FUTSEK3F12_Quote</v>
      </c>
      <c r="AC17" s="43" t="str">
        <f>_xll.qlSimpleQuote(AB17,,,,Trigger)</f>
        <v>FUTSEK3F12_Quote#0000</v>
      </c>
      <c r="AD17" s="200">
        <f t="shared" si="6"/>
        <v>99.462500000000006</v>
      </c>
      <c r="AE17" s="61">
        <f>_xll.qlSimpleQuoteSetValue(AC17,AD17,Trigger)</f>
        <v>-3.9999999999992042E-2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_xll.qlSimpleQuote(AB18,,,,Trigger)</f>
        <v>FUTSEK3F13_Quote#0000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_xll.qlSimpleQuote(AB19,,,,Trigger)</f>
        <v>FUTSEK3F14_Quote#0000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_xll.qlSimpleQuote(AB20,,,,Trigger)</f>
        <v>FUTSEK3F15_Quote#0000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J2" sqref="J2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/>
      <c r="R5" s="7"/>
      <c r="S5" s="7"/>
      <c r="T5" s="7"/>
      <c r="U5" s="32"/>
      <c r="V5" s="32"/>
      <c r="W5" s="32"/>
      <c r="X5" s="7"/>
      <c r="Y5" s="33">
        <f>_xll.ohTrigger(Y7:Y61)</f>
        <v>40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15:58:43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6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-7.0000000000000001E-3</v>
      </c>
      <c r="Q10" s="46">
        <v>2.3E-2</v>
      </c>
      <c r="R10" s="46">
        <v>0</v>
      </c>
      <c r="S10" s="46">
        <v>0</v>
      </c>
      <c r="T10" s="46">
        <f t="shared" si="2"/>
        <v>8.0000000000000002E-3</v>
      </c>
      <c r="U10" s="231"/>
      <c r="V10" s="233">
        <v>8.2000000000000003E-2</v>
      </c>
      <c r="W10" s="231"/>
      <c r="X10" s="46">
        <v>8.0000000000000002E-3</v>
      </c>
      <c r="Y10" s="48">
        <f>_xll.qlSimpleQuoteSetValue(F10,X10/100,Trigger)</f>
        <v>0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-2.1999999999999999E-2</v>
      </c>
      <c r="Q11" s="46">
        <v>8.0000000000000002E-3</v>
      </c>
      <c r="R11" s="46">
        <v>0</v>
      </c>
      <c r="S11" s="46">
        <v>0</v>
      </c>
      <c r="T11" s="46">
        <f t="shared" si="2"/>
        <v>-6.9999999999999993E-3</v>
      </c>
      <c r="U11" s="231"/>
      <c r="V11" s="233">
        <v>5.4999999999999993E-2</v>
      </c>
      <c r="W11" s="231"/>
      <c r="X11" s="46">
        <v>-6.9999999999999993E-3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-2.8000000000000001E-2</v>
      </c>
      <c r="Q12" s="46">
        <v>2E-3</v>
      </c>
      <c r="R12" s="46">
        <v>0</v>
      </c>
      <c r="S12" s="46">
        <v>0</v>
      </c>
      <c r="T12" s="46">
        <f t="shared" si="2"/>
        <v>-1.3000000000000001E-2</v>
      </c>
      <c r="U12" s="231"/>
      <c r="V12" s="233">
        <v>4.4000000000000004E-2</v>
      </c>
      <c r="W12" s="231"/>
      <c r="X12" s="46">
        <v>-1.3000000000000001E-2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-3.6999999999999998E-2</v>
      </c>
      <c r="Q13" s="46">
        <v>-7.0000000000000001E-3</v>
      </c>
      <c r="R13" s="46">
        <v>0</v>
      </c>
      <c r="S13" s="46">
        <v>0</v>
      </c>
      <c r="T13" s="46">
        <f t="shared" si="2"/>
        <v>-2.1999999999999999E-2</v>
      </c>
      <c r="U13" s="231"/>
      <c r="V13" s="233">
        <v>3.8000000000000006E-2</v>
      </c>
      <c r="W13" s="231"/>
      <c r="X13" s="46">
        <v>-2.1999999999999999E-2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-4.3000000000000003E-2</v>
      </c>
      <c r="Q14" s="46">
        <v>-1.3000000000000001E-2</v>
      </c>
      <c r="R14" s="46">
        <v>0</v>
      </c>
      <c r="S14" s="46">
        <v>0</v>
      </c>
      <c r="T14" s="46">
        <f t="shared" si="2"/>
        <v>-2.8000000000000004E-2</v>
      </c>
      <c r="U14" s="231"/>
      <c r="V14" s="233">
        <v>3.4000000000000002E-2</v>
      </c>
      <c r="W14" s="231"/>
      <c r="X14" s="46">
        <v>-2.8000000000000004E-2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-4.8000000000000001E-2</v>
      </c>
      <c r="Q15" s="46">
        <v>-1.8000000000000002E-2</v>
      </c>
      <c r="R15" s="46">
        <v>0</v>
      </c>
      <c r="S15" s="46">
        <v>0</v>
      </c>
      <c r="T15" s="46">
        <f t="shared" si="2"/>
        <v>-3.3000000000000002E-2</v>
      </c>
      <c r="U15" s="231"/>
      <c r="V15" s="233">
        <v>3.2000000000000001E-2</v>
      </c>
      <c r="W15" s="231"/>
      <c r="X15" s="46">
        <v>-3.3000000000000002E-2</v>
      </c>
      <c r="Y15" s="48">
        <f>_xll.qlSimpleQuoteSetValue(F15,X15/100,Trigger)</f>
        <v>0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-5.7000000000000002E-2</v>
      </c>
      <c r="Q18" s="46">
        <v>-2.7E-2</v>
      </c>
      <c r="R18" s="46">
        <v>0</v>
      </c>
      <c r="S18" s="46">
        <v>0</v>
      </c>
      <c r="T18" s="46">
        <f t="shared" si="2"/>
        <v>-4.2000000000000003E-2</v>
      </c>
      <c r="U18" s="231"/>
      <c r="V18" s="233">
        <v>2.4E-2</v>
      </c>
      <c r="W18" s="231"/>
      <c r="X18" s="46">
        <v>-4.2000000000000003E-2</v>
      </c>
      <c r="Y18" s="48">
        <f>_xll.qlSimpleQuoteSetValue(F18,X18/100,Trigger)</f>
        <v>0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-6.0999999999999999E-2</v>
      </c>
      <c r="Q21" s="46">
        <v>-3.1E-2</v>
      </c>
      <c r="R21" s="46">
        <v>0</v>
      </c>
      <c r="S21" s="46">
        <v>0</v>
      </c>
      <c r="T21" s="46">
        <f t="shared" si="2"/>
        <v>-4.5999999999999999E-2</v>
      </c>
      <c r="U21" s="231"/>
      <c r="V21" s="233">
        <v>2.0999999999999998E-2</v>
      </c>
      <c r="W21" s="231"/>
      <c r="X21" s="46">
        <v>-4.5999999999999999E-2</v>
      </c>
      <c r="Y21" s="48">
        <f>_xll.qlSimpleQuoteSetValue(F21,X21/100,Trigger)</f>
        <v>0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-4.5000000000000005E-2</v>
      </c>
      <c r="Q22" s="39">
        <v>0</v>
      </c>
      <c r="R22" s="39">
        <v>0</v>
      </c>
      <c r="S22" s="39">
        <v>0</v>
      </c>
      <c r="T22" s="39">
        <f t="shared" si="2"/>
        <v>-2.2500000000000003E-2</v>
      </c>
      <c r="U22" s="231"/>
      <c r="V22" s="232">
        <v>0.02</v>
      </c>
      <c r="W22" s="231"/>
      <c r="X22" s="39">
        <v>-2.2500000000000003E-2</v>
      </c>
      <c r="Y22" s="41">
        <f>_xll.qlSimpleQuoteSetValue(F22,X22/100,Trigger)</f>
        <v>0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si="2"/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2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2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2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2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2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2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2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2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2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2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-0.125</v>
      </c>
      <c r="Q34" s="46">
        <v>0</v>
      </c>
      <c r="R34" s="46">
        <v>0</v>
      </c>
      <c r="S34" s="46">
        <v>0</v>
      </c>
      <c r="T34" s="46">
        <f t="shared" si="2"/>
        <v>-6.25E-2</v>
      </c>
      <c r="U34" s="231"/>
      <c r="V34" s="233">
        <v>2.2499999999999999E-2</v>
      </c>
      <c r="W34" s="231"/>
      <c r="X34" s="46">
        <v>-6.25E-2</v>
      </c>
      <c r="Y34" s="48">
        <f>_xll.qlSimpleQuoteSetValue(F34,X34/100,Trigger)</f>
        <v>0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2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2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2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-2.75E-2</v>
      </c>
      <c r="Q38" s="46">
        <v>0</v>
      </c>
      <c r="R38" s="46">
        <v>0</v>
      </c>
      <c r="S38" s="46">
        <v>0</v>
      </c>
      <c r="T38" s="46">
        <f t="shared" si="2"/>
        <v>-1.375E-2</v>
      </c>
      <c r="U38" s="231"/>
      <c r="V38" s="233">
        <v>0.10249999999999999</v>
      </c>
      <c r="W38" s="231"/>
      <c r="X38" s="46">
        <v>-1.375E-2</v>
      </c>
      <c r="Y38" s="48">
        <f>_xll.qlSimpleQuoteSetValue(F38,X38/100,Trigger)</f>
        <v>0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2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3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4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2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3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4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2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3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4"/>
        <v>SEKAMTNS4Y</v>
      </c>
      <c r="O42" s="228" t="str">
        <v>SEKAMTNS4Y=ICAP</v>
      </c>
      <c r="P42" s="46">
        <v>8.2500000000000004E-2</v>
      </c>
      <c r="Q42" s="46">
        <v>0</v>
      </c>
      <c r="R42" s="46">
        <v>0</v>
      </c>
      <c r="S42" s="46">
        <v>0</v>
      </c>
      <c r="T42" s="46">
        <f t="shared" si="2"/>
        <v>4.1250000000000002E-2</v>
      </c>
      <c r="U42" s="231"/>
      <c r="V42" s="233">
        <v>0.20249999999999999</v>
      </c>
      <c r="W42" s="231"/>
      <c r="X42" s="46">
        <v>4.1250000000000002E-2</v>
      </c>
      <c r="Y42" s="48">
        <f>_xll.qlSimpleQuoteSetValue(F42,X42/100,Trigger)</f>
        <v>0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3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4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2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3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4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2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3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4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2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3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4"/>
        <v>SEKAMTNS5Y</v>
      </c>
      <c r="O46" s="228" t="str">
        <v>SEKAMTNS5Y=ICAP</v>
      </c>
      <c r="P46" s="46">
        <v>0.21250000000000002</v>
      </c>
      <c r="Q46" s="46">
        <v>0</v>
      </c>
      <c r="R46" s="46">
        <v>0</v>
      </c>
      <c r="S46" s="46">
        <v>0</v>
      </c>
      <c r="T46" s="46">
        <f t="shared" si="2"/>
        <v>0.10625000000000001</v>
      </c>
      <c r="U46" s="231"/>
      <c r="V46" s="233">
        <v>0.32750000000000001</v>
      </c>
      <c r="W46" s="231"/>
      <c r="X46" s="46">
        <v>0.10625000000000001</v>
      </c>
      <c r="Y46" s="48">
        <f>_xll.qlSimpleQuoteSetValue(F46,X46/100,Trigger)</f>
        <v>0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3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4"/>
        <v>SEKAMTNS6Y</v>
      </c>
      <c r="O47" s="228" t="str">
        <v>SEKAMTNS6Y=ICAP</v>
      </c>
      <c r="P47" s="46">
        <v>0.34500000000000003</v>
      </c>
      <c r="Q47" s="46">
        <v>0</v>
      </c>
      <c r="R47" s="46">
        <v>0</v>
      </c>
      <c r="S47" s="46">
        <v>0</v>
      </c>
      <c r="T47" s="46">
        <f t="shared" si="2"/>
        <v>0.17250000000000001</v>
      </c>
      <c r="U47" s="231"/>
      <c r="V47" s="233">
        <v>0.45750000000000002</v>
      </c>
      <c r="W47" s="231"/>
      <c r="X47" s="46">
        <v>0.17250000000000001</v>
      </c>
      <c r="Y47" s="48">
        <f>_xll.qlSimpleQuoteSetValue(F47,X47/100,Trigger)</f>
        <v>0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3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4"/>
        <v>SEKAMTNS7Y</v>
      </c>
      <c r="O48" s="228" t="str">
        <v>SEKAMTNS7Y=ICAP</v>
      </c>
      <c r="P48" s="46">
        <v>0.47250000000000003</v>
      </c>
      <c r="Q48" s="46">
        <v>0</v>
      </c>
      <c r="R48" s="46">
        <v>0</v>
      </c>
      <c r="S48" s="46">
        <v>0</v>
      </c>
      <c r="T48" s="46">
        <f t="shared" si="2"/>
        <v>0.23625000000000002</v>
      </c>
      <c r="U48" s="231"/>
      <c r="V48" s="233">
        <v>0.57999999999999996</v>
      </c>
      <c r="W48" s="231"/>
      <c r="X48" s="46">
        <v>0.23625000000000002</v>
      </c>
      <c r="Y48" s="48">
        <f>_xll.qlSimpleQuoteSetValue(F48,X48/100,Trigger)</f>
        <v>0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3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4"/>
        <v>SEKAMTNS8Y</v>
      </c>
      <c r="O49" s="228" t="str">
        <v>SEKAMTNS8Y=ICAP</v>
      </c>
      <c r="P49" s="46">
        <v>0.58750000000000002</v>
      </c>
      <c r="Q49" s="46">
        <v>0</v>
      </c>
      <c r="R49" s="46">
        <v>0</v>
      </c>
      <c r="S49" s="46">
        <v>0</v>
      </c>
      <c r="T49" s="46">
        <f t="shared" si="2"/>
        <v>0.29375000000000001</v>
      </c>
      <c r="U49" s="231"/>
      <c r="V49" s="233">
        <v>0.6875</v>
      </c>
      <c r="W49" s="231"/>
      <c r="X49" s="46">
        <v>0.29375000000000001</v>
      </c>
      <c r="Y49" s="48">
        <f>_xll.qlSimpleQuoteSetValue(F49,X49/100,Trigger)</f>
        <v>1.2499999999999491E-5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3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4"/>
        <v>SEKAMTNS9Y</v>
      </c>
      <c r="O50" s="228" t="str">
        <v>SEKAMTNS9Y=ICAP</v>
      </c>
      <c r="P50" s="46">
        <v>0.68500000000000005</v>
      </c>
      <c r="Q50" s="46">
        <v>0</v>
      </c>
      <c r="R50" s="46">
        <v>0</v>
      </c>
      <c r="S50" s="46">
        <v>0</v>
      </c>
      <c r="T50" s="46">
        <f t="shared" si="2"/>
        <v>0.34250000000000003</v>
      </c>
      <c r="U50" s="231"/>
      <c r="V50" s="233">
        <v>0.78249999999999997</v>
      </c>
      <c r="W50" s="231"/>
      <c r="X50" s="46">
        <v>0.34250000000000003</v>
      </c>
      <c r="Y50" s="48">
        <f>_xll.qlSimpleQuoteSetValue(F50,X50/100,Trigger)</f>
        <v>1.2499999999999924E-5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3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4"/>
        <v>SEKAMTNS10Y</v>
      </c>
      <c r="O51" s="228" t="str">
        <v>SEKAMTNS10Y=ICAP</v>
      </c>
      <c r="P51" s="46">
        <v>0.76750000000000007</v>
      </c>
      <c r="Q51" s="46">
        <v>0</v>
      </c>
      <c r="R51" s="46">
        <v>0</v>
      </c>
      <c r="S51" s="46">
        <v>0</v>
      </c>
      <c r="T51" s="46">
        <f t="shared" si="2"/>
        <v>0.38375000000000004</v>
      </c>
      <c r="U51" s="231"/>
      <c r="V51" s="233">
        <v>0.86999999999999988</v>
      </c>
      <c r="W51" s="231"/>
      <c r="X51" s="46">
        <v>0.38375000000000004</v>
      </c>
      <c r="Y51" s="48">
        <f>_xll.qlSimpleQuoteSetValue(F51,X51/100,Trigger)</f>
        <v>1.2499999999999924E-5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3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4"/>
        <v>SEKAMTNS12Y</v>
      </c>
      <c r="O52" s="228" t="str">
        <v>SEKAMTNS12Y=ICAP</v>
      </c>
      <c r="P52" s="46">
        <v>0.91</v>
      </c>
      <c r="Q52" s="46">
        <v>0</v>
      </c>
      <c r="R52" s="46">
        <v>0</v>
      </c>
      <c r="S52" s="46">
        <v>0</v>
      </c>
      <c r="T52" s="46">
        <f t="shared" si="2"/>
        <v>0.45500000000000002</v>
      </c>
      <c r="U52" s="231"/>
      <c r="V52" s="233">
        <v>1.02</v>
      </c>
      <c r="W52" s="231"/>
      <c r="X52" s="46">
        <v>0.45500000000000002</v>
      </c>
      <c r="Y52" s="48">
        <f>_xll.qlSimpleQuoteSetValue(F52,X52/100,Trigger)</f>
        <v>1.2499999999999491E-5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3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4"/>
        <v>SEKAMTNS15Y</v>
      </c>
      <c r="O53" s="228" t="str">
        <v>SEKAMTNS15Y=ICAP</v>
      </c>
      <c r="P53" s="46">
        <v>1.0775000000000001</v>
      </c>
      <c r="Q53" s="46">
        <v>0</v>
      </c>
      <c r="R53" s="46">
        <v>0</v>
      </c>
      <c r="S53" s="46">
        <v>0</v>
      </c>
      <c r="T53" s="46">
        <f t="shared" si="2"/>
        <v>0.53875000000000006</v>
      </c>
      <c r="U53" s="231"/>
      <c r="V53" s="233">
        <v>1.1950000000000001</v>
      </c>
      <c r="W53" s="231"/>
      <c r="X53" s="46">
        <v>0.53875000000000006</v>
      </c>
      <c r="Y53" s="48">
        <f>_xll.qlSimpleQuoteSetValue(F53,X53/100,Trigger)</f>
        <v>1.2500000000001225E-5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3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4"/>
        <v>SEKAMTNS20Y</v>
      </c>
      <c r="O54" s="228" t="str">
        <v>SEKAMTNS20Y=ICAP</v>
      </c>
      <c r="P54" s="46">
        <v>1.2650000000000001</v>
      </c>
      <c r="Q54" s="46">
        <v>0</v>
      </c>
      <c r="R54" s="46">
        <v>0</v>
      </c>
      <c r="S54" s="46">
        <v>0</v>
      </c>
      <c r="T54" s="46">
        <f t="shared" si="2"/>
        <v>0.63250000000000006</v>
      </c>
      <c r="U54" s="231"/>
      <c r="V54" s="233">
        <v>1.3900000000000001</v>
      </c>
      <c r="W54" s="231"/>
      <c r="X54" s="46">
        <v>0.63250000000000006</v>
      </c>
      <c r="Y54" s="48">
        <f>_xll.qlSimpleQuoteSetValue(F54,X54/100,Trigger)</f>
        <v>1.2500000000001225E-5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3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4"/>
        <v>SEKAMTNS25Y</v>
      </c>
      <c r="O55" s="228" t="str">
        <v>SEKAMTNS25Y=ICAP</v>
      </c>
      <c r="P55" s="46">
        <v>1.3425</v>
      </c>
      <c r="Q55" s="46">
        <v>0</v>
      </c>
      <c r="R55" s="46">
        <v>0</v>
      </c>
      <c r="S55" s="46">
        <v>0</v>
      </c>
      <c r="T55" s="46">
        <f t="shared" si="2"/>
        <v>0.67125000000000001</v>
      </c>
      <c r="U55" s="231"/>
      <c r="V55" s="233">
        <v>1.4675</v>
      </c>
      <c r="W55" s="231"/>
      <c r="X55" s="46">
        <v>0.67125000000000001</v>
      </c>
      <c r="Y55" s="48">
        <f>_xll.qlSimpleQuoteSetValue(F55,X55/100,Trigger)</f>
        <v>1.2499999999999491E-5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3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4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2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3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4"/>
        <v>SEKAMTNS30Y</v>
      </c>
      <c r="O57" s="228" t="str">
        <v>SEKAMTNS30Y=ICAP</v>
      </c>
      <c r="P57" s="46">
        <v>1.3675000000000002</v>
      </c>
      <c r="Q57" s="46">
        <v>0</v>
      </c>
      <c r="R57" s="46">
        <v>0</v>
      </c>
      <c r="S57" s="46">
        <v>0</v>
      </c>
      <c r="T57" s="46">
        <f t="shared" si="2"/>
        <v>0.68375000000000008</v>
      </c>
      <c r="U57" s="231"/>
      <c r="V57" s="233">
        <v>1.49</v>
      </c>
      <c r="W57" s="231"/>
      <c r="X57" s="46">
        <v>0.68375000000000008</v>
      </c>
      <c r="Y57" s="48">
        <f>_xll.qlSimpleQuoteSetValue(F57,X57/100,Trigger)</f>
        <v>1.2500000000000358E-5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3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4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2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3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4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2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3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4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2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3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4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2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K2" sqref="K2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41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15:58:43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1.7500000000000002E-2</v>
      </c>
      <c r="R20" s="46">
        <v>6.7500000000000004E-2</v>
      </c>
      <c r="S20" s="46">
        <v>0</v>
      </c>
      <c r="T20" s="46">
        <v>0</v>
      </c>
      <c r="U20" s="46">
        <f t="shared" si="2"/>
        <v>4.2500000000000003E-2</v>
      </c>
      <c r="V20" s="231"/>
      <c r="W20" s="233">
        <v>0.21249999999999999</v>
      </c>
      <c r="X20" s="231"/>
      <c r="Y20" s="46">
        <v>4.2500000000000003E-2</v>
      </c>
      <c r="Z20" s="48">
        <f>_xll.qlSimpleQuoteSetValue(G20,Y20/100,Trigger)</f>
        <v>0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6.0000000000000005E-2</v>
      </c>
      <c r="R32" s="46">
        <v>0.11</v>
      </c>
      <c r="S32" s="46">
        <v>0</v>
      </c>
      <c r="T32" s="46">
        <v>0</v>
      </c>
      <c r="U32" s="46">
        <f t="shared" si="2"/>
        <v>8.5000000000000006E-2</v>
      </c>
      <c r="V32" s="231"/>
      <c r="W32" s="233">
        <v>0.22500000000000001</v>
      </c>
      <c r="X32" s="231"/>
      <c r="Y32" s="46">
        <v>8.5000000000000006E-2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0.1575</v>
      </c>
      <c r="R36" s="46">
        <v>0.20750000000000002</v>
      </c>
      <c r="S36" s="46">
        <v>0</v>
      </c>
      <c r="T36" s="46">
        <v>0</v>
      </c>
      <c r="U36" s="46">
        <f t="shared" si="2"/>
        <v>0.1825</v>
      </c>
      <c r="V36" s="231"/>
      <c r="W36" s="233">
        <v>0.3125</v>
      </c>
      <c r="X36" s="231"/>
      <c r="Y36" s="46">
        <v>0.1825</v>
      </c>
      <c r="Z36" s="48">
        <f>_xll.qlSimpleQuoteSetValue(G36,Y36/100,Trigger)</f>
        <v>0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0.28000000000000003</v>
      </c>
      <c r="R40" s="46">
        <v>0.33</v>
      </c>
      <c r="S40" s="46">
        <v>0</v>
      </c>
      <c r="T40" s="46">
        <v>0</v>
      </c>
      <c r="U40" s="46">
        <f t="shared" si="2"/>
        <v>0.30500000000000005</v>
      </c>
      <c r="V40" s="231"/>
      <c r="W40" s="233">
        <v>0.42749999999999999</v>
      </c>
      <c r="X40" s="231"/>
      <c r="Y40" s="46">
        <v>0.30500000000000005</v>
      </c>
      <c r="Z40" s="48">
        <f>_xll.qlSimpleQuoteSetValue(G40,Y40/100,Trigger)</f>
        <v>0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0.41500000000000004</v>
      </c>
      <c r="R44" s="46">
        <v>0.46500000000000002</v>
      </c>
      <c r="S44" s="46">
        <v>0</v>
      </c>
      <c r="T44" s="46">
        <v>0</v>
      </c>
      <c r="U44" s="46">
        <f t="shared" si="2"/>
        <v>0.44000000000000006</v>
      </c>
      <c r="V44" s="231"/>
      <c r="W44" s="233">
        <v>0.56500000000000006</v>
      </c>
      <c r="X44" s="231"/>
      <c r="Y44" s="46">
        <v>0.44000000000000006</v>
      </c>
      <c r="Z44" s="48">
        <f>_xll.qlSimpleQuoteSetValue(G44,Y44/100,Trigger)</f>
        <v>0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0.54749999999999999</v>
      </c>
      <c r="R45" s="46">
        <v>0.59750000000000003</v>
      </c>
      <c r="S45" s="46">
        <v>0</v>
      </c>
      <c r="T45" s="46">
        <v>0</v>
      </c>
      <c r="U45" s="46">
        <f t="shared" si="2"/>
        <v>0.57250000000000001</v>
      </c>
      <c r="V45" s="231"/>
      <c r="W45" s="233">
        <v>0.69750000000000001</v>
      </c>
      <c r="X45" s="231"/>
      <c r="Y45" s="46">
        <v>0.57250000000000001</v>
      </c>
      <c r="Z45" s="48">
        <f>_xll.qlSimpleQuoteSetValue(G45,Y45/100,Trigger)</f>
        <v>0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0.67749999999999999</v>
      </c>
      <c r="R46" s="46">
        <v>0.72750000000000004</v>
      </c>
      <c r="S46" s="46">
        <v>0</v>
      </c>
      <c r="T46" s="46">
        <v>0</v>
      </c>
      <c r="U46" s="46">
        <f t="shared" si="2"/>
        <v>0.70250000000000001</v>
      </c>
      <c r="V46" s="231"/>
      <c r="W46" s="233">
        <v>0.82250000000000001</v>
      </c>
      <c r="X46" s="231"/>
      <c r="Y46" s="46">
        <v>0.70250000000000001</v>
      </c>
      <c r="Z46" s="48">
        <f>_xll.qlSimpleQuoteSetValue(G46,Y46/100,Trigger)</f>
        <v>0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0.79250000000000009</v>
      </c>
      <c r="R47" s="46">
        <v>0.84250000000000003</v>
      </c>
      <c r="S47" s="46">
        <v>0</v>
      </c>
      <c r="T47" s="46">
        <v>0</v>
      </c>
      <c r="U47" s="46">
        <f t="shared" si="2"/>
        <v>0.81750000000000012</v>
      </c>
      <c r="V47" s="231"/>
      <c r="W47" s="233">
        <v>0.93</v>
      </c>
      <c r="X47" s="231"/>
      <c r="Y47" s="46">
        <v>0.81750000000000012</v>
      </c>
      <c r="Z47" s="48">
        <f>_xll.qlSimpleQuoteSetValue(G47,Y47/100,Trigger)</f>
        <v>2.5000000000000716E-5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0.89</v>
      </c>
      <c r="R48" s="46">
        <v>0.94000000000000006</v>
      </c>
      <c r="S48" s="46">
        <v>0</v>
      </c>
      <c r="T48" s="46">
        <v>0</v>
      </c>
      <c r="U48" s="46">
        <f t="shared" si="2"/>
        <v>0.91500000000000004</v>
      </c>
      <c r="V48" s="231"/>
      <c r="W48" s="233">
        <v>1.0249999999999999</v>
      </c>
      <c r="X48" s="231"/>
      <c r="Y48" s="46">
        <v>0.91500000000000004</v>
      </c>
      <c r="Z48" s="48">
        <f>_xll.qlSimpleQuoteSetValue(G48,Y48/100,Trigger)</f>
        <v>0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0.97250000000000003</v>
      </c>
      <c r="R49" s="46">
        <v>1.0225</v>
      </c>
      <c r="S49" s="46">
        <v>0</v>
      </c>
      <c r="T49" s="46">
        <v>0</v>
      </c>
      <c r="U49" s="46">
        <f t="shared" si="2"/>
        <v>0.99750000000000005</v>
      </c>
      <c r="V49" s="231"/>
      <c r="W49" s="233">
        <v>1.1099999999999999</v>
      </c>
      <c r="X49" s="231"/>
      <c r="Y49" s="46">
        <v>0.99750000000000005</v>
      </c>
      <c r="Z49" s="48">
        <f>_xll.qlSimpleQuoteSetValue(G49,Y49/100,Trigger)</f>
        <v>2.5000000000000716E-5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1.1075000000000002</v>
      </c>
      <c r="R50" s="46">
        <v>1.1675</v>
      </c>
      <c r="S50" s="46">
        <v>0</v>
      </c>
      <c r="T50" s="46">
        <v>0</v>
      </c>
      <c r="U50" s="46">
        <f t="shared" si="2"/>
        <v>1.1375000000000002</v>
      </c>
      <c r="V50" s="231"/>
      <c r="W50" s="233">
        <v>1.26</v>
      </c>
      <c r="X50" s="231"/>
      <c r="Y50" s="46">
        <v>1.1375000000000002</v>
      </c>
      <c r="Z50" s="48">
        <f>_xll.qlSimpleQuoteSetValue(G50,Y50/100,Trigger)</f>
        <v>0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1.2725</v>
      </c>
      <c r="R51" s="46">
        <v>1.3325</v>
      </c>
      <c r="S51" s="46">
        <v>0</v>
      </c>
      <c r="T51" s="46">
        <v>0</v>
      </c>
      <c r="U51" s="46">
        <f t="shared" si="2"/>
        <v>1.3025</v>
      </c>
      <c r="V51" s="231"/>
      <c r="W51" s="233">
        <v>1.43</v>
      </c>
      <c r="X51" s="231"/>
      <c r="Y51" s="46">
        <v>1.3025</v>
      </c>
      <c r="Z51" s="48">
        <f>_xll.qlSimpleQuoteSetValue(G51,Y51/100,Trigger)</f>
        <v>2.4999999999998981E-5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1.4475</v>
      </c>
      <c r="R52" s="46">
        <v>1.5275000000000001</v>
      </c>
      <c r="S52" s="46">
        <v>0</v>
      </c>
      <c r="T52" s="46">
        <v>0</v>
      </c>
      <c r="U52" s="46">
        <f t="shared" si="2"/>
        <v>1.4875</v>
      </c>
      <c r="V52" s="231"/>
      <c r="W52" s="233">
        <v>1.615</v>
      </c>
      <c r="X52" s="231"/>
      <c r="Y52" s="46">
        <v>1.4875</v>
      </c>
      <c r="Z52" s="48">
        <f>_xll.qlSimpleQuoteSetValue(G52,Y52/100,Trigger)</f>
        <v>2.5000000000000716E-5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1.5175000000000001</v>
      </c>
      <c r="R53" s="46">
        <v>1.5975000000000001</v>
      </c>
      <c r="S53" s="46">
        <v>0</v>
      </c>
      <c r="T53" s="46">
        <v>0</v>
      </c>
      <c r="U53" s="46">
        <f t="shared" si="2"/>
        <v>1.5575000000000001</v>
      </c>
      <c r="V53" s="231"/>
      <c r="W53" s="233">
        <v>1.6850000000000001</v>
      </c>
      <c r="X53" s="231"/>
      <c r="Y53" s="46">
        <v>1.5575000000000001</v>
      </c>
      <c r="Z53" s="48">
        <f>_xll.qlSimpleQuoteSetValue(G53,Y53/100,Trigger)</f>
        <v>2.4999999999998981E-5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1.5275000000000001</v>
      </c>
      <c r="R55" s="46">
        <v>1.6275000000000002</v>
      </c>
      <c r="S55" s="46">
        <v>0</v>
      </c>
      <c r="T55" s="46">
        <v>0</v>
      </c>
      <c r="U55" s="46">
        <f t="shared" si="2"/>
        <v>1.5775000000000001</v>
      </c>
      <c r="V55" s="231"/>
      <c r="W55" s="233">
        <v>1.7050000000000001</v>
      </c>
      <c r="X55" s="231"/>
      <c r="Y55" s="46">
        <v>1.5775000000000001</v>
      </c>
      <c r="Z55" s="48">
        <f>_xll.qlSimpleQuoteSetValue(G55,Y55/100,Trigger)</f>
        <v>2.5000000000000716E-5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15:57:43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8.6</v>
      </c>
      <c r="R20" s="46">
        <v>0</v>
      </c>
      <c r="S20" s="46">
        <v>0</v>
      </c>
      <c r="T20" s="46">
        <v>0</v>
      </c>
      <c r="U20" s="46">
        <f>_xll.qlMidEquivalent($Q20,$R20,$S20,$T20)</f>
        <v>8.6</v>
      </c>
      <c r="V20" s="231"/>
      <c r="W20" s="233">
        <v>9.7899999999999991</v>
      </c>
      <c r="X20" s="231"/>
      <c r="Y20" s="46">
        <v>8.6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9.3000000000000007</v>
      </c>
      <c r="R32" s="46">
        <v>0</v>
      </c>
      <c r="S32" s="46">
        <v>0</v>
      </c>
      <c r="T32" s="46">
        <v>0</v>
      </c>
      <c r="U32" s="46">
        <f>_xll.qlMidEquivalent($Q32,$R32,$S32,$T32)</f>
        <v>9.3000000000000007</v>
      </c>
      <c r="V32" s="231"/>
      <c r="W32" s="233">
        <v>9.89</v>
      </c>
      <c r="X32" s="231"/>
      <c r="Y32" s="46">
        <v>9.3000000000000007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9.52</v>
      </c>
      <c r="R36" s="46">
        <v>0</v>
      </c>
      <c r="S36" s="46">
        <v>0</v>
      </c>
      <c r="T36" s="46">
        <v>0</v>
      </c>
      <c r="U36" s="46">
        <f>_xll.qlMidEquivalent($Q36,$R36,$S36,$T36)</f>
        <v>9.52</v>
      </c>
      <c r="V36" s="231"/>
      <c r="W36" s="233">
        <v>9.92</v>
      </c>
      <c r="X36" s="231"/>
      <c r="Y36" s="46">
        <v>9.52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2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2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2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9.620000000000001</v>
      </c>
      <c r="R40" s="46">
        <v>0</v>
      </c>
      <c r="S40" s="46">
        <v>0</v>
      </c>
      <c r="T40" s="46">
        <v>0</v>
      </c>
      <c r="U40" s="46">
        <f>_xll.qlMidEquivalent($Q40,$R40,$S40,$T40)</f>
        <v>9.620000000000001</v>
      </c>
      <c r="V40" s="231"/>
      <c r="W40" s="233">
        <v>9.92</v>
      </c>
      <c r="X40" s="231"/>
      <c r="Y40" s="46">
        <v>9.620000000000001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2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2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2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2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9.67</v>
      </c>
      <c r="R44" s="46">
        <v>0</v>
      </c>
      <c r="S44" s="46">
        <v>0</v>
      </c>
      <c r="T44" s="46">
        <v>0</v>
      </c>
      <c r="U44" s="46">
        <f>_xll.qlMidEquivalent($Q44,$R44,$S44,$T44)</f>
        <v>9.67</v>
      </c>
      <c r="V44" s="231"/>
      <c r="W44" s="233">
        <v>9.91</v>
      </c>
      <c r="X44" s="231"/>
      <c r="Y44" s="46">
        <v>9.67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2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9.69</v>
      </c>
      <c r="R45" s="46">
        <v>0</v>
      </c>
      <c r="S45" s="46">
        <v>0</v>
      </c>
      <c r="T45" s="46">
        <v>0</v>
      </c>
      <c r="U45" s="46">
        <f>_xll.qlMidEquivalent($Q45,$R45,$S45,$T45)</f>
        <v>9.69</v>
      </c>
      <c r="V45" s="231"/>
      <c r="W45" s="233">
        <v>9.89</v>
      </c>
      <c r="X45" s="231"/>
      <c r="Y45" s="46">
        <v>9.69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2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9.69</v>
      </c>
      <c r="R46" s="46">
        <v>0</v>
      </c>
      <c r="S46" s="46">
        <v>0</v>
      </c>
      <c r="T46" s="46">
        <v>0</v>
      </c>
      <c r="U46" s="46">
        <f>_xll.qlMidEquivalent($Q46,$R46,$S46,$T46)</f>
        <v>9.69</v>
      </c>
      <c r="V46" s="231"/>
      <c r="W46" s="233">
        <v>9.8699999999999992</v>
      </c>
      <c r="X46" s="231"/>
      <c r="Y46" s="46">
        <v>9.69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2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9.69</v>
      </c>
      <c r="R47" s="46">
        <v>0</v>
      </c>
      <c r="S47" s="46">
        <v>0</v>
      </c>
      <c r="T47" s="46">
        <v>0</v>
      </c>
      <c r="U47" s="46">
        <f>_xll.qlMidEquivalent($Q47,$R47,$S47,$T47)</f>
        <v>9.69</v>
      </c>
      <c r="V47" s="231"/>
      <c r="W47" s="233">
        <v>9.85</v>
      </c>
      <c r="X47" s="231"/>
      <c r="Y47" s="46">
        <v>9.69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2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9.68</v>
      </c>
      <c r="R48" s="46">
        <v>0</v>
      </c>
      <c r="S48" s="46">
        <v>0</v>
      </c>
      <c r="T48" s="46">
        <v>0</v>
      </c>
      <c r="U48" s="46">
        <f>_xll.qlMidEquivalent($Q48,$R48,$S48,$T48)</f>
        <v>9.68</v>
      </c>
      <c r="V48" s="231"/>
      <c r="W48" s="233">
        <v>9.83</v>
      </c>
      <c r="X48" s="231"/>
      <c r="Y48" s="46">
        <v>9.68</v>
      </c>
      <c r="Z48" s="48">
        <f>_xll.qlSimpleQuoteSetValue(G48,Y48/10000,Trigger)</f>
        <v>-9.9999999999991589E-7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2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9.6300000000000008</v>
      </c>
      <c r="R49" s="46">
        <v>0</v>
      </c>
      <c r="S49" s="46">
        <v>0</v>
      </c>
      <c r="T49" s="46">
        <v>0</v>
      </c>
      <c r="U49" s="46">
        <f>_xll.qlMidEquivalent($Q49,$R49,$S49,$T49)</f>
        <v>9.6300000000000008</v>
      </c>
      <c r="V49" s="231"/>
      <c r="W49" s="233">
        <v>9.76</v>
      </c>
      <c r="X49" s="231"/>
      <c r="Y49" s="46">
        <v>9.6300000000000008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2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9.370000000000001</v>
      </c>
      <c r="R50" s="46">
        <v>0</v>
      </c>
      <c r="S50" s="46">
        <v>0</v>
      </c>
      <c r="T50" s="46">
        <v>0</v>
      </c>
      <c r="U50" s="46">
        <f>_xll.qlMidEquivalent($Q50,$R50,$S50,$T50)</f>
        <v>9.370000000000001</v>
      </c>
      <c r="V50" s="231"/>
      <c r="W50" s="233">
        <v>9.4700000000000006</v>
      </c>
      <c r="X50" s="231"/>
      <c r="Y50" s="46">
        <v>9.370000000000001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2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8.68</v>
      </c>
      <c r="R51" s="46">
        <v>0</v>
      </c>
      <c r="S51" s="46">
        <v>0</v>
      </c>
      <c r="T51" s="46">
        <v>0</v>
      </c>
      <c r="U51" s="46">
        <f>_xll.qlMidEquivalent($Q51,$R51,$S51,$T51)</f>
        <v>8.68</v>
      </c>
      <c r="V51" s="231"/>
      <c r="W51" s="233">
        <v>8.77</v>
      </c>
      <c r="X51" s="231"/>
      <c r="Y51" s="46">
        <v>8.68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2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7.65</v>
      </c>
      <c r="R52" s="46">
        <v>0</v>
      </c>
      <c r="S52" s="46">
        <v>0</v>
      </c>
      <c r="T52" s="46">
        <v>0</v>
      </c>
      <c r="U52" s="46">
        <f>_xll.qlMidEquivalent($Q52,$R52,$S52,$T52)</f>
        <v>7.65</v>
      </c>
      <c r="V52" s="231"/>
      <c r="W52" s="233">
        <v>7.73</v>
      </c>
      <c r="X52" s="231"/>
      <c r="Y52" s="46">
        <v>7.65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2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6.92</v>
      </c>
      <c r="R53" s="46">
        <v>0</v>
      </c>
      <c r="S53" s="46">
        <v>0</v>
      </c>
      <c r="T53" s="46">
        <v>0</v>
      </c>
      <c r="U53" s="46">
        <f>_xll.qlMidEquivalent($Q53,$R53,$S53,$T53)</f>
        <v>6.92</v>
      </c>
      <c r="V53" s="231"/>
      <c r="W53" s="233">
        <v>6.99</v>
      </c>
      <c r="X53" s="231"/>
      <c r="Y53" s="46">
        <v>6.92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2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2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6.32</v>
      </c>
      <c r="R55" s="46">
        <v>0</v>
      </c>
      <c r="S55" s="46">
        <v>0</v>
      </c>
      <c r="T55" s="46">
        <v>0</v>
      </c>
      <c r="U55" s="46">
        <f>_xll.qlMidEquivalent($Q55,$R55,$S55,$T55)</f>
        <v>6.32</v>
      </c>
      <c r="V55" s="231"/>
      <c r="W55" s="233">
        <v>6.4</v>
      </c>
      <c r="X55" s="231"/>
      <c r="Y55" s="46">
        <v>6.32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2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2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2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2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10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15:52:28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_xll.qlMidEquivalent($Q6,$R6,$S6,$T6)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>_xll.qlMidEquivalent($Q7,$R7,$S7,$T7)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>_xll.qlMidEquivalent($Q8,$R8,$S8,$T8)</f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>_xll.qlMidEquivalent($Q9,$R9,$S9,$T9)</f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>_xll.qlMidEquivalent($Q10,$R10,$S10,$T10)</f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>_xll.qlMidEquivalent($Q11,$R11,$S11,$T11)</f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>_xll.qlMidEquivalent($Q12,$R12,$S12,$T12)</f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>_xll.qlMidEquivalent($Q13,$R13,$S13,$T13)</f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>_xll.qlMidEquivalent($Q14,$R14,$S14,$T14)</f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>_xll.qlMidEquivalent($Q15,$R15,$S15,$T15)</f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>_xll.qlMidEquivalent($Q16,$R16,$S16,$T16)</f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>_xll.qlMidEquivalent($Q17,$R17,$S17,$T17)</f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>_xll.qlMidEquivalent($Q18,$R18,$S18,$T18)</f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>_xll.qlMidEquivalent($Q19,$R19,$S19,$T19)</f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8.02</v>
      </c>
      <c r="R20" s="46">
        <v>0</v>
      </c>
      <c r="S20" s="46">
        <v>0</v>
      </c>
      <c r="T20" s="46">
        <v>0</v>
      </c>
      <c r="U20" s="46">
        <f>_xll.qlMidEquivalent($Q20,$R20,$S20,$T20)</f>
        <v>8.02</v>
      </c>
      <c r="V20" s="231"/>
      <c r="W20" s="233">
        <v>8.02</v>
      </c>
      <c r="X20" s="231"/>
      <c r="Y20" s="46">
        <v>8.02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>_xll.qlMidEquivalent($Q21,$R21,$S21,$T21)</f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>_xll.qlMidEquivalent($Q22,$R22,$S22,$T22)</f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>_xll.qlMidEquivalent($Q23,$R23,$S23,$T23)</f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>_xll.qlMidEquivalent($Q24,$R24,$S24,$T24)</f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>_xll.qlMidEquivalent($Q25,$R25,$S25,$T25)</f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>_xll.qlMidEquivalent($Q26,$R26,$S26,$T26)</f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>_xll.qlMidEquivalent($Q27,$R27,$S27,$T27)</f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>_xll.qlMidEquivalent($Q28,$R28,$S28,$T28)</f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>_xll.qlMidEquivalent($Q29,$R29,$S29,$T29)</f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>_xll.qlMidEquivalent($Q30,$R30,$S30,$T30)</f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>_xll.qlMidEquivalent($Q31,$R31,$S31,$T31)</f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9.26</v>
      </c>
      <c r="R32" s="46">
        <v>0</v>
      </c>
      <c r="S32" s="46">
        <v>0</v>
      </c>
      <c r="T32" s="46">
        <v>0</v>
      </c>
      <c r="U32" s="46">
        <f>_xll.qlMidEquivalent($Q32,$R32,$S32,$T32)</f>
        <v>9.26</v>
      </c>
      <c r="V32" s="231"/>
      <c r="W32" s="233">
        <v>9.27</v>
      </c>
      <c r="X32" s="231"/>
      <c r="Y32" s="46">
        <v>9.26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>_xll.qlMidEquivalent($Q33,$R33,$S33,$T33)</f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>_xll.qlMidEquivalent($Q34,$R34,$S34,$T34)</f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>_xll.qlMidEquivalent($Q35,$R35,$S35,$T35)</f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9.83</v>
      </c>
      <c r="R36" s="46">
        <v>0</v>
      </c>
      <c r="S36" s="46">
        <v>0</v>
      </c>
      <c r="T36" s="46">
        <v>0</v>
      </c>
      <c r="U36" s="46">
        <f>_xll.qlMidEquivalent($Q36,$R36,$S36,$T36)</f>
        <v>9.83</v>
      </c>
      <c r="V36" s="231"/>
      <c r="W36" s="233">
        <v>9.83</v>
      </c>
      <c r="X36" s="231"/>
      <c r="Y36" s="46">
        <v>9.83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>_xll.qlMidEquivalent($Q37,$R37,$S37,$T37)</f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>_xll.qlMidEquivalent($Q38,$R38,$S38,$T38)</f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>_xll.qlMidEquivalent($Q39,$R39,$S39,$T39)</f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10.1</v>
      </c>
      <c r="R40" s="46">
        <v>0</v>
      </c>
      <c r="S40" s="46">
        <v>0</v>
      </c>
      <c r="T40" s="46">
        <v>0</v>
      </c>
      <c r="U40" s="46">
        <f>_xll.qlMidEquivalent($Q40,$R40,$S40,$T40)</f>
        <v>10.1</v>
      </c>
      <c r="V40" s="231"/>
      <c r="W40" s="233">
        <v>10.1</v>
      </c>
      <c r="X40" s="231"/>
      <c r="Y40" s="46">
        <v>10.1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>_xll.qlMidEquivalent($Q41,$R41,$S41,$T41)</f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>_xll.qlMidEquivalent($Q42,$R42,$S42,$T42)</f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>_xll.qlMidEquivalent($Q43,$R43,$S43,$T43)</f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10.15</v>
      </c>
      <c r="R44" s="46">
        <v>0</v>
      </c>
      <c r="S44" s="46">
        <v>0</v>
      </c>
      <c r="T44" s="46">
        <v>0</v>
      </c>
      <c r="U44" s="46">
        <f>_xll.qlMidEquivalent($Q44,$R44,$S44,$T44)</f>
        <v>10.15</v>
      </c>
      <c r="V44" s="231"/>
      <c r="W44" s="233">
        <v>10.15</v>
      </c>
      <c r="X44" s="231"/>
      <c r="Y44" s="46">
        <v>10.15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10.17</v>
      </c>
      <c r="R45" s="46">
        <v>0</v>
      </c>
      <c r="S45" s="46">
        <v>0</v>
      </c>
      <c r="T45" s="46">
        <v>0</v>
      </c>
      <c r="U45" s="46">
        <f>_xll.qlMidEquivalent($Q45,$R45,$S45,$T45)</f>
        <v>10.17</v>
      </c>
      <c r="V45" s="231"/>
      <c r="W45" s="233">
        <v>10.17</v>
      </c>
      <c r="X45" s="231"/>
      <c r="Y45" s="46">
        <v>10.17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10.18</v>
      </c>
      <c r="R46" s="46">
        <v>0</v>
      </c>
      <c r="S46" s="46">
        <v>0</v>
      </c>
      <c r="T46" s="46">
        <v>0</v>
      </c>
      <c r="U46" s="46">
        <f>_xll.qlMidEquivalent($Q46,$R46,$S46,$T46)</f>
        <v>10.18</v>
      </c>
      <c r="V46" s="231"/>
      <c r="W46" s="233">
        <v>10.18</v>
      </c>
      <c r="X46" s="231"/>
      <c r="Y46" s="46">
        <v>10.18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10.17</v>
      </c>
      <c r="R47" s="46">
        <v>0</v>
      </c>
      <c r="S47" s="46">
        <v>0</v>
      </c>
      <c r="T47" s="46">
        <v>0</v>
      </c>
      <c r="U47" s="46">
        <f>_xll.qlMidEquivalent($Q47,$R47,$S47,$T47)</f>
        <v>10.17</v>
      </c>
      <c r="V47" s="231"/>
      <c r="W47" s="233">
        <v>10.18</v>
      </c>
      <c r="X47" s="231"/>
      <c r="Y47" s="46">
        <v>10.17</v>
      </c>
      <c r="Z47" s="48">
        <f>_xll.qlSimpleQuoteSetValue(G47,Y47/10000,Trigger)</f>
        <v>-1.0000000000001327E-6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10.17</v>
      </c>
      <c r="R48" s="46">
        <v>0</v>
      </c>
      <c r="S48" s="46">
        <v>0</v>
      </c>
      <c r="T48" s="46">
        <v>0</v>
      </c>
      <c r="U48" s="46">
        <f>_xll.qlMidEquivalent($Q48,$R48,$S48,$T48)</f>
        <v>10.17</v>
      </c>
      <c r="V48" s="231"/>
      <c r="W48" s="233">
        <v>10.17</v>
      </c>
      <c r="X48" s="231"/>
      <c r="Y48" s="46">
        <v>10.17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10.16</v>
      </c>
      <c r="R49" s="46">
        <v>0</v>
      </c>
      <c r="S49" s="46">
        <v>0</v>
      </c>
      <c r="T49" s="46">
        <v>0</v>
      </c>
      <c r="U49" s="46">
        <f>_xll.qlMidEquivalent($Q49,$R49,$S49,$T49)</f>
        <v>10.16</v>
      </c>
      <c r="V49" s="231"/>
      <c r="W49" s="233">
        <v>10.16</v>
      </c>
      <c r="X49" s="231"/>
      <c r="Y49" s="46">
        <v>10.16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10.14</v>
      </c>
      <c r="R50" s="46">
        <v>0</v>
      </c>
      <c r="S50" s="46">
        <v>0</v>
      </c>
      <c r="T50" s="46">
        <v>0</v>
      </c>
      <c r="U50" s="46">
        <f>_xll.qlMidEquivalent($Q50,$R50,$S50,$T50)</f>
        <v>10.14</v>
      </c>
      <c r="V50" s="231"/>
      <c r="W50" s="233">
        <v>10.130000000000001</v>
      </c>
      <c r="X50" s="231"/>
      <c r="Y50" s="46">
        <v>10.14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9.92</v>
      </c>
      <c r="R51" s="46">
        <v>0</v>
      </c>
      <c r="S51" s="46">
        <v>0</v>
      </c>
      <c r="T51" s="46">
        <v>0</v>
      </c>
      <c r="U51" s="46">
        <f>_xll.qlMidEquivalent($Q51,$R51,$S51,$T51)</f>
        <v>9.92</v>
      </c>
      <c r="V51" s="231"/>
      <c r="W51" s="233">
        <v>9.91</v>
      </c>
      <c r="X51" s="231"/>
      <c r="Y51" s="46">
        <v>9.92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9.3800000000000008</v>
      </c>
      <c r="R52" s="46">
        <v>0</v>
      </c>
      <c r="S52" s="46">
        <v>0</v>
      </c>
      <c r="T52" s="46">
        <v>0</v>
      </c>
      <c r="U52" s="46">
        <f>_xll.qlMidEquivalent($Q52,$R52,$S52,$T52)</f>
        <v>9.3800000000000008</v>
      </c>
      <c r="V52" s="231"/>
      <c r="W52" s="233">
        <v>9.3800000000000008</v>
      </c>
      <c r="X52" s="231"/>
      <c r="Y52" s="46">
        <v>9.3800000000000008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8.9600000000000009</v>
      </c>
      <c r="R53" s="46">
        <v>0</v>
      </c>
      <c r="S53" s="46">
        <v>0</v>
      </c>
      <c r="T53" s="46">
        <v>0</v>
      </c>
      <c r="U53" s="46">
        <f>_xll.qlMidEquivalent($Q53,$R53,$S53,$T53)</f>
        <v>8.9600000000000009</v>
      </c>
      <c r="V53" s="231"/>
      <c r="W53" s="233">
        <v>8.9600000000000009</v>
      </c>
      <c r="X53" s="231"/>
      <c r="Y53" s="46">
        <v>8.9600000000000009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>_xll.qlMidEquivalent($Q54,$R54,$S54,$T54)</f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8.68</v>
      </c>
      <c r="R55" s="46">
        <v>0</v>
      </c>
      <c r="S55" s="46">
        <v>0</v>
      </c>
      <c r="T55" s="46">
        <v>0</v>
      </c>
      <c r="U55" s="46">
        <f>_xll.qlMidEquivalent($Q55,$R55,$S55,$T55)</f>
        <v>8.68</v>
      </c>
      <c r="V55" s="231"/>
      <c r="W55" s="233">
        <v>8.68</v>
      </c>
      <c r="X55" s="231"/>
      <c r="Y55" s="46">
        <v>8.68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>_xll.qlMidEquivalent($Q56,$R56,$S56,$T56)</f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>_xll.qlMidEquivalent($Q57,$R57,$S57,$T57)</f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>_xll.qlMidEquivalent($Q58,$R58,$S58,$T58)</f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>_xll.qlMidEquivalent($Q59,$R59,$S59,$T59)</f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2015-02-06T14:59:38Z</dcterms:modified>
</cp:coreProperties>
</file>