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0325" yWindow="45" windowWidth="10215" windowHeight="8550"/>
  </bookViews>
  <sheets>
    <sheet name="MainChecks" sheetId="2" r:id="rId1"/>
  </sheets>
  <externalReferences>
    <externalReference r:id="rId2"/>
  </externalReferences>
  <definedNames>
    <definedName name="AllTriggers">MainChecks!$I$5:$I$5</definedName>
    <definedName name="Currency">MainChecks!$B$1</definedName>
    <definedName name="EvaluationDate">MainChecks!$C$3</definedName>
    <definedName name="FirstIndex">MainChecks!$B$9</definedName>
    <definedName name="InterestRatesTrigger">MainChecks!$I$5</definedName>
    <definedName name="SecondIMMDate">MainChecks!$C$12</definedName>
    <definedName name="Trigger">MainChecks!$I$2</definedName>
    <definedName name="Yesterday">MainChecks!$C$9</definedName>
  </definedNames>
  <calcPr calcId="145621"/>
</workbook>
</file>

<file path=xl/calcChain.xml><?xml version="1.0" encoding="utf-8"?>
<calcChain xmlns="http://schemas.openxmlformats.org/spreadsheetml/2006/main">
  <c r="B9" i="2" l="1"/>
  <c r="C3" i="2"/>
  <c r="C5" i="2"/>
  <c r="C8" i="2"/>
  <c r="C7" i="2"/>
  <c r="C6" i="2"/>
  <c r="B8" i="2" l="1"/>
  <c r="B7" i="2" l="1"/>
  <c r="B6" i="2"/>
  <c r="B5" i="2"/>
  <c r="B4" i="2"/>
  <c r="B3" i="2"/>
  <c r="I6" i="2"/>
  <c r="I10" i="2"/>
  <c r="C1" i="2"/>
  <c r="I8" i="2"/>
  <c r="I11" i="2"/>
  <c r="I9" i="2"/>
  <c r="I3" i="2"/>
  <c r="C11" i="2" l="1"/>
  <c r="C4" i="2"/>
  <c r="E11" i="2"/>
  <c r="C10" i="2"/>
  <c r="C12" i="2"/>
  <c r="E4" i="2"/>
  <c r="E8" i="2"/>
  <c r="F8" i="2" s="1"/>
  <c r="E5" i="2"/>
  <c r="F5" i="2"/>
  <c r="E3" i="2"/>
  <c r="F3" i="2" s="1"/>
  <c r="E10" i="2"/>
  <c r="E6" i="2"/>
  <c r="F6" i="2" s="1"/>
  <c r="C9" i="2"/>
  <c r="E9" i="2" s="1"/>
  <c r="F11" i="2"/>
  <c r="E7" i="2"/>
  <c r="F7" i="2" s="1"/>
  <c r="E12" i="2"/>
  <c r="F4" i="2"/>
  <c r="F9" i="2"/>
  <c r="F12" i="2"/>
  <c r="F10" i="2"/>
  <c r="I5" i="2" l="1"/>
</calcChain>
</file>

<file path=xl/sharedStrings.xml><?xml version="1.0" encoding="utf-8"?>
<sst xmlns="http://schemas.openxmlformats.org/spreadsheetml/2006/main" count="16" uniqueCount="16">
  <si>
    <t>ObjectID</t>
  </si>
  <si>
    <t>Check</t>
  </si>
  <si>
    <t>Error message</t>
  </si>
  <si>
    <t>Trigger</t>
  </si>
  <si>
    <t>Object Count:</t>
  </si>
  <si>
    <t>Date</t>
  </si>
  <si>
    <t>-</t>
  </si>
  <si>
    <t>Memory Usage</t>
  </si>
  <si>
    <t>OH+QL Functions:</t>
  </si>
  <si>
    <t>Boost</t>
  </si>
  <si>
    <t>QuantLib</t>
  </si>
  <si>
    <t>ObjectHandler</t>
  </si>
  <si>
    <t>TYcm1t</t>
  </si>
  <si>
    <t>MarketUpdates</t>
  </si>
  <si>
    <t>Eikon</t>
  </si>
  <si>
    <t>GBP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</si>
</sst>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&quot;£&quot;#,##0;[Red]\-&quot;£&quot;#,##0"/>
    <numFmt numFmtId="165" formatCode="0.0000"/>
    <numFmt numFmtId="166" formatCode="0.0000%"/>
    <numFmt numFmtId="167" formatCode="ddd\,\ dd\-mmm\-yyyy"/>
    <numFmt numFmtId="168" formatCode="#,##0.0;#,##0.0"/>
    <numFmt numFmtId="169" formatCode="General_)"/>
    <numFmt numFmtId="170" formatCode="ddd\,\ dd\-mmm\-yyyy\,\ hh:mm:ss"/>
    <numFmt numFmtId="171" formatCode="ddd\,\ d\-mmm\-yyyy"/>
    <numFmt numFmtId="172" formatCode="yyyy\-mmm\-dd\-hh:mm:ss"/>
  </numFmts>
  <fonts count="11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2"/>
      <color indexed="16"/>
      <name val="MS Sans Serif"/>
      <family val="2"/>
    </font>
    <font>
      <sz val="10"/>
      <name val="Helv"/>
    </font>
    <font>
      <sz val="12"/>
      <name val="Helv"/>
    </font>
    <font>
      <sz val="8"/>
      <name val="Courier New"/>
      <family val="3"/>
    </font>
    <font>
      <b/>
      <sz val="8"/>
      <name val="Courier New"/>
      <family val="3"/>
    </font>
    <font>
      <b/>
      <sz val="8"/>
      <color indexed="18"/>
      <name val="Courier New"/>
      <family val="3"/>
    </font>
    <font>
      <sz val="8"/>
      <color indexed="10"/>
      <name val="Courier New"/>
      <family val="3"/>
    </font>
    <font>
      <b/>
      <sz val="8"/>
      <color indexed="10"/>
      <name val="Courier New"/>
      <family val="3"/>
    </font>
  </fonts>
  <fills count="7">
    <fill>
      <patternFill patternType="none"/>
    </fill>
    <fill>
      <patternFill patternType="gray125"/>
    </fill>
    <fill>
      <patternFill patternType="gray0625">
        <fgColor indexed="22"/>
        <bgColor indexed="9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gray0625">
        <fgColor indexed="22"/>
        <bgColor indexed="26"/>
      </patternFill>
    </fill>
    <fill>
      <patternFill patternType="solid">
        <fgColor theme="0" tint="-0.249977111117893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8">
    <xf numFmtId="0" fontId="0" fillId="0" borderId="0"/>
    <xf numFmtId="38" fontId="4" fillId="0" borderId="0" applyFont="0" applyFill="0" applyBorder="0" applyAlignment="0" applyProtection="0"/>
    <xf numFmtId="40" fontId="4" fillId="0" borderId="0" applyFont="0" applyFill="0" applyBorder="0" applyAlignment="0" applyProtection="0"/>
    <xf numFmtId="169" fontId="5" fillId="0" borderId="0"/>
    <xf numFmtId="9" fontId="1" fillId="0" borderId="0" applyFont="0" applyFill="0" applyBorder="0" applyAlignment="0" applyProtection="0"/>
    <xf numFmtId="168" fontId="3" fillId="2" borderId="0">
      <alignment horizontal="center" vertical="center"/>
    </xf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</cellStyleXfs>
  <cellXfs count="58">
    <xf numFmtId="0" fontId="0" fillId="0" borderId="0" xfId="0"/>
    <xf numFmtId="0" fontId="6" fillId="3" borderId="1" xfId="0" applyFont="1" applyFill="1" applyBorder="1"/>
    <xf numFmtId="0" fontId="6" fillId="0" borderId="0" xfId="0" applyFont="1" applyAlignment="1">
      <alignment horizontal="center"/>
    </xf>
    <xf numFmtId="0" fontId="6" fillId="3" borderId="2" xfId="0" applyFont="1" applyFill="1" applyBorder="1"/>
    <xf numFmtId="0" fontId="6" fillId="3" borderId="3" xfId="0" applyFont="1" applyFill="1" applyBorder="1"/>
    <xf numFmtId="0" fontId="6" fillId="4" borderId="0" xfId="0" applyFont="1" applyFill="1"/>
    <xf numFmtId="15" fontId="6" fillId="3" borderId="4" xfId="0" applyNumberFormat="1" applyFont="1" applyFill="1" applyBorder="1"/>
    <xf numFmtId="0" fontId="7" fillId="3" borderId="5" xfId="0" applyFont="1" applyFill="1" applyBorder="1" applyAlignment="1">
      <alignment horizontal="center"/>
    </xf>
    <xf numFmtId="170" fontId="7" fillId="3" borderId="6" xfId="0" applyNumberFormat="1" applyFont="1" applyFill="1" applyBorder="1" applyAlignment="1">
      <alignment horizontal="center"/>
    </xf>
    <xf numFmtId="0" fontId="7" fillId="3" borderId="6" xfId="0" applyFont="1" applyFill="1" applyBorder="1" applyAlignment="1">
      <alignment horizontal="center"/>
    </xf>
    <xf numFmtId="0" fontId="7" fillId="3" borderId="7" xfId="0" applyFont="1" applyFill="1" applyBorder="1" applyAlignment="1">
      <alignment horizontal="center"/>
    </xf>
    <xf numFmtId="15" fontId="6" fillId="3" borderId="0" xfId="0" applyNumberFormat="1" applyFont="1" applyFill="1" applyBorder="1"/>
    <xf numFmtId="0" fontId="6" fillId="4" borderId="8" xfId="0" applyNumberFormat="1" applyFont="1" applyFill="1" applyBorder="1" applyAlignment="1">
      <alignment horizontal="center"/>
    </xf>
    <xf numFmtId="0" fontId="6" fillId="3" borderId="9" xfId="0" applyFont="1" applyFill="1" applyBorder="1"/>
    <xf numFmtId="0" fontId="9" fillId="5" borderId="12" xfId="4" applyNumberFormat="1" applyFont="1" applyFill="1" applyBorder="1" applyAlignment="1" applyProtection="1"/>
    <xf numFmtId="0" fontId="6" fillId="4" borderId="13" xfId="0" applyFont="1" applyFill="1" applyBorder="1"/>
    <xf numFmtId="171" fontId="8" fillId="5" borderId="14" xfId="0" applyNumberFormat="1" applyFont="1" applyFill="1" applyBorder="1" applyAlignment="1" applyProtection="1">
      <alignment horizontal="center"/>
    </xf>
    <xf numFmtId="165" fontId="6" fillId="5" borderId="14" xfId="0" applyNumberFormat="1" applyFont="1" applyFill="1" applyBorder="1" applyAlignment="1" applyProtection="1">
      <alignment horizontal="center"/>
    </xf>
    <xf numFmtId="0" fontId="9" fillId="5" borderId="15" xfId="4" applyNumberFormat="1" applyFont="1" applyFill="1" applyBorder="1" applyAlignment="1" applyProtection="1"/>
    <xf numFmtId="0" fontId="6" fillId="4" borderId="10" xfId="0" applyNumberFormat="1" applyFont="1" applyFill="1" applyBorder="1" applyAlignment="1">
      <alignment horizontal="center"/>
    </xf>
    <xf numFmtId="0" fontId="6" fillId="5" borderId="16" xfId="0" applyNumberFormat="1" applyFont="1" applyFill="1" applyBorder="1" applyAlignment="1" applyProtection="1">
      <alignment horizontal="center"/>
    </xf>
    <xf numFmtId="0" fontId="6" fillId="4" borderId="13" xfId="0" applyNumberFormat="1" applyFont="1" applyFill="1" applyBorder="1" applyAlignment="1">
      <alignment horizontal="center"/>
    </xf>
    <xf numFmtId="0" fontId="6" fillId="5" borderId="15" xfId="0" applyNumberFormat="1" applyFont="1" applyFill="1" applyBorder="1" applyAlignment="1" applyProtection="1">
      <alignment horizontal="center"/>
    </xf>
    <xf numFmtId="171" fontId="6" fillId="5" borderId="11" xfId="0" applyNumberFormat="1" applyFont="1" applyFill="1" applyBorder="1" applyAlignment="1" applyProtection="1">
      <alignment horizontal="center"/>
    </xf>
    <xf numFmtId="166" fontId="6" fillId="5" borderId="11" xfId="4" applyNumberFormat="1" applyFont="1" applyFill="1" applyBorder="1" applyAlignment="1" applyProtection="1">
      <alignment horizontal="center"/>
    </xf>
    <xf numFmtId="0" fontId="6" fillId="4" borderId="4" xfId="0" applyFont="1" applyFill="1" applyBorder="1"/>
    <xf numFmtId="171" fontId="6" fillId="5" borderId="14" xfId="0" applyNumberFormat="1" applyFont="1" applyFill="1" applyBorder="1" applyAlignment="1" applyProtection="1">
      <alignment horizontal="center"/>
    </xf>
    <xf numFmtId="166" fontId="6" fillId="5" borderId="14" xfId="4" applyNumberFormat="1" applyFont="1" applyFill="1" applyBorder="1" applyAlignment="1" applyProtection="1">
      <alignment horizontal="center"/>
    </xf>
    <xf numFmtId="171" fontId="6" fillId="5" borderId="18" xfId="0" applyNumberFormat="1" applyFont="1" applyFill="1" applyBorder="1" applyAlignment="1" applyProtection="1">
      <alignment horizontal="center"/>
    </xf>
    <xf numFmtId="166" fontId="6" fillId="5" borderId="18" xfId="4" applyNumberFormat="1" applyFont="1" applyFill="1" applyBorder="1" applyAlignment="1" applyProtection="1">
      <alignment horizontal="center"/>
    </xf>
    <xf numFmtId="0" fontId="9" fillId="5" borderId="19" xfId="4" applyNumberFormat="1" applyFont="1" applyFill="1" applyBorder="1" applyAlignment="1" applyProtection="1"/>
    <xf numFmtId="0" fontId="6" fillId="4" borderId="20" xfId="0" applyNumberFormat="1" applyFont="1" applyFill="1" applyBorder="1" applyAlignment="1">
      <alignment horizontal="center"/>
    </xf>
    <xf numFmtId="0" fontId="6" fillId="5" borderId="19" xfId="0" applyNumberFormat="1" applyFont="1" applyFill="1" applyBorder="1" applyAlignment="1" applyProtection="1">
      <alignment horizontal="center"/>
    </xf>
    <xf numFmtId="171" fontId="6" fillId="5" borderId="21" xfId="0" applyNumberFormat="1" applyFont="1" applyFill="1" applyBorder="1" applyAlignment="1" applyProtection="1">
      <alignment horizontal="center"/>
    </xf>
    <xf numFmtId="0" fontId="6" fillId="3" borderId="17" xfId="0" applyFont="1" applyFill="1" applyBorder="1"/>
    <xf numFmtId="0" fontId="6" fillId="3" borderId="22" xfId="0" applyFont="1" applyFill="1" applyBorder="1"/>
    <xf numFmtId="0" fontId="6" fillId="3" borderId="23" xfId="0" applyFont="1" applyFill="1" applyBorder="1"/>
    <xf numFmtId="172" fontId="6" fillId="5" borderId="24" xfId="0" applyNumberFormat="1" applyFont="1" applyFill="1" applyBorder="1" applyAlignment="1" applyProtection="1">
      <alignment horizontal="center"/>
    </xf>
    <xf numFmtId="167" fontId="8" fillId="5" borderId="14" xfId="0" applyNumberFormat="1" applyFont="1" applyFill="1" applyBorder="1" applyAlignment="1" applyProtection="1">
      <alignment horizontal="right"/>
    </xf>
    <xf numFmtId="167" fontId="6" fillId="5" borderId="26" xfId="0" applyNumberFormat="1" applyFont="1" applyFill="1" applyBorder="1" applyAlignment="1" applyProtection="1">
      <alignment horizontal="right"/>
    </xf>
    <xf numFmtId="167" fontId="6" fillId="5" borderId="27" xfId="0" applyNumberFormat="1" applyFont="1" applyFill="1" applyBorder="1" applyAlignment="1" applyProtection="1">
      <alignment horizontal="right"/>
    </xf>
    <xf numFmtId="2" fontId="10" fillId="3" borderId="23" xfId="0" applyNumberFormat="1" applyFont="1" applyFill="1" applyBorder="1" applyAlignment="1">
      <alignment horizontal="center"/>
    </xf>
    <xf numFmtId="0" fontId="6" fillId="3" borderId="28" xfId="0" applyFont="1" applyFill="1" applyBorder="1" applyAlignment="1">
      <alignment horizontal="center"/>
    </xf>
    <xf numFmtId="15" fontId="7" fillId="3" borderId="13" xfId="0" applyNumberFormat="1" applyFont="1" applyFill="1" applyBorder="1" applyAlignment="1">
      <alignment horizontal="center"/>
    </xf>
    <xf numFmtId="0" fontId="6" fillId="3" borderId="29" xfId="0" applyFont="1" applyFill="1" applyBorder="1" applyAlignment="1">
      <alignment horizontal="center"/>
    </xf>
    <xf numFmtId="167" fontId="8" fillId="5" borderId="21" xfId="0" applyNumberFormat="1" applyFont="1" applyFill="1" applyBorder="1" applyAlignment="1" applyProtection="1">
      <alignment horizontal="right"/>
    </xf>
    <xf numFmtId="4" fontId="7" fillId="3" borderId="25" xfId="0" applyNumberFormat="1" applyFont="1" applyFill="1" applyBorder="1" applyAlignment="1">
      <alignment horizontal="center"/>
    </xf>
    <xf numFmtId="171" fontId="8" fillId="5" borderId="21" xfId="0" applyNumberFormat="1" applyFont="1" applyFill="1" applyBorder="1" applyAlignment="1" applyProtection="1">
      <alignment horizontal="center"/>
    </xf>
    <xf numFmtId="0" fontId="6" fillId="3" borderId="4" xfId="0" applyFont="1" applyFill="1" applyBorder="1"/>
    <xf numFmtId="0" fontId="6" fillId="3" borderId="0" xfId="0" applyFont="1" applyFill="1" applyBorder="1"/>
    <xf numFmtId="0" fontId="6" fillId="3" borderId="30" xfId="0" applyFont="1" applyFill="1" applyBorder="1"/>
    <xf numFmtId="167" fontId="8" fillId="5" borderId="27" xfId="0" applyNumberFormat="1" applyFont="1" applyFill="1" applyBorder="1" applyAlignment="1" applyProtection="1">
      <alignment horizontal="right"/>
    </xf>
    <xf numFmtId="0" fontId="6" fillId="6" borderId="0" xfId="0" applyFont="1" applyFill="1"/>
    <xf numFmtId="0" fontId="6" fillId="0" borderId="0" xfId="0" applyFont="1" applyFill="1"/>
    <xf numFmtId="0" fontId="6" fillId="4" borderId="5" xfId="0" applyFont="1" applyFill="1" applyBorder="1" applyAlignment="1">
      <alignment horizontal="center" vertical="distributed"/>
    </xf>
    <xf numFmtId="0" fontId="6" fillId="4" borderId="31" xfId="0" applyFont="1" applyFill="1" applyBorder="1" applyAlignment="1">
      <alignment horizontal="center" vertical="distributed"/>
    </xf>
    <xf numFmtId="0" fontId="6" fillId="4" borderId="29" xfId="0" applyFont="1" applyFill="1" applyBorder="1" applyAlignment="1">
      <alignment horizontal="center" vertical="distributed"/>
    </xf>
    <xf numFmtId="167" fontId="6" fillId="5" borderId="25" xfId="0" applyNumberFormat="1" applyFont="1" applyFill="1" applyBorder="1" applyAlignment="1" applyProtection="1">
      <alignment horizontal="right"/>
    </xf>
  </cellXfs>
  <cellStyles count="8">
    <cellStyle name="Migliaia (0)_AZIONI" xfId="1"/>
    <cellStyle name="Migliaia_AZIONI" xfId="2"/>
    <cellStyle name="Normal" xfId="0" builtinId="0"/>
    <cellStyle name="Normale_AZIONI" xfId="3"/>
    <cellStyle name="Percent" xfId="4" builtinId="5"/>
    <cellStyle name="result" xfId="5"/>
    <cellStyle name="Valuta (0)_AZIONI" xfId="6"/>
    <cellStyle name="Valuta_AZIONI" xfId="7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volatileDependencies.xml><?xml version="1.0" encoding="utf-8"?>
<volTypes xmlns="http://schemas.openxmlformats.org/spreadsheetml/2006/main">
  <volType type="realTimeData">
    <main first="pldatasource.rdatartdserver">
      <tp t="s">
        <v>Updated at 09:41:10</v>
        <stp/>
        <stp>{3A9A8292-9017-4C47-B191-699DA060A336}</stp>
        <tr r="I3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volatileDependencies" Target="volatileDependenci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123825</xdr:rowOff>
        </xdr:from>
        <xdr:to>
          <xdr:col>0</xdr:col>
          <xdr:colOff>0</xdr:colOff>
          <xdr:row>2</xdr:row>
          <xdr:rowOff>0</xdr:rowOff>
        </xdr:to>
        <xdr:sp macro="" textlink="">
          <xdr:nvSpPr>
            <xdr:cNvPr id="1025" name="CommandButton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123825</xdr:rowOff>
        </xdr:from>
        <xdr:to>
          <xdr:col>0</xdr:col>
          <xdr:colOff>0</xdr:colOff>
          <xdr:row>2</xdr:row>
          <xdr:rowOff>0</xdr:rowOff>
        </xdr:to>
        <xdr:sp macro="" textlink="">
          <xdr:nvSpPr>
            <xdr:cNvPr id="1026" name="CommandButton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BP_Marke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 Settings"/>
      <sheetName val="Libor"/>
      <sheetName val="LiborSwapIsda"/>
      <sheetName val="BasisSwap1MxM"/>
      <sheetName val="BasisSwap3M6M"/>
      <sheetName val="BasisSwapxM12M"/>
      <sheetName val="Deposits"/>
      <sheetName val="FRA"/>
      <sheetName val="Futures1M"/>
      <sheetName val="Futures3M"/>
      <sheetName val="ImmFra6M "/>
      <sheetName val="FuturesHWConvAdj"/>
      <sheetName val="OIS"/>
      <sheetName val="Swaps1M"/>
      <sheetName val="SwapsIMMDated"/>
      <sheetName val="Swap3M"/>
      <sheetName val="Swap6M"/>
      <sheetName val="1M (2)"/>
      <sheetName val="3M (2)"/>
      <sheetName val="6M (2)"/>
      <sheetName val="IBOR"/>
      <sheetName val="IB365"/>
      <sheetName val="SFIX2"/>
      <sheetName val="SFIX3"/>
      <sheetName val="MPCOIS"/>
      <sheetName val="FwdOIS"/>
    </sheetNames>
    <definedNames>
      <definedName name="TriggerCounter" refersTo="='General Settings'!$D$6"/>
    </definedNames>
    <sheetDataSet>
      <sheetData sheetId="0">
        <row r="6">
          <cell r="D6">
            <v>17</v>
          </cell>
        </row>
      </sheetData>
      <sheetData sheetId="1">
        <row r="6">
          <cell r="D6" t="str">
            <v>Relinkable Handle</v>
          </cell>
        </row>
      </sheetData>
      <sheetData sheetId="2"/>
      <sheetData sheetId="3">
        <row r="6">
          <cell r="D6" t="str">
            <v>6L</v>
          </cell>
        </row>
      </sheetData>
      <sheetData sheetId="4">
        <row r="6">
          <cell r="D6" t="str">
            <v>6L</v>
          </cell>
        </row>
      </sheetData>
      <sheetData sheetId="5">
        <row r="6">
          <cell r="D6" t="str">
            <v>12L</v>
          </cell>
        </row>
      </sheetData>
      <sheetData sheetId="6">
        <row r="6">
          <cell r="D6" t="str">
            <v>GBPTND_Quote#0000</v>
          </cell>
        </row>
      </sheetData>
      <sheetData sheetId="7">
        <row r="6">
          <cell r="D6" t="str">
            <v>GBP2x5F_Quote</v>
          </cell>
        </row>
      </sheetData>
      <sheetData sheetId="8">
        <row r="6">
          <cell r="D6" t="str">
            <v>U4</v>
          </cell>
        </row>
      </sheetData>
      <sheetData sheetId="9">
        <row r="6">
          <cell r="D6" t="str">
            <v>Future Code</v>
          </cell>
        </row>
      </sheetData>
      <sheetData sheetId="10">
        <row r="6">
          <cell r="D6" t="str">
            <v>Q4</v>
          </cell>
        </row>
      </sheetData>
      <sheetData sheetId="11">
        <row r="6">
          <cell r="D6" t="str">
            <v/>
          </cell>
        </row>
      </sheetData>
      <sheetData sheetId="12">
        <row r="6">
          <cell r="D6" t="str">
            <v>OIS</v>
          </cell>
        </row>
      </sheetData>
      <sheetData sheetId="13">
        <row r="6">
          <cell r="D6" t="str">
            <v>X1S</v>
          </cell>
        </row>
      </sheetData>
      <sheetData sheetId="14">
        <row r="6">
          <cell r="D6">
            <v>12</v>
          </cell>
        </row>
      </sheetData>
      <sheetData sheetId="15">
        <row r="6">
          <cell r="D6" t="str">
            <v>3L</v>
          </cell>
        </row>
      </sheetData>
      <sheetData sheetId="16">
        <row r="6">
          <cell r="D6" t="str">
            <v>6L</v>
          </cell>
        </row>
      </sheetData>
      <sheetData sheetId="17">
        <row r="6">
          <cell r="D6" t="str">
            <v>6L</v>
          </cell>
        </row>
      </sheetData>
      <sheetData sheetId="18">
        <row r="6">
          <cell r="D6" t="str">
            <v>6L</v>
          </cell>
        </row>
      </sheetData>
      <sheetData sheetId="19">
        <row r="6">
          <cell r="D6" t="str">
            <v>3L</v>
          </cell>
        </row>
      </sheetData>
      <sheetData sheetId="20">
        <row r="6">
          <cell r="D6" t="str">
            <v>GBP-SND=</v>
          </cell>
        </row>
      </sheetData>
      <sheetData sheetId="21">
        <row r="6">
          <cell r="D6" t="str">
            <v>GBP-SND=</v>
          </cell>
        </row>
      </sheetData>
      <sheetData sheetId="22">
        <row r="6">
          <cell r="D6" t="str">
            <v>GBP-3Y=</v>
          </cell>
        </row>
      </sheetData>
      <sheetData sheetId="23">
        <row r="6">
          <cell r="D6" t="str">
            <v>GBP-3Y=</v>
          </cell>
        </row>
      </sheetData>
      <sheetData sheetId="24">
        <row r="6">
          <cell r="D6" t="str">
            <v>OIS</v>
          </cell>
        </row>
      </sheetData>
      <sheetData sheetId="25">
        <row r="6">
          <cell r="D6" t="str">
            <v>1X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W59"/>
  <sheetViews>
    <sheetView tabSelected="1" workbookViewId="0">
      <selection activeCell="I2" sqref="I2"/>
    </sheetView>
  </sheetViews>
  <sheetFormatPr defaultRowHeight="11.25" x14ac:dyDescent="0.2"/>
  <cols>
    <col min="1" max="1" width="2.7109375" style="53" customWidth="1"/>
    <col min="2" max="2" width="11" style="53" bestFit="1" customWidth="1"/>
    <col min="3" max="3" width="17.140625" style="53" customWidth="1"/>
    <col min="4" max="4" width="17.140625" style="53" hidden="1" customWidth="1"/>
    <col min="5" max="5" width="8" style="53" bestFit="1" customWidth="1"/>
    <col min="6" max="6" width="31.7109375" style="53" customWidth="1"/>
    <col min="7" max="7" width="2.7109375" style="53" customWidth="1"/>
    <col min="8" max="8" width="17.28515625" style="53" bestFit="1" customWidth="1"/>
    <col min="9" max="9" width="21.42578125" style="53" bestFit="1" customWidth="1"/>
    <col min="10" max="10" width="2.7109375" style="53" customWidth="1"/>
    <col min="11" max="16384" width="9.140625" style="53"/>
  </cols>
  <sheetData>
    <row r="1" spans="1:23" ht="11.25" customHeight="1" thickBot="1" x14ac:dyDescent="0.25">
      <c r="A1" s="1"/>
      <c r="B1" s="2" t="s">
        <v>15</v>
      </c>
      <c r="C1" s="3" t="str">
        <f>_xll.qlxlVersion(TRUE,Trigger)</f>
        <v>QuantLibXL 1.5.0 - MS VC++ 9.0 - Multithreaded Dynamic Runtime library - Release Configuration - Jun 25 2014 10:33:09</v>
      </c>
      <c r="D1" s="3"/>
      <c r="E1" s="3"/>
      <c r="F1" s="3"/>
      <c r="G1" s="3"/>
      <c r="H1" s="3"/>
      <c r="I1" s="3"/>
      <c r="J1" s="4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</row>
    <row r="2" spans="1:23" ht="11.25" customHeight="1" thickBot="1" x14ac:dyDescent="0.25">
      <c r="A2" s="6"/>
      <c r="B2" s="7" t="s">
        <v>0</v>
      </c>
      <c r="C2" s="46" t="s">
        <v>5</v>
      </c>
      <c r="D2" s="8"/>
      <c r="E2" s="9" t="s">
        <v>1</v>
      </c>
      <c r="F2" s="10" t="s">
        <v>2</v>
      </c>
      <c r="G2" s="11"/>
      <c r="H2" s="12" t="s">
        <v>3</v>
      </c>
      <c r="I2" s="37"/>
      <c r="J2" s="13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</row>
    <row r="3" spans="1:23" ht="11.25" customHeight="1" x14ac:dyDescent="0.2">
      <c r="A3" s="6"/>
      <c r="B3" s="15" t="str">
        <f>UPPER(Currency)&amp;"STD"</f>
        <v>GBPSTD</v>
      </c>
      <c r="C3" s="45">
        <f>_xll.qlCalendarAdjust(_xll.qlIndexFixingCalendar(FirstIndex),_xll.qlSettingsEvaluationDate(ISERROR(Trigger)),"f")</f>
        <v>41822</v>
      </c>
      <c r="D3" s="16"/>
      <c r="E3" s="17">
        <f>_xll.qlYieldTSDiscount(B3,C3,,Trigger)</f>
        <v>1</v>
      </c>
      <c r="F3" s="18" t="str">
        <f>IF(ISERROR(C3),_xll.ohRangeRetrieveError(C3),_xll.ohRangeRetrieveError(E3))</f>
        <v/>
      </c>
      <c r="G3" s="11"/>
      <c r="H3" s="43" t="s">
        <v>14</v>
      </c>
      <c r="I3" s="42" t="str">
        <f>_xll.RData(H4,"LAST",,"FRQ:1S",,I4)</f>
        <v>Updated at 09:41:10</v>
      </c>
      <c r="J3" s="13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</row>
    <row r="4" spans="1:23" ht="11.25" customHeight="1" thickBot="1" x14ac:dyDescent="0.25">
      <c r="A4" s="6"/>
      <c r="B4" s="15" t="str">
        <f>UPPER(Currency)&amp;"ON"</f>
        <v>GBPON</v>
      </c>
      <c r="C4" s="38">
        <f>EvaluationDate</f>
        <v>41822</v>
      </c>
      <c r="D4" s="16"/>
      <c r="E4" s="17">
        <f>_xll.qlYieldTSDiscount(B4,C4,,Trigger)</f>
        <v>1</v>
      </c>
      <c r="F4" s="18" t="str">
        <f>IF(ISERROR(C4),_xll.ohRangeRetrieveError(C4),_xll.ohRangeRetrieveError(E4))</f>
        <v/>
      </c>
      <c r="G4" s="11"/>
      <c r="H4" s="44" t="s">
        <v>12</v>
      </c>
      <c r="I4" s="41">
        <v>124.953125</v>
      </c>
      <c r="J4" s="13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</row>
    <row r="5" spans="1:23" ht="11.25" customHeight="1" thickBot="1" x14ac:dyDescent="0.25">
      <c r="A5" s="6"/>
      <c r="B5" s="15" t="str">
        <f>UPPER(Currency)&amp;"1M"</f>
        <v>GBP1M</v>
      </c>
      <c r="C5" s="38">
        <f>_xll.qlCalendarAdvance(_xll.qlIndexFixingCalendar(FirstIndex),EvaluationDate,_xll.qlInterestRateIndexFixingDays(FirstIndex)&amp;"D")</f>
        <v>41822</v>
      </c>
      <c r="D5" s="16"/>
      <c r="E5" s="17">
        <f>_xll.qlYieldTSDiscount(B5,C5,,Trigger)</f>
        <v>1</v>
      </c>
      <c r="F5" s="18" t="str">
        <f>IF(ISERROR(C5),_xll.ohRangeRetrieveError(C5),_xll.ohRangeRetrieveError(E5))</f>
        <v/>
      </c>
      <c r="G5" s="11"/>
      <c r="H5" s="19" t="s">
        <v>13</v>
      </c>
      <c r="I5" s="20">
        <f>[1]!TriggerCounter</f>
        <v>17</v>
      </c>
      <c r="J5" s="13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</row>
    <row r="6" spans="1:23" ht="11.25" customHeight="1" x14ac:dyDescent="0.2">
      <c r="A6" s="6"/>
      <c r="B6" s="15" t="str">
        <f>UPPER(Currency)&amp;"3M"</f>
        <v>GBP3M</v>
      </c>
      <c r="C6" s="38">
        <f>_xll.qlCalendarAdvance(_xll.qlIndexFixingCalendar(FirstIndex),EvaluationDate,_xll.qlInterestRateIndexFixingDays(FirstIndex)&amp;"D")</f>
        <v>41822</v>
      </c>
      <c r="D6" s="16"/>
      <c r="E6" s="17">
        <f>_xll.qlYieldTSDiscount(B6,C6,,Trigger)</f>
        <v>1</v>
      </c>
      <c r="F6" s="18" t="str">
        <f>IF(ISERROR(C6),_xll.ohRangeRetrieveError(C6),_xll.ohRangeRetrieveError(E6))</f>
        <v/>
      </c>
      <c r="G6" s="11"/>
      <c r="H6" s="19" t="s">
        <v>4</v>
      </c>
      <c r="I6" s="20">
        <f>_xll.ohRepositoryObjectCount(Trigger)</f>
        <v>1453</v>
      </c>
      <c r="J6" s="13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</row>
    <row r="7" spans="1:23" ht="11.25" customHeight="1" thickBot="1" x14ac:dyDescent="0.25">
      <c r="A7" s="6"/>
      <c r="B7" s="15" t="str">
        <f>UPPER(Currency)&amp;"6M"</f>
        <v>GBP6M</v>
      </c>
      <c r="C7" s="38">
        <f>_xll.qlCalendarAdvance(_xll.qlIndexFixingCalendar(FirstIndex),EvaluationDate,_xll.qlInterestRateIndexFixingDays(FirstIndex)&amp;"D")</f>
        <v>41822</v>
      </c>
      <c r="D7" s="16"/>
      <c r="E7" s="17">
        <f>_xll.qlYieldTSDiscount(B7,C7,,Trigger)</f>
        <v>1</v>
      </c>
      <c r="F7" s="18" t="str">
        <f>IF(ISERROR(C7),_xll.ohRangeRetrieveError(C7),_xll.ohRangeRetrieveError(E7))</f>
        <v/>
      </c>
      <c r="G7" s="11"/>
      <c r="H7" s="31" t="s">
        <v>7</v>
      </c>
      <c r="I7" s="32" t="s">
        <v>6</v>
      </c>
      <c r="J7" s="13"/>
      <c r="K7" s="52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</row>
    <row r="8" spans="1:23" ht="11.25" customHeight="1" thickBot="1" x14ac:dyDescent="0.25">
      <c r="A8" s="6"/>
      <c r="B8" s="25" t="str">
        <f>UPPER(Currency)&amp;"1Y"</f>
        <v>GBP1Y</v>
      </c>
      <c r="C8" s="51">
        <f>_xll.qlCalendarAdvance(_xll.qlIndexFixingCalendar(FirstIndex),EvaluationDate,_xll.qlInterestRateIndexFixingDays(FirstIndex)&amp;"D")</f>
        <v>41822</v>
      </c>
      <c r="D8" s="47"/>
      <c r="E8" s="17">
        <f>_xll.qlYieldTSDiscount(B8,C8,,Trigger)</f>
        <v>1</v>
      </c>
      <c r="F8" s="18" t="str">
        <f>IF(ISERROR(C8),_xll.ohRangeRetrieveError(C8),_xll.ohRangeRetrieveError(E8))</f>
        <v/>
      </c>
      <c r="G8" s="11"/>
      <c r="H8" s="19" t="s">
        <v>8</v>
      </c>
      <c r="I8" s="20">
        <f>_xll.qlFunctionCount(Trigger)+_xll.ohFunctionCount(Trigger)</f>
        <v>1017</v>
      </c>
      <c r="J8" s="13"/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2"/>
    </row>
    <row r="9" spans="1:23" ht="11.25" customHeight="1" x14ac:dyDescent="0.2">
      <c r="A9" s="6"/>
      <c r="B9" s="54" t="str">
        <f>PROPER(Currency)&amp;IF(UPPER(Currency)="EUR","",IF(UPPER(Currency)="HKD","H","L"))&amp;"ibor3M"</f>
        <v>GbpLibor3M</v>
      </c>
      <c r="C9" s="57">
        <f>_xll.qlCalendarAdvance(_xll.qlIndexFixingCalendar(FirstIndex),EvaluationDate,"-2D","Preceding")</f>
        <v>41820</v>
      </c>
      <c r="D9" s="23"/>
      <c r="E9" s="24" t="e">
        <f>_xll.qlIndexFixing(FirstIndex,C9)</f>
        <v>#NUM!</v>
      </c>
      <c r="F9" s="14" t="str">
        <f ca="1">IF(ISERROR(C9),_xll.ohRangeRetrieveError(C9),_xll.ohRangeRetrieveError(E9))</f>
        <v>qlIndexFixing - Missing GBPLibor3M Actual/365 (Fixed) fixing for June 30th, 2014</v>
      </c>
      <c r="G9" s="11"/>
      <c r="H9" s="21" t="s">
        <v>9</v>
      </c>
      <c r="I9" s="22" t="str">
        <f>_xll.ohBoostVersion(Trigger)</f>
        <v>1_52</v>
      </c>
      <c r="J9" s="13"/>
      <c r="K9" s="52"/>
      <c r="L9" s="52"/>
      <c r="M9" s="52"/>
      <c r="N9" s="52"/>
      <c r="O9" s="52"/>
      <c r="P9" s="52"/>
      <c r="Q9" s="52"/>
      <c r="R9" s="52"/>
      <c r="S9" s="52"/>
      <c r="T9" s="52"/>
      <c r="U9" s="52"/>
      <c r="V9" s="52"/>
      <c r="W9" s="52"/>
    </row>
    <row r="10" spans="1:23" ht="11.25" customHeight="1" x14ac:dyDescent="0.2">
      <c r="A10" s="6"/>
      <c r="B10" s="55"/>
      <c r="C10" s="39">
        <f>_xll.qlCalendarAdvance(_xll.qlIndexFixingCalendar(FirstIndex),EvaluationDate,"-1D","Preceding")</f>
        <v>41821</v>
      </c>
      <c r="D10" s="33"/>
      <c r="E10" s="27">
        <f>_xll.qlIndexFixing(FirstIndex,C10)</f>
        <v>5.5438000000000006E-3</v>
      </c>
      <c r="F10" s="18" t="str">
        <f>IF(ISERROR(C10),_xll.ohRangeRetrieveError(C10),_xll.ohRangeRetrieveError(E10))</f>
        <v/>
      </c>
      <c r="G10" s="11"/>
      <c r="H10" s="21" t="s">
        <v>10</v>
      </c>
      <c r="I10" s="22" t="str">
        <f>_xll.qlVersion(Trigger)</f>
        <v>1.5</v>
      </c>
      <c r="J10" s="13"/>
      <c r="K10" s="52"/>
      <c r="L10" s="52"/>
      <c r="M10" s="52"/>
      <c r="N10" s="52"/>
      <c r="O10" s="52"/>
      <c r="P10" s="52"/>
      <c r="Q10" s="52"/>
      <c r="R10" s="52"/>
      <c r="S10" s="52"/>
      <c r="T10" s="52"/>
      <c r="U10" s="52"/>
      <c r="V10" s="52"/>
      <c r="W10" s="52"/>
    </row>
    <row r="11" spans="1:23" ht="11.25" customHeight="1" thickBot="1" x14ac:dyDescent="0.25">
      <c r="A11" s="6"/>
      <c r="B11" s="55"/>
      <c r="C11" s="39">
        <f>EvaluationDate</f>
        <v>41822</v>
      </c>
      <c r="D11" s="26"/>
      <c r="E11" s="27">
        <f>_xll.qlIndexFixing(FirstIndex,C11)</f>
        <v>5.5540000000008985E-3</v>
      </c>
      <c r="F11" s="18" t="str">
        <f>IF(ISERROR(C11),_xll.ohRangeRetrieveError(C11),_xll.ohRangeRetrieveError(E11))</f>
        <v/>
      </c>
      <c r="G11" s="11"/>
      <c r="H11" s="31" t="s">
        <v>11</v>
      </c>
      <c r="I11" s="32" t="str">
        <f>_xll.ohVersion(Trigger)</f>
        <v>1.5.0</v>
      </c>
      <c r="J11" s="13"/>
      <c r="K11" s="52"/>
      <c r="L11" s="52"/>
      <c r="M11" s="52"/>
      <c r="N11" s="52"/>
      <c r="O11" s="52"/>
      <c r="P11" s="52"/>
      <c r="Q11" s="52"/>
      <c r="R11" s="52"/>
      <c r="S11" s="52"/>
      <c r="T11" s="52"/>
      <c r="U11" s="52"/>
      <c r="V11" s="52"/>
      <c r="W11" s="52"/>
    </row>
    <row r="12" spans="1:23" ht="11.25" customHeight="1" thickBot="1" x14ac:dyDescent="0.25">
      <c r="A12" s="50"/>
      <c r="B12" s="56"/>
      <c r="C12" s="40">
        <f>_xll.qlCalendarAdvance(_xll.qlIndexFixingCalendar(FirstIndex),_xll.qlIMMNextDate(_xll.qlIMMNextDate(EvaluationDate+1)+1),-_xll.qlInterestRateIndexFixingDays(FirstIndex)&amp;"D")</f>
        <v>41990</v>
      </c>
      <c r="D12" s="28"/>
      <c r="E12" s="29">
        <f>_xll.qlIndexFixing(FirstIndex,C12,TRUE)</f>
        <v>8.8500000010900293E-3</v>
      </c>
      <c r="F12" s="30" t="str">
        <f>IF(ISERROR(C12),_xll.ohRangeRetrieveError(C12),_xll.ohRangeRetrieveError(E12))</f>
        <v/>
      </c>
      <c r="G12" s="48"/>
      <c r="H12" s="49"/>
      <c r="I12" s="49"/>
      <c r="J12" s="13"/>
      <c r="K12" s="52"/>
      <c r="L12" s="52"/>
      <c r="M12" s="52"/>
      <c r="N12" s="52"/>
      <c r="O12" s="52"/>
      <c r="P12" s="52"/>
      <c r="Q12" s="52"/>
      <c r="R12" s="52"/>
      <c r="S12" s="52"/>
      <c r="T12" s="52"/>
      <c r="U12" s="52"/>
      <c r="V12" s="52"/>
      <c r="W12" s="52"/>
    </row>
    <row r="13" spans="1:23" ht="11.25" customHeight="1" thickBot="1" x14ac:dyDescent="0.25">
      <c r="A13" s="34"/>
      <c r="B13" s="35"/>
      <c r="C13" s="35"/>
      <c r="D13" s="35"/>
      <c r="E13" s="35"/>
      <c r="F13" s="35"/>
      <c r="G13" s="35"/>
      <c r="H13" s="35"/>
      <c r="I13" s="35"/>
      <c r="J13" s="36"/>
      <c r="K13" s="52"/>
      <c r="L13" s="52"/>
      <c r="M13" s="52"/>
      <c r="N13" s="52"/>
      <c r="O13" s="52"/>
      <c r="P13" s="52"/>
      <c r="Q13" s="52"/>
      <c r="R13" s="52"/>
      <c r="S13" s="52"/>
      <c r="T13" s="52"/>
      <c r="U13" s="52"/>
      <c r="V13" s="52"/>
      <c r="W13" s="52"/>
    </row>
    <row r="14" spans="1:23" x14ac:dyDescent="0.2">
      <c r="A14" s="5"/>
      <c r="B14" s="5"/>
      <c r="C14" s="5"/>
      <c r="D14" s="5"/>
      <c r="E14" s="5"/>
      <c r="F14" s="5"/>
      <c r="G14" s="5"/>
      <c r="H14" s="5"/>
      <c r="I14" s="5"/>
      <c r="J14" s="5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</row>
    <row r="15" spans="1:23" x14ac:dyDescent="0.2">
      <c r="A15" s="5"/>
      <c r="B15" s="5"/>
      <c r="C15" s="5"/>
      <c r="D15" s="5"/>
      <c r="E15" s="5"/>
      <c r="F15" s="5"/>
      <c r="G15" s="5"/>
      <c r="H15" s="5"/>
      <c r="I15" s="5"/>
      <c r="J15" s="5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</row>
    <row r="16" spans="1:23" x14ac:dyDescent="0.2">
      <c r="A16" s="5"/>
      <c r="B16" s="5"/>
      <c r="C16" s="5"/>
      <c r="D16" s="5"/>
      <c r="E16" s="5"/>
      <c r="F16" s="5"/>
      <c r="G16" s="5"/>
      <c r="H16" s="5"/>
      <c r="I16" s="5"/>
      <c r="J16" s="5"/>
      <c r="K16" s="52"/>
      <c r="L16" s="52"/>
      <c r="M16" s="52"/>
      <c r="N16" s="52"/>
      <c r="O16" s="52"/>
      <c r="P16" s="52"/>
      <c r="Q16" s="52"/>
      <c r="R16" s="52"/>
      <c r="S16" s="52"/>
      <c r="T16" s="52"/>
      <c r="U16" s="52"/>
      <c r="V16" s="52"/>
      <c r="W16" s="52"/>
    </row>
    <row r="17" spans="1:23" x14ac:dyDescent="0.2">
      <c r="A17" s="5"/>
      <c r="B17" s="5"/>
      <c r="C17" s="5"/>
      <c r="D17" s="5"/>
      <c r="E17" s="5"/>
      <c r="F17" s="5"/>
      <c r="G17" s="5"/>
      <c r="H17" s="5"/>
      <c r="I17" s="5"/>
      <c r="J17" s="5"/>
      <c r="K17" s="52"/>
      <c r="L17" s="52"/>
      <c r="M17" s="52"/>
      <c r="N17" s="52"/>
      <c r="O17" s="52"/>
      <c r="P17" s="52"/>
      <c r="Q17" s="52"/>
      <c r="R17" s="52"/>
      <c r="S17" s="52"/>
      <c r="T17" s="52"/>
      <c r="U17" s="52"/>
      <c r="V17" s="52"/>
      <c r="W17" s="52"/>
    </row>
    <row r="18" spans="1:23" x14ac:dyDescent="0.2">
      <c r="A18" s="5"/>
      <c r="B18" s="5"/>
      <c r="C18" s="5"/>
      <c r="D18" s="5"/>
      <c r="E18" s="5"/>
      <c r="F18" s="5"/>
      <c r="G18" s="5"/>
      <c r="H18" s="5"/>
      <c r="I18" s="5"/>
      <c r="J18" s="5"/>
      <c r="K18" s="52"/>
      <c r="L18" s="52"/>
      <c r="M18" s="52"/>
      <c r="N18" s="52"/>
      <c r="O18" s="52"/>
      <c r="P18" s="52"/>
      <c r="Q18" s="52"/>
      <c r="R18" s="52"/>
      <c r="S18" s="52"/>
      <c r="T18" s="52"/>
      <c r="U18" s="52"/>
      <c r="V18" s="52"/>
      <c r="W18" s="52"/>
    </row>
    <row r="19" spans="1:23" x14ac:dyDescent="0.2">
      <c r="A19" s="5"/>
      <c r="B19" s="5"/>
      <c r="C19" s="5"/>
      <c r="D19" s="5"/>
      <c r="E19" s="5"/>
      <c r="F19" s="5"/>
      <c r="G19" s="5"/>
      <c r="H19" s="5"/>
      <c r="I19" s="5"/>
      <c r="J19" s="5"/>
      <c r="K19" s="52"/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52"/>
      <c r="W19" s="52"/>
    </row>
    <row r="20" spans="1:23" x14ac:dyDescent="0.2">
      <c r="A20" s="5"/>
      <c r="B20" s="5"/>
      <c r="C20" s="5"/>
      <c r="D20" s="5"/>
      <c r="E20" s="5"/>
      <c r="F20" s="5"/>
      <c r="G20" s="5"/>
      <c r="H20" s="5"/>
      <c r="I20" s="5"/>
      <c r="J20" s="5"/>
      <c r="K20" s="52"/>
      <c r="L20" s="52"/>
      <c r="M20" s="52"/>
      <c r="N20" s="52"/>
      <c r="O20" s="52"/>
      <c r="P20" s="52"/>
      <c r="Q20" s="52"/>
      <c r="R20" s="52"/>
      <c r="S20" s="52"/>
      <c r="T20" s="52"/>
      <c r="U20" s="52"/>
      <c r="V20" s="52"/>
      <c r="W20" s="52"/>
    </row>
    <row r="21" spans="1:23" x14ac:dyDescent="0.2">
      <c r="A21" s="5"/>
      <c r="B21" s="5"/>
      <c r="C21" s="5"/>
      <c r="D21" s="5"/>
      <c r="E21" s="5"/>
      <c r="F21" s="5"/>
      <c r="G21" s="5"/>
      <c r="H21" s="5"/>
      <c r="I21" s="5"/>
      <c r="J21" s="5"/>
      <c r="K21" s="52"/>
      <c r="L21" s="52"/>
      <c r="M21" s="52"/>
      <c r="N21" s="52"/>
      <c r="O21" s="52"/>
      <c r="P21" s="52"/>
      <c r="Q21" s="52"/>
      <c r="R21" s="52"/>
      <c r="S21" s="52"/>
      <c r="T21" s="52"/>
      <c r="U21" s="52"/>
      <c r="V21" s="52"/>
      <c r="W21" s="52"/>
    </row>
    <row r="22" spans="1:23" x14ac:dyDescent="0.2">
      <c r="A22" s="5"/>
      <c r="B22" s="5"/>
      <c r="C22" s="5"/>
      <c r="D22" s="5"/>
      <c r="E22" s="5"/>
      <c r="F22" s="5"/>
      <c r="G22" s="5"/>
      <c r="H22" s="5"/>
      <c r="I22" s="5"/>
      <c r="J22" s="5"/>
      <c r="K22" s="52"/>
      <c r="L22" s="52"/>
      <c r="M22" s="52"/>
      <c r="N22" s="52"/>
      <c r="O22" s="52"/>
      <c r="P22" s="52"/>
      <c r="Q22" s="52"/>
      <c r="R22" s="52"/>
      <c r="S22" s="52"/>
      <c r="T22" s="52"/>
      <c r="U22" s="52"/>
      <c r="V22" s="52"/>
      <c r="W22" s="52"/>
    </row>
    <row r="23" spans="1:23" x14ac:dyDescent="0.2">
      <c r="A23" s="5"/>
      <c r="B23" s="5"/>
      <c r="C23" s="5"/>
      <c r="D23" s="5"/>
      <c r="E23" s="5"/>
      <c r="F23" s="5"/>
      <c r="G23" s="5"/>
      <c r="H23" s="5"/>
      <c r="I23" s="5"/>
      <c r="J23" s="5"/>
      <c r="K23" s="52"/>
      <c r="L23" s="52"/>
      <c r="M23" s="52"/>
      <c r="N23" s="52"/>
      <c r="O23" s="52"/>
      <c r="P23" s="52"/>
      <c r="Q23" s="52"/>
      <c r="R23" s="52"/>
      <c r="S23" s="52"/>
      <c r="T23" s="52"/>
      <c r="U23" s="52"/>
      <c r="V23" s="52"/>
      <c r="W23" s="52"/>
    </row>
    <row r="24" spans="1:23" x14ac:dyDescent="0.2">
      <c r="A24" s="5"/>
      <c r="B24" s="5"/>
      <c r="C24" s="5"/>
      <c r="D24" s="5"/>
      <c r="E24" s="5"/>
      <c r="F24" s="5"/>
      <c r="G24" s="5"/>
      <c r="H24" s="5"/>
      <c r="I24" s="5"/>
      <c r="J24" s="5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2"/>
      <c r="W24" s="52"/>
    </row>
    <row r="25" spans="1:23" x14ac:dyDescent="0.2">
      <c r="A25" s="5"/>
      <c r="B25" s="5"/>
      <c r="C25" s="5"/>
      <c r="D25" s="5"/>
      <c r="E25" s="5"/>
      <c r="F25" s="5"/>
      <c r="G25" s="5"/>
      <c r="H25" s="5"/>
      <c r="I25" s="5"/>
      <c r="J25" s="5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</row>
    <row r="26" spans="1:23" x14ac:dyDescent="0.2">
      <c r="A26" s="5"/>
      <c r="B26" s="5"/>
      <c r="C26" s="5"/>
      <c r="D26" s="5"/>
      <c r="E26" s="5"/>
      <c r="F26" s="5"/>
      <c r="G26" s="5"/>
      <c r="H26" s="5"/>
      <c r="I26" s="5"/>
      <c r="J26" s="5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</row>
    <row r="27" spans="1:23" x14ac:dyDescent="0.2">
      <c r="A27" s="5"/>
      <c r="B27" s="5"/>
      <c r="C27" s="5"/>
      <c r="D27" s="5"/>
      <c r="E27" s="5"/>
      <c r="F27" s="5"/>
      <c r="G27" s="5"/>
      <c r="H27" s="5"/>
      <c r="I27" s="5"/>
      <c r="J27" s="5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</row>
    <row r="28" spans="1:23" x14ac:dyDescent="0.2">
      <c r="A28" s="5"/>
      <c r="B28" s="5"/>
      <c r="C28" s="5"/>
      <c r="D28" s="5"/>
      <c r="E28" s="5"/>
      <c r="F28" s="5"/>
      <c r="G28" s="5"/>
      <c r="H28" s="5"/>
      <c r="I28" s="5"/>
      <c r="J28" s="5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</row>
    <row r="29" spans="1:23" x14ac:dyDescent="0.2">
      <c r="A29" s="5"/>
      <c r="B29" s="5"/>
      <c r="C29" s="5"/>
      <c r="D29" s="5"/>
      <c r="E29" s="5"/>
      <c r="F29" s="5"/>
      <c r="G29" s="5"/>
      <c r="H29" s="5"/>
      <c r="I29" s="5"/>
      <c r="J29" s="5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</row>
    <row r="30" spans="1:23" x14ac:dyDescent="0.2">
      <c r="A30" s="5"/>
      <c r="B30" s="5"/>
      <c r="C30" s="5"/>
      <c r="D30" s="5"/>
      <c r="E30" s="5"/>
      <c r="F30" s="5"/>
      <c r="G30" s="5"/>
      <c r="H30" s="5"/>
      <c r="I30" s="5"/>
      <c r="J30" s="5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</row>
    <row r="31" spans="1:23" x14ac:dyDescent="0.2">
      <c r="A31" s="5"/>
      <c r="B31" s="5"/>
      <c r="C31" s="5"/>
      <c r="D31" s="5"/>
      <c r="E31" s="5"/>
      <c r="F31" s="5"/>
      <c r="G31" s="5"/>
      <c r="H31" s="5"/>
      <c r="I31" s="5"/>
      <c r="J31" s="5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</row>
    <row r="32" spans="1:23" x14ac:dyDescent="0.2">
      <c r="A32" s="5"/>
      <c r="B32" s="5"/>
      <c r="C32" s="5"/>
      <c r="D32" s="5"/>
      <c r="E32" s="5"/>
      <c r="F32" s="5"/>
      <c r="G32" s="5"/>
      <c r="H32" s="5"/>
      <c r="I32" s="5"/>
      <c r="J32" s="5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</row>
    <row r="33" spans="1:23" x14ac:dyDescent="0.2">
      <c r="A33" s="5"/>
      <c r="B33" s="5"/>
      <c r="C33" s="5"/>
      <c r="D33" s="5"/>
      <c r="E33" s="5"/>
      <c r="F33" s="5"/>
      <c r="G33" s="5"/>
      <c r="H33" s="5"/>
      <c r="I33" s="5"/>
      <c r="J33" s="5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</row>
    <row r="34" spans="1:23" x14ac:dyDescent="0.2">
      <c r="A34" s="5"/>
      <c r="B34" s="5"/>
      <c r="C34" s="5"/>
      <c r="D34" s="5"/>
      <c r="E34" s="5"/>
      <c r="F34" s="5"/>
      <c r="G34" s="5"/>
      <c r="H34" s="5"/>
      <c r="I34" s="5"/>
      <c r="J34" s="5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</row>
    <row r="35" spans="1:23" x14ac:dyDescent="0.2">
      <c r="A35" s="5"/>
      <c r="B35" s="5"/>
      <c r="C35" s="5"/>
      <c r="D35" s="5"/>
      <c r="E35" s="5"/>
      <c r="F35" s="5"/>
      <c r="G35" s="5"/>
      <c r="H35" s="5"/>
      <c r="I35" s="5"/>
      <c r="J35" s="5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</row>
    <row r="36" spans="1:23" x14ac:dyDescent="0.2">
      <c r="A36" s="5"/>
      <c r="B36" s="5"/>
      <c r="C36" s="5"/>
      <c r="D36" s="5"/>
      <c r="E36" s="5"/>
      <c r="F36" s="5"/>
      <c r="G36" s="5"/>
      <c r="H36" s="5"/>
      <c r="I36" s="5"/>
      <c r="J36" s="5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</row>
    <row r="37" spans="1:23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</row>
    <row r="38" spans="1:23" x14ac:dyDescent="0.2">
      <c r="A38" s="5"/>
      <c r="B38" s="5"/>
      <c r="C38" s="5"/>
      <c r="D38" s="5"/>
      <c r="E38" s="5"/>
      <c r="F38" s="5"/>
      <c r="G38" s="5"/>
      <c r="H38" s="5"/>
      <c r="I38" s="5"/>
      <c r="J38" s="5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</row>
    <row r="39" spans="1:23" x14ac:dyDescent="0.2">
      <c r="A39" s="5"/>
      <c r="B39" s="5"/>
      <c r="C39" s="5"/>
      <c r="D39" s="5"/>
      <c r="E39" s="5"/>
      <c r="F39" s="5"/>
      <c r="G39" s="5"/>
      <c r="H39" s="5"/>
      <c r="I39" s="5"/>
      <c r="J39" s="5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</row>
    <row r="40" spans="1:23" x14ac:dyDescent="0.2">
      <c r="A40" s="5"/>
      <c r="B40" s="5"/>
      <c r="C40" s="5"/>
      <c r="D40" s="5"/>
      <c r="E40" s="5"/>
      <c r="F40" s="5"/>
      <c r="G40" s="5"/>
      <c r="H40" s="5"/>
      <c r="I40" s="5"/>
      <c r="J40" s="5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2"/>
    </row>
    <row r="41" spans="1:23" x14ac:dyDescent="0.2">
      <c r="A41" s="5"/>
      <c r="B41" s="5"/>
      <c r="C41" s="5"/>
      <c r="D41" s="5"/>
      <c r="E41" s="5"/>
      <c r="F41" s="5"/>
      <c r="G41" s="5"/>
      <c r="H41" s="5"/>
      <c r="I41" s="5"/>
      <c r="J41" s="5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2"/>
      <c r="W41" s="52"/>
    </row>
    <row r="42" spans="1:23" x14ac:dyDescent="0.2">
      <c r="A42" s="5"/>
      <c r="B42" s="5"/>
      <c r="C42" s="5"/>
      <c r="D42" s="5"/>
      <c r="E42" s="5"/>
      <c r="F42" s="5"/>
      <c r="G42" s="5"/>
      <c r="H42" s="5"/>
      <c r="I42" s="5"/>
      <c r="J42" s="5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</row>
    <row r="43" spans="1:23" x14ac:dyDescent="0.2">
      <c r="A43" s="5"/>
      <c r="B43" s="5"/>
      <c r="C43" s="5"/>
      <c r="D43" s="5"/>
      <c r="E43" s="5"/>
      <c r="F43" s="5"/>
      <c r="G43" s="5"/>
      <c r="H43" s="5"/>
      <c r="I43" s="5"/>
      <c r="J43" s="5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</row>
    <row r="44" spans="1:23" x14ac:dyDescent="0.2">
      <c r="A44" s="5"/>
      <c r="B44" s="5"/>
      <c r="C44" s="5"/>
      <c r="D44" s="5"/>
      <c r="E44" s="5"/>
      <c r="F44" s="5"/>
      <c r="G44" s="5"/>
      <c r="H44" s="5"/>
      <c r="I44" s="5"/>
      <c r="J44" s="5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</row>
    <row r="45" spans="1:23" x14ac:dyDescent="0.2">
      <c r="A45" s="5"/>
      <c r="B45" s="5"/>
      <c r="C45" s="5"/>
      <c r="D45" s="5"/>
      <c r="E45" s="5"/>
      <c r="F45" s="5"/>
      <c r="G45" s="5"/>
      <c r="H45" s="5"/>
      <c r="I45" s="5"/>
      <c r="J45" s="5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</row>
    <row r="46" spans="1:23" x14ac:dyDescent="0.2">
      <c r="A46" s="5"/>
      <c r="B46" s="5"/>
      <c r="C46" s="5"/>
      <c r="D46" s="5"/>
      <c r="E46" s="5"/>
      <c r="F46" s="5"/>
      <c r="G46" s="5"/>
      <c r="H46" s="5"/>
      <c r="I46" s="5"/>
      <c r="J46" s="5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</row>
    <row r="47" spans="1:23" x14ac:dyDescent="0.2">
      <c r="A47" s="5"/>
      <c r="B47" s="5"/>
      <c r="C47" s="5"/>
      <c r="D47" s="5"/>
      <c r="E47" s="5"/>
      <c r="F47" s="5"/>
      <c r="G47" s="5"/>
      <c r="H47" s="5"/>
      <c r="I47" s="5"/>
      <c r="J47" s="5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</row>
    <row r="48" spans="1:23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</row>
    <row r="49" spans="1:23" x14ac:dyDescent="0.2">
      <c r="A49" s="52"/>
      <c r="B49" s="52"/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</row>
    <row r="50" spans="1:23" x14ac:dyDescent="0.2">
      <c r="A50" s="52"/>
      <c r="B50" s="52"/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</row>
    <row r="51" spans="1:23" x14ac:dyDescent="0.2">
      <c r="A51" s="52"/>
      <c r="B51" s="52"/>
      <c r="C51" s="5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</row>
    <row r="52" spans="1:23" x14ac:dyDescent="0.2">
      <c r="A52" s="52"/>
      <c r="B52" s="52"/>
      <c r="C52" s="52"/>
      <c r="D52" s="52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52"/>
      <c r="T52" s="52"/>
      <c r="U52" s="52"/>
      <c r="V52" s="52"/>
      <c r="W52" s="52"/>
    </row>
    <row r="53" spans="1:23" x14ac:dyDescent="0.2">
      <c r="A53" s="52"/>
      <c r="B53" s="52"/>
      <c r="C53" s="52"/>
      <c r="D53" s="52"/>
      <c r="E53" s="52"/>
      <c r="F53" s="52"/>
      <c r="G53" s="52"/>
      <c r="H53" s="52"/>
      <c r="I53" s="52"/>
      <c r="J53" s="52"/>
      <c r="K53" s="52"/>
      <c r="L53" s="52"/>
      <c r="M53" s="52"/>
      <c r="N53" s="52"/>
      <c r="O53" s="52"/>
      <c r="P53" s="52"/>
      <c r="Q53" s="52"/>
      <c r="R53" s="52"/>
      <c r="S53" s="52"/>
      <c r="T53" s="52"/>
      <c r="U53" s="52"/>
      <c r="V53" s="52"/>
      <c r="W53" s="52"/>
    </row>
    <row r="54" spans="1:23" x14ac:dyDescent="0.2">
      <c r="A54" s="52"/>
      <c r="B54" s="52"/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2"/>
      <c r="W54" s="52"/>
    </row>
    <row r="55" spans="1:23" x14ac:dyDescent="0.2">
      <c r="A55" s="52"/>
      <c r="B55" s="52"/>
      <c r="C55" s="5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2"/>
      <c r="W55" s="52"/>
    </row>
    <row r="56" spans="1:23" x14ac:dyDescent="0.2">
      <c r="A56" s="52"/>
      <c r="B56" s="52"/>
      <c r="C56" s="52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2"/>
      <c r="W56" s="52"/>
    </row>
    <row r="57" spans="1:23" x14ac:dyDescent="0.2">
      <c r="A57" s="52"/>
      <c r="B57" s="52"/>
      <c r="C57" s="52"/>
      <c r="D57" s="52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2"/>
      <c r="W57" s="52"/>
    </row>
    <row r="58" spans="1:23" x14ac:dyDescent="0.2">
      <c r="A58" s="52"/>
      <c r="B58" s="52"/>
      <c r="C58" s="52"/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2"/>
      <c r="W58" s="52"/>
    </row>
    <row r="59" spans="1:23" x14ac:dyDescent="0.2">
      <c r="A59" s="52"/>
      <c r="B59" s="52"/>
      <c r="C59" s="5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2"/>
      <c r="W59" s="52"/>
    </row>
  </sheetData>
  <mergeCells count="1">
    <mergeCell ref="B9:B12"/>
  </mergeCells>
  <phoneticPr fontId="2" type="noConversion"/>
  <dataValidations count="1">
    <dataValidation type="list" allowBlank="1" showInputMessage="1" showErrorMessage="1" sqref="B1">
      <formula1>"EUR,USD,GBP,JPY,CHF,HKD"</formula1>
    </dataValidation>
  </dataValidations>
  <pageMargins left="0.75" right="0.75" top="1" bottom="1" header="0.5" footer="0.5"/>
  <pageSetup scale="33" orientation="landscape" horizontalDpi="300" verticalDpi="30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026" r:id="rId4" name="CommandButton2">
          <controlPr defaultSize="0" autoLine="0" autoPict="0" r:id="rId5">
            <anchor moveWithCells="1" sizeWithCells="1">
              <from>
                <xdr:col>0</xdr:col>
                <xdr:colOff>0</xdr:colOff>
                <xdr:row>0</xdr:row>
                <xdr:rowOff>123825</xdr:rowOff>
              </from>
              <to>
                <xdr:col>0</xdr:col>
                <xdr:colOff>0</xdr:colOff>
                <xdr:row>2</xdr:row>
                <xdr:rowOff>0</xdr:rowOff>
              </to>
            </anchor>
          </controlPr>
        </control>
      </mc:Choice>
      <mc:Fallback>
        <control shapeId="1026" r:id="rId4" name="CommandButton2"/>
      </mc:Fallback>
    </mc:AlternateContent>
    <mc:AlternateContent xmlns:mc="http://schemas.openxmlformats.org/markup-compatibility/2006">
      <mc:Choice Requires="x14">
        <control shapeId="1025" r:id="rId6" name="CommandButton1">
          <controlPr defaultSize="0" autoLine="0" autoPict="0" r:id="rId7">
            <anchor moveWithCells="1" sizeWithCells="1">
              <from>
                <xdr:col>0</xdr:col>
                <xdr:colOff>0</xdr:colOff>
                <xdr:row>0</xdr:row>
                <xdr:rowOff>123825</xdr:rowOff>
              </from>
              <to>
                <xdr:col>0</xdr:col>
                <xdr:colOff>0</xdr:colOff>
                <xdr:row>2</xdr:row>
                <xdr:rowOff>0</xdr:rowOff>
              </to>
            </anchor>
          </controlPr>
        </control>
      </mc:Choice>
      <mc:Fallback>
        <control shapeId="1025" r:id="rId6" name="CommandButton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8</vt:i4>
      </vt:variant>
    </vt:vector>
  </HeadingPairs>
  <TitlesOfParts>
    <vt:vector size="9" baseType="lpstr">
      <vt:lpstr>MainChecks</vt:lpstr>
      <vt:lpstr>AllTriggers</vt:lpstr>
      <vt:lpstr>Currency</vt:lpstr>
      <vt:lpstr>EvaluationDate</vt:lpstr>
      <vt:lpstr>FirstIndex</vt:lpstr>
      <vt:lpstr>InterestRatesTrigger</vt:lpstr>
      <vt:lpstr>SecondIMMDate</vt:lpstr>
      <vt:lpstr>Trigger</vt:lpstr>
      <vt:lpstr>Yesterday</vt:lpstr>
    </vt:vector>
  </TitlesOfParts>
  <Company>QuantLib -- http://quantlib.org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Ferdinando Ametrano</dc:creator>
  <cp:lastModifiedBy>MAZZOCCHI PAOLO</cp:lastModifiedBy>
  <cp:lastPrinted>2007-04-04T08:40:21Z</cp:lastPrinted>
  <dcterms:created xsi:type="dcterms:W3CDTF">2006-04-26T09:45:07Z</dcterms:created>
  <dcterms:modified xsi:type="dcterms:W3CDTF">2014-07-02T07:41:21Z</dcterms:modified>
</cp:coreProperties>
</file>