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_mantad\source\repos\Analysis-Xll\Functions_Logic_Tests\ESG_Classes.Tests\TestData\"/>
    </mc:Choice>
  </mc:AlternateContent>
  <xr:revisionPtr revIDLastSave="0" documentId="13_ncr:1_{C2117A8B-B036-4667-AA51-31E50B88E7A1}" xr6:coauthVersionLast="45" xr6:coauthVersionMax="45" xr10:uidLastSave="{00000000-0000-0000-0000-000000000000}"/>
  <bookViews>
    <workbookView xWindow="-120" yWindow="-120" windowWidth="28065" windowHeight="16440" activeTab="1" xr2:uid="{8FF186F8-D662-4742-BAE8-ABAEAF2EB50D}"/>
  </bookViews>
  <sheets>
    <sheet name="DataAndSimpleTests" sheetId="1" r:id="rId1"/>
    <sheet name="Combine" sheetId="2" r:id="rId2"/>
  </sheets>
  <definedNames>
    <definedName name="ValidData1" localSheetId="1">Combine!$B$5:$U$10</definedName>
    <definedName name="ValidData1" localSheetId="0">DataAndSimpleTests!$A$3:$E$8</definedName>
    <definedName name="ValidData2" localSheetId="1">Combine!$B$13:$U$18</definedName>
    <definedName name="ValidData2" localSheetId="0">DataAndSimpleTests!$A$12:$E$17</definedName>
    <definedName name="ValidData3" localSheetId="1">Combine!$B$21:$U$26</definedName>
    <definedName name="ValidData3" localSheetId="0">DataAndSimpleTests!$A$21:$E$26</definedName>
    <definedName name="Weight1" localSheetId="1">Combine!$B$29:$U$34</definedName>
    <definedName name="Weight2" localSheetId="1">Combine!$B$37:$U$42</definedName>
    <definedName name="Weight3" localSheetId="1">Combine!$B$45:$U$50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0" i="2" l="1"/>
  <c r="R49" i="2"/>
  <c r="R48" i="2"/>
  <c r="R47" i="2"/>
  <c r="R46" i="2"/>
  <c r="R45" i="2"/>
  <c r="H50" i="2"/>
  <c r="H49" i="2"/>
  <c r="H48" i="2"/>
  <c r="H47" i="2"/>
  <c r="H46" i="2"/>
  <c r="H45" i="2"/>
  <c r="G50" i="2"/>
  <c r="G49" i="2"/>
  <c r="G48" i="2"/>
  <c r="G47" i="2"/>
  <c r="G46" i="2"/>
  <c r="Q21" i="2" l="1" a="1"/>
  <c r="U26" i="2" s="1"/>
  <c r="L21" i="2" a="1"/>
  <c r="O26" i="2" s="1"/>
  <c r="G21" i="2" a="1"/>
  <c r="I26" i="2" s="1"/>
  <c r="B21" i="2" a="1"/>
  <c r="B21" i="2" s="1"/>
  <c r="Q13" i="2" a="1"/>
  <c r="U18" i="2" s="1"/>
  <c r="L13" i="2" a="1"/>
  <c r="O18" i="2" s="1"/>
  <c r="G13" i="2" a="1"/>
  <c r="I18" i="2" s="1"/>
  <c r="B13" i="2" a="1"/>
  <c r="C13" i="2" s="1"/>
  <c r="Q5" i="2" a="1"/>
  <c r="U10" i="2" s="1"/>
  <c r="L5" i="2" a="1"/>
  <c r="O10" i="2" s="1"/>
  <c r="G5" i="2" a="1"/>
  <c r="I10" i="2" s="1"/>
  <c r="B5" i="2" a="1"/>
  <c r="E5" i="2" s="1"/>
  <c r="O48" i="2"/>
  <c r="O89" i="2" s="1"/>
  <c r="P50" i="2"/>
  <c r="P91" i="2" s="1"/>
  <c r="O50" i="2"/>
  <c r="O91" i="2" s="1"/>
  <c r="N50" i="2"/>
  <c r="N91" i="2" s="1"/>
  <c r="M50" i="2"/>
  <c r="M91" i="2" s="1"/>
  <c r="L50" i="2"/>
  <c r="L91" i="2" s="1"/>
  <c r="P49" i="2"/>
  <c r="P90" i="2" s="1"/>
  <c r="O49" i="2"/>
  <c r="O90" i="2" s="1"/>
  <c r="N49" i="2"/>
  <c r="N90" i="2" s="1"/>
  <c r="M49" i="2"/>
  <c r="M90" i="2" s="1"/>
  <c r="L49" i="2"/>
  <c r="L90" i="2" s="1"/>
  <c r="P48" i="2"/>
  <c r="P89" i="2" s="1"/>
  <c r="N48" i="2"/>
  <c r="N89" i="2" s="1"/>
  <c r="M48" i="2"/>
  <c r="M89" i="2" s="1"/>
  <c r="L48" i="2"/>
  <c r="L89" i="2" s="1"/>
  <c r="P47" i="2"/>
  <c r="P88" i="2" s="1"/>
  <c r="O47" i="2"/>
  <c r="O88" i="2" s="1"/>
  <c r="N47" i="2"/>
  <c r="N88" i="2" s="1"/>
  <c r="M47" i="2"/>
  <c r="M88" i="2" s="1"/>
  <c r="L47" i="2"/>
  <c r="L88" i="2" s="1"/>
  <c r="P46" i="2"/>
  <c r="P87" i="2" s="1"/>
  <c r="O46" i="2"/>
  <c r="O87" i="2" s="1"/>
  <c r="N46" i="2"/>
  <c r="N87" i="2" s="1"/>
  <c r="M46" i="2"/>
  <c r="M87" i="2" s="1"/>
  <c r="L46" i="2"/>
  <c r="L87" i="2" s="1"/>
  <c r="P45" i="2"/>
  <c r="P86" i="2" s="1"/>
  <c r="O45" i="2"/>
  <c r="O86" i="2" s="1"/>
  <c r="N45" i="2"/>
  <c r="N86" i="2" s="1"/>
  <c r="M45" i="2"/>
  <c r="M86" i="2" s="1"/>
  <c r="L45" i="2"/>
  <c r="L86" i="2" s="1"/>
  <c r="G45" i="2"/>
  <c r="F42" i="2"/>
  <c r="F91" i="2" s="1"/>
  <c r="E42" i="2"/>
  <c r="E91" i="2" s="1"/>
  <c r="D42" i="2"/>
  <c r="D91" i="2" s="1"/>
  <c r="C42" i="2"/>
  <c r="C91" i="2" s="1"/>
  <c r="B42" i="2"/>
  <c r="B91" i="2" s="1"/>
  <c r="F41" i="2"/>
  <c r="F90" i="2" s="1"/>
  <c r="E41" i="2"/>
  <c r="E90" i="2" s="1"/>
  <c r="D41" i="2"/>
  <c r="D90" i="2" s="1"/>
  <c r="C41" i="2"/>
  <c r="C90" i="2" s="1"/>
  <c r="B41" i="2"/>
  <c r="B90" i="2" s="1"/>
  <c r="F40" i="2"/>
  <c r="F89" i="2" s="1"/>
  <c r="E40" i="2"/>
  <c r="E89" i="2" s="1"/>
  <c r="D40" i="2"/>
  <c r="D89" i="2" s="1"/>
  <c r="C40" i="2"/>
  <c r="C89" i="2" s="1"/>
  <c r="B40" i="2"/>
  <c r="B89" i="2" s="1"/>
  <c r="F39" i="2"/>
  <c r="F88" i="2" s="1"/>
  <c r="E39" i="2"/>
  <c r="E88" i="2" s="1"/>
  <c r="D39" i="2"/>
  <c r="D88" i="2" s="1"/>
  <c r="C39" i="2"/>
  <c r="C88" i="2" s="1"/>
  <c r="B39" i="2"/>
  <c r="B88" i="2" s="1"/>
  <c r="F38" i="2"/>
  <c r="F87" i="2" s="1"/>
  <c r="E38" i="2"/>
  <c r="E87" i="2" s="1"/>
  <c r="D38" i="2"/>
  <c r="D87" i="2" s="1"/>
  <c r="C38" i="2"/>
  <c r="C87" i="2" s="1"/>
  <c r="B38" i="2"/>
  <c r="B87" i="2" s="1"/>
  <c r="F37" i="2"/>
  <c r="F86" i="2" s="1"/>
  <c r="E37" i="2"/>
  <c r="E86" i="2" s="1"/>
  <c r="D37" i="2"/>
  <c r="D86" i="2" s="1"/>
  <c r="C37" i="2"/>
  <c r="C86" i="2" s="1"/>
  <c r="B37" i="2"/>
  <c r="B86" i="2" s="1"/>
  <c r="G86" i="2" l="1"/>
  <c r="Q86" i="2"/>
  <c r="I5" i="2"/>
  <c r="M21" i="2"/>
  <c r="I7" i="2"/>
  <c r="N24" i="2"/>
  <c r="K9" i="2"/>
  <c r="J7" i="2"/>
  <c r="N5" i="2"/>
  <c r="Q7" i="2"/>
  <c r="Q64" i="2" s="1"/>
  <c r="N13" i="2"/>
  <c r="R6" i="2"/>
  <c r="H5" i="2"/>
  <c r="I9" i="2"/>
  <c r="L10" i="2"/>
  <c r="O16" i="2"/>
  <c r="T24" i="2"/>
  <c r="H14" i="2"/>
  <c r="H22" i="2"/>
  <c r="I24" i="2"/>
  <c r="J26" i="2"/>
  <c r="H6" i="2"/>
  <c r="I8" i="2"/>
  <c r="J10" i="2"/>
  <c r="L6" i="2"/>
  <c r="P10" i="2"/>
  <c r="S9" i="2"/>
  <c r="G13" i="2"/>
  <c r="G70" i="2" s="1"/>
  <c r="I15" i="2"/>
  <c r="J18" i="2"/>
  <c r="L14" i="2"/>
  <c r="M17" i="2"/>
  <c r="S13" i="2"/>
  <c r="S17" i="2"/>
  <c r="G21" i="2"/>
  <c r="G78" i="2" s="1"/>
  <c r="G23" i="2"/>
  <c r="H25" i="2"/>
  <c r="M25" i="2"/>
  <c r="H17" i="2"/>
  <c r="T16" i="2"/>
  <c r="J6" i="2"/>
  <c r="J8" i="2"/>
  <c r="K10" i="2"/>
  <c r="L7" i="2"/>
  <c r="R10" i="2"/>
  <c r="H13" i="2"/>
  <c r="J15" i="2"/>
  <c r="K18" i="2"/>
  <c r="L15" i="2"/>
  <c r="M18" i="2"/>
  <c r="R14" i="2"/>
  <c r="R18" i="2"/>
  <c r="H21" i="2"/>
  <c r="I23" i="2"/>
  <c r="I25" i="2"/>
  <c r="O7" i="2"/>
  <c r="G14" i="2"/>
  <c r="G71" i="2" s="1"/>
  <c r="G17" i="2"/>
  <c r="O15" i="2"/>
  <c r="P18" i="2"/>
  <c r="Q15" i="2"/>
  <c r="Q72" i="2" s="1"/>
  <c r="G22" i="2"/>
  <c r="G79" i="2" s="1"/>
  <c r="H24" i="2"/>
  <c r="H26" i="2"/>
  <c r="L22" i="2"/>
  <c r="S21" i="2"/>
  <c r="U23" i="2"/>
  <c r="K5" i="2"/>
  <c r="K6" i="2"/>
  <c r="K7" i="2"/>
  <c r="G9" i="2"/>
  <c r="G10" i="2"/>
  <c r="M6" i="2"/>
  <c r="N8" i="2"/>
  <c r="U7" i="2"/>
  <c r="I13" i="2"/>
  <c r="J14" i="2"/>
  <c r="H16" i="2"/>
  <c r="K17" i="2"/>
  <c r="M14" i="2"/>
  <c r="P15" i="2"/>
  <c r="N17" i="2"/>
  <c r="U15" i="2"/>
  <c r="I21" i="2"/>
  <c r="J22" i="2"/>
  <c r="J23" i="2"/>
  <c r="J24" i="2"/>
  <c r="K25" i="2"/>
  <c r="K26" i="2"/>
  <c r="P22" i="2"/>
  <c r="L26" i="2"/>
  <c r="R22" i="2"/>
  <c r="S25" i="2"/>
  <c r="G5" i="2"/>
  <c r="G62" i="2" s="1"/>
  <c r="G6" i="2"/>
  <c r="G7" i="2"/>
  <c r="H8" i="2"/>
  <c r="H9" i="2"/>
  <c r="H10" i="2"/>
  <c r="M5" i="2"/>
  <c r="P6" i="2"/>
  <c r="M9" i="2"/>
  <c r="S5" i="2"/>
  <c r="T8" i="2"/>
  <c r="K13" i="2"/>
  <c r="K14" i="2"/>
  <c r="I16" i="2"/>
  <c r="G18" i="2"/>
  <c r="M13" i="2"/>
  <c r="P14" i="2"/>
  <c r="N16" i="2"/>
  <c r="L18" i="2"/>
  <c r="K21" i="2"/>
  <c r="K22" i="2"/>
  <c r="K23" i="2"/>
  <c r="G25" i="2"/>
  <c r="G26" i="2"/>
  <c r="O23" i="2"/>
  <c r="P26" i="2"/>
  <c r="Q23" i="2"/>
  <c r="Q80" i="2" s="1"/>
  <c r="R31" i="2" s="1"/>
  <c r="R64" i="2" s="1"/>
  <c r="R26" i="2"/>
  <c r="N21" i="2"/>
  <c r="M22" i="2"/>
  <c r="L23" i="2"/>
  <c r="P23" i="2"/>
  <c r="O24" i="2"/>
  <c r="N25" i="2"/>
  <c r="M26" i="2"/>
  <c r="T21" i="2"/>
  <c r="S22" i="2"/>
  <c r="R23" i="2"/>
  <c r="Q24" i="2"/>
  <c r="Q81" i="2" s="1"/>
  <c r="U24" i="2"/>
  <c r="T25" i="2"/>
  <c r="S26" i="2"/>
  <c r="O21" i="2"/>
  <c r="N22" i="2"/>
  <c r="M23" i="2"/>
  <c r="L24" i="2"/>
  <c r="P24" i="2"/>
  <c r="O25" i="2"/>
  <c r="N26" i="2"/>
  <c r="Q21" i="2"/>
  <c r="Q78" i="2" s="1"/>
  <c r="U21" i="2"/>
  <c r="T22" i="2"/>
  <c r="S23" i="2"/>
  <c r="R24" i="2"/>
  <c r="Q25" i="2"/>
  <c r="Q82" i="2" s="1"/>
  <c r="U25" i="2"/>
  <c r="T26" i="2"/>
  <c r="J21" i="2"/>
  <c r="I22" i="2"/>
  <c r="H23" i="2"/>
  <c r="G24" i="2"/>
  <c r="K24" i="2"/>
  <c r="J25" i="2"/>
  <c r="L21" i="2"/>
  <c r="P21" i="2"/>
  <c r="O22" i="2"/>
  <c r="N23" i="2"/>
  <c r="M24" i="2"/>
  <c r="L25" i="2"/>
  <c r="P25" i="2"/>
  <c r="R21" i="2"/>
  <c r="Q22" i="2"/>
  <c r="Q79" i="2" s="1"/>
  <c r="U22" i="2"/>
  <c r="T23" i="2"/>
  <c r="S24" i="2"/>
  <c r="R25" i="2"/>
  <c r="Q26" i="2"/>
  <c r="Q83" i="2" s="1"/>
  <c r="D26" i="2"/>
  <c r="F24" i="2"/>
  <c r="C23" i="2"/>
  <c r="E21" i="2"/>
  <c r="C26" i="2"/>
  <c r="D25" i="2"/>
  <c r="E24" i="2"/>
  <c r="F23" i="2"/>
  <c r="B23" i="2"/>
  <c r="C22" i="2"/>
  <c r="D21" i="2"/>
  <c r="E25" i="2"/>
  <c r="B24" i="2"/>
  <c r="D22" i="2"/>
  <c r="F26" i="2"/>
  <c r="B26" i="2"/>
  <c r="C25" i="2"/>
  <c r="D24" i="2"/>
  <c r="E23" i="2"/>
  <c r="F22" i="2"/>
  <c r="B22" i="2"/>
  <c r="C21" i="2"/>
  <c r="E26" i="2"/>
  <c r="F25" i="2"/>
  <c r="B25" i="2"/>
  <c r="C24" i="2"/>
  <c r="D23" i="2"/>
  <c r="E22" i="2"/>
  <c r="F21" i="2"/>
  <c r="T13" i="2"/>
  <c r="S14" i="2"/>
  <c r="R15" i="2"/>
  <c r="Q16" i="2"/>
  <c r="Q73" i="2" s="1"/>
  <c r="U16" i="2"/>
  <c r="T17" i="2"/>
  <c r="S18" i="2"/>
  <c r="G15" i="2"/>
  <c r="K15" i="2"/>
  <c r="J16" i="2"/>
  <c r="I17" i="2"/>
  <c r="H18" i="2"/>
  <c r="O13" i="2"/>
  <c r="N14" i="2"/>
  <c r="M15" i="2"/>
  <c r="L16" i="2"/>
  <c r="P16" i="2"/>
  <c r="O17" i="2"/>
  <c r="N18" i="2"/>
  <c r="Q13" i="2"/>
  <c r="Q70" i="2" s="1"/>
  <c r="U13" i="2"/>
  <c r="T14" i="2"/>
  <c r="S15" i="2"/>
  <c r="R16" i="2"/>
  <c r="Q17" i="2"/>
  <c r="Q74" i="2" s="1"/>
  <c r="U17" i="2"/>
  <c r="T18" i="2"/>
  <c r="J13" i="2"/>
  <c r="I14" i="2"/>
  <c r="H15" i="2"/>
  <c r="G16" i="2"/>
  <c r="K16" i="2"/>
  <c r="J17" i="2"/>
  <c r="L13" i="2"/>
  <c r="P13" i="2"/>
  <c r="O14" i="2"/>
  <c r="N15" i="2"/>
  <c r="M16" i="2"/>
  <c r="L17" i="2"/>
  <c r="P17" i="2"/>
  <c r="R13" i="2"/>
  <c r="Q14" i="2"/>
  <c r="Q71" i="2" s="1"/>
  <c r="U14" i="2"/>
  <c r="T15" i="2"/>
  <c r="S16" i="2"/>
  <c r="R17" i="2"/>
  <c r="Q18" i="2"/>
  <c r="Q75" i="2" s="1"/>
  <c r="E18" i="2"/>
  <c r="F17" i="2"/>
  <c r="B17" i="2"/>
  <c r="D15" i="2"/>
  <c r="E14" i="2"/>
  <c r="F13" i="2"/>
  <c r="B13" i="2"/>
  <c r="D18" i="2"/>
  <c r="E17" i="2"/>
  <c r="F16" i="2"/>
  <c r="B16" i="2"/>
  <c r="C15" i="2"/>
  <c r="D14" i="2"/>
  <c r="E13" i="2"/>
  <c r="C18" i="2"/>
  <c r="D17" i="2"/>
  <c r="E16" i="2"/>
  <c r="F15" i="2"/>
  <c r="B15" i="2"/>
  <c r="C14" i="2"/>
  <c r="D13" i="2"/>
  <c r="C16" i="2"/>
  <c r="F18" i="2"/>
  <c r="B18" i="2"/>
  <c r="C17" i="2"/>
  <c r="D16" i="2"/>
  <c r="E15" i="2"/>
  <c r="F14" i="2"/>
  <c r="B14" i="2"/>
  <c r="P7" i="2"/>
  <c r="O8" i="2"/>
  <c r="N9" i="2"/>
  <c r="M10" i="2"/>
  <c r="T5" i="2"/>
  <c r="S6" i="2"/>
  <c r="R7" i="2"/>
  <c r="Q8" i="2"/>
  <c r="Q65" i="2" s="1"/>
  <c r="U8" i="2"/>
  <c r="T9" i="2"/>
  <c r="S10" i="2"/>
  <c r="O5" i="2"/>
  <c r="N6" i="2"/>
  <c r="M7" i="2"/>
  <c r="L8" i="2"/>
  <c r="P8" i="2"/>
  <c r="O9" i="2"/>
  <c r="N10" i="2"/>
  <c r="Q5" i="2"/>
  <c r="Q62" i="2" s="1"/>
  <c r="R29" i="2" s="1"/>
  <c r="R62" i="2" s="1"/>
  <c r="U5" i="2"/>
  <c r="T6" i="2"/>
  <c r="S7" i="2"/>
  <c r="R8" i="2"/>
  <c r="Q9" i="2"/>
  <c r="Q66" i="2" s="1"/>
  <c r="U9" i="2"/>
  <c r="T10" i="2"/>
  <c r="J5" i="2"/>
  <c r="I6" i="2"/>
  <c r="H7" i="2"/>
  <c r="G8" i="2"/>
  <c r="K8" i="2"/>
  <c r="J9" i="2"/>
  <c r="L5" i="2"/>
  <c r="P5" i="2"/>
  <c r="O6" i="2"/>
  <c r="N7" i="2"/>
  <c r="M8" i="2"/>
  <c r="L9" i="2"/>
  <c r="P9" i="2"/>
  <c r="R5" i="2"/>
  <c r="Q6" i="2"/>
  <c r="Q63" i="2" s="1"/>
  <c r="U6" i="2"/>
  <c r="T7" i="2"/>
  <c r="S8" i="2"/>
  <c r="R9" i="2"/>
  <c r="Q10" i="2"/>
  <c r="Q67" i="2" s="1"/>
  <c r="C10" i="2"/>
  <c r="D9" i="2"/>
  <c r="E8" i="2"/>
  <c r="F7" i="2"/>
  <c r="B7" i="2"/>
  <c r="C6" i="2"/>
  <c r="D5" i="2"/>
  <c r="F10" i="2"/>
  <c r="B10" i="2"/>
  <c r="C9" i="2"/>
  <c r="D8" i="2"/>
  <c r="E7" i="2"/>
  <c r="F6" i="2"/>
  <c r="B6" i="2"/>
  <c r="C5" i="2"/>
  <c r="E10" i="2"/>
  <c r="F9" i="2"/>
  <c r="B9" i="2"/>
  <c r="C8" i="2"/>
  <c r="D7" i="2"/>
  <c r="E6" i="2"/>
  <c r="F5" i="2"/>
  <c r="B5" i="2"/>
  <c r="D10" i="2"/>
  <c r="E9" i="2"/>
  <c r="F8" i="2"/>
  <c r="B8" i="2"/>
  <c r="C7" i="2"/>
  <c r="D6" i="2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12" i="1" a="1"/>
  <c r="Q12" i="1" s="1"/>
  <c r="R26" i="1" a="1"/>
  <c r="R26" i="1" s="1"/>
  <c r="Q26" i="1" a="1"/>
  <c r="Q26" i="1" s="1"/>
  <c r="R25" i="1" a="1"/>
  <c r="R25" i="1" s="1"/>
  <c r="Q25" i="1" a="1"/>
  <c r="Q25" i="1" s="1"/>
  <c r="R24" i="1" a="1"/>
  <c r="R24" i="1" s="1"/>
  <c r="Q24" i="1" a="1"/>
  <c r="Q24" i="1" s="1"/>
  <c r="R23" i="1" a="1"/>
  <c r="R23" i="1" s="1"/>
  <c r="Q23" i="1" a="1"/>
  <c r="Q23" i="1" s="1"/>
  <c r="R22" i="1" a="1"/>
  <c r="R22" i="1" s="1"/>
  <c r="Q22" i="1" a="1"/>
  <c r="Q22" i="1" s="1"/>
  <c r="R21" i="1" a="1"/>
  <c r="R21" i="1" s="1"/>
  <c r="Q21" i="1" a="1"/>
  <c r="Q21" i="1" s="1"/>
  <c r="R17" i="1" a="1"/>
  <c r="R17" i="1" s="1"/>
  <c r="R16" i="1" a="1"/>
  <c r="R16" i="1" s="1"/>
  <c r="R15" i="1" a="1"/>
  <c r="R15" i="1" s="1"/>
  <c r="R14" i="1" a="1"/>
  <c r="R14" i="1" s="1"/>
  <c r="R13" i="1" a="1"/>
  <c r="R13" i="1" s="1"/>
  <c r="R12" i="1" a="1"/>
  <c r="R12" i="1" s="1"/>
  <c r="R8" i="1" a="1"/>
  <c r="R8" i="1" s="1"/>
  <c r="Q8" i="1" a="1"/>
  <c r="Q8" i="1" s="1"/>
  <c r="R7" i="1" a="1"/>
  <c r="R7" i="1" s="1"/>
  <c r="Q7" i="1" a="1"/>
  <c r="Q7" i="1" s="1"/>
  <c r="R6" i="1" a="1"/>
  <c r="R6" i="1" s="1"/>
  <c r="Q6" i="1" a="1"/>
  <c r="Q6" i="1" s="1"/>
  <c r="R5" i="1" a="1"/>
  <c r="R5" i="1" s="1"/>
  <c r="Q5" i="1" a="1"/>
  <c r="Q5" i="1" s="1"/>
  <c r="R4" i="1" a="1"/>
  <c r="R4" i="1" s="1"/>
  <c r="Q4" i="1" a="1"/>
  <c r="Q4" i="1" s="1"/>
  <c r="Q3" i="1" a="1"/>
  <c r="Q3" i="1" s="1"/>
  <c r="R3" i="1" a="1"/>
  <c r="R3" i="1" s="1"/>
  <c r="P17" i="1" a="1"/>
  <c r="P17" i="1" s="1"/>
  <c r="P26" i="1" a="1"/>
  <c r="P26" i="1" s="1"/>
  <c r="P25" i="1" a="1"/>
  <c r="P25" i="1" s="1"/>
  <c r="P24" i="1" a="1"/>
  <c r="P24" i="1" s="1"/>
  <c r="P23" i="1" a="1"/>
  <c r="P23" i="1" s="1"/>
  <c r="P22" i="1" a="1"/>
  <c r="P22" i="1" s="1"/>
  <c r="P21" i="1" a="1"/>
  <c r="P21" i="1" s="1"/>
  <c r="P16" i="1" a="1"/>
  <c r="P16" i="1" s="1"/>
  <c r="P15" i="1" a="1"/>
  <c r="P15" i="1" s="1"/>
  <c r="P14" i="1" a="1"/>
  <c r="P14" i="1" s="1"/>
  <c r="P13" i="1" a="1"/>
  <c r="P13" i="1" s="1"/>
  <c r="P12" i="1" a="1"/>
  <c r="P12" i="1" s="1"/>
  <c r="P8" i="1" a="1"/>
  <c r="P8" i="1" s="1"/>
  <c r="P7" i="1" a="1"/>
  <c r="P7" i="1" s="1"/>
  <c r="P6" i="1" a="1"/>
  <c r="P6" i="1" s="1"/>
  <c r="P5" i="1" a="1"/>
  <c r="P5" i="1" s="1"/>
  <c r="P4" i="1" a="1"/>
  <c r="P4" i="1" s="1"/>
  <c r="P3" i="1" a="1"/>
  <c r="P3" i="1" s="1"/>
  <c r="M26" i="1"/>
  <c r="M25" i="1"/>
  <c r="M24" i="1"/>
  <c r="M23" i="1"/>
  <c r="M22" i="1"/>
  <c r="M21" i="1"/>
  <c r="M17" i="1"/>
  <c r="M16" i="1"/>
  <c r="M15" i="1"/>
  <c r="M14" i="1"/>
  <c r="M13" i="1"/>
  <c r="M12" i="1"/>
  <c r="N12" i="1" s="1"/>
  <c r="M8" i="1"/>
  <c r="M7" i="1"/>
  <c r="M6" i="1"/>
  <c r="M5" i="1"/>
  <c r="M4" i="1"/>
  <c r="M3" i="1"/>
  <c r="J26" i="1"/>
  <c r="J25" i="1"/>
  <c r="J24" i="1"/>
  <c r="J23" i="1"/>
  <c r="J22" i="1"/>
  <c r="J21" i="1"/>
  <c r="J17" i="1"/>
  <c r="J16" i="1"/>
  <c r="J15" i="1"/>
  <c r="J14" i="1"/>
  <c r="J13" i="1"/>
  <c r="J12" i="1"/>
  <c r="J4" i="1"/>
  <c r="J5" i="1"/>
  <c r="J6" i="1"/>
  <c r="J7" i="1"/>
  <c r="J8" i="1"/>
  <c r="J3" i="1"/>
  <c r="R33" i="2" l="1"/>
  <c r="R66" i="2" s="1"/>
  <c r="R32" i="2"/>
  <c r="R65" i="2" s="1"/>
  <c r="R34" i="2"/>
  <c r="R67" i="2" s="1"/>
  <c r="G30" i="2"/>
  <c r="R30" i="2"/>
  <c r="R63" i="2" s="1"/>
  <c r="R37" i="2"/>
  <c r="R70" i="2" s="1"/>
  <c r="H37" i="2"/>
  <c r="G63" i="2"/>
  <c r="G31" i="2" s="1"/>
  <c r="N21" i="1"/>
  <c r="N3" i="1"/>
  <c r="K3" i="1"/>
  <c r="K21" i="1"/>
  <c r="K12" i="1"/>
  <c r="G22" i="1"/>
  <c r="G17" i="1"/>
  <c r="G16" i="1"/>
  <c r="G15" i="1"/>
  <c r="G14" i="1"/>
  <c r="G13" i="1"/>
  <c r="G12" i="1"/>
  <c r="G6" i="1"/>
  <c r="R78" i="2" l="1"/>
  <c r="S45" i="2" s="1"/>
  <c r="R38" i="2"/>
  <c r="R71" i="2" s="1"/>
  <c r="H70" i="2"/>
  <c r="H38" i="2"/>
  <c r="G87" i="2"/>
  <c r="G80" i="2"/>
  <c r="G72" i="2"/>
  <c r="Q87" i="2"/>
  <c r="G64" i="2"/>
  <c r="H12" i="1"/>
  <c r="G26" i="1"/>
  <c r="G24" i="1"/>
  <c r="G23" i="1"/>
  <c r="G25" i="1"/>
  <c r="G21" i="1"/>
  <c r="G8" i="1"/>
  <c r="G5" i="1"/>
  <c r="G7" i="1"/>
  <c r="G4" i="1"/>
  <c r="G3" i="1"/>
  <c r="G32" i="2" l="1"/>
  <c r="R39" i="2"/>
  <c r="R79" i="2"/>
  <c r="S46" i="2" s="1"/>
  <c r="Q88" i="2"/>
  <c r="H71" i="2"/>
  <c r="H78" i="2"/>
  <c r="I45" i="2" s="1"/>
  <c r="H39" i="2"/>
  <c r="G73" i="2"/>
  <c r="G88" i="2"/>
  <c r="G65" i="2"/>
  <c r="G33" i="2" s="1"/>
  <c r="G81" i="2"/>
  <c r="H21" i="1"/>
  <c r="H3" i="1"/>
  <c r="R80" i="2" l="1"/>
  <c r="S47" i="2" s="1"/>
  <c r="R72" i="2"/>
  <c r="R40" i="2"/>
  <c r="H80" i="2"/>
  <c r="I47" i="2" s="1"/>
  <c r="H72" i="2"/>
  <c r="H40" i="2"/>
  <c r="H73" i="2" s="1"/>
  <c r="H79" i="2"/>
  <c r="I46" i="2" s="1"/>
  <c r="G89" i="2"/>
  <c r="G82" i="2"/>
  <c r="G66" i="2"/>
  <c r="G34" i="2" s="1"/>
  <c r="Q89" i="2"/>
  <c r="G74" i="2"/>
  <c r="H81" i="2" l="1"/>
  <c r="I48" i="2" s="1"/>
  <c r="R81" i="2"/>
  <c r="S48" i="2" s="1"/>
  <c r="R73" i="2"/>
  <c r="R41" i="2"/>
  <c r="H41" i="2"/>
  <c r="G75" i="2"/>
  <c r="Q90" i="2"/>
  <c r="G90" i="2"/>
  <c r="G67" i="2"/>
  <c r="G83" i="2"/>
  <c r="H42" i="2" s="1"/>
  <c r="R82" i="2" l="1"/>
  <c r="S49" i="2" s="1"/>
  <c r="R74" i="2"/>
  <c r="Q91" i="2"/>
  <c r="R42" i="2"/>
  <c r="H82" i="2"/>
  <c r="I49" i="2" s="1"/>
  <c r="H74" i="2"/>
  <c r="H75" i="2"/>
  <c r="H83" i="2"/>
  <c r="I50" i="2" s="1"/>
  <c r="G91" i="2"/>
  <c r="K62" i="2"/>
  <c r="H86" i="2"/>
  <c r="H62" i="2"/>
  <c r="H30" i="2" s="1"/>
  <c r="H87" i="2" s="1"/>
  <c r="I62" i="2"/>
  <c r="I63" i="2" s="1"/>
  <c r="J62" i="2"/>
  <c r="J63" i="2"/>
  <c r="R75" i="2" l="1"/>
  <c r="I64" i="2"/>
  <c r="J64" i="2"/>
  <c r="I37" i="2"/>
  <c r="K63" i="2"/>
  <c r="H63" i="2"/>
  <c r="R91" i="2" l="1"/>
  <c r="R83" i="2"/>
  <c r="S50" i="2" s="1"/>
  <c r="H31" i="2"/>
  <c r="H88" i="2" s="1"/>
  <c r="H64" i="2"/>
  <c r="I38" i="2"/>
  <c r="I65" i="2"/>
  <c r="I70" i="2"/>
  <c r="K64" i="2"/>
  <c r="J65" i="2"/>
  <c r="I71" i="2" l="1"/>
  <c r="J66" i="2"/>
  <c r="K65" i="2"/>
  <c r="I86" i="2"/>
  <c r="I78" i="2"/>
  <c r="H32" i="2"/>
  <c r="H89" i="2" s="1"/>
  <c r="H65" i="2"/>
  <c r="I39" i="2"/>
  <c r="I66" i="2"/>
  <c r="J37" i="2" l="1"/>
  <c r="J70" i="2" s="1"/>
  <c r="J45" i="2"/>
  <c r="I30" i="2"/>
  <c r="I87" i="2" s="1"/>
  <c r="I72" i="2"/>
  <c r="J38" i="2"/>
  <c r="H33" i="2"/>
  <c r="H90" i="2" s="1"/>
  <c r="I40" i="2"/>
  <c r="H66" i="2"/>
  <c r="K66" i="2"/>
  <c r="J67" i="2"/>
  <c r="I67" i="2"/>
  <c r="I79" i="2"/>
  <c r="I31" i="2" l="1"/>
  <c r="I88" i="2" s="1"/>
  <c r="J46" i="2"/>
  <c r="H34" i="2"/>
  <c r="H91" i="2" s="1"/>
  <c r="H67" i="2"/>
  <c r="I42" i="2" s="1"/>
  <c r="I41" i="2"/>
  <c r="J71" i="2"/>
  <c r="I73" i="2"/>
  <c r="I80" i="2"/>
  <c r="J47" i="2" s="1"/>
  <c r="K67" i="2"/>
  <c r="J39" i="2"/>
  <c r="I32" i="2"/>
  <c r="J86" i="2"/>
  <c r="J78" i="2"/>
  <c r="K37" i="2" l="1"/>
  <c r="K45" i="2"/>
  <c r="J30" i="2"/>
  <c r="J87" i="2" s="1"/>
  <c r="I89" i="2"/>
  <c r="I81" i="2"/>
  <c r="J72" i="2"/>
  <c r="K70" i="2"/>
  <c r="I75" i="2"/>
  <c r="J79" i="2"/>
  <c r="K38" i="2"/>
  <c r="I74" i="2"/>
  <c r="J31" i="2" l="1"/>
  <c r="K46" i="2"/>
  <c r="J40" i="2"/>
  <c r="J73" i="2" s="1"/>
  <c r="J48" i="2"/>
  <c r="I83" i="2"/>
  <c r="K71" i="2"/>
  <c r="I82" i="2"/>
  <c r="J49" i="2" s="1"/>
  <c r="I33" i="2"/>
  <c r="I90" i="2" s="1"/>
  <c r="K86" i="2"/>
  <c r="K78" i="2"/>
  <c r="K30" i="2" s="1"/>
  <c r="J41" i="2"/>
  <c r="I34" i="2"/>
  <c r="I91" i="2" s="1"/>
  <c r="J88" i="2"/>
  <c r="J80" i="2"/>
  <c r="K47" i="2" s="1"/>
  <c r="J42" i="2" l="1"/>
  <c r="J50" i="2"/>
  <c r="K39" i="2"/>
  <c r="K72" i="2" s="1"/>
  <c r="J32" i="2"/>
  <c r="J75" i="2"/>
  <c r="J74" i="2"/>
  <c r="J89" i="2"/>
  <c r="J81" i="2"/>
  <c r="K87" i="2"/>
  <c r="K79" i="2"/>
  <c r="K31" i="2" s="1"/>
  <c r="J33" i="2"/>
  <c r="K40" i="2" l="1"/>
  <c r="K48" i="2"/>
  <c r="K73" i="2"/>
  <c r="J83" i="2"/>
  <c r="K88" i="2"/>
  <c r="K80" i="2"/>
  <c r="K32" i="2" s="1"/>
  <c r="J90" i="2"/>
  <c r="J82" i="2"/>
  <c r="J34" i="2" l="1"/>
  <c r="J91" i="2" s="1"/>
  <c r="K49" i="2"/>
  <c r="K42" i="2"/>
  <c r="K75" i="2" s="1"/>
  <c r="K50" i="2"/>
  <c r="K41" i="2"/>
  <c r="K74" i="2"/>
  <c r="K89" i="2"/>
  <c r="K81" i="2"/>
  <c r="K33" i="2" s="1"/>
  <c r="K90" i="2" l="1"/>
  <c r="K82" i="2"/>
  <c r="K34" i="2" s="1"/>
  <c r="K83" i="2"/>
  <c r="K91" i="2" l="1"/>
  <c r="R86" i="2"/>
  <c r="S29" i="2"/>
  <c r="S62" i="2" s="1"/>
  <c r="S37" i="2" l="1"/>
  <c r="S31" i="2" l="1"/>
  <c r="S64" i="2" s="1"/>
  <c r="S32" i="2"/>
  <c r="S65" i="2" s="1"/>
  <c r="S39" i="2"/>
  <c r="S78" i="2"/>
  <c r="S70" i="2"/>
  <c r="S38" i="2"/>
  <c r="S30" i="2"/>
  <c r="S63" i="2" s="1"/>
  <c r="T45" i="2" l="1"/>
  <c r="S79" i="2"/>
  <c r="S71" i="2"/>
  <c r="S40" i="2"/>
  <c r="S33" i="2"/>
  <c r="S66" i="2" s="1"/>
  <c r="S80" i="2"/>
  <c r="S72" i="2"/>
  <c r="T47" i="2" l="1"/>
  <c r="T46" i="2"/>
  <c r="S34" i="2"/>
  <c r="S67" i="2" s="1"/>
  <c r="S41" i="2"/>
  <c r="S81" i="2"/>
  <c r="T48" i="2" s="1"/>
  <c r="S73" i="2"/>
  <c r="S42" i="2" l="1"/>
  <c r="S75" i="2" s="1"/>
  <c r="S74" i="2"/>
  <c r="S89" i="2"/>
  <c r="S88" i="2"/>
  <c r="S87" i="2"/>
  <c r="R87" i="2"/>
  <c r="S86" i="2"/>
  <c r="R89" i="2"/>
  <c r="R88" i="2"/>
  <c r="R90" i="2"/>
  <c r="T30" i="2"/>
  <c r="T63" i="2" s="1"/>
  <c r="T29" i="2"/>
  <c r="T62" i="2" s="1"/>
  <c r="T37" i="2"/>
  <c r="S83" i="2" l="1"/>
  <c r="T50" i="2" s="1"/>
  <c r="S91" i="2"/>
  <c r="S90" i="2"/>
  <c r="S82" i="2"/>
  <c r="T49" i="2" s="1"/>
  <c r="T70" i="2"/>
  <c r="T31" i="2"/>
  <c r="T64" i="2" s="1"/>
  <c r="T39" i="2"/>
  <c r="T38" i="2"/>
  <c r="T86" i="2" l="1"/>
  <c r="T78" i="2"/>
  <c r="U45" i="2" s="1"/>
  <c r="T71" i="2"/>
  <c r="T72" i="2"/>
  <c r="T40" i="2"/>
  <c r="T88" i="2" l="1"/>
  <c r="T80" i="2"/>
  <c r="T87" i="2"/>
  <c r="T79" i="2"/>
  <c r="T32" i="2"/>
  <c r="T81" i="2"/>
  <c r="T73" i="2"/>
  <c r="U29" i="2"/>
  <c r="U62" i="2" s="1"/>
  <c r="U37" i="2"/>
  <c r="T33" i="2"/>
  <c r="T66" i="2" s="1"/>
  <c r="T41" i="2"/>
  <c r="U38" i="2" l="1"/>
  <c r="U46" i="2"/>
  <c r="U79" i="2" s="1"/>
  <c r="U31" i="2"/>
  <c r="U64" i="2" s="1"/>
  <c r="U47" i="2"/>
  <c r="T89" i="2"/>
  <c r="T65" i="2"/>
  <c r="U32" i="2" s="1"/>
  <c r="U65" i="2" s="1"/>
  <c r="U30" i="2"/>
  <c r="U63" i="2" s="1"/>
  <c r="U71" i="2"/>
  <c r="T74" i="2"/>
  <c r="U70" i="2"/>
  <c r="U78" i="2"/>
  <c r="U39" i="2"/>
  <c r="T34" i="2"/>
  <c r="T67" i="2" s="1"/>
  <c r="T42" i="2"/>
  <c r="U48" i="2" l="1"/>
  <c r="U40" i="2"/>
  <c r="U81" i="2" s="1"/>
  <c r="T90" i="2"/>
  <c r="T82" i="2"/>
  <c r="U73" i="2"/>
  <c r="U87" i="2"/>
  <c r="U72" i="2"/>
  <c r="U86" i="2"/>
  <c r="T75" i="2"/>
  <c r="U41" i="2" l="1"/>
  <c r="U49" i="2"/>
  <c r="U33" i="2"/>
  <c r="U66" i="2" s="1"/>
  <c r="U89" i="2"/>
  <c r="U88" i="2"/>
  <c r="U80" i="2"/>
  <c r="T91" i="2"/>
  <c r="T83" i="2"/>
  <c r="U74" i="2"/>
  <c r="U42" i="2" l="1"/>
  <c r="U50" i="2"/>
  <c r="U75" i="2"/>
  <c r="U34" i="2"/>
  <c r="U90" i="2"/>
  <c r="U82" i="2"/>
  <c r="B53" i="2" l="1" a="1"/>
  <c r="B53" i="2" s="1"/>
  <c r="U67" i="2"/>
  <c r="U91" i="2"/>
  <c r="U8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<sst xmlns="http://schemas.openxmlformats.org/spreadsheetml/2006/main" count="226" uniqueCount="23">
  <si>
    <t>ValidData1</t>
  </si>
  <si>
    <t>ValidData2</t>
  </si>
  <si>
    <t>Means</t>
  </si>
  <si>
    <t>OverallMean</t>
  </si>
  <si>
    <t>ValidData3</t>
  </si>
  <si>
    <t>Medians</t>
  </si>
  <si>
    <t>OverallMedian</t>
  </si>
  <si>
    <t>Vols</t>
  </si>
  <si>
    <t>OverallVol</t>
  </si>
  <si>
    <t>Accumulate-end-cumulative</t>
  </si>
  <si>
    <t>Accumulate-end-annualised</t>
  </si>
  <si>
    <t>Accumulate-yr3-annualised</t>
  </si>
  <si>
    <t>Weight1</t>
  </si>
  <si>
    <t>Weight2</t>
  </si>
  <si>
    <t>Weight3</t>
  </si>
  <si>
    <t>CombinedArray</t>
  </si>
  <si>
    <t>Accumulation</t>
  </si>
  <si>
    <t>Not Needed</t>
  </si>
  <si>
    <t>CheckWeights</t>
  </si>
  <si>
    <t>Case1 - Combine 1 and 2, with rebalancing</t>
  </si>
  <si>
    <t>Case2 - Combine 1 and 2, without rebalancing</t>
  </si>
  <si>
    <t>Case3 - Combine 1,2 and 3, with rebalancing</t>
  </si>
  <si>
    <t>Case4 - Combine 1,2 and 3, without rebalancing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</si>
</sst>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0"/>
    <numFmt numFmtId="165" formatCode="0.000"/>
    <numFmt numFmtId="166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u/>
      <sz val="11"/>
      <color theme="2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2">
    <xf numFmtId="0" fontId="0" fillId="0" borderId="0" xfId="0"/>
    <xf numFmtId="0" fontId="1" fillId="2" borderId="0" xfId="0" applyFont="1" applyFill="1"/>
    <xf numFmtId="0" fontId="0" fillId="2" borderId="0" xfId="0" applyFill="1"/>
    <xf numFmtId="165" fontId="0" fillId="2" borderId="2" xfId="0" applyNumberFormat="1" applyFill="1" applyBorder="1"/>
    <xf numFmtId="165" fontId="0" fillId="2" borderId="3" xfId="0" applyNumberFormat="1" applyFill="1" applyBorder="1"/>
    <xf numFmtId="165" fontId="0" fillId="2" borderId="4" xfId="0" applyNumberFormat="1" applyFill="1" applyBorder="1"/>
    <xf numFmtId="165" fontId="0" fillId="2" borderId="0" xfId="0" applyNumberFormat="1" applyFill="1"/>
    <xf numFmtId="165" fontId="0" fillId="2" borderId="5" xfId="0" applyNumberFormat="1" applyFill="1" applyBorder="1"/>
    <xf numFmtId="165" fontId="0" fillId="2" borderId="1" xfId="0" applyNumberFormat="1" applyFill="1" applyBorder="1"/>
    <xf numFmtId="165" fontId="0" fillId="2" borderId="6" xfId="0" applyNumberFormat="1" applyFill="1" applyBorder="1"/>
    <xf numFmtId="165" fontId="0" fillId="2" borderId="7" xfId="0" applyNumberFormat="1" applyFill="1" applyBorder="1"/>
    <xf numFmtId="165" fontId="0" fillId="2" borderId="8" xfId="0" applyNumberFormat="1" applyFill="1" applyBorder="1"/>
    <xf numFmtId="165" fontId="0" fillId="2" borderId="9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164" fontId="0" fillId="2" borderId="0" xfId="0" applyNumberFormat="1" applyFill="1"/>
    <xf numFmtId="0" fontId="1" fillId="2" borderId="10" xfId="0" applyFont="1" applyFill="1" applyBorder="1"/>
    <xf numFmtId="0" fontId="1" fillId="2" borderId="11" xfId="0" applyFont="1" applyFill="1" applyBorder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4" borderId="0" xfId="0" applyFill="1"/>
    <xf numFmtId="166" fontId="0" fillId="3" borderId="0" xfId="0" applyNumberFormat="1" applyFill="1"/>
    <xf numFmtId="166" fontId="0" fillId="2" borderId="0" xfId="0" applyNumberFormat="1" applyFill="1"/>
    <xf numFmtId="166" fontId="1" fillId="2" borderId="11" xfId="0" applyNumberFormat="1" applyFont="1" applyFill="1" applyBorder="1"/>
    <xf numFmtId="164" fontId="1" fillId="2" borderId="11" xfId="0" applyNumberFormat="1" applyFont="1" applyFill="1" applyBorder="1"/>
    <xf numFmtId="164" fontId="0" fillId="4" borderId="0" xfId="0" applyNumberFormat="1" applyFill="1"/>
    <xf numFmtId="165" fontId="0" fillId="5" borderId="0" xfId="0" applyNumberFormat="1" applyFill="1"/>
    <xf numFmtId="164" fontId="0" fillId="5" borderId="0" xfId="0" applyNumberFormat="1" applyFill="1"/>
    <xf numFmtId="164" fontId="0" fillId="6" borderId="0" xfId="1" applyNumberFormat="1" applyFont="1" applyFill="1"/>
    <xf numFmtId="0" fontId="1" fillId="2" borderId="12" xfId="0" applyFont="1" applyFill="1" applyBorder="1"/>
    <xf numFmtId="0" fontId="0" fillId="2" borderId="0" xfId="0" applyFill="1" applyBorder="1" applyAlignment="1">
      <alignment horizontal="center"/>
    </xf>
    <xf numFmtId="9" fontId="0" fillId="2" borderId="2" xfId="2" applyFont="1" applyFill="1" applyBorder="1"/>
    <xf numFmtId="9" fontId="0" fillId="2" borderId="3" xfId="2" applyFont="1" applyFill="1" applyBorder="1"/>
    <xf numFmtId="9" fontId="0" fillId="2" borderId="4" xfId="2" applyFont="1" applyFill="1" applyBorder="1"/>
    <xf numFmtId="9" fontId="0" fillId="2" borderId="5" xfId="2" applyFont="1" applyFill="1" applyBorder="1"/>
    <xf numFmtId="9" fontId="0" fillId="2" borderId="1" xfId="2" applyFont="1" applyFill="1" applyBorder="1"/>
    <xf numFmtId="9" fontId="0" fillId="2" borderId="6" xfId="2" applyFont="1" applyFill="1" applyBorder="1"/>
    <xf numFmtId="9" fontId="0" fillId="2" borderId="7" xfId="2" applyFont="1" applyFill="1" applyBorder="1"/>
    <xf numFmtId="9" fontId="0" fillId="2" borderId="8" xfId="2" applyFont="1" applyFill="1" applyBorder="1"/>
    <xf numFmtId="9" fontId="0" fillId="2" borderId="9" xfId="2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1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5" fillId="2" borderId="0" xfId="0" applyFont="1" applyFill="1"/>
    <xf numFmtId="9" fontId="0" fillId="2" borderId="5" xfId="2" applyNumberFormat="1" applyFont="1" applyFill="1" applyBorder="1"/>
    <xf numFmtId="0" fontId="1" fillId="7" borderId="2" xfId="0" applyFont="1" applyFill="1" applyBorder="1"/>
    <xf numFmtId="0" fontId="1" fillId="7" borderId="3" xfId="0" applyFont="1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1" fillId="7" borderId="1" xfId="0" applyFont="1" applyFill="1" applyBorder="1"/>
    <xf numFmtId="0" fontId="1" fillId="7" borderId="6" xfId="0" applyFont="1" applyFill="1" applyBorder="1"/>
    <xf numFmtId="0" fontId="1" fillId="7" borderId="7" xfId="0" applyFont="1" applyFill="1" applyBorder="1"/>
    <xf numFmtId="0" fontId="1" fillId="7" borderId="8" xfId="0" applyFont="1" applyFill="1" applyBorder="1"/>
    <xf numFmtId="0" fontId="1" fillId="7" borderId="9" xfId="0" applyFont="1" applyFill="1" applyBorder="1"/>
    <xf numFmtId="0" fontId="6" fillId="2" borderId="0" xfId="0" applyFont="1" applyFill="1"/>
    <xf numFmtId="0" fontId="7" fillId="2" borderId="0" xfId="0" applyFont="1" applyFill="1"/>
    <xf numFmtId="164" fontId="4" fillId="4" borderId="2" xfId="0" applyNumberFormat="1" applyFont="1" applyFill="1" applyBorder="1"/>
    <xf numFmtId="164" fontId="4" fillId="4" borderId="3" xfId="0" applyNumberFormat="1" applyFont="1" applyFill="1" applyBorder="1"/>
    <xf numFmtId="164" fontId="4" fillId="4" borderId="4" xfId="0" applyNumberFormat="1" applyFont="1" applyFill="1" applyBorder="1"/>
    <xf numFmtId="164" fontId="4" fillId="4" borderId="5" xfId="0" applyNumberFormat="1" applyFont="1" applyFill="1" applyBorder="1"/>
    <xf numFmtId="164" fontId="4" fillId="4" borderId="1" xfId="0" applyNumberFormat="1" applyFont="1" applyFill="1" applyBorder="1"/>
    <xf numFmtId="164" fontId="4" fillId="4" borderId="6" xfId="0" applyNumberFormat="1" applyFont="1" applyFill="1" applyBorder="1"/>
    <xf numFmtId="164" fontId="4" fillId="4" borderId="7" xfId="0" applyNumberFormat="1" applyFont="1" applyFill="1" applyBorder="1"/>
    <xf numFmtId="164" fontId="4" fillId="4" borderId="8" xfId="0" applyNumberFormat="1" applyFont="1" applyFill="1" applyBorder="1"/>
    <xf numFmtId="164" fontId="4" fillId="4" borderId="9" xfId="0" applyNumberFormat="1" applyFont="1" applyFill="1" applyBorder="1"/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21B8-2466-4F6A-AC29-C9F3711E6962}">
  <dimension ref="A1:R29"/>
  <sheetViews>
    <sheetView workbookViewId="0">
      <selection activeCell="A20" sqref="A20:E26"/>
    </sheetView>
  </sheetViews>
  <sheetFormatPr defaultRowHeight="15" x14ac:dyDescent="0.25"/>
  <cols>
    <col min="1" max="1" width="10.5703125" style="2" bestFit="1" customWidth="1"/>
    <col min="2" max="7" width="9.140625" style="2"/>
    <col min="8" max="8" width="12.5703125" style="2" bestFit="1" customWidth="1"/>
    <col min="9" max="10" width="9.140625" style="2"/>
    <col min="11" max="11" width="14.42578125" style="2" bestFit="1" customWidth="1"/>
    <col min="12" max="13" width="9.140625" style="2"/>
    <col min="14" max="14" width="12.7109375" style="2" bestFit="1" customWidth="1"/>
    <col min="15" max="15" width="9.140625" style="2"/>
    <col min="16" max="16" width="26.7109375" style="2" bestFit="1" customWidth="1"/>
    <col min="17" max="17" width="26.5703125" style="2" bestFit="1" customWidth="1"/>
    <col min="18" max="18" width="25.85546875" style="2" bestFit="1" customWidth="1"/>
    <col min="19" max="16384" width="9.140625" style="2"/>
  </cols>
  <sheetData>
    <row r="1" spans="1:18" ht="15.75" thickBot="1" x14ac:dyDescent="0.3"/>
    <row r="2" spans="1:18" ht="15.75" thickBot="1" x14ac:dyDescent="0.3">
      <c r="A2" s="1" t="s">
        <v>0</v>
      </c>
      <c r="G2" s="23" t="s">
        <v>2</v>
      </c>
      <c r="H2" s="24" t="s">
        <v>3</v>
      </c>
      <c r="J2" s="23" t="s">
        <v>5</v>
      </c>
      <c r="K2" s="24" t="s">
        <v>6</v>
      </c>
      <c r="M2" s="23" t="s">
        <v>7</v>
      </c>
      <c r="N2" s="24" t="s">
        <v>8</v>
      </c>
      <c r="P2" s="23" t="s">
        <v>9</v>
      </c>
      <c r="Q2" s="37" t="s">
        <v>10</v>
      </c>
      <c r="R2" s="24" t="s">
        <v>11</v>
      </c>
    </row>
    <row r="3" spans="1:18" x14ac:dyDescent="0.25">
      <c r="A3" s="3">
        <v>0.01</v>
      </c>
      <c r="B3" s="4">
        <v>8.9999999999999993E-3</v>
      </c>
      <c r="C3" s="4">
        <v>-2.5000000000000001E-2</v>
      </c>
      <c r="D3" s="4">
        <v>0.02</v>
      </c>
      <c r="E3" s="5">
        <v>-5.0000000000000001E-3</v>
      </c>
      <c r="F3" s="6"/>
      <c r="G3" s="25">
        <f>AVERAGE(A3:E3)</f>
        <v>1.7999999999999995E-3</v>
      </c>
      <c r="H3" s="29">
        <f>MEDIAN(G3:G8)</f>
        <v>4.0100000000000004E-2</v>
      </c>
      <c r="J3" s="27">
        <f>MEDIAN(A3:E3)</f>
        <v>8.9999999999999993E-3</v>
      </c>
      <c r="K3" s="33">
        <f>MEDIAN(J3:J8)</f>
        <v>3.9E-2</v>
      </c>
      <c r="M3" s="34">
        <f>_xlfn.STDEV.P(A3:E3)</f>
        <v>1.5587174214718972E-2</v>
      </c>
      <c r="N3" s="35">
        <f>MEDIAN(M3:M8)</f>
        <v>2.3295814194499075E-2</v>
      </c>
      <c r="O3" s="6"/>
      <c r="P3" s="36">
        <f t="array" ref="P3">ROUND(PRODUCT(A3:E3+1)-1,6)</f>
        <v>8.4180000000000001E-3</v>
      </c>
      <c r="Q3" s="36">
        <f t="array" ref="Q3">ROUND(PRODUCT(A3:E3+1)^0.2-1,6)</f>
        <v>1.678E-3</v>
      </c>
      <c r="R3" s="36">
        <f t="array" ref="R3">ROUND(PRODUCT(A3:C3+1)^(1/3)-1,6)</f>
        <v>-2.134E-3</v>
      </c>
    </row>
    <row r="4" spans="1:18" x14ac:dyDescent="0.25">
      <c r="A4" s="7">
        <v>8.4000000000000005E-2</v>
      </c>
      <c r="B4" s="8">
        <v>4.5999999999999999E-2</v>
      </c>
      <c r="C4" s="8">
        <v>3.4000000000000002E-2</v>
      </c>
      <c r="D4" s="8">
        <v>4.2999999999999997E-2</v>
      </c>
      <c r="E4" s="9">
        <v>-3.0000000000000001E-3</v>
      </c>
      <c r="F4" s="6"/>
      <c r="G4" s="25">
        <f t="shared" ref="G4:G8" si="0">AVERAGE(A4:E4)</f>
        <v>4.0800000000000003E-2</v>
      </c>
      <c r="H4" s="29"/>
      <c r="J4" s="27">
        <f t="shared" ref="J4:J8" si="1">MEDIAN(A4:E4)</f>
        <v>4.2999999999999997E-2</v>
      </c>
      <c r="K4" s="33"/>
      <c r="M4" s="34">
        <f t="shared" ref="M4:M8" si="2">_xlfn.STDEV.P(A4:E4)</f>
        <v>2.7794963572561126E-2</v>
      </c>
      <c r="N4" s="35"/>
      <c r="O4" s="6"/>
      <c r="P4" s="36">
        <f t="array" ref="P4">ROUND(PRODUCT(A4:E4+1)-1,6)</f>
        <v>0.21916099999999999</v>
      </c>
      <c r="Q4" s="36">
        <f t="array" ref="Q4">ROUND(PRODUCT(A4:E4+1)^0.2-1,6)</f>
        <v>4.0427999999999999E-2</v>
      </c>
      <c r="R4" s="36">
        <f t="array" ref="R4">ROUND(PRODUCT(A4:C4+1)^(1/3)-1,6)</f>
        <v>5.4453000000000001E-2</v>
      </c>
    </row>
    <row r="5" spans="1:18" x14ac:dyDescent="0.25">
      <c r="A5" s="7">
        <v>5.7000000000000002E-2</v>
      </c>
      <c r="B5" s="8">
        <v>8.4000000000000005E-2</v>
      </c>
      <c r="C5" s="8">
        <v>1.2999999999999999E-2</v>
      </c>
      <c r="D5" s="8">
        <v>9.2999999999999999E-2</v>
      </c>
      <c r="E5" s="9">
        <v>8.8999999999999996E-2</v>
      </c>
      <c r="F5" s="6"/>
      <c r="G5" s="25">
        <f t="shared" si="0"/>
        <v>6.720000000000001E-2</v>
      </c>
      <c r="H5" s="29"/>
      <c r="J5" s="27">
        <f t="shared" si="1"/>
        <v>8.4000000000000005E-2</v>
      </c>
      <c r="K5" s="33"/>
      <c r="M5" s="34">
        <f t="shared" si="2"/>
        <v>2.9882436312991614E-2</v>
      </c>
      <c r="N5" s="35"/>
      <c r="O5" s="6"/>
      <c r="P5" s="36">
        <f t="array" ref="P5">ROUND(PRODUCT(A5:E5+1)-1,6)</f>
        <v>0.38153500000000001</v>
      </c>
      <c r="Q5" s="36">
        <f t="array" ref="Q5">ROUND(PRODUCT(A5:E5+1)^0.2-1,6)</f>
        <v>6.6774E-2</v>
      </c>
      <c r="R5" s="36">
        <f t="array" ref="R5">ROUND(PRODUCT(A5:C5+1)^(1/3)-1,6)</f>
        <v>5.0923999999999997E-2</v>
      </c>
    </row>
    <row r="6" spans="1:18" x14ac:dyDescent="0.25">
      <c r="A6" s="7">
        <v>5.3999999999999999E-2</v>
      </c>
      <c r="B6" s="8">
        <v>5.0999999999999997E-2</v>
      </c>
      <c r="C6" s="8">
        <v>1.4999999999999999E-2</v>
      </c>
      <c r="D6" s="8">
        <v>7.0000000000000007E-2</v>
      </c>
      <c r="E6" s="9">
        <v>7.0000000000000001E-3</v>
      </c>
      <c r="F6" s="6"/>
      <c r="G6" s="25">
        <f t="shared" si="0"/>
        <v>3.9400000000000004E-2</v>
      </c>
      <c r="H6" s="29"/>
      <c r="J6" s="27">
        <f t="shared" si="1"/>
        <v>5.0999999999999997E-2</v>
      </c>
      <c r="K6" s="33"/>
      <c r="M6" s="34">
        <f t="shared" si="2"/>
        <v>2.4204131878668982E-2</v>
      </c>
      <c r="N6" s="35"/>
      <c r="O6" s="6"/>
      <c r="P6" s="36">
        <f t="array" ref="P6">ROUND(PRODUCT(A6:E6+1)-1,6)</f>
        <v>0.21149799999999999</v>
      </c>
      <c r="Q6" s="36">
        <f t="array" ref="Q6">ROUND(PRODUCT(A6:E6+1)^0.2-1,6)</f>
        <v>3.9116999999999999E-2</v>
      </c>
      <c r="R6" s="36">
        <f t="array" ref="R6">ROUND(PRODUCT(A6:C6+1)^(1/3)-1,6)</f>
        <v>3.9848000000000001E-2</v>
      </c>
    </row>
    <row r="7" spans="1:18" x14ac:dyDescent="0.25">
      <c r="A7" s="7">
        <v>6.6000000000000003E-2</v>
      </c>
      <c r="B7" s="8">
        <v>1.2999999999999999E-2</v>
      </c>
      <c r="C7" s="8">
        <v>3.5000000000000003E-2</v>
      </c>
      <c r="D7" s="8">
        <v>7.0000000000000007E-2</v>
      </c>
      <c r="E7" s="9">
        <v>2.5999999999999999E-2</v>
      </c>
      <c r="F7" s="6"/>
      <c r="G7" s="25">
        <f t="shared" si="0"/>
        <v>4.1999999999999996E-2</v>
      </c>
      <c r="H7" s="29"/>
      <c r="J7" s="27">
        <f t="shared" si="1"/>
        <v>3.5000000000000003E-2</v>
      </c>
      <c r="K7" s="33"/>
      <c r="M7" s="34">
        <f t="shared" si="2"/>
        <v>2.2387496510329168E-2</v>
      </c>
      <c r="N7" s="35"/>
      <c r="O7" s="6"/>
      <c r="P7" s="36">
        <f t="array" ref="P7">ROUND(PRODUCT(A7:E7+1)-1,6)</f>
        <v>0.22698199999999999</v>
      </c>
      <c r="Q7" s="36">
        <f t="array" ref="Q7">ROUND(PRODUCT(A7:E7+1)^0.2-1,6)</f>
        <v>4.1759999999999999E-2</v>
      </c>
      <c r="R7" s="36">
        <f t="array" ref="R7">ROUND(PRODUCT(A7:C7+1)^(1/3)-1,6)</f>
        <v>3.7773000000000001E-2</v>
      </c>
    </row>
    <row r="8" spans="1:18" ht="15.75" thickBot="1" x14ac:dyDescent="0.3">
      <c r="A8" s="10">
        <v>4.7E-2</v>
      </c>
      <c r="B8" s="11">
        <v>2.8000000000000001E-2</v>
      </c>
      <c r="C8" s="11">
        <v>-2E-3</v>
      </c>
      <c r="D8" s="11">
        <v>3.5000000000000003E-2</v>
      </c>
      <c r="E8" s="12">
        <v>6.5000000000000002E-2</v>
      </c>
      <c r="F8" s="6"/>
      <c r="G8" s="25">
        <f t="shared" si="0"/>
        <v>3.4599999999999999E-2</v>
      </c>
      <c r="H8" s="29"/>
      <c r="J8" s="27">
        <f t="shared" si="1"/>
        <v>3.5000000000000003E-2</v>
      </c>
      <c r="K8" s="33"/>
      <c r="M8" s="34">
        <f t="shared" si="2"/>
        <v>2.2186482371029437E-2</v>
      </c>
      <c r="N8" s="35"/>
      <c r="O8" s="6"/>
      <c r="P8" s="36">
        <f t="array" ref="P8">ROUND(PRODUCT(A8:E8+1)-1,6)</f>
        <v>0.18402299999999999</v>
      </c>
      <c r="Q8" s="36">
        <f t="array" ref="Q8">ROUND(PRODUCT(A8:E8+1)^0.2-1,6)</f>
        <v>3.4361000000000003E-2</v>
      </c>
      <c r="R8" s="36">
        <f t="array" ref="R8">ROUND(PRODUCT(A8:C8+1)^(1/3)-1,6)</f>
        <v>2.4133999999999999E-2</v>
      </c>
    </row>
    <row r="9" spans="1:18" x14ac:dyDescent="0.25">
      <c r="H9" s="30"/>
      <c r="K9" s="22"/>
    </row>
    <row r="10" spans="1:18" ht="15.75" thickBot="1" x14ac:dyDescent="0.3">
      <c r="H10" s="30"/>
      <c r="K10" s="22"/>
    </row>
    <row r="11" spans="1:18" ht="15.75" thickBot="1" x14ac:dyDescent="0.3">
      <c r="A11" s="1" t="s">
        <v>1</v>
      </c>
      <c r="G11" s="23" t="s">
        <v>2</v>
      </c>
      <c r="H11" s="31" t="s">
        <v>3</v>
      </c>
      <c r="J11" s="23" t="s">
        <v>5</v>
      </c>
      <c r="K11" s="32" t="s">
        <v>6</v>
      </c>
      <c r="M11" s="23" t="s">
        <v>7</v>
      </c>
      <c r="N11" s="24" t="s">
        <v>8</v>
      </c>
      <c r="P11" s="23" t="s">
        <v>9</v>
      </c>
      <c r="Q11" s="37" t="s">
        <v>10</v>
      </c>
      <c r="R11" s="24" t="s">
        <v>11</v>
      </c>
    </row>
    <row r="12" spans="1:18" x14ac:dyDescent="0.25">
      <c r="A12" s="13">
        <v>-2.5000000000000001E-2</v>
      </c>
      <c r="B12" s="14">
        <v>2.8000000000000001E-2</v>
      </c>
      <c r="C12" s="14">
        <v>-5.6000000000000001E-2</v>
      </c>
      <c r="D12" s="14">
        <v>2E-3</v>
      </c>
      <c r="E12" s="15">
        <v>0.1</v>
      </c>
      <c r="G12" s="25">
        <f>AVERAGE(A12:E12)</f>
        <v>9.7999999999999997E-3</v>
      </c>
      <c r="H12" s="29">
        <f>MEDIAN(G12:G17)</f>
        <v>6.9999999999999993E-3</v>
      </c>
      <c r="J12" s="27">
        <f>MEDIAN(A12:E12)</f>
        <v>2E-3</v>
      </c>
      <c r="K12" s="33">
        <f>MEDIAN(J12:J17)</f>
        <v>2.5000000000000001E-3</v>
      </c>
      <c r="M12" s="34">
        <f>_xlfn.STDEV.P(A12:E12)</f>
        <v>5.3044886652720835E-2</v>
      </c>
      <c r="N12" s="35">
        <f>MEDIAN(M12:M17)</f>
        <v>4.9979638384593614E-2</v>
      </c>
      <c r="P12" s="36">
        <f t="array" ref="P12">ROUND(PRODUCT(A12:E12+1)-1,6)</f>
        <v>4.2869999999999998E-2</v>
      </c>
      <c r="Q12" s="36">
        <f t="array" ref="Q12">ROUND(PRODUCT(A12:E12+1)^0.2-1,6)</f>
        <v>8.4309999999999993E-3</v>
      </c>
      <c r="R12" s="36">
        <f t="array" ref="R12">ROUND(PRODUCT(A12:C12+1)^(1/3)-1,6)</f>
        <v>-1.8275E-2</v>
      </c>
    </row>
    <row r="13" spans="1:18" x14ac:dyDescent="0.25">
      <c r="A13" s="16">
        <v>-1.7000000000000001E-2</v>
      </c>
      <c r="B13" s="17">
        <v>7.3999999999999996E-2</v>
      </c>
      <c r="C13" s="17">
        <v>0.09</v>
      </c>
      <c r="D13" s="17">
        <v>2E-3</v>
      </c>
      <c r="E13" s="18">
        <v>-1E-3</v>
      </c>
      <c r="G13" s="25">
        <f t="shared" ref="G13:G17" si="3">AVERAGE(A13:E13)</f>
        <v>2.9599999999999998E-2</v>
      </c>
      <c r="H13" s="29"/>
      <c r="J13" s="27">
        <f t="shared" ref="J13:J17" si="4">MEDIAN(A13:E13)</f>
        <v>2E-3</v>
      </c>
      <c r="K13" s="33"/>
      <c r="M13" s="34">
        <f t="shared" ref="M13:M17" si="5">_xlfn.STDEV.P(A13:E13)</f>
        <v>4.3564205490287548E-2</v>
      </c>
      <c r="N13" s="35"/>
      <c r="P13" s="36">
        <f t="array" ref="P13">ROUND(PRODUCT(A13:E13+1)-1,6)</f>
        <v>0.15190699999999999</v>
      </c>
      <c r="Q13" s="36">
        <f t="array" ref="Q13">ROUND(PRODUCT(A13:E13+1)^0.2-1,6)</f>
        <v>2.8688000000000002E-2</v>
      </c>
      <c r="R13" s="36">
        <f t="array" ref="R13">ROUND(PRODUCT(A13:C13+1)^(1/3)-1,6)</f>
        <v>4.7919999999999997E-2</v>
      </c>
    </row>
    <row r="14" spans="1:18" x14ac:dyDescent="0.25">
      <c r="A14" s="16">
        <v>8.9999999999999993E-3</v>
      </c>
      <c r="B14" s="17">
        <v>5.3999999999999999E-2</v>
      </c>
      <c r="C14" s="17">
        <v>7.3999999999999996E-2</v>
      </c>
      <c r="D14" s="17">
        <v>1.8700000000000001E-2</v>
      </c>
      <c r="E14" s="18">
        <v>0.19700000000000001</v>
      </c>
      <c r="G14" s="25">
        <f t="shared" si="3"/>
        <v>7.0540000000000005E-2</v>
      </c>
      <c r="H14" s="29"/>
      <c r="J14" s="27">
        <f t="shared" si="4"/>
        <v>5.3999999999999999E-2</v>
      </c>
      <c r="K14" s="33"/>
      <c r="M14" s="34">
        <f t="shared" si="5"/>
        <v>6.7456996671953914E-2</v>
      </c>
      <c r="N14" s="35"/>
      <c r="P14" s="36">
        <f t="array" ref="P14">ROUND(PRODUCT(A14:E14+1)-1,6)</f>
        <v>0.39276100000000003</v>
      </c>
      <c r="Q14" s="36">
        <f t="array" ref="Q14">ROUND(PRODUCT(A14:E14+1)^0.2-1,6)</f>
        <v>6.8501999999999993E-2</v>
      </c>
      <c r="R14" s="36">
        <f t="array" ref="R14">ROUND(PRODUCT(A14:C14+1)^(1/3)-1,6)</f>
        <v>4.5310999999999997E-2</v>
      </c>
    </row>
    <row r="15" spans="1:18" x14ac:dyDescent="0.25">
      <c r="A15" s="16">
        <v>7.8E-2</v>
      </c>
      <c r="B15" s="17">
        <v>3.0000000000000001E-3</v>
      </c>
      <c r="C15" s="17">
        <v>-0.04</v>
      </c>
      <c r="D15" s="17">
        <v>-0.05</v>
      </c>
      <c r="E15" s="18">
        <v>0.03</v>
      </c>
      <c r="G15" s="25">
        <f t="shared" si="3"/>
        <v>4.1999999999999997E-3</v>
      </c>
      <c r="H15" s="29"/>
      <c r="J15" s="27">
        <f t="shared" si="4"/>
        <v>3.0000000000000001E-3</v>
      </c>
      <c r="K15" s="33"/>
      <c r="M15" s="34">
        <f t="shared" si="5"/>
        <v>4.6914390116466399E-2</v>
      </c>
      <c r="N15" s="35"/>
      <c r="P15" s="36">
        <f t="array" ref="P15">ROUND(PRODUCT(A15:E15+1)-1,6)</f>
        <v>1.5668000000000001E-2</v>
      </c>
      <c r="Q15" s="36">
        <f t="array" ref="Q15">ROUND(PRODUCT(A15:E15+1)^0.2-1,6)</f>
        <v>3.114E-3</v>
      </c>
      <c r="R15" s="36">
        <f t="array" ref="R15">ROUND(PRODUCT(A15:C15+1)^(1/3)-1,6)</f>
        <v>1.2505E-2</v>
      </c>
    </row>
    <row r="16" spans="1:18" x14ac:dyDescent="0.25">
      <c r="A16" s="16">
        <v>-8.0000000000000002E-3</v>
      </c>
      <c r="B16" s="17">
        <v>8.0000000000000002E-3</v>
      </c>
      <c r="C16" s="17">
        <v>-0.1</v>
      </c>
      <c r="D16" s="17">
        <v>-5.0000000000000001E-3</v>
      </c>
      <c r="E16" s="18">
        <v>3.0000000000000001E-3</v>
      </c>
      <c r="G16" s="25">
        <f t="shared" si="3"/>
        <v>-2.0400000000000001E-2</v>
      </c>
      <c r="H16" s="29"/>
      <c r="J16" s="27">
        <f t="shared" si="4"/>
        <v>-5.0000000000000001E-3</v>
      </c>
      <c r="K16" s="33"/>
      <c r="M16" s="34">
        <f t="shared" si="5"/>
        <v>4.0202487485229074E-2</v>
      </c>
      <c r="N16" s="35"/>
      <c r="P16" s="36">
        <f t="array" ref="P16">ROUND(PRODUCT(A16:E16+1)-1,6)</f>
        <v>-0.101871</v>
      </c>
      <c r="Q16" s="36">
        <f t="array" ref="Q16">ROUND(PRODUCT(A16:E16+1)^0.2-1,6)</f>
        <v>-2.1259E-2</v>
      </c>
      <c r="R16" s="36">
        <f t="array" ref="R16">ROUND(PRODUCT(A16:C16+1)^(1/3)-1,6)</f>
        <v>-3.4530999999999999E-2</v>
      </c>
    </row>
    <row r="17" spans="1:18" ht="15.75" thickBot="1" x14ac:dyDescent="0.3">
      <c r="A17" s="19">
        <v>3.0800000000000001E-2</v>
      </c>
      <c r="B17" s="20">
        <v>4.4400000000000002E-2</v>
      </c>
      <c r="C17" s="20">
        <v>-0.2016</v>
      </c>
      <c r="D17" s="20">
        <v>2.47E-2</v>
      </c>
      <c r="E17" s="21">
        <v>7.110000000000001E-2</v>
      </c>
      <c r="G17" s="25">
        <f t="shared" si="3"/>
        <v>-6.1200000000000004E-3</v>
      </c>
      <c r="H17" s="29"/>
      <c r="J17" s="27">
        <f t="shared" si="4"/>
        <v>3.0800000000000001E-2</v>
      </c>
      <c r="K17" s="33"/>
      <c r="M17" s="34">
        <f t="shared" si="5"/>
        <v>9.9035940950747775E-2</v>
      </c>
      <c r="N17" s="35"/>
      <c r="P17" s="36">
        <f t="array" ref="P17">ROUND(PRODUCT(A17:E17+1)-1,6)</f>
        <v>-5.6616E-2</v>
      </c>
      <c r="Q17" s="36">
        <f t="array" ref="Q17">ROUND(PRODUCT(A17:E17+1)^0.2-1,6)</f>
        <v>-1.1589E-2</v>
      </c>
      <c r="R17" s="36">
        <f t="array" ref="R17">ROUND(PRODUCT(A17:C17+1)^(1/3)-1,6)</f>
        <v>-4.9203999999999998E-2</v>
      </c>
    </row>
    <row r="18" spans="1:18" x14ac:dyDescent="0.25">
      <c r="H18" s="30"/>
      <c r="K18" s="22"/>
    </row>
    <row r="19" spans="1:18" ht="15.75" thickBot="1" x14ac:dyDescent="0.3">
      <c r="H19" s="30"/>
      <c r="K19" s="22"/>
    </row>
    <row r="20" spans="1:18" ht="15.75" thickBot="1" x14ac:dyDescent="0.3">
      <c r="A20" s="1" t="s">
        <v>4</v>
      </c>
      <c r="G20" s="23" t="s">
        <v>2</v>
      </c>
      <c r="H20" s="31" t="s">
        <v>3</v>
      </c>
      <c r="J20" s="23" t="s">
        <v>5</v>
      </c>
      <c r="K20" s="32" t="s">
        <v>6</v>
      </c>
      <c r="M20" s="23" t="s">
        <v>7</v>
      </c>
      <c r="N20" s="24" t="s">
        <v>8</v>
      </c>
      <c r="P20" s="23" t="s">
        <v>9</v>
      </c>
      <c r="Q20" s="37" t="s">
        <v>10</v>
      </c>
      <c r="R20" s="24" t="s">
        <v>11</v>
      </c>
    </row>
    <row r="21" spans="1:18" x14ac:dyDescent="0.25">
      <c r="A21" s="13">
        <v>2.9859999999999999E-3</v>
      </c>
      <c r="B21" s="14">
        <v>3.8769999999999998E-3</v>
      </c>
      <c r="C21" s="14">
        <v>5.6080000000000001E-3</v>
      </c>
      <c r="D21" s="14">
        <v>6.7699999999999998E-4</v>
      </c>
      <c r="E21" s="15">
        <v>8.5199999999999998E-3</v>
      </c>
      <c r="G21" s="25">
        <f>AVERAGE(A21:E21)</f>
        <v>4.3336E-3</v>
      </c>
      <c r="H21" s="29">
        <f>ROUND(MEDIAN(G21:G26),6)</f>
        <v>5.4149999999999997E-3</v>
      </c>
      <c r="J21" s="27">
        <f>MEDIAN(A21:E21)</f>
        <v>3.8769999999999998E-3</v>
      </c>
      <c r="K21" s="33">
        <f>MEDIAN(J21:J26)</f>
        <v>6.1495000000000005E-3</v>
      </c>
      <c r="M21" s="34">
        <f>_xlfn.STDEV.P(A21:E21)</f>
        <v>2.6285080635219662E-3</v>
      </c>
      <c r="N21" s="35">
        <f>MEDIAN(M21:M26)</f>
        <v>2.6736019416059922E-3</v>
      </c>
      <c r="P21" s="36">
        <f t="array" ref="P21">ROUND(PRODUCT(A21:E21+1)-1,6)</f>
        <v>2.1839000000000001E-2</v>
      </c>
      <c r="Q21" s="36">
        <f t="array" ref="Q21">ROUND(PRODUCT(A21:E21+1)^0.2-1,6)</f>
        <v>4.3299999999999996E-3</v>
      </c>
      <c r="R21" s="36">
        <f t="array" ref="R21">ROUND(PRODUCT(A21:C21+1)^(1/3)-1,6)</f>
        <v>4.156E-3</v>
      </c>
    </row>
    <row r="22" spans="1:18" x14ac:dyDescent="0.25">
      <c r="A22" s="16">
        <v>9.6109999999999998E-3</v>
      </c>
      <c r="B22" s="17">
        <v>2.0200000000000001E-3</v>
      </c>
      <c r="C22" s="17">
        <v>6.881E-3</v>
      </c>
      <c r="D22" s="17">
        <v>3.6099999999999999E-4</v>
      </c>
      <c r="E22" s="18">
        <v>9.6749999999999996E-3</v>
      </c>
      <c r="G22" s="25">
        <f t="shared" ref="G22:G26" si="6">AVERAGE(A22:E22)</f>
        <v>5.7096000000000004E-3</v>
      </c>
      <c r="H22" s="26"/>
      <c r="J22" s="27">
        <f t="shared" ref="J22:J26" si="7">MEDIAN(A22:E22)</f>
        <v>6.881E-3</v>
      </c>
      <c r="K22" s="28"/>
      <c r="M22" s="34">
        <f t="shared" ref="M22:M26" si="8">_xlfn.STDEV.P(A22:E22)</f>
        <v>3.8610404608084591E-3</v>
      </c>
      <c r="N22" s="35"/>
      <c r="P22" s="36">
        <f t="array" ref="P22">ROUND(PRODUCT(A22:E22+1)-1,6)</f>
        <v>2.8837999999999999E-2</v>
      </c>
      <c r="Q22" s="36">
        <f t="array" ref="Q22">ROUND(PRODUCT(A22:E22+1)^0.2-1,6)</f>
        <v>5.7019999999999996E-3</v>
      </c>
      <c r="R22" s="36">
        <f t="array" ref="R22">ROUND(PRODUCT(A22:C22+1)^(1/3)-1,6)</f>
        <v>6.1659999999999996E-3</v>
      </c>
    </row>
    <row r="23" spans="1:18" x14ac:dyDescent="0.25">
      <c r="A23" s="16">
        <v>3.643E-3</v>
      </c>
      <c r="B23" s="17">
        <v>4.1019999999999997E-3</v>
      </c>
      <c r="C23" s="17">
        <v>1.8730000000000001E-3</v>
      </c>
      <c r="D23" s="17">
        <v>6.1079999999999997E-3</v>
      </c>
      <c r="E23" s="18">
        <v>4.8729999999999997E-3</v>
      </c>
      <c r="G23" s="25">
        <f t="shared" si="6"/>
        <v>4.1197999999999999E-3</v>
      </c>
      <c r="H23" s="26"/>
      <c r="J23" s="27">
        <f t="shared" si="7"/>
        <v>4.1019999999999997E-3</v>
      </c>
      <c r="K23" s="28"/>
      <c r="M23" s="34">
        <f t="shared" si="8"/>
        <v>1.3997153139120825E-3</v>
      </c>
      <c r="N23" s="35"/>
      <c r="P23" s="36">
        <f t="array" ref="P23">ROUND(PRODUCT(A23:E23+1)-1,6)</f>
        <v>2.0764000000000001E-2</v>
      </c>
      <c r="Q23" s="36">
        <f t="array" ref="Q23">ROUND(PRODUCT(A23:E23+1)^0.2-1,6)</f>
        <v>4.1190000000000003E-3</v>
      </c>
      <c r="R23" s="36">
        <f t="array" ref="R23">ROUND(PRODUCT(A23:C23+1)^(1/3)-1,6)</f>
        <v>3.2060000000000001E-3</v>
      </c>
    </row>
    <row r="24" spans="1:18" x14ac:dyDescent="0.25">
      <c r="A24" s="16">
        <v>7.3670000000000003E-3</v>
      </c>
      <c r="B24" s="17">
        <v>9.4579999999999994E-3</v>
      </c>
      <c r="C24" s="17">
        <v>2.931E-3</v>
      </c>
      <c r="D24" s="17">
        <v>7.8729999999999998E-3</v>
      </c>
      <c r="E24" s="18">
        <v>2.8E-3</v>
      </c>
      <c r="G24" s="25">
        <f t="shared" si="6"/>
        <v>6.0858000000000006E-3</v>
      </c>
      <c r="H24" s="26"/>
      <c r="J24" s="27">
        <f t="shared" si="7"/>
        <v>7.3670000000000003E-3</v>
      </c>
      <c r="K24" s="28"/>
      <c r="M24" s="34">
        <f t="shared" si="8"/>
        <v>2.7186958196900187E-3</v>
      </c>
      <c r="N24" s="35"/>
      <c r="P24" s="36">
        <f t="array" ref="P24">ROUND(PRODUCT(A24:E24+1)-1,6)</f>
        <v>3.0783000000000001E-2</v>
      </c>
      <c r="Q24" s="36">
        <f t="array" ref="Q24">ROUND(PRODUCT(A24:E24+1)^0.2-1,6)</f>
        <v>6.0819999999999997E-3</v>
      </c>
      <c r="R24" s="36">
        <f t="array" ref="R24">ROUND(PRODUCT(A24:C24+1)^(1/3)-1,6)</f>
        <v>6.5820000000000002E-3</v>
      </c>
    </row>
    <row r="25" spans="1:18" x14ac:dyDescent="0.25">
      <c r="A25" s="16">
        <v>8.1080000000000006E-3</v>
      </c>
      <c r="B25" s="17">
        <v>9.8560000000000002E-3</v>
      </c>
      <c r="C25" s="17">
        <v>6.7349999999999997E-3</v>
      </c>
      <c r="D25" s="17">
        <v>2.6080000000000001E-3</v>
      </c>
      <c r="E25" s="18">
        <v>4.5599999999999998E-3</v>
      </c>
      <c r="G25" s="25">
        <f t="shared" si="6"/>
        <v>6.3733999999999996E-3</v>
      </c>
      <c r="H25" s="26"/>
      <c r="J25" s="27">
        <f t="shared" si="7"/>
        <v>6.7349999999999997E-3</v>
      </c>
      <c r="K25" s="28"/>
      <c r="M25" s="34">
        <f t="shared" si="8"/>
        <v>2.5587008891232287E-3</v>
      </c>
      <c r="N25" s="35"/>
      <c r="P25" s="36">
        <f t="array" ref="P25">ROUND(PRODUCT(A25:E25+1)-1,6)</f>
        <v>3.2259000000000003E-2</v>
      </c>
      <c r="Q25" s="36">
        <f t="array" ref="Q25">ROUND(PRODUCT(A25:E25+1)^0.2-1,6)</f>
        <v>6.3699999999999998E-3</v>
      </c>
      <c r="R25" s="36">
        <f t="array" ref="R25">ROUND(PRODUCT(A25:C25+1)^(1/3)-1,6)</f>
        <v>8.2319999999999997E-3</v>
      </c>
    </row>
    <row r="26" spans="1:18" ht="15.75" thickBot="1" x14ac:dyDescent="0.3">
      <c r="A26" s="19">
        <v>5.5640000000000004E-3</v>
      </c>
      <c r="B26" s="20">
        <v>2.4060000000000002E-3</v>
      </c>
      <c r="C26" s="20">
        <v>9.4450000000000003E-3</v>
      </c>
      <c r="D26" s="20">
        <v>1.0759999999999999E-3</v>
      </c>
      <c r="E26" s="21">
        <v>7.11E-3</v>
      </c>
      <c r="G26" s="25">
        <f t="shared" si="6"/>
        <v>5.1202000000000001E-3</v>
      </c>
      <c r="H26" s="26"/>
      <c r="J26" s="27">
        <f t="shared" si="7"/>
        <v>5.5640000000000004E-3</v>
      </c>
      <c r="K26" s="28"/>
      <c r="M26" s="34">
        <f t="shared" si="8"/>
        <v>3.0522972594424686E-3</v>
      </c>
      <c r="N26" s="35"/>
      <c r="P26" s="36">
        <f t="array" ref="P26">ROUND(PRODUCT(A26:E26+1)-1,6)</f>
        <v>2.5840999999999999E-2</v>
      </c>
      <c r="Q26" s="36">
        <f t="array" ref="Q26">ROUND(PRODUCT(A26:E26+1)^0.2-1,6)</f>
        <v>5.1159999999999999E-3</v>
      </c>
      <c r="R26" s="36">
        <f t="array" ref="R26">ROUND(PRODUCT(A26:C26+1)^(1/3)-1,6)</f>
        <v>5.8009999999999997E-3</v>
      </c>
    </row>
    <row r="29" spans="1:18" x14ac:dyDescent="0.25">
      <c r="A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D299-0988-4748-8AF2-965238366CE1}">
  <dimension ref="B1:U91"/>
  <sheetViews>
    <sheetView tabSelected="1" topLeftCell="A46" workbookViewId="0">
      <selection activeCell="T48" sqref="T48"/>
    </sheetView>
  </sheetViews>
  <sheetFormatPr defaultRowHeight="15" x14ac:dyDescent="0.25"/>
  <cols>
    <col min="1" max="1" width="3.28515625" style="2" customWidth="1"/>
    <col min="2" max="16384" width="9.140625" style="2"/>
  </cols>
  <sheetData>
    <row r="1" spans="2:21" ht="15.75" thickBot="1" x14ac:dyDescent="0.3"/>
    <row r="2" spans="2:21" ht="15.75" thickBot="1" x14ac:dyDescent="0.3">
      <c r="B2" s="79" t="s">
        <v>19</v>
      </c>
      <c r="C2" s="80"/>
      <c r="D2" s="80"/>
      <c r="E2" s="80"/>
      <c r="F2" s="81"/>
      <c r="G2" s="79" t="s">
        <v>20</v>
      </c>
      <c r="H2" s="80"/>
      <c r="I2" s="80"/>
      <c r="J2" s="80"/>
      <c r="K2" s="81"/>
      <c r="L2" s="79" t="s">
        <v>21</v>
      </c>
      <c r="M2" s="80"/>
      <c r="N2" s="80"/>
      <c r="O2" s="80"/>
      <c r="P2" s="81"/>
      <c r="Q2" s="79" t="s">
        <v>22</v>
      </c>
      <c r="R2" s="80"/>
      <c r="S2" s="80"/>
      <c r="T2" s="80"/>
      <c r="U2" s="81"/>
    </row>
    <row r="3" spans="2:21" x14ac:dyDescent="0.25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</row>
    <row r="4" spans="2:21" ht="15.75" thickBot="1" x14ac:dyDescent="0.3">
      <c r="B4" s="1" t="s">
        <v>0</v>
      </c>
    </row>
    <row r="5" spans="2:21" x14ac:dyDescent="0.25">
      <c r="B5" s="13">
        <f t="array" ref="B5:F10">DataAndSimpleTests!ValidData1</f>
        <v>0.01</v>
      </c>
      <c r="C5" s="14">
        <v>8.9999999999999993E-3</v>
      </c>
      <c r="D5" s="14">
        <v>-2.5000000000000001E-2</v>
      </c>
      <c r="E5" s="14">
        <v>0.02</v>
      </c>
      <c r="F5" s="15">
        <v>-5.0000000000000001E-3</v>
      </c>
      <c r="G5" s="13">
        <f t="array" ref="G5:K10">DataAndSimpleTests!ValidData1</f>
        <v>0.01</v>
      </c>
      <c r="H5" s="14">
        <v>8.9999999999999993E-3</v>
      </c>
      <c r="I5" s="14">
        <v>-2.5000000000000001E-2</v>
      </c>
      <c r="J5" s="14">
        <v>0.02</v>
      </c>
      <c r="K5" s="15">
        <v>-5.0000000000000001E-3</v>
      </c>
      <c r="L5" s="13">
        <f t="array" ref="L5:P10">DataAndSimpleTests!ValidData1</f>
        <v>0.01</v>
      </c>
      <c r="M5" s="14">
        <v>8.9999999999999993E-3</v>
      </c>
      <c r="N5" s="14">
        <v>-2.5000000000000001E-2</v>
      </c>
      <c r="O5" s="14">
        <v>0.02</v>
      </c>
      <c r="P5" s="15">
        <v>-5.0000000000000001E-3</v>
      </c>
      <c r="Q5" s="13">
        <f t="array" ref="Q5:U10">DataAndSimpleTests!ValidData1</f>
        <v>0.01</v>
      </c>
      <c r="R5" s="14">
        <v>8.9999999999999993E-3</v>
      </c>
      <c r="S5" s="14">
        <v>-2.5000000000000001E-2</v>
      </c>
      <c r="T5" s="14">
        <v>0.02</v>
      </c>
      <c r="U5" s="15">
        <v>-5.0000000000000001E-3</v>
      </c>
    </row>
    <row r="6" spans="2:21" x14ac:dyDescent="0.25">
      <c r="B6" s="16">
        <v>8.4000000000000005E-2</v>
      </c>
      <c r="C6" s="17">
        <v>4.5999999999999999E-2</v>
      </c>
      <c r="D6" s="17">
        <v>3.4000000000000002E-2</v>
      </c>
      <c r="E6" s="17">
        <v>4.2999999999999997E-2</v>
      </c>
      <c r="F6" s="18">
        <v>-3.0000000000000001E-3</v>
      </c>
      <c r="G6" s="16">
        <v>8.4000000000000005E-2</v>
      </c>
      <c r="H6" s="17">
        <v>4.5999999999999999E-2</v>
      </c>
      <c r="I6" s="17">
        <v>3.4000000000000002E-2</v>
      </c>
      <c r="J6" s="17">
        <v>4.2999999999999997E-2</v>
      </c>
      <c r="K6" s="18">
        <v>-3.0000000000000001E-3</v>
      </c>
      <c r="L6" s="16">
        <v>8.4000000000000005E-2</v>
      </c>
      <c r="M6" s="17">
        <v>4.5999999999999999E-2</v>
      </c>
      <c r="N6" s="17">
        <v>3.4000000000000002E-2</v>
      </c>
      <c r="O6" s="17">
        <v>4.2999999999999997E-2</v>
      </c>
      <c r="P6" s="18">
        <v>-3.0000000000000001E-3</v>
      </c>
      <c r="Q6" s="16">
        <v>8.4000000000000005E-2</v>
      </c>
      <c r="R6" s="17">
        <v>4.5999999999999999E-2</v>
      </c>
      <c r="S6" s="17">
        <v>3.4000000000000002E-2</v>
      </c>
      <c r="T6" s="17">
        <v>4.2999999999999997E-2</v>
      </c>
      <c r="U6" s="18">
        <v>-3.0000000000000001E-3</v>
      </c>
    </row>
    <row r="7" spans="2:21" x14ac:dyDescent="0.25">
      <c r="B7" s="16">
        <v>5.7000000000000002E-2</v>
      </c>
      <c r="C7" s="17">
        <v>8.4000000000000005E-2</v>
      </c>
      <c r="D7" s="17">
        <v>1.2999999999999999E-2</v>
      </c>
      <c r="E7" s="17">
        <v>9.2999999999999999E-2</v>
      </c>
      <c r="F7" s="18">
        <v>8.8999999999999996E-2</v>
      </c>
      <c r="G7" s="16">
        <v>5.7000000000000002E-2</v>
      </c>
      <c r="H7" s="17">
        <v>8.4000000000000005E-2</v>
      </c>
      <c r="I7" s="17">
        <v>1.2999999999999999E-2</v>
      </c>
      <c r="J7" s="17">
        <v>9.2999999999999999E-2</v>
      </c>
      <c r="K7" s="18">
        <v>8.8999999999999996E-2</v>
      </c>
      <c r="L7" s="16">
        <v>5.7000000000000002E-2</v>
      </c>
      <c r="M7" s="17">
        <v>8.4000000000000005E-2</v>
      </c>
      <c r="N7" s="17">
        <v>1.2999999999999999E-2</v>
      </c>
      <c r="O7" s="17">
        <v>9.2999999999999999E-2</v>
      </c>
      <c r="P7" s="18">
        <v>8.8999999999999996E-2</v>
      </c>
      <c r="Q7" s="16">
        <v>5.7000000000000002E-2</v>
      </c>
      <c r="R7" s="17">
        <v>8.4000000000000005E-2</v>
      </c>
      <c r="S7" s="17">
        <v>1.2999999999999999E-2</v>
      </c>
      <c r="T7" s="17">
        <v>9.2999999999999999E-2</v>
      </c>
      <c r="U7" s="18">
        <v>8.8999999999999996E-2</v>
      </c>
    </row>
    <row r="8" spans="2:21" x14ac:dyDescent="0.25">
      <c r="B8" s="16">
        <v>5.3999999999999999E-2</v>
      </c>
      <c r="C8" s="17">
        <v>5.0999999999999997E-2</v>
      </c>
      <c r="D8" s="17">
        <v>1.4999999999999999E-2</v>
      </c>
      <c r="E8" s="17">
        <v>7.0000000000000007E-2</v>
      </c>
      <c r="F8" s="18">
        <v>7.0000000000000001E-3</v>
      </c>
      <c r="G8" s="16">
        <v>5.3999999999999999E-2</v>
      </c>
      <c r="H8" s="17">
        <v>5.0999999999999997E-2</v>
      </c>
      <c r="I8" s="17">
        <v>1.4999999999999999E-2</v>
      </c>
      <c r="J8" s="17">
        <v>7.0000000000000007E-2</v>
      </c>
      <c r="K8" s="18">
        <v>7.0000000000000001E-3</v>
      </c>
      <c r="L8" s="16">
        <v>5.3999999999999999E-2</v>
      </c>
      <c r="M8" s="17">
        <v>5.0999999999999997E-2</v>
      </c>
      <c r="N8" s="17">
        <v>1.4999999999999999E-2</v>
      </c>
      <c r="O8" s="17">
        <v>7.0000000000000007E-2</v>
      </c>
      <c r="P8" s="18">
        <v>7.0000000000000001E-3</v>
      </c>
      <c r="Q8" s="16">
        <v>5.3999999999999999E-2</v>
      </c>
      <c r="R8" s="17">
        <v>5.0999999999999997E-2</v>
      </c>
      <c r="S8" s="17">
        <v>1.4999999999999999E-2</v>
      </c>
      <c r="T8" s="17">
        <v>7.0000000000000007E-2</v>
      </c>
      <c r="U8" s="18">
        <v>7.0000000000000001E-3</v>
      </c>
    </row>
    <row r="9" spans="2:21" x14ac:dyDescent="0.25">
      <c r="B9" s="16">
        <v>6.6000000000000003E-2</v>
      </c>
      <c r="C9" s="17">
        <v>1.2999999999999999E-2</v>
      </c>
      <c r="D9" s="17">
        <v>3.5000000000000003E-2</v>
      </c>
      <c r="E9" s="17">
        <v>7.0000000000000007E-2</v>
      </c>
      <c r="F9" s="18">
        <v>2.5999999999999999E-2</v>
      </c>
      <c r="G9" s="16">
        <v>6.6000000000000003E-2</v>
      </c>
      <c r="H9" s="17">
        <v>1.2999999999999999E-2</v>
      </c>
      <c r="I9" s="17">
        <v>3.5000000000000003E-2</v>
      </c>
      <c r="J9" s="17">
        <v>7.0000000000000007E-2</v>
      </c>
      <c r="K9" s="18">
        <v>2.5999999999999999E-2</v>
      </c>
      <c r="L9" s="16">
        <v>6.6000000000000003E-2</v>
      </c>
      <c r="M9" s="17">
        <v>1.2999999999999999E-2</v>
      </c>
      <c r="N9" s="17">
        <v>3.5000000000000003E-2</v>
      </c>
      <c r="O9" s="17">
        <v>7.0000000000000007E-2</v>
      </c>
      <c r="P9" s="18">
        <v>2.5999999999999999E-2</v>
      </c>
      <c r="Q9" s="16">
        <v>6.6000000000000003E-2</v>
      </c>
      <c r="R9" s="17">
        <v>1.2999999999999999E-2</v>
      </c>
      <c r="S9" s="17">
        <v>3.5000000000000003E-2</v>
      </c>
      <c r="T9" s="17">
        <v>7.0000000000000007E-2</v>
      </c>
      <c r="U9" s="18">
        <v>2.5999999999999999E-2</v>
      </c>
    </row>
    <row r="10" spans="2:21" ht="15.75" thickBot="1" x14ac:dyDescent="0.3">
      <c r="B10" s="19">
        <v>4.7E-2</v>
      </c>
      <c r="C10" s="20">
        <v>2.8000000000000001E-2</v>
      </c>
      <c r="D10" s="20">
        <v>-2E-3</v>
      </c>
      <c r="E10" s="20">
        <v>3.5000000000000003E-2</v>
      </c>
      <c r="F10" s="21">
        <v>6.5000000000000002E-2</v>
      </c>
      <c r="G10" s="19">
        <v>4.7E-2</v>
      </c>
      <c r="H10" s="20">
        <v>2.8000000000000001E-2</v>
      </c>
      <c r="I10" s="20">
        <v>-2E-3</v>
      </c>
      <c r="J10" s="20">
        <v>3.5000000000000003E-2</v>
      </c>
      <c r="K10" s="21">
        <v>6.5000000000000002E-2</v>
      </c>
      <c r="L10" s="19">
        <v>4.7E-2</v>
      </c>
      <c r="M10" s="20">
        <v>2.8000000000000001E-2</v>
      </c>
      <c r="N10" s="20">
        <v>-2E-3</v>
      </c>
      <c r="O10" s="20">
        <v>3.5000000000000003E-2</v>
      </c>
      <c r="P10" s="21">
        <v>6.5000000000000002E-2</v>
      </c>
      <c r="Q10" s="19">
        <v>4.7E-2</v>
      </c>
      <c r="R10" s="20">
        <v>2.8000000000000001E-2</v>
      </c>
      <c r="S10" s="20">
        <v>-2E-3</v>
      </c>
      <c r="T10" s="20">
        <v>3.5000000000000003E-2</v>
      </c>
      <c r="U10" s="21">
        <v>6.5000000000000002E-2</v>
      </c>
    </row>
    <row r="11" spans="2:21" x14ac:dyDescent="0.25"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</row>
    <row r="12" spans="2:21" ht="15.75" thickBot="1" x14ac:dyDescent="0.3">
      <c r="B12" s="1" t="s">
        <v>1</v>
      </c>
    </row>
    <row r="13" spans="2:21" x14ac:dyDescent="0.25">
      <c r="B13" s="13">
        <f t="array" ref="B13:F18">DataAndSimpleTests!ValidData2</f>
        <v>-2.5000000000000001E-2</v>
      </c>
      <c r="C13" s="14">
        <v>2.8000000000000001E-2</v>
      </c>
      <c r="D13" s="14">
        <v>-5.6000000000000001E-2</v>
      </c>
      <c r="E13" s="14">
        <v>2E-3</v>
      </c>
      <c r="F13" s="15">
        <v>0.1</v>
      </c>
      <c r="G13" s="13">
        <f t="array" ref="G13:K18">DataAndSimpleTests!ValidData2</f>
        <v>-2.5000000000000001E-2</v>
      </c>
      <c r="H13" s="14">
        <v>2.8000000000000001E-2</v>
      </c>
      <c r="I13" s="14">
        <v>-5.6000000000000001E-2</v>
      </c>
      <c r="J13" s="14">
        <v>2E-3</v>
      </c>
      <c r="K13" s="15">
        <v>0.1</v>
      </c>
      <c r="L13" s="13">
        <f t="array" ref="L13:P18">DataAndSimpleTests!ValidData2</f>
        <v>-2.5000000000000001E-2</v>
      </c>
      <c r="M13" s="14">
        <v>2.8000000000000001E-2</v>
      </c>
      <c r="N13" s="14">
        <v>-5.6000000000000001E-2</v>
      </c>
      <c r="O13" s="14">
        <v>2E-3</v>
      </c>
      <c r="P13" s="15">
        <v>0.1</v>
      </c>
      <c r="Q13" s="13">
        <f t="array" ref="Q13:U18">DataAndSimpleTests!ValidData2</f>
        <v>-2.5000000000000001E-2</v>
      </c>
      <c r="R13" s="14">
        <v>2.8000000000000001E-2</v>
      </c>
      <c r="S13" s="14">
        <v>-5.6000000000000001E-2</v>
      </c>
      <c r="T13" s="14">
        <v>2E-3</v>
      </c>
      <c r="U13" s="15">
        <v>0.1</v>
      </c>
    </row>
    <row r="14" spans="2:21" x14ac:dyDescent="0.25">
      <c r="B14" s="16">
        <v>-1.7000000000000001E-2</v>
      </c>
      <c r="C14" s="17">
        <v>7.3999999999999996E-2</v>
      </c>
      <c r="D14" s="17">
        <v>0.09</v>
      </c>
      <c r="E14" s="17">
        <v>2E-3</v>
      </c>
      <c r="F14" s="18">
        <v>-1E-3</v>
      </c>
      <c r="G14" s="16">
        <v>-1.7000000000000001E-2</v>
      </c>
      <c r="H14" s="17">
        <v>7.3999999999999996E-2</v>
      </c>
      <c r="I14" s="17">
        <v>0.09</v>
      </c>
      <c r="J14" s="17">
        <v>2E-3</v>
      </c>
      <c r="K14" s="18">
        <v>-1E-3</v>
      </c>
      <c r="L14" s="16">
        <v>-1.7000000000000001E-2</v>
      </c>
      <c r="M14" s="17">
        <v>7.3999999999999996E-2</v>
      </c>
      <c r="N14" s="17">
        <v>0.09</v>
      </c>
      <c r="O14" s="17">
        <v>2E-3</v>
      </c>
      <c r="P14" s="18">
        <v>-1E-3</v>
      </c>
      <c r="Q14" s="16">
        <v>-1.7000000000000001E-2</v>
      </c>
      <c r="R14" s="17">
        <v>7.3999999999999996E-2</v>
      </c>
      <c r="S14" s="17">
        <v>0.09</v>
      </c>
      <c r="T14" s="17">
        <v>2E-3</v>
      </c>
      <c r="U14" s="18">
        <v>-1E-3</v>
      </c>
    </row>
    <row r="15" spans="2:21" x14ac:dyDescent="0.25">
      <c r="B15" s="16">
        <v>8.9999999999999993E-3</v>
      </c>
      <c r="C15" s="17">
        <v>5.3999999999999999E-2</v>
      </c>
      <c r="D15" s="17">
        <v>7.3999999999999996E-2</v>
      </c>
      <c r="E15" s="17">
        <v>1.8700000000000001E-2</v>
      </c>
      <c r="F15" s="18">
        <v>0.19700000000000001</v>
      </c>
      <c r="G15" s="16">
        <v>8.9999999999999993E-3</v>
      </c>
      <c r="H15" s="17">
        <v>5.3999999999999999E-2</v>
      </c>
      <c r="I15" s="17">
        <v>7.3999999999999996E-2</v>
      </c>
      <c r="J15" s="17">
        <v>1.8700000000000001E-2</v>
      </c>
      <c r="K15" s="18">
        <v>0.19700000000000001</v>
      </c>
      <c r="L15" s="16">
        <v>8.9999999999999993E-3</v>
      </c>
      <c r="M15" s="17">
        <v>5.3999999999999999E-2</v>
      </c>
      <c r="N15" s="17">
        <v>7.3999999999999996E-2</v>
      </c>
      <c r="O15" s="17">
        <v>1.8700000000000001E-2</v>
      </c>
      <c r="P15" s="18">
        <v>0.19700000000000001</v>
      </c>
      <c r="Q15" s="16">
        <v>8.9999999999999993E-3</v>
      </c>
      <c r="R15" s="17">
        <v>5.3999999999999999E-2</v>
      </c>
      <c r="S15" s="17">
        <v>7.3999999999999996E-2</v>
      </c>
      <c r="T15" s="17">
        <v>1.8700000000000001E-2</v>
      </c>
      <c r="U15" s="18">
        <v>0.19700000000000001</v>
      </c>
    </row>
    <row r="16" spans="2:21" x14ac:dyDescent="0.25">
      <c r="B16" s="16">
        <v>7.8E-2</v>
      </c>
      <c r="C16" s="17">
        <v>3.0000000000000001E-3</v>
      </c>
      <c r="D16" s="17">
        <v>-0.04</v>
      </c>
      <c r="E16" s="17">
        <v>-0.05</v>
      </c>
      <c r="F16" s="18">
        <v>0.03</v>
      </c>
      <c r="G16" s="16">
        <v>7.8E-2</v>
      </c>
      <c r="H16" s="17">
        <v>3.0000000000000001E-3</v>
      </c>
      <c r="I16" s="17">
        <v>-0.04</v>
      </c>
      <c r="J16" s="17">
        <v>-0.05</v>
      </c>
      <c r="K16" s="18">
        <v>0.03</v>
      </c>
      <c r="L16" s="16">
        <v>7.8E-2</v>
      </c>
      <c r="M16" s="17">
        <v>3.0000000000000001E-3</v>
      </c>
      <c r="N16" s="17">
        <v>-0.04</v>
      </c>
      <c r="O16" s="17">
        <v>-0.05</v>
      </c>
      <c r="P16" s="18">
        <v>0.03</v>
      </c>
      <c r="Q16" s="16">
        <v>7.8E-2</v>
      </c>
      <c r="R16" s="17">
        <v>3.0000000000000001E-3</v>
      </c>
      <c r="S16" s="17">
        <v>-0.04</v>
      </c>
      <c r="T16" s="17">
        <v>-0.05</v>
      </c>
      <c r="U16" s="18">
        <v>0.03</v>
      </c>
    </row>
    <row r="17" spans="2:21" x14ac:dyDescent="0.25">
      <c r="B17" s="16">
        <v>-8.0000000000000002E-3</v>
      </c>
      <c r="C17" s="17">
        <v>8.0000000000000002E-3</v>
      </c>
      <c r="D17" s="17">
        <v>-0.1</v>
      </c>
      <c r="E17" s="17">
        <v>-5.0000000000000001E-3</v>
      </c>
      <c r="F17" s="18">
        <v>3.0000000000000001E-3</v>
      </c>
      <c r="G17" s="16">
        <v>-8.0000000000000002E-3</v>
      </c>
      <c r="H17" s="17">
        <v>8.0000000000000002E-3</v>
      </c>
      <c r="I17" s="17">
        <v>-0.1</v>
      </c>
      <c r="J17" s="17">
        <v>-5.0000000000000001E-3</v>
      </c>
      <c r="K17" s="18">
        <v>3.0000000000000001E-3</v>
      </c>
      <c r="L17" s="16">
        <v>-8.0000000000000002E-3</v>
      </c>
      <c r="M17" s="17">
        <v>8.0000000000000002E-3</v>
      </c>
      <c r="N17" s="17">
        <v>-0.1</v>
      </c>
      <c r="O17" s="17">
        <v>-5.0000000000000001E-3</v>
      </c>
      <c r="P17" s="18">
        <v>3.0000000000000001E-3</v>
      </c>
      <c r="Q17" s="16">
        <v>-8.0000000000000002E-3</v>
      </c>
      <c r="R17" s="17">
        <v>8.0000000000000002E-3</v>
      </c>
      <c r="S17" s="17">
        <v>-0.1</v>
      </c>
      <c r="T17" s="17">
        <v>-5.0000000000000001E-3</v>
      </c>
      <c r="U17" s="18">
        <v>3.0000000000000001E-3</v>
      </c>
    </row>
    <row r="18" spans="2:21" ht="15.75" thickBot="1" x14ac:dyDescent="0.3">
      <c r="B18" s="19">
        <v>3.0800000000000001E-2</v>
      </c>
      <c r="C18" s="20">
        <v>4.4400000000000002E-2</v>
      </c>
      <c r="D18" s="20">
        <v>-0.2016</v>
      </c>
      <c r="E18" s="20">
        <v>2.47E-2</v>
      </c>
      <c r="F18" s="21">
        <v>7.110000000000001E-2</v>
      </c>
      <c r="G18" s="19">
        <v>3.0800000000000001E-2</v>
      </c>
      <c r="H18" s="20">
        <v>4.4400000000000002E-2</v>
      </c>
      <c r="I18" s="20">
        <v>-0.2016</v>
      </c>
      <c r="J18" s="20">
        <v>2.47E-2</v>
      </c>
      <c r="K18" s="21">
        <v>7.110000000000001E-2</v>
      </c>
      <c r="L18" s="19">
        <v>3.0800000000000001E-2</v>
      </c>
      <c r="M18" s="20">
        <v>4.4400000000000002E-2</v>
      </c>
      <c r="N18" s="20">
        <v>-0.2016</v>
      </c>
      <c r="O18" s="20">
        <v>2.47E-2</v>
      </c>
      <c r="P18" s="21">
        <v>7.110000000000001E-2</v>
      </c>
      <c r="Q18" s="19">
        <v>3.0800000000000001E-2</v>
      </c>
      <c r="R18" s="20">
        <v>4.4400000000000002E-2</v>
      </c>
      <c r="S18" s="20">
        <v>-0.2016</v>
      </c>
      <c r="T18" s="20">
        <v>2.47E-2</v>
      </c>
      <c r="U18" s="21">
        <v>7.110000000000001E-2</v>
      </c>
    </row>
    <row r="19" spans="2:21" x14ac:dyDescent="0.25"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</row>
    <row r="20" spans="2:21" ht="15.75" thickBot="1" x14ac:dyDescent="0.3">
      <c r="B20" s="1" t="s">
        <v>4</v>
      </c>
    </row>
    <row r="21" spans="2:21" x14ac:dyDescent="0.25">
      <c r="B21" s="13">
        <f t="array" ref="B21:F26">DataAndSimpleTests!ValidData3</f>
        <v>2.9859999999999999E-3</v>
      </c>
      <c r="C21" s="14">
        <v>3.8769999999999998E-3</v>
      </c>
      <c r="D21" s="14">
        <v>5.6080000000000001E-3</v>
      </c>
      <c r="E21" s="14">
        <v>6.7699999999999998E-4</v>
      </c>
      <c r="F21" s="15">
        <v>8.5199999999999998E-3</v>
      </c>
      <c r="G21" s="13">
        <f t="array" ref="G21:K26">DataAndSimpleTests!ValidData3</f>
        <v>2.9859999999999999E-3</v>
      </c>
      <c r="H21" s="14">
        <v>3.8769999999999998E-3</v>
      </c>
      <c r="I21" s="14">
        <v>5.6080000000000001E-3</v>
      </c>
      <c r="J21" s="14">
        <v>6.7699999999999998E-4</v>
      </c>
      <c r="K21" s="15">
        <v>8.5199999999999998E-3</v>
      </c>
      <c r="L21" s="13">
        <f t="array" ref="L21:P26">DataAndSimpleTests!ValidData3</f>
        <v>2.9859999999999999E-3</v>
      </c>
      <c r="M21" s="14">
        <v>3.8769999999999998E-3</v>
      </c>
      <c r="N21" s="14">
        <v>5.6080000000000001E-3</v>
      </c>
      <c r="O21" s="14">
        <v>6.7699999999999998E-4</v>
      </c>
      <c r="P21" s="15">
        <v>8.5199999999999998E-3</v>
      </c>
      <c r="Q21" s="13">
        <f t="array" ref="Q21:U26">DataAndSimpleTests!ValidData3</f>
        <v>2.9859999999999999E-3</v>
      </c>
      <c r="R21" s="14">
        <v>3.8769999999999998E-3</v>
      </c>
      <c r="S21" s="14">
        <v>5.6080000000000001E-3</v>
      </c>
      <c r="T21" s="14">
        <v>6.7699999999999998E-4</v>
      </c>
      <c r="U21" s="15">
        <v>8.5199999999999998E-3</v>
      </c>
    </row>
    <row r="22" spans="2:21" x14ac:dyDescent="0.25">
      <c r="B22" s="16">
        <v>9.6109999999999998E-3</v>
      </c>
      <c r="C22" s="17">
        <v>2.0200000000000001E-3</v>
      </c>
      <c r="D22" s="17">
        <v>6.881E-3</v>
      </c>
      <c r="E22" s="17">
        <v>3.6099999999999999E-4</v>
      </c>
      <c r="F22" s="18">
        <v>9.6749999999999996E-3</v>
      </c>
      <c r="G22" s="16">
        <v>9.6109999999999998E-3</v>
      </c>
      <c r="H22" s="17">
        <v>2.0200000000000001E-3</v>
      </c>
      <c r="I22" s="17">
        <v>6.881E-3</v>
      </c>
      <c r="J22" s="17">
        <v>3.6099999999999999E-4</v>
      </c>
      <c r="K22" s="18">
        <v>9.6749999999999996E-3</v>
      </c>
      <c r="L22" s="16">
        <v>9.6109999999999998E-3</v>
      </c>
      <c r="M22" s="17">
        <v>2.0200000000000001E-3</v>
      </c>
      <c r="N22" s="17">
        <v>6.881E-3</v>
      </c>
      <c r="O22" s="17">
        <v>3.6099999999999999E-4</v>
      </c>
      <c r="P22" s="18">
        <v>9.6749999999999996E-3</v>
      </c>
      <c r="Q22" s="16">
        <v>9.6109999999999998E-3</v>
      </c>
      <c r="R22" s="17">
        <v>2.0200000000000001E-3</v>
      </c>
      <c r="S22" s="17">
        <v>6.881E-3</v>
      </c>
      <c r="T22" s="17">
        <v>3.6099999999999999E-4</v>
      </c>
      <c r="U22" s="18">
        <v>9.6749999999999996E-3</v>
      </c>
    </row>
    <row r="23" spans="2:21" x14ac:dyDescent="0.25">
      <c r="B23" s="16">
        <v>3.643E-3</v>
      </c>
      <c r="C23" s="17">
        <v>4.1019999999999997E-3</v>
      </c>
      <c r="D23" s="17">
        <v>1.8730000000000001E-3</v>
      </c>
      <c r="E23" s="17">
        <v>6.1079999999999997E-3</v>
      </c>
      <c r="F23" s="18">
        <v>4.8729999999999997E-3</v>
      </c>
      <c r="G23" s="16">
        <v>3.643E-3</v>
      </c>
      <c r="H23" s="17">
        <v>4.1019999999999997E-3</v>
      </c>
      <c r="I23" s="17">
        <v>1.8730000000000001E-3</v>
      </c>
      <c r="J23" s="17">
        <v>6.1079999999999997E-3</v>
      </c>
      <c r="K23" s="18">
        <v>4.8729999999999997E-3</v>
      </c>
      <c r="L23" s="16">
        <v>3.643E-3</v>
      </c>
      <c r="M23" s="17">
        <v>4.1019999999999997E-3</v>
      </c>
      <c r="N23" s="17">
        <v>1.8730000000000001E-3</v>
      </c>
      <c r="O23" s="17">
        <v>6.1079999999999997E-3</v>
      </c>
      <c r="P23" s="18">
        <v>4.8729999999999997E-3</v>
      </c>
      <c r="Q23" s="16">
        <v>3.643E-3</v>
      </c>
      <c r="R23" s="17">
        <v>4.1019999999999997E-3</v>
      </c>
      <c r="S23" s="17">
        <v>1.8730000000000001E-3</v>
      </c>
      <c r="T23" s="17">
        <v>6.1079999999999997E-3</v>
      </c>
      <c r="U23" s="18">
        <v>4.8729999999999997E-3</v>
      </c>
    </row>
    <row r="24" spans="2:21" x14ac:dyDescent="0.25">
      <c r="B24" s="16">
        <v>7.3670000000000003E-3</v>
      </c>
      <c r="C24" s="17">
        <v>9.4579999999999994E-3</v>
      </c>
      <c r="D24" s="17">
        <v>2.931E-3</v>
      </c>
      <c r="E24" s="17">
        <v>7.8729999999999998E-3</v>
      </c>
      <c r="F24" s="18">
        <v>2.8E-3</v>
      </c>
      <c r="G24" s="16">
        <v>7.3670000000000003E-3</v>
      </c>
      <c r="H24" s="17">
        <v>9.4579999999999994E-3</v>
      </c>
      <c r="I24" s="17">
        <v>2.931E-3</v>
      </c>
      <c r="J24" s="17">
        <v>7.8729999999999998E-3</v>
      </c>
      <c r="K24" s="18">
        <v>2.8E-3</v>
      </c>
      <c r="L24" s="16">
        <v>7.3670000000000003E-3</v>
      </c>
      <c r="M24" s="17">
        <v>9.4579999999999994E-3</v>
      </c>
      <c r="N24" s="17">
        <v>2.931E-3</v>
      </c>
      <c r="O24" s="17">
        <v>7.8729999999999998E-3</v>
      </c>
      <c r="P24" s="18">
        <v>2.8E-3</v>
      </c>
      <c r="Q24" s="16">
        <v>7.3670000000000003E-3</v>
      </c>
      <c r="R24" s="17">
        <v>9.4579999999999994E-3</v>
      </c>
      <c r="S24" s="17">
        <v>2.931E-3</v>
      </c>
      <c r="T24" s="17">
        <v>7.8729999999999998E-3</v>
      </c>
      <c r="U24" s="18">
        <v>2.8E-3</v>
      </c>
    </row>
    <row r="25" spans="2:21" x14ac:dyDescent="0.25">
      <c r="B25" s="16">
        <v>8.1080000000000006E-3</v>
      </c>
      <c r="C25" s="17">
        <v>9.8560000000000002E-3</v>
      </c>
      <c r="D25" s="17">
        <v>6.7349999999999997E-3</v>
      </c>
      <c r="E25" s="17">
        <v>2.6080000000000001E-3</v>
      </c>
      <c r="F25" s="18">
        <v>4.5599999999999998E-3</v>
      </c>
      <c r="G25" s="16">
        <v>8.1080000000000006E-3</v>
      </c>
      <c r="H25" s="17">
        <v>9.8560000000000002E-3</v>
      </c>
      <c r="I25" s="17">
        <v>6.7349999999999997E-3</v>
      </c>
      <c r="J25" s="17">
        <v>2.6080000000000001E-3</v>
      </c>
      <c r="K25" s="18">
        <v>4.5599999999999998E-3</v>
      </c>
      <c r="L25" s="16">
        <v>8.1080000000000006E-3</v>
      </c>
      <c r="M25" s="17">
        <v>9.8560000000000002E-3</v>
      </c>
      <c r="N25" s="17">
        <v>6.7349999999999997E-3</v>
      </c>
      <c r="O25" s="17">
        <v>2.6080000000000001E-3</v>
      </c>
      <c r="P25" s="18">
        <v>4.5599999999999998E-3</v>
      </c>
      <c r="Q25" s="16">
        <v>8.1080000000000006E-3</v>
      </c>
      <c r="R25" s="17">
        <v>9.8560000000000002E-3</v>
      </c>
      <c r="S25" s="17">
        <v>6.7349999999999997E-3</v>
      </c>
      <c r="T25" s="17">
        <v>2.6080000000000001E-3</v>
      </c>
      <c r="U25" s="18">
        <v>4.5599999999999998E-3</v>
      </c>
    </row>
    <row r="26" spans="2:21" ht="15.75" thickBot="1" x14ac:dyDescent="0.3">
      <c r="B26" s="19">
        <v>5.5640000000000004E-3</v>
      </c>
      <c r="C26" s="20">
        <v>2.4060000000000002E-3</v>
      </c>
      <c r="D26" s="20">
        <v>9.4450000000000003E-3</v>
      </c>
      <c r="E26" s="20">
        <v>1.0759999999999999E-3</v>
      </c>
      <c r="F26" s="21">
        <v>7.11E-3</v>
      </c>
      <c r="G26" s="19">
        <v>5.5640000000000004E-3</v>
      </c>
      <c r="H26" s="20">
        <v>2.4060000000000002E-3</v>
      </c>
      <c r="I26" s="20">
        <v>9.4450000000000003E-3</v>
      </c>
      <c r="J26" s="20">
        <v>1.0759999999999999E-3</v>
      </c>
      <c r="K26" s="21">
        <v>7.11E-3</v>
      </c>
      <c r="L26" s="19">
        <v>5.5640000000000004E-3</v>
      </c>
      <c r="M26" s="20">
        <v>2.4060000000000002E-3</v>
      </c>
      <c r="N26" s="20">
        <v>9.4450000000000003E-3</v>
      </c>
      <c r="O26" s="20">
        <v>1.0759999999999999E-3</v>
      </c>
      <c r="P26" s="21">
        <v>7.11E-3</v>
      </c>
      <c r="Q26" s="19">
        <v>5.5640000000000004E-3</v>
      </c>
      <c r="R26" s="20">
        <v>2.4060000000000002E-3</v>
      </c>
      <c r="S26" s="20">
        <v>9.4450000000000003E-3</v>
      </c>
      <c r="T26" s="20">
        <v>1.0759999999999999E-3</v>
      </c>
      <c r="U26" s="21">
        <v>7.11E-3</v>
      </c>
    </row>
    <row r="28" spans="2:21" ht="15.75" thickBot="1" x14ac:dyDescent="0.3">
      <c r="B28" s="1" t="s">
        <v>12</v>
      </c>
    </row>
    <row r="29" spans="2:21" x14ac:dyDescent="0.25">
      <c r="B29" s="39">
        <v>0.2</v>
      </c>
      <c r="C29" s="40">
        <v>0.2</v>
      </c>
      <c r="D29" s="40">
        <v>0.2</v>
      </c>
      <c r="E29" s="40">
        <v>0.2</v>
      </c>
      <c r="F29" s="41">
        <v>0.2</v>
      </c>
      <c r="G29" s="39">
        <v>0</v>
      </c>
      <c r="H29" s="40">
        <v>0</v>
      </c>
      <c r="I29" s="40">
        <v>0</v>
      </c>
      <c r="J29" s="40">
        <v>0</v>
      </c>
      <c r="K29" s="41">
        <v>0</v>
      </c>
      <c r="L29" s="39">
        <v>0.45</v>
      </c>
      <c r="M29" s="40">
        <v>0.45</v>
      </c>
      <c r="N29" s="40">
        <v>0.45</v>
      </c>
      <c r="O29" s="40">
        <v>0.45</v>
      </c>
      <c r="P29" s="41">
        <v>0.45</v>
      </c>
      <c r="Q29" s="39">
        <v>0.45</v>
      </c>
      <c r="R29" s="40">
        <f>Q62/(Q62+Q70+Q78)</f>
        <v>0.45591016661816336</v>
      </c>
      <c r="S29" s="40">
        <f t="shared" ref="S29:U29" si="0">R62/(R62+R70+R78)</f>
        <v>0.4536628563004757</v>
      </c>
      <c r="T29" s="40">
        <f t="shared" si="0"/>
        <v>0.45526733702939348</v>
      </c>
      <c r="U29" s="41">
        <f t="shared" si="0"/>
        <v>0.45982285549347474</v>
      </c>
    </row>
    <row r="30" spans="2:21" x14ac:dyDescent="0.25">
      <c r="B30" s="42">
        <v>0.2</v>
      </c>
      <c r="C30" s="43">
        <v>0.2</v>
      </c>
      <c r="D30" s="43">
        <v>0.2</v>
      </c>
      <c r="E30" s="43">
        <v>0.2</v>
      </c>
      <c r="F30" s="44">
        <v>0.2</v>
      </c>
      <c r="G30" s="42">
        <f>G62/(G62+G70+G78)</f>
        <v>0</v>
      </c>
      <c r="H30" s="43">
        <f t="shared" ref="H30:K30" si="1">H62/(H62+H70+H78)</f>
        <v>0</v>
      </c>
      <c r="I30" s="43">
        <f t="shared" si="1"/>
        <v>0</v>
      </c>
      <c r="J30" s="43">
        <f t="shared" si="1"/>
        <v>0</v>
      </c>
      <c r="K30" s="44">
        <f t="shared" si="1"/>
        <v>0</v>
      </c>
      <c r="L30" s="42">
        <v>0.45</v>
      </c>
      <c r="M30" s="43">
        <v>0.45</v>
      </c>
      <c r="N30" s="43">
        <v>0.45</v>
      </c>
      <c r="O30" s="43">
        <v>0.45</v>
      </c>
      <c r="P30" s="44">
        <v>0.45</v>
      </c>
      <c r="Q30" s="42">
        <v>0.45</v>
      </c>
      <c r="R30" s="43">
        <f t="shared" ref="R30:U30" si="2">Q63/(Q63+Q71+Q79)</f>
        <v>0.47162130468319963</v>
      </c>
      <c r="S30" s="43">
        <f t="shared" si="2"/>
        <v>0.47192039697444993</v>
      </c>
      <c r="T30" s="43">
        <f t="shared" si="2"/>
        <v>0.46630021287154827</v>
      </c>
      <c r="U30" s="44">
        <f t="shared" si="2"/>
        <v>0.47644409417255817</v>
      </c>
    </row>
    <row r="31" spans="2:21" x14ac:dyDescent="0.25">
      <c r="B31" s="42">
        <v>0.2</v>
      </c>
      <c r="C31" s="43">
        <v>0.2</v>
      </c>
      <c r="D31" s="43">
        <v>0.2</v>
      </c>
      <c r="E31" s="43">
        <v>0.2</v>
      </c>
      <c r="F31" s="44">
        <v>0.2</v>
      </c>
      <c r="G31" s="42">
        <f t="shared" ref="G31:K31" si="3">G63/(G63+G71+G79)</f>
        <v>0</v>
      </c>
      <c r="H31" s="43">
        <f t="shared" si="3"/>
        <v>0</v>
      </c>
      <c r="I31" s="43">
        <f t="shared" si="3"/>
        <v>0</v>
      </c>
      <c r="J31" s="43">
        <f t="shared" si="3"/>
        <v>0</v>
      </c>
      <c r="K31" s="44">
        <f t="shared" si="3"/>
        <v>0</v>
      </c>
      <c r="L31" s="42">
        <v>0.45</v>
      </c>
      <c r="M31" s="43">
        <v>0.45</v>
      </c>
      <c r="N31" s="43">
        <v>0.45</v>
      </c>
      <c r="O31" s="43">
        <v>0.45</v>
      </c>
      <c r="P31" s="44">
        <v>0.45</v>
      </c>
      <c r="Q31" s="42">
        <v>0.45</v>
      </c>
      <c r="R31" s="43">
        <f t="shared" ref="R31:U31" si="4">Q64/(Q64+Q72+Q80)</f>
        <v>0.46205564822788914</v>
      </c>
      <c r="S31" s="43">
        <f t="shared" si="4"/>
        <v>0.47378712166603992</v>
      </c>
      <c r="T31" s="43">
        <f t="shared" si="4"/>
        <v>0.46578425490797104</v>
      </c>
      <c r="U31" s="44">
        <f t="shared" si="4"/>
        <v>0.48448387546424776</v>
      </c>
    </row>
    <row r="32" spans="2:21" x14ac:dyDescent="0.25">
      <c r="B32" s="42">
        <v>0.2</v>
      </c>
      <c r="C32" s="43">
        <v>0.2</v>
      </c>
      <c r="D32" s="43">
        <v>0.2</v>
      </c>
      <c r="E32" s="43">
        <v>0.2</v>
      </c>
      <c r="F32" s="44">
        <v>0.2</v>
      </c>
      <c r="G32" s="42">
        <f t="shared" ref="G32:K32" si="5">G64/(G64+G72+G80)</f>
        <v>0</v>
      </c>
      <c r="H32" s="43">
        <f t="shared" si="5"/>
        <v>0</v>
      </c>
      <c r="I32" s="43">
        <f t="shared" si="5"/>
        <v>0</v>
      </c>
      <c r="J32" s="43">
        <f t="shared" si="5"/>
        <v>0</v>
      </c>
      <c r="K32" s="44">
        <f t="shared" si="5"/>
        <v>0</v>
      </c>
      <c r="L32" s="42">
        <v>0.45</v>
      </c>
      <c r="M32" s="43">
        <v>0.45</v>
      </c>
      <c r="N32" s="43">
        <v>0.45</v>
      </c>
      <c r="O32" s="43">
        <v>0.45</v>
      </c>
      <c r="P32" s="44">
        <v>0.45</v>
      </c>
      <c r="Q32" s="42">
        <v>0.45</v>
      </c>
      <c r="R32" s="43">
        <f t="shared" ref="R32:U32" si="6">Q65/(Q65+Q73+Q81)</f>
        <v>0.45100095682948099</v>
      </c>
      <c r="S32" s="43">
        <f t="shared" si="6"/>
        <v>0.46198622146886753</v>
      </c>
      <c r="T32" s="43">
        <f t="shared" si="6"/>
        <v>0.47159926131719782</v>
      </c>
      <c r="U32" s="44">
        <f t="shared" si="6"/>
        <v>0.49535061976291445</v>
      </c>
    </row>
    <row r="33" spans="2:21" x14ac:dyDescent="0.25">
      <c r="B33" s="42">
        <v>0.2</v>
      </c>
      <c r="C33" s="43">
        <v>0.2</v>
      </c>
      <c r="D33" s="43">
        <v>0.2</v>
      </c>
      <c r="E33" s="43">
        <v>0.2</v>
      </c>
      <c r="F33" s="44">
        <v>0.2</v>
      </c>
      <c r="G33" s="42">
        <f t="shared" ref="G33:K33" si="7">G65/(G65+G73+G81)</f>
        <v>0</v>
      </c>
      <c r="H33" s="43">
        <f t="shared" si="7"/>
        <v>0</v>
      </c>
      <c r="I33" s="43">
        <f t="shared" si="7"/>
        <v>0</v>
      </c>
      <c r="J33" s="43">
        <f t="shared" si="7"/>
        <v>0</v>
      </c>
      <c r="K33" s="44">
        <f t="shared" si="7"/>
        <v>0</v>
      </c>
      <c r="L33" s="42">
        <v>0.45</v>
      </c>
      <c r="M33" s="43">
        <v>0.45</v>
      </c>
      <c r="N33" s="43">
        <v>0.45</v>
      </c>
      <c r="O33" s="43">
        <v>0.45</v>
      </c>
      <c r="P33" s="44">
        <v>0.45</v>
      </c>
      <c r="Q33" s="42">
        <v>0.45</v>
      </c>
      <c r="R33" s="43">
        <f t="shared" ref="R33:U33" si="8">Q66/(Q66+Q74+Q82)</f>
        <v>0.46625155213071423</v>
      </c>
      <c r="S33" s="43">
        <f t="shared" si="8"/>
        <v>0.46729808380944293</v>
      </c>
      <c r="T33" s="43">
        <f t="shared" si="8"/>
        <v>0.49048411901516148</v>
      </c>
      <c r="U33" s="44">
        <f t="shared" si="8"/>
        <v>0.50782651373897603</v>
      </c>
    </row>
    <row r="34" spans="2:21" ht="15.75" thickBot="1" x14ac:dyDescent="0.3">
      <c r="B34" s="45">
        <v>0.2</v>
      </c>
      <c r="C34" s="46">
        <v>0.2</v>
      </c>
      <c r="D34" s="46">
        <v>0.2</v>
      </c>
      <c r="E34" s="46">
        <v>0.2</v>
      </c>
      <c r="F34" s="47">
        <v>0.2</v>
      </c>
      <c r="G34" s="45">
        <f t="shared" ref="G34:K34" si="9">G66/(G66+G74+G82)</f>
        <v>0</v>
      </c>
      <c r="H34" s="46">
        <f t="shared" si="9"/>
        <v>0</v>
      </c>
      <c r="I34" s="46">
        <f t="shared" si="9"/>
        <v>0</v>
      </c>
      <c r="J34" s="46">
        <f t="shared" si="9"/>
        <v>0</v>
      </c>
      <c r="K34" s="47">
        <f t="shared" si="9"/>
        <v>0</v>
      </c>
      <c r="L34" s="45">
        <v>0.45</v>
      </c>
      <c r="M34" s="46">
        <v>0.45</v>
      </c>
      <c r="N34" s="46">
        <v>0.45</v>
      </c>
      <c r="O34" s="46">
        <v>0.45</v>
      </c>
      <c r="P34" s="47">
        <v>0.45</v>
      </c>
      <c r="Q34" s="45">
        <v>0.45</v>
      </c>
      <c r="R34" s="46">
        <f t="shared" ref="R34:U34" si="10">Q67/(Q67+Q75+Q83)</f>
        <v>0.45630278352542697</v>
      </c>
      <c r="S34" s="46">
        <f t="shared" si="10"/>
        <v>0.4563386042767838</v>
      </c>
      <c r="T34" s="46">
        <f t="shared" si="10"/>
        <v>0.48782750411057779</v>
      </c>
      <c r="U34" s="47">
        <f t="shared" si="10"/>
        <v>0.49288125457006227</v>
      </c>
    </row>
    <row r="36" spans="2:21" ht="15.75" thickBot="1" x14ac:dyDescent="0.3">
      <c r="B36" s="1" t="s">
        <v>13</v>
      </c>
    </row>
    <row r="37" spans="2:21" x14ac:dyDescent="0.25">
      <c r="B37" s="39">
        <f>1-B29</f>
        <v>0.8</v>
      </c>
      <c r="C37" s="40">
        <f t="shared" ref="C37:F37" si="11">1-C29</f>
        <v>0.8</v>
      </c>
      <c r="D37" s="40">
        <f t="shared" si="11"/>
        <v>0.8</v>
      </c>
      <c r="E37" s="40">
        <f t="shared" si="11"/>
        <v>0.8</v>
      </c>
      <c r="F37" s="41">
        <f t="shared" si="11"/>
        <v>0.8</v>
      </c>
      <c r="G37" s="39">
        <v>-0.4</v>
      </c>
      <c r="H37" s="40">
        <f>G70/(G62+G70+G78)</f>
        <v>-0.38454697014456213</v>
      </c>
      <c r="I37" s="40">
        <f t="shared" ref="I37:K37" si="12">H70/(H62+H70+H78)</f>
        <v>-0.39746034324277862</v>
      </c>
      <c r="J37" s="40">
        <f t="shared" si="12"/>
        <v>-0.36424083203948876</v>
      </c>
      <c r="K37" s="41">
        <f t="shared" si="12"/>
        <v>-0.36489811865816074</v>
      </c>
      <c r="L37" s="39">
        <v>0.33</v>
      </c>
      <c r="M37" s="40">
        <v>0.33</v>
      </c>
      <c r="N37" s="40">
        <v>0.33</v>
      </c>
      <c r="O37" s="40">
        <v>0.33</v>
      </c>
      <c r="P37" s="41">
        <v>0.33</v>
      </c>
      <c r="Q37" s="39">
        <v>0.33</v>
      </c>
      <c r="R37" s="40">
        <f>Q70/(Q62+Q70+Q78)</f>
        <v>0.32274828626929386</v>
      </c>
      <c r="S37" s="40">
        <f t="shared" ref="S37:U37" si="13">R70/(R62+R70+R78)</f>
        <v>0.32720493051445476</v>
      </c>
      <c r="T37" s="40">
        <f t="shared" si="13"/>
        <v>0.31792193142831304</v>
      </c>
      <c r="U37" s="41">
        <f t="shared" si="13"/>
        <v>0.31543661156992303</v>
      </c>
    </row>
    <row r="38" spans="2:21" x14ac:dyDescent="0.25">
      <c r="B38" s="42">
        <f t="shared" ref="B38:F38" si="14">1-B30</f>
        <v>0.8</v>
      </c>
      <c r="C38" s="43">
        <f t="shared" si="14"/>
        <v>0.8</v>
      </c>
      <c r="D38" s="43">
        <f t="shared" si="14"/>
        <v>0.8</v>
      </c>
      <c r="E38" s="43">
        <f t="shared" si="14"/>
        <v>0.8</v>
      </c>
      <c r="F38" s="44">
        <f t="shared" si="14"/>
        <v>0.8</v>
      </c>
      <c r="G38" s="42">
        <v>-0.4</v>
      </c>
      <c r="H38" s="43">
        <f t="shared" ref="H38:K38" si="15">G71/(G63+G71+G79)</f>
        <v>-0.38539369651951855</v>
      </c>
      <c r="I38" s="43">
        <f t="shared" si="15"/>
        <v>-0.42483998565803122</v>
      </c>
      <c r="J38" s="43">
        <f t="shared" si="15"/>
        <v>-0.47662668871585362</v>
      </c>
      <c r="K38" s="44">
        <f t="shared" si="15"/>
        <v>-0.47778070131217998</v>
      </c>
      <c r="L38" s="42">
        <v>0.33</v>
      </c>
      <c r="M38" s="43">
        <v>0.33</v>
      </c>
      <c r="N38" s="43">
        <v>0.33</v>
      </c>
      <c r="O38" s="43">
        <v>0.33</v>
      </c>
      <c r="P38" s="44">
        <v>0.33</v>
      </c>
      <c r="Q38" s="42">
        <v>0.33</v>
      </c>
      <c r="R38" s="43">
        <f t="shared" ref="R38:U38" si="16">Q71/(Q63+Q71+Q79)</f>
        <v>0.31363106811435654</v>
      </c>
      <c r="S38" s="43">
        <f t="shared" si="16"/>
        <v>0.32223076848537963</v>
      </c>
      <c r="T38" s="43">
        <f t="shared" si="16"/>
        <v>0.33563700065609037</v>
      </c>
      <c r="U38" s="44">
        <f t="shared" si="16"/>
        <v>0.3294576367269848</v>
      </c>
    </row>
    <row r="39" spans="2:21" x14ac:dyDescent="0.25">
      <c r="B39" s="42">
        <f t="shared" ref="B39:F39" si="17">1-B31</f>
        <v>0.8</v>
      </c>
      <c r="C39" s="43">
        <f t="shared" si="17"/>
        <v>0.8</v>
      </c>
      <c r="D39" s="43">
        <f t="shared" si="17"/>
        <v>0.8</v>
      </c>
      <c r="E39" s="43">
        <f t="shared" si="17"/>
        <v>0.8</v>
      </c>
      <c r="F39" s="44">
        <f t="shared" si="17"/>
        <v>0.8</v>
      </c>
      <c r="G39" s="42">
        <v>-0.4</v>
      </c>
      <c r="H39" s="43">
        <f t="shared" ref="H39:K39" si="18">G72/(G64+G72+G80)</f>
        <v>-0.40299542626152246</v>
      </c>
      <c r="I39" s="43">
        <f t="shared" si="18"/>
        <v>-0.43166672426309771</v>
      </c>
      <c r="J39" s="43">
        <f t="shared" si="18"/>
        <v>-0.47758507308175879</v>
      </c>
      <c r="K39" s="44">
        <f t="shared" si="18"/>
        <v>-0.48647006474812743</v>
      </c>
      <c r="L39" s="42">
        <v>0.33</v>
      </c>
      <c r="M39" s="43">
        <v>0.33</v>
      </c>
      <c r="N39" s="43">
        <v>0.33</v>
      </c>
      <c r="O39" s="43">
        <v>0.33</v>
      </c>
      <c r="P39" s="44">
        <v>0.33</v>
      </c>
      <c r="Q39" s="42">
        <v>0.33</v>
      </c>
      <c r="R39" s="43">
        <f t="shared" ref="R39:U39" si="19">Q72/(Q64+Q72+Q80)</f>
        <v>0.32345352505085728</v>
      </c>
      <c r="S39" s="43">
        <f t="shared" si="19"/>
        <v>0.3224869801157767</v>
      </c>
      <c r="T39" s="43">
        <f t="shared" si="19"/>
        <v>0.33613100463524936</v>
      </c>
      <c r="U39" s="44">
        <f t="shared" si="19"/>
        <v>0.32585864059556768</v>
      </c>
    </row>
    <row r="40" spans="2:21" x14ac:dyDescent="0.25">
      <c r="B40" s="42">
        <f t="shared" ref="B40:F40" si="20">1-B32</f>
        <v>0.8</v>
      </c>
      <c r="C40" s="43">
        <f t="shared" si="20"/>
        <v>0.8</v>
      </c>
      <c r="D40" s="43">
        <f t="shared" si="20"/>
        <v>0.8</v>
      </c>
      <c r="E40" s="43">
        <f t="shared" si="20"/>
        <v>0.8</v>
      </c>
      <c r="F40" s="44">
        <f t="shared" si="20"/>
        <v>0.8</v>
      </c>
      <c r="G40" s="42">
        <v>-0.4</v>
      </c>
      <c r="H40" s="43">
        <f t="shared" ref="H40:K40" si="21">G73/(G65+G73+G81)</f>
        <v>-0.44039824584231185</v>
      </c>
      <c r="I40" s="43">
        <f t="shared" si="21"/>
        <v>-0.43635140550104151</v>
      </c>
      <c r="J40" s="43">
        <f t="shared" si="21"/>
        <v>-0.41001478801567409</v>
      </c>
      <c r="K40" s="44">
        <f t="shared" si="21"/>
        <v>-0.37758178976269807</v>
      </c>
      <c r="L40" s="42">
        <v>0.33</v>
      </c>
      <c r="M40" s="43">
        <v>0.33</v>
      </c>
      <c r="N40" s="43">
        <v>0.33</v>
      </c>
      <c r="O40" s="43">
        <v>0.33</v>
      </c>
      <c r="P40" s="44">
        <v>0.33</v>
      </c>
      <c r="Q40" s="42">
        <v>0.33</v>
      </c>
      <c r="R40" s="43">
        <f t="shared" ref="R40:U40" si="22">Q73/(Q65+Q73+Q81)</f>
        <v>0.3382649807769757</v>
      </c>
      <c r="S40" s="43">
        <f t="shared" si="22"/>
        <v>0.33067915271322956</v>
      </c>
      <c r="T40" s="43">
        <f t="shared" si="22"/>
        <v>0.31926852072478812</v>
      </c>
      <c r="U40" s="44">
        <f t="shared" si="22"/>
        <v>0.29773886067160171</v>
      </c>
    </row>
    <row r="41" spans="2:21" x14ac:dyDescent="0.25">
      <c r="B41" s="42">
        <f t="shared" ref="B41:F41" si="23">1-B33</f>
        <v>0.8</v>
      </c>
      <c r="C41" s="43">
        <f t="shared" si="23"/>
        <v>0.8</v>
      </c>
      <c r="D41" s="43">
        <f t="shared" si="23"/>
        <v>0.8</v>
      </c>
      <c r="E41" s="43">
        <f t="shared" si="23"/>
        <v>0.8</v>
      </c>
      <c r="F41" s="44">
        <f t="shared" si="23"/>
        <v>0.8</v>
      </c>
      <c r="G41" s="42">
        <v>-0.4</v>
      </c>
      <c r="H41" s="43">
        <f t="shared" ref="H41:K41" si="24">G74/(G66+G74+G82)</f>
        <v>-0.39110889622918993</v>
      </c>
      <c r="I41" s="43">
        <f t="shared" si="24"/>
        <v>-0.39010966665421565</v>
      </c>
      <c r="J41" s="43">
        <f t="shared" si="24"/>
        <v>-0.33489853421375676</v>
      </c>
      <c r="K41" s="44">
        <f t="shared" si="24"/>
        <v>-0.33151478181101873</v>
      </c>
      <c r="L41" s="42">
        <v>0.33</v>
      </c>
      <c r="M41" s="43">
        <v>0.33</v>
      </c>
      <c r="N41" s="43">
        <v>0.33</v>
      </c>
      <c r="O41" s="43">
        <v>0.33</v>
      </c>
      <c r="P41" s="44">
        <v>0.33</v>
      </c>
      <c r="Q41" s="42">
        <v>0.33</v>
      </c>
      <c r="R41" s="43">
        <f t="shared" ref="R41:U41" si="25">Q74/(Q66+Q74+Q82)</f>
        <v>0.31818242256725165</v>
      </c>
      <c r="S41" s="43">
        <f t="shared" si="25"/>
        <v>0.3173225827872968</v>
      </c>
      <c r="T41" s="43">
        <f t="shared" si="25"/>
        <v>0.28962369520066478</v>
      </c>
      <c r="U41" s="44">
        <f t="shared" si="25"/>
        <v>0.27884561204901814</v>
      </c>
    </row>
    <row r="42" spans="2:21" ht="15.75" thickBot="1" x14ac:dyDescent="0.3">
      <c r="B42" s="45">
        <f t="shared" ref="B42:F42" si="26">1-B34</f>
        <v>0.8</v>
      </c>
      <c r="C42" s="46">
        <f t="shared" si="26"/>
        <v>0.8</v>
      </c>
      <c r="D42" s="46">
        <f t="shared" si="26"/>
        <v>0.8</v>
      </c>
      <c r="E42" s="46">
        <f t="shared" si="26"/>
        <v>0.8</v>
      </c>
      <c r="F42" s="47">
        <f t="shared" si="26"/>
        <v>0.8</v>
      </c>
      <c r="G42" s="45">
        <v>-0.4</v>
      </c>
      <c r="H42" s="46">
        <f t="shared" ref="H42:K42" si="27">G75/(G67+G75+G83)</f>
        <v>-0.41419647571357288</v>
      </c>
      <c r="I42" s="46">
        <f t="shared" si="27"/>
        <v>-0.43916896121219223</v>
      </c>
      <c r="J42" s="46">
        <f t="shared" si="27"/>
        <v>-0.3181409500215423</v>
      </c>
      <c r="K42" s="47">
        <f t="shared" si="27"/>
        <v>-0.3281119945769585</v>
      </c>
      <c r="L42" s="45">
        <v>0.33</v>
      </c>
      <c r="M42" s="46">
        <v>0.33</v>
      </c>
      <c r="N42" s="46">
        <v>0.33</v>
      </c>
      <c r="O42" s="46">
        <v>0.33</v>
      </c>
      <c r="P42" s="47">
        <v>0.33</v>
      </c>
      <c r="Q42" s="45">
        <v>0.33</v>
      </c>
      <c r="R42" s="46">
        <f t="shared" ref="R42:U42" si="28">Q75/(Q67+Q75+Q83)</f>
        <v>0.32944450823547355</v>
      </c>
      <c r="S42" s="46">
        <f t="shared" si="28"/>
        <v>0.33472651243387658</v>
      </c>
      <c r="T42" s="46">
        <f t="shared" si="28"/>
        <v>0.28625901484541771</v>
      </c>
      <c r="U42" s="47">
        <f t="shared" si="28"/>
        <v>0.28634630108497333</v>
      </c>
    </row>
    <row r="44" spans="2:21" ht="15.75" thickBot="1" x14ac:dyDescent="0.3">
      <c r="B44" s="1" t="s">
        <v>14</v>
      </c>
    </row>
    <row r="45" spans="2:21" x14ac:dyDescent="0.25">
      <c r="B45" s="39">
        <v>0</v>
      </c>
      <c r="C45" s="40">
        <v>0</v>
      </c>
      <c r="D45" s="40">
        <v>0</v>
      </c>
      <c r="E45" s="40">
        <v>0</v>
      </c>
      <c r="F45" s="41">
        <v>0</v>
      </c>
      <c r="G45" s="39">
        <f>1-G37</f>
        <v>1.4</v>
      </c>
      <c r="H45" s="40">
        <f>G78/(G62+G70+G78)</f>
        <v>1.3845469701445621</v>
      </c>
      <c r="I45" s="40">
        <f t="shared" ref="I45:K45" si="29">H78/(H62+H70+H78)</f>
        <v>1.3974603432427786</v>
      </c>
      <c r="J45" s="40">
        <f t="shared" si="29"/>
        <v>1.3642408320394888</v>
      </c>
      <c r="K45" s="41">
        <f t="shared" si="29"/>
        <v>1.3648981186581608</v>
      </c>
      <c r="L45" s="39">
        <f>1-L37-L29</f>
        <v>0.21999999999999992</v>
      </c>
      <c r="M45" s="40">
        <f t="shared" ref="M45:U45" si="30">1-M37-M29</f>
        <v>0.21999999999999992</v>
      </c>
      <c r="N45" s="40">
        <f t="shared" si="30"/>
        <v>0.21999999999999992</v>
      </c>
      <c r="O45" s="40">
        <f t="shared" si="30"/>
        <v>0.21999999999999992</v>
      </c>
      <c r="P45" s="41">
        <f t="shared" si="30"/>
        <v>0.21999999999999992</v>
      </c>
      <c r="Q45" s="39">
        <v>0.21999999999999992</v>
      </c>
      <c r="R45" s="40">
        <f>Q78/(Q62+Q70+Q78)</f>
        <v>0.22134154711254278</v>
      </c>
      <c r="S45" s="40">
        <f t="shared" ref="S45:U45" si="31">R78/(R62+R70+R78)</f>
        <v>0.21913221318506956</v>
      </c>
      <c r="T45" s="40">
        <f t="shared" si="31"/>
        <v>0.22681073154229345</v>
      </c>
      <c r="U45" s="41">
        <f t="shared" si="31"/>
        <v>0.2247405329366024</v>
      </c>
    </row>
    <row r="46" spans="2:21" x14ac:dyDescent="0.25">
      <c r="B46" s="42">
        <v>0</v>
      </c>
      <c r="C46" s="43">
        <v>0</v>
      </c>
      <c r="D46" s="43">
        <v>0</v>
      </c>
      <c r="E46" s="43">
        <v>0</v>
      </c>
      <c r="F46" s="44">
        <v>0</v>
      </c>
      <c r="G46" s="58">
        <f t="shared" ref="G46" si="32">1-G38</f>
        <v>1.4</v>
      </c>
      <c r="H46" s="43">
        <f t="shared" ref="H46:K46" si="33">G79/(G63+G71+G79)</f>
        <v>1.3853936965195186</v>
      </c>
      <c r="I46" s="43">
        <f t="shared" si="33"/>
        <v>1.4248399856580312</v>
      </c>
      <c r="J46" s="43">
        <f t="shared" si="33"/>
        <v>1.4766266887158537</v>
      </c>
      <c r="K46" s="44">
        <f t="shared" si="33"/>
        <v>1.47778070131218</v>
      </c>
      <c r="L46" s="42">
        <f t="shared" ref="L46:P46" si="34">1-L38-L30</f>
        <v>0.21999999999999992</v>
      </c>
      <c r="M46" s="43">
        <f t="shared" si="34"/>
        <v>0.21999999999999992</v>
      </c>
      <c r="N46" s="43">
        <f t="shared" si="34"/>
        <v>0.21999999999999992</v>
      </c>
      <c r="O46" s="43">
        <f t="shared" si="34"/>
        <v>0.21999999999999992</v>
      </c>
      <c r="P46" s="44">
        <f t="shared" si="34"/>
        <v>0.21999999999999992</v>
      </c>
      <c r="Q46" s="42">
        <v>0.21999999999999992</v>
      </c>
      <c r="R46" s="43">
        <f t="shared" ref="R46:U46" si="35">Q79/(Q63+Q71+Q79)</f>
        <v>0.21474762720244386</v>
      </c>
      <c r="S46" s="43">
        <f t="shared" si="35"/>
        <v>0.20584883454017047</v>
      </c>
      <c r="T46" s="43">
        <f t="shared" si="35"/>
        <v>0.19806278647236145</v>
      </c>
      <c r="U46" s="44">
        <f t="shared" si="35"/>
        <v>0.19409826910045688</v>
      </c>
    </row>
    <row r="47" spans="2:21" x14ac:dyDescent="0.25">
      <c r="B47" s="42">
        <v>0</v>
      </c>
      <c r="C47" s="43">
        <v>0</v>
      </c>
      <c r="D47" s="43">
        <v>0</v>
      </c>
      <c r="E47" s="43">
        <v>0</v>
      </c>
      <c r="F47" s="44">
        <v>0</v>
      </c>
      <c r="G47" s="42">
        <f t="shared" ref="G47" si="36">1-G39</f>
        <v>1.4</v>
      </c>
      <c r="H47" s="43">
        <f t="shared" ref="H47:K47" si="37">G80/(G64+G72+G80)</f>
        <v>1.4029954262615225</v>
      </c>
      <c r="I47" s="43">
        <f t="shared" si="37"/>
        <v>1.4316667242630978</v>
      </c>
      <c r="J47" s="43">
        <f t="shared" si="37"/>
        <v>1.4775850730817588</v>
      </c>
      <c r="K47" s="44">
        <f t="shared" si="37"/>
        <v>1.4864700647481275</v>
      </c>
      <c r="L47" s="42">
        <f t="shared" ref="L47:P47" si="38">1-L39-L31</f>
        <v>0.21999999999999992</v>
      </c>
      <c r="M47" s="43">
        <f t="shared" si="38"/>
        <v>0.21999999999999992</v>
      </c>
      <c r="N47" s="43">
        <f t="shared" si="38"/>
        <v>0.21999999999999992</v>
      </c>
      <c r="O47" s="43">
        <f t="shared" si="38"/>
        <v>0.21999999999999992</v>
      </c>
      <c r="P47" s="44">
        <f t="shared" si="38"/>
        <v>0.21999999999999992</v>
      </c>
      <c r="Q47" s="42">
        <v>0.21999999999999992</v>
      </c>
      <c r="R47" s="43">
        <f t="shared" ref="R47:U47" si="39">Q80/(Q64+Q72+Q80)</f>
        <v>0.21449082672125366</v>
      </c>
      <c r="S47" s="43">
        <f t="shared" si="39"/>
        <v>0.20372589821818338</v>
      </c>
      <c r="T47" s="43">
        <f t="shared" si="39"/>
        <v>0.19808474045677957</v>
      </c>
      <c r="U47" s="44">
        <f t="shared" si="39"/>
        <v>0.18965748394018464</v>
      </c>
    </row>
    <row r="48" spans="2:21" x14ac:dyDescent="0.25">
      <c r="B48" s="42">
        <v>0</v>
      </c>
      <c r="C48" s="43">
        <v>0</v>
      </c>
      <c r="D48" s="43">
        <v>0</v>
      </c>
      <c r="E48" s="43">
        <v>0</v>
      </c>
      <c r="F48" s="44">
        <v>0</v>
      </c>
      <c r="G48" s="42">
        <f t="shared" ref="G48" si="40">1-G40</f>
        <v>1.4</v>
      </c>
      <c r="H48" s="43">
        <f t="shared" ref="H48:K48" si="41">G81/(G65+G73+G81)</f>
        <v>1.4403982458423119</v>
      </c>
      <c r="I48" s="43">
        <f t="shared" si="41"/>
        <v>1.4363514055010416</v>
      </c>
      <c r="J48" s="43">
        <f t="shared" si="41"/>
        <v>1.4100147880156739</v>
      </c>
      <c r="K48" s="44">
        <f t="shared" si="41"/>
        <v>1.3775817897626981</v>
      </c>
      <c r="L48" s="42">
        <f t="shared" ref="L48:P48" si="42">1-L40-L32</f>
        <v>0.21999999999999992</v>
      </c>
      <c r="M48" s="43">
        <f t="shared" si="42"/>
        <v>0.21999999999999992</v>
      </c>
      <c r="N48" s="43">
        <f t="shared" si="42"/>
        <v>0.21999999999999992</v>
      </c>
      <c r="O48" s="43">
        <f t="shared" si="42"/>
        <v>0.21999999999999992</v>
      </c>
      <c r="P48" s="44">
        <f t="shared" si="42"/>
        <v>0.21999999999999992</v>
      </c>
      <c r="Q48" s="42">
        <v>0.21999999999999992</v>
      </c>
      <c r="R48" s="43">
        <f t="shared" ref="R48:U48" si="43">Q81/(Q65+Q73+Q81)</f>
        <v>0.21073406239354328</v>
      </c>
      <c r="S48" s="43">
        <f t="shared" si="43"/>
        <v>0.20733462581790285</v>
      </c>
      <c r="T48" s="43">
        <f t="shared" si="43"/>
        <v>0.20913221795801396</v>
      </c>
      <c r="U48" s="44">
        <f t="shared" si="43"/>
        <v>0.2069105195654837</v>
      </c>
    </row>
    <row r="49" spans="2:21" x14ac:dyDescent="0.25">
      <c r="B49" s="42">
        <v>0</v>
      </c>
      <c r="C49" s="43">
        <v>0</v>
      </c>
      <c r="D49" s="43">
        <v>0</v>
      </c>
      <c r="E49" s="43">
        <v>0</v>
      </c>
      <c r="F49" s="44">
        <v>0</v>
      </c>
      <c r="G49" s="42">
        <f t="shared" ref="G49" si="44">1-G41</f>
        <v>1.4</v>
      </c>
      <c r="H49" s="43">
        <f t="shared" ref="H49:K49" si="45">G82/(G66+G74+G82)</f>
        <v>1.39110889622919</v>
      </c>
      <c r="I49" s="43">
        <f t="shared" si="45"/>
        <v>1.3901096666542156</v>
      </c>
      <c r="J49" s="43">
        <f t="shared" si="45"/>
        <v>1.3348985342137567</v>
      </c>
      <c r="K49" s="44">
        <f t="shared" si="45"/>
        <v>1.3315147818110187</v>
      </c>
      <c r="L49" s="42">
        <f t="shared" ref="L49:P49" si="46">1-L41-L33</f>
        <v>0.21999999999999992</v>
      </c>
      <c r="M49" s="43">
        <f t="shared" si="46"/>
        <v>0.21999999999999992</v>
      </c>
      <c r="N49" s="43">
        <f t="shared" si="46"/>
        <v>0.21999999999999992</v>
      </c>
      <c r="O49" s="43">
        <f t="shared" si="46"/>
        <v>0.21999999999999992</v>
      </c>
      <c r="P49" s="44">
        <f t="shared" si="46"/>
        <v>0.21999999999999992</v>
      </c>
      <c r="Q49" s="42">
        <v>0.21999999999999992</v>
      </c>
      <c r="R49" s="43">
        <f t="shared" ref="R49:U49" si="47">Q82/(Q66+Q74+Q82)</f>
        <v>0.21556602530203411</v>
      </c>
      <c r="S49" s="43">
        <f t="shared" si="47"/>
        <v>0.21537933340326038</v>
      </c>
      <c r="T49" s="43">
        <f t="shared" si="47"/>
        <v>0.21989218578417377</v>
      </c>
      <c r="U49" s="44">
        <f t="shared" si="47"/>
        <v>0.21332787421200586</v>
      </c>
    </row>
    <row r="50" spans="2:21" ht="15.75" thickBot="1" x14ac:dyDescent="0.3">
      <c r="B50" s="45">
        <v>0</v>
      </c>
      <c r="C50" s="46">
        <v>0</v>
      </c>
      <c r="D50" s="46">
        <v>0</v>
      </c>
      <c r="E50" s="46">
        <v>0</v>
      </c>
      <c r="F50" s="47">
        <v>0</v>
      </c>
      <c r="G50" s="45">
        <f t="shared" ref="G50" si="48">1-G42</f>
        <v>1.4</v>
      </c>
      <c r="H50" s="46">
        <f t="shared" ref="H50:K50" si="49">G83/(G67+G75+G83)</f>
        <v>1.4141964757135728</v>
      </c>
      <c r="I50" s="46">
        <f t="shared" si="49"/>
        <v>1.4391689612121921</v>
      </c>
      <c r="J50" s="46">
        <f t="shared" si="49"/>
        <v>1.3181409500215424</v>
      </c>
      <c r="K50" s="47">
        <f t="shared" si="49"/>
        <v>1.3281119945769586</v>
      </c>
      <c r="L50" s="45">
        <f t="shared" ref="L50:P50" si="50">1-L42-L34</f>
        <v>0.21999999999999992</v>
      </c>
      <c r="M50" s="46">
        <f t="shared" si="50"/>
        <v>0.21999999999999992</v>
      </c>
      <c r="N50" s="46">
        <f t="shared" si="50"/>
        <v>0.21999999999999992</v>
      </c>
      <c r="O50" s="46">
        <f t="shared" si="50"/>
        <v>0.21999999999999992</v>
      </c>
      <c r="P50" s="47">
        <f t="shared" si="50"/>
        <v>0.21999999999999992</v>
      </c>
      <c r="Q50" s="45">
        <v>0.21999999999999992</v>
      </c>
      <c r="R50" s="46">
        <f t="shared" ref="R50:U50" si="51">Q83/(Q67+Q75+Q83)</f>
        <v>0.21425270823909945</v>
      </c>
      <c r="S50" s="46">
        <f t="shared" si="51"/>
        <v>0.20893488328933962</v>
      </c>
      <c r="T50" s="46">
        <f t="shared" si="51"/>
        <v>0.22591348104400447</v>
      </c>
      <c r="U50" s="47">
        <f t="shared" si="51"/>
        <v>0.22077244434496432</v>
      </c>
    </row>
    <row r="52" spans="2:21" ht="15.75" thickBot="1" x14ac:dyDescent="0.3">
      <c r="B52" s="69" t="s">
        <v>15</v>
      </c>
    </row>
    <row r="53" spans="2:21" x14ac:dyDescent="0.25">
      <c r="B53" s="70" cm="1">
        <f t="array" ref="B53:U58">ValidData1*Weight1+ValidData2*Weight2+ValidData3*Weight3</f>
        <v>-1.8000000000000002E-2</v>
      </c>
      <c r="C53" s="71">
        <v>2.4200000000000003E-2</v>
      </c>
      <c r="D53" s="71">
        <v>-4.9800000000000011E-2</v>
      </c>
      <c r="E53" s="71">
        <v>5.5999999999999999E-3</v>
      </c>
      <c r="F53" s="72">
        <v>7.9000000000000015E-2</v>
      </c>
      <c r="G53" s="70">
        <v>1.4180400000000003E-2</v>
      </c>
      <c r="H53" s="71">
        <v>-5.3994265607972729E-3</v>
      </c>
      <c r="I53" s="71">
        <v>3.0094736826501108E-2</v>
      </c>
      <c r="J53" s="71">
        <v>1.9510937921175624E-4</v>
      </c>
      <c r="K53" s="72">
        <v>-2.4860879894848545E-2</v>
      </c>
      <c r="L53" s="70">
        <v>-3.0930800000000002E-3</v>
      </c>
      <c r="M53" s="71">
        <v>1.414294E-2</v>
      </c>
      <c r="N53" s="71">
        <v>-2.8496239999999999E-2</v>
      </c>
      <c r="O53" s="71">
        <v>9.8089400000000021E-3</v>
      </c>
      <c r="P53" s="72">
        <v>3.2624399999999998E-2</v>
      </c>
      <c r="Q53" s="70">
        <v>-3.0930800000000002E-3</v>
      </c>
      <c r="R53" s="71">
        <v>1.3998284693259026E-2</v>
      </c>
      <c r="S53" s="71">
        <v>-2.8436154064779489E-2</v>
      </c>
      <c r="T53" s="71">
        <v>9.8947414686986288E-3</v>
      </c>
      <c r="U53" s="72">
        <v>3.115933622014478E-2</v>
      </c>
    </row>
    <row r="54" spans="2:21" x14ac:dyDescent="0.25">
      <c r="B54" s="73">
        <v>3.2000000000000015E-3</v>
      </c>
      <c r="C54" s="74">
        <v>6.8400000000000002E-2</v>
      </c>
      <c r="D54" s="74">
        <v>7.8799999999999995E-2</v>
      </c>
      <c r="E54" s="74">
        <v>1.0200000000000001E-2</v>
      </c>
      <c r="F54" s="75">
        <v>-1.4000000000000002E-3</v>
      </c>
      <c r="G54" s="73">
        <v>2.02554E-2</v>
      </c>
      <c r="H54" s="74">
        <v>-2.5720638275474945E-2</v>
      </c>
      <c r="I54" s="74">
        <v>-2.8431274767909895E-2</v>
      </c>
      <c r="J54" s="74">
        <v>-4.2019114280528408E-4</v>
      </c>
      <c r="K54" s="75">
        <v>1.4775308986507521E-2</v>
      </c>
      <c r="L54" s="73">
        <v>3.4304419999999995E-2</v>
      </c>
      <c r="M54" s="74">
        <v>4.5564399999999998E-2</v>
      </c>
      <c r="N54" s="74">
        <v>4.6513819999999997E-2</v>
      </c>
      <c r="O54" s="74">
        <v>2.008942E-2</v>
      </c>
      <c r="P54" s="75">
        <v>4.4849999999999925E-4</v>
      </c>
      <c r="Q54" s="73">
        <v>3.4304419999999995E-2</v>
      </c>
      <c r="R54" s="74">
        <v>4.5337069262838495E-2</v>
      </c>
      <c r="S54" s="74">
        <v>4.6462508491286386E-2</v>
      </c>
      <c r="T54" s="74">
        <v>2.0793683820705278E-2</v>
      </c>
      <c r="U54" s="75">
        <v>1.1911083430226092E-4</v>
      </c>
    </row>
    <row r="55" spans="2:21" x14ac:dyDescent="0.25">
      <c r="B55" s="73">
        <v>1.8599999999999998E-2</v>
      </c>
      <c r="C55" s="74">
        <v>6.0000000000000005E-2</v>
      </c>
      <c r="D55" s="74">
        <v>6.1800000000000001E-2</v>
      </c>
      <c r="E55" s="74">
        <v>3.3560000000000006E-2</v>
      </c>
      <c r="F55" s="75">
        <v>0.17540000000000003</v>
      </c>
      <c r="G55" s="73">
        <v>1.5002000000000001E-3</v>
      </c>
      <c r="H55" s="74">
        <v>-1.6006665779597449E-2</v>
      </c>
      <c r="I55" s="74">
        <v>-2.9261825820924448E-2</v>
      </c>
      <c r="J55" s="74">
        <v>9.4248759754491859E-5</v>
      </c>
      <c r="K55" s="75">
        <v>-8.859103412986348E-2</v>
      </c>
      <c r="L55" s="73">
        <v>2.9421460000000003E-2</v>
      </c>
      <c r="M55" s="74">
        <v>5.652244E-2</v>
      </c>
      <c r="N55" s="74">
        <v>3.0682060000000001E-2</v>
      </c>
      <c r="O55" s="74">
        <v>4.9364760000000001E-2</v>
      </c>
      <c r="P55" s="75">
        <v>0.10613206000000001</v>
      </c>
      <c r="Q55" s="73">
        <v>2.9421460000000003E-2</v>
      </c>
      <c r="R55" s="74">
        <v>5.7159006175099565E-2</v>
      </c>
      <c r="S55" s="74">
        <v>3.040484771758865E-2</v>
      </c>
      <c r="T55" s="74">
        <v>5.0813487087830476E-2</v>
      </c>
      <c r="U55" s="75">
        <v>0.1082374180328854</v>
      </c>
    </row>
    <row r="56" spans="2:21" x14ac:dyDescent="0.25">
      <c r="B56" s="73">
        <v>7.3200000000000001E-2</v>
      </c>
      <c r="C56" s="74">
        <v>1.26E-2</v>
      </c>
      <c r="D56" s="74">
        <v>-2.9000000000000001E-2</v>
      </c>
      <c r="E56" s="74">
        <v>-2.6000000000000006E-2</v>
      </c>
      <c r="F56" s="75">
        <v>2.5399999999999999E-2</v>
      </c>
      <c r="G56" s="73">
        <v>-2.0886200000000001E-2</v>
      </c>
      <c r="H56" s="74">
        <v>1.2302091871649651E-2</v>
      </c>
      <c r="I56" s="74">
        <v>2.1664002189565212E-2</v>
      </c>
      <c r="J56" s="74">
        <v>3.1601785826831104E-2</v>
      </c>
      <c r="K56" s="75">
        <v>-7.4702246815453871E-3</v>
      </c>
      <c r="L56" s="73">
        <v>5.1660740000000004E-2</v>
      </c>
      <c r="M56" s="74">
        <v>2.6020759999999997E-2</v>
      </c>
      <c r="N56" s="74">
        <v>-5.8051800000000018E-3</v>
      </c>
      <c r="O56" s="74">
        <v>1.6732060000000007E-2</v>
      </c>
      <c r="P56" s="75">
        <v>1.3666000000000001E-2</v>
      </c>
      <c r="Q56" s="73">
        <v>5.1660740000000004E-2</v>
      </c>
      <c r="R56" s="74">
        <v>2.6008966502752591E-2</v>
      </c>
      <c r="S56" s="74">
        <v>-5.6896749982238972E-3</v>
      </c>
      <c r="T56" s="74">
        <v>1.8695020207947888E-2</v>
      </c>
      <c r="U56" s="75">
        <v>1.2978969613271807E-2</v>
      </c>
    </row>
    <row r="57" spans="2:21" x14ac:dyDescent="0.25">
      <c r="B57" s="73">
        <v>6.8000000000000014E-3</v>
      </c>
      <c r="C57" s="74">
        <v>9.0000000000000011E-3</v>
      </c>
      <c r="D57" s="74">
        <v>-7.3000000000000009E-2</v>
      </c>
      <c r="E57" s="74">
        <v>1.0000000000000002E-2</v>
      </c>
      <c r="F57" s="75">
        <v>7.6E-3</v>
      </c>
      <c r="G57" s="73">
        <v>1.45512E-2</v>
      </c>
      <c r="H57" s="74">
        <v>1.0581898111401377E-2</v>
      </c>
      <c r="I57" s="74">
        <v>4.837335527033771E-2</v>
      </c>
      <c r="J57" s="74">
        <v>5.1559080482982611E-3</v>
      </c>
      <c r="K57" s="75">
        <v>5.0771630596251885E-3</v>
      </c>
      <c r="L57" s="73">
        <v>2.884376E-2</v>
      </c>
      <c r="M57" s="74">
        <v>1.0658320000000001E-2</v>
      </c>
      <c r="N57" s="74">
        <v>-1.5768299999999999E-2</v>
      </c>
      <c r="O57" s="74">
        <v>3.0423760000000008E-2</v>
      </c>
      <c r="P57" s="75">
        <v>1.3693199999999999E-2</v>
      </c>
      <c r="Q57" s="73">
        <v>2.884376E-2</v>
      </c>
      <c r="R57" s="74">
        <v>1.0731348303614146E-2</v>
      </c>
      <c r="S57" s="74">
        <v>-1.3926245534928224E-2</v>
      </c>
      <c r="T57" s="74">
        <v>3.3459248675583107E-2</v>
      </c>
      <c r="U57" s="75">
        <v>1.5012801299767177E-2</v>
      </c>
    </row>
    <row r="58" spans="2:21" ht="15.75" thickBot="1" x14ac:dyDescent="0.3">
      <c r="B58" s="76">
        <v>3.4040000000000001E-2</v>
      </c>
      <c r="C58" s="77">
        <v>4.1120000000000004E-2</v>
      </c>
      <c r="D58" s="77">
        <v>-0.16168000000000002</v>
      </c>
      <c r="E58" s="77">
        <v>2.6759999999999999E-2</v>
      </c>
      <c r="F58" s="78">
        <v>6.9880000000000012E-2</v>
      </c>
      <c r="G58" s="76">
        <v>-4.5304000000000013E-3</v>
      </c>
      <c r="H58" s="77">
        <v>-1.4987766801115781E-2</v>
      </c>
      <c r="I58" s="77">
        <v>0.10212941341902711</v>
      </c>
      <c r="J58" s="77">
        <v>-6.4397618033089155E-3</v>
      </c>
      <c r="K58" s="78">
        <v>-1.3885886532979575E-2</v>
      </c>
      <c r="L58" s="76">
        <v>3.2538080000000004E-2</v>
      </c>
      <c r="M58" s="77">
        <v>2.7781320000000002E-2</v>
      </c>
      <c r="N58" s="77">
        <v>-6.5350100000000008E-2</v>
      </c>
      <c r="O58" s="77">
        <v>2.4137720000000005E-2</v>
      </c>
      <c r="P58" s="78">
        <v>5.4277200000000012E-2</v>
      </c>
      <c r="Q58" s="76">
        <v>3.2538080000000004E-2</v>
      </c>
      <c r="R58" s="77">
        <v>2.7919306120390251E-2</v>
      </c>
      <c r="S58" s="77">
        <v>-6.6420152142555269E-2</v>
      </c>
      <c r="T58" s="77">
        <v>2.4387643216155393E-2</v>
      </c>
      <c r="U58" s="78">
        <v>5.3966195633488354E-2</v>
      </c>
    </row>
    <row r="60" spans="2:21" x14ac:dyDescent="0.25">
      <c r="B60" s="68" t="s">
        <v>16</v>
      </c>
    </row>
    <row r="61" spans="2:21" ht="15.75" thickBot="1" x14ac:dyDescent="0.3">
      <c r="B61" s="57" t="s">
        <v>0</v>
      </c>
    </row>
    <row r="62" spans="2:21" x14ac:dyDescent="0.25">
      <c r="B62" s="48" t="s">
        <v>17</v>
      </c>
      <c r="C62" s="49" t="s">
        <v>17</v>
      </c>
      <c r="D62" s="49" t="s">
        <v>17</v>
      </c>
      <c r="E62" s="49" t="s">
        <v>17</v>
      </c>
      <c r="F62" s="50" t="s">
        <v>17</v>
      </c>
      <c r="G62" s="48">
        <f>(1*G29)*(1+G5)</f>
        <v>0</v>
      </c>
      <c r="H62" s="49">
        <f t="shared" ref="H62:K62" si="52">(1*H29)*(1+H5)</f>
        <v>0</v>
      </c>
      <c r="I62" s="49">
        <f t="shared" si="52"/>
        <v>0</v>
      </c>
      <c r="J62" s="49">
        <f t="shared" si="52"/>
        <v>0</v>
      </c>
      <c r="K62" s="50">
        <f t="shared" si="52"/>
        <v>0</v>
      </c>
      <c r="L62" s="48" t="s">
        <v>17</v>
      </c>
      <c r="M62" s="49" t="s">
        <v>17</v>
      </c>
      <c r="N62" s="49" t="s">
        <v>17</v>
      </c>
      <c r="O62" s="49" t="s">
        <v>17</v>
      </c>
      <c r="P62" s="50" t="s">
        <v>17</v>
      </c>
      <c r="Q62" s="48">
        <f>(1*Q29)*(1+Q5)</f>
        <v>0.45450000000000002</v>
      </c>
      <c r="R62" s="49">
        <f>(1+R5)*R29</f>
        <v>0.46001335811772676</v>
      </c>
      <c r="S62" s="49">
        <f t="shared" ref="S62:U62" si="53">(1+S5)*S29</f>
        <v>0.4423212848929638</v>
      </c>
      <c r="T62" s="49">
        <f t="shared" si="53"/>
        <v>0.46437268376998136</v>
      </c>
      <c r="U62" s="50">
        <f t="shared" si="53"/>
        <v>0.45752374121600736</v>
      </c>
    </row>
    <row r="63" spans="2:21" x14ac:dyDescent="0.25">
      <c r="B63" s="51" t="s">
        <v>17</v>
      </c>
      <c r="C63" s="52" t="s">
        <v>17</v>
      </c>
      <c r="D63" s="52" t="s">
        <v>17</v>
      </c>
      <c r="E63" s="52" t="s">
        <v>17</v>
      </c>
      <c r="F63" s="53" t="s">
        <v>17</v>
      </c>
      <c r="G63" s="51">
        <f>G62*(1+G6)</f>
        <v>0</v>
      </c>
      <c r="H63" s="52">
        <f t="shared" ref="H63:K63" si="54">H62*(1+H6)</f>
        <v>0</v>
      </c>
      <c r="I63" s="52">
        <f t="shared" si="54"/>
        <v>0</v>
      </c>
      <c r="J63" s="52">
        <f t="shared" si="54"/>
        <v>0</v>
      </c>
      <c r="K63" s="53">
        <f t="shared" si="54"/>
        <v>0</v>
      </c>
      <c r="L63" s="51" t="s">
        <v>17</v>
      </c>
      <c r="M63" s="52" t="s">
        <v>17</v>
      </c>
      <c r="N63" s="52" t="s">
        <v>17</v>
      </c>
      <c r="O63" s="52" t="s">
        <v>17</v>
      </c>
      <c r="P63" s="53" t="s">
        <v>17</v>
      </c>
      <c r="Q63" s="51">
        <f t="shared" ref="Q63:Q67" si="55">(1*Q30)*(1+Q6)</f>
        <v>0.48780000000000007</v>
      </c>
      <c r="R63" s="52">
        <f t="shared" ref="R63:U63" si="56">(1+R6)*R30</f>
        <v>0.49331588469862681</v>
      </c>
      <c r="S63" s="52">
        <f t="shared" si="56"/>
        <v>0.48796569047158123</v>
      </c>
      <c r="T63" s="52">
        <f t="shared" si="56"/>
        <v>0.48635112202502478</v>
      </c>
      <c r="U63" s="53">
        <f t="shared" si="56"/>
        <v>0.47501476189004049</v>
      </c>
    </row>
    <row r="64" spans="2:21" x14ac:dyDescent="0.25">
      <c r="B64" s="51" t="s">
        <v>17</v>
      </c>
      <c r="C64" s="52" t="s">
        <v>17</v>
      </c>
      <c r="D64" s="52" t="s">
        <v>17</v>
      </c>
      <c r="E64" s="52" t="s">
        <v>17</v>
      </c>
      <c r="F64" s="53" t="s">
        <v>17</v>
      </c>
      <c r="G64" s="51">
        <f t="shared" ref="G64:K64" si="57">G63*(1+G7)</f>
        <v>0</v>
      </c>
      <c r="H64" s="52">
        <f t="shared" si="57"/>
        <v>0</v>
      </c>
      <c r="I64" s="52">
        <f t="shared" si="57"/>
        <v>0</v>
      </c>
      <c r="J64" s="52">
        <f t="shared" si="57"/>
        <v>0</v>
      </c>
      <c r="K64" s="53">
        <f t="shared" si="57"/>
        <v>0</v>
      </c>
      <c r="L64" s="51" t="s">
        <v>17</v>
      </c>
      <c r="M64" s="52" t="s">
        <v>17</v>
      </c>
      <c r="N64" s="52" t="s">
        <v>17</v>
      </c>
      <c r="O64" s="52" t="s">
        <v>17</v>
      </c>
      <c r="P64" s="53" t="s">
        <v>17</v>
      </c>
      <c r="Q64" s="51">
        <f t="shared" si="55"/>
        <v>0.47564999999999996</v>
      </c>
      <c r="R64" s="52">
        <f t="shared" ref="R64:U64" si="58">(1+R7)*R31</f>
        <v>0.50086832267903181</v>
      </c>
      <c r="S64" s="52">
        <f t="shared" si="58"/>
        <v>0.47994635424769838</v>
      </c>
      <c r="T64" s="52">
        <f t="shared" si="58"/>
        <v>0.50910219061441231</v>
      </c>
      <c r="U64" s="53">
        <f t="shared" si="58"/>
        <v>0.52760294038056577</v>
      </c>
    </row>
    <row r="65" spans="2:21" x14ac:dyDescent="0.25">
      <c r="B65" s="51" t="s">
        <v>17</v>
      </c>
      <c r="C65" s="52" t="s">
        <v>17</v>
      </c>
      <c r="D65" s="52" t="s">
        <v>17</v>
      </c>
      <c r="E65" s="52" t="s">
        <v>17</v>
      </c>
      <c r="F65" s="53" t="s">
        <v>17</v>
      </c>
      <c r="G65" s="51">
        <f t="shared" ref="G65:K65" si="59">G64*(1+G8)</f>
        <v>0</v>
      </c>
      <c r="H65" s="52">
        <f t="shared" si="59"/>
        <v>0</v>
      </c>
      <c r="I65" s="52">
        <f t="shared" si="59"/>
        <v>0</v>
      </c>
      <c r="J65" s="52">
        <f t="shared" si="59"/>
        <v>0</v>
      </c>
      <c r="K65" s="53">
        <f t="shared" si="59"/>
        <v>0</v>
      </c>
      <c r="L65" s="51" t="s">
        <v>17</v>
      </c>
      <c r="M65" s="52" t="s">
        <v>17</v>
      </c>
      <c r="N65" s="52" t="s">
        <v>17</v>
      </c>
      <c r="O65" s="52" t="s">
        <v>17</v>
      </c>
      <c r="P65" s="53" t="s">
        <v>17</v>
      </c>
      <c r="Q65" s="51">
        <f t="shared" si="55"/>
        <v>0.47430000000000005</v>
      </c>
      <c r="R65" s="52">
        <f t="shared" ref="R65:U65" si="60">(1+R8)*R32</f>
        <v>0.4740020056277845</v>
      </c>
      <c r="S65" s="52">
        <f t="shared" si="60"/>
        <v>0.4689160147909005</v>
      </c>
      <c r="T65" s="52">
        <f t="shared" si="60"/>
        <v>0.50461120960940165</v>
      </c>
      <c r="U65" s="53">
        <f t="shared" si="60"/>
        <v>0.49881807410125478</v>
      </c>
    </row>
    <row r="66" spans="2:21" x14ac:dyDescent="0.25">
      <c r="B66" s="51" t="s">
        <v>17</v>
      </c>
      <c r="C66" s="52" t="s">
        <v>17</v>
      </c>
      <c r="D66" s="52" t="s">
        <v>17</v>
      </c>
      <c r="E66" s="52" t="s">
        <v>17</v>
      </c>
      <c r="F66" s="53" t="s">
        <v>17</v>
      </c>
      <c r="G66" s="51">
        <f t="shared" ref="G66:K66" si="61">G65*(1+G9)</f>
        <v>0</v>
      </c>
      <c r="H66" s="52">
        <f t="shared" si="61"/>
        <v>0</v>
      </c>
      <c r="I66" s="52">
        <f t="shared" si="61"/>
        <v>0</v>
      </c>
      <c r="J66" s="52">
        <f t="shared" si="61"/>
        <v>0</v>
      </c>
      <c r="K66" s="53">
        <f t="shared" si="61"/>
        <v>0</v>
      </c>
      <c r="L66" s="51" t="s">
        <v>17</v>
      </c>
      <c r="M66" s="52" t="s">
        <v>17</v>
      </c>
      <c r="N66" s="52" t="s">
        <v>17</v>
      </c>
      <c r="O66" s="52" t="s">
        <v>17</v>
      </c>
      <c r="P66" s="53" t="s">
        <v>17</v>
      </c>
      <c r="Q66" s="51">
        <f t="shared" si="55"/>
        <v>0.47970000000000002</v>
      </c>
      <c r="R66" s="52">
        <f t="shared" ref="R66:U66" si="62">(1+R9)*R33</f>
        <v>0.47231282230841348</v>
      </c>
      <c r="S66" s="52">
        <f t="shared" si="62"/>
        <v>0.4836535167427734</v>
      </c>
      <c r="T66" s="52">
        <f t="shared" si="62"/>
        <v>0.52481800734622286</v>
      </c>
      <c r="U66" s="53">
        <f t="shared" si="62"/>
        <v>0.52103000309618941</v>
      </c>
    </row>
    <row r="67" spans="2:21" ht="15.75" thickBot="1" x14ac:dyDescent="0.3">
      <c r="B67" s="54" t="s">
        <v>17</v>
      </c>
      <c r="C67" s="55" t="s">
        <v>17</v>
      </c>
      <c r="D67" s="55" t="s">
        <v>17</v>
      </c>
      <c r="E67" s="55" t="s">
        <v>17</v>
      </c>
      <c r="F67" s="56" t="s">
        <v>17</v>
      </c>
      <c r="G67" s="54">
        <f t="shared" ref="G67:K67" si="63">G66*(1+G10)</f>
        <v>0</v>
      </c>
      <c r="H67" s="55">
        <f t="shared" si="63"/>
        <v>0</v>
      </c>
      <c r="I67" s="55">
        <f t="shared" si="63"/>
        <v>0</v>
      </c>
      <c r="J67" s="55">
        <f t="shared" si="63"/>
        <v>0</v>
      </c>
      <c r="K67" s="56">
        <f t="shared" si="63"/>
        <v>0</v>
      </c>
      <c r="L67" s="54" t="s">
        <v>17</v>
      </c>
      <c r="M67" s="55" t="s">
        <v>17</v>
      </c>
      <c r="N67" s="55" t="s">
        <v>17</v>
      </c>
      <c r="O67" s="55" t="s">
        <v>17</v>
      </c>
      <c r="P67" s="56" t="s">
        <v>17</v>
      </c>
      <c r="Q67" s="54">
        <f t="shared" si="55"/>
        <v>0.47114999999999996</v>
      </c>
      <c r="R67" s="55">
        <f t="shared" ref="R67:U67" si="64">(1+R10)*R34</f>
        <v>0.46907926146413892</v>
      </c>
      <c r="S67" s="55">
        <f t="shared" si="64"/>
        <v>0.45542592706823021</v>
      </c>
      <c r="T67" s="55">
        <f t="shared" si="64"/>
        <v>0.50490146675444803</v>
      </c>
      <c r="U67" s="56">
        <f t="shared" si="64"/>
        <v>0.52491853611711625</v>
      </c>
    </row>
    <row r="69" spans="2:21" ht="15.75" thickBot="1" x14ac:dyDescent="0.3">
      <c r="B69" s="57" t="s">
        <v>1</v>
      </c>
    </row>
    <row r="70" spans="2:21" x14ac:dyDescent="0.25">
      <c r="B70" s="48" t="s">
        <v>17</v>
      </c>
      <c r="C70" s="49" t="s">
        <v>17</v>
      </c>
      <c r="D70" s="49" t="s">
        <v>17</v>
      </c>
      <c r="E70" s="49" t="s">
        <v>17</v>
      </c>
      <c r="F70" s="50" t="s">
        <v>17</v>
      </c>
      <c r="G70" s="48">
        <f>(1*G37)*(1+G13)</f>
        <v>-0.39</v>
      </c>
      <c r="H70" s="49">
        <f>(1+H13)*H37</f>
        <v>-0.3953142853086099</v>
      </c>
      <c r="I70" s="49">
        <f t="shared" ref="I70:K70" si="65">(1+I13)*I37</f>
        <v>-0.37520256402118302</v>
      </c>
      <c r="J70" s="49">
        <f t="shared" si="65"/>
        <v>-0.36496931370356772</v>
      </c>
      <c r="K70" s="50">
        <f t="shared" si="65"/>
        <v>-0.40138793052397687</v>
      </c>
      <c r="L70" s="48" t="s">
        <v>17</v>
      </c>
      <c r="M70" s="49" t="s">
        <v>17</v>
      </c>
      <c r="N70" s="49" t="s">
        <v>17</v>
      </c>
      <c r="O70" s="49" t="s">
        <v>17</v>
      </c>
      <c r="P70" s="50" t="s">
        <v>17</v>
      </c>
      <c r="Q70" s="48">
        <f>(1*Q37)*(1+Q13)</f>
        <v>0.32174999999999998</v>
      </c>
      <c r="R70" s="49">
        <f>(1+R13)*R37</f>
        <v>0.33178523828483408</v>
      </c>
      <c r="S70" s="49">
        <f t="shared" ref="S70:U70" si="66">(1+S13)*S37</f>
        <v>0.30888145440564529</v>
      </c>
      <c r="T70" s="49">
        <f t="shared" si="66"/>
        <v>0.31855777529116969</v>
      </c>
      <c r="U70" s="50">
        <f t="shared" si="66"/>
        <v>0.34698027272691534</v>
      </c>
    </row>
    <row r="71" spans="2:21" x14ac:dyDescent="0.25">
      <c r="B71" s="51" t="s">
        <v>17</v>
      </c>
      <c r="C71" s="52" t="s">
        <v>17</v>
      </c>
      <c r="D71" s="52" t="s">
        <v>17</v>
      </c>
      <c r="E71" s="52" t="s">
        <v>17</v>
      </c>
      <c r="F71" s="53" t="s">
        <v>17</v>
      </c>
      <c r="G71" s="51">
        <f t="shared" ref="G71:G75" si="67">(1*G38)*(1+G14)</f>
        <v>-0.39319999999999999</v>
      </c>
      <c r="H71" s="52">
        <f t="shared" ref="H71:K71" si="68">(1+H14)*H38</f>
        <v>-0.41391283006196294</v>
      </c>
      <c r="I71" s="52">
        <f t="shared" si="68"/>
        <v>-0.46307558436725405</v>
      </c>
      <c r="J71" s="52">
        <f t="shared" si="68"/>
        <v>-0.4775799420932853</v>
      </c>
      <c r="K71" s="53">
        <f t="shared" si="68"/>
        <v>-0.47730292061086782</v>
      </c>
      <c r="L71" s="51" t="s">
        <v>17</v>
      </c>
      <c r="M71" s="52" t="s">
        <v>17</v>
      </c>
      <c r="N71" s="52" t="s">
        <v>17</v>
      </c>
      <c r="O71" s="52" t="s">
        <v>17</v>
      </c>
      <c r="P71" s="53" t="s">
        <v>17</v>
      </c>
      <c r="Q71" s="51">
        <f t="shared" ref="Q71:Q75" si="69">(1*Q38)*(1+Q14)</f>
        <v>0.32439000000000001</v>
      </c>
      <c r="R71" s="52">
        <f t="shared" ref="R71:U71" si="70">(1+R14)*R38</f>
        <v>0.33683976715481895</v>
      </c>
      <c r="S71" s="52">
        <f t="shared" si="70"/>
        <v>0.35123153764906384</v>
      </c>
      <c r="T71" s="52">
        <f t="shared" si="70"/>
        <v>0.33630827465740254</v>
      </c>
      <c r="U71" s="53">
        <f t="shared" si="70"/>
        <v>0.32912817909025782</v>
      </c>
    </row>
    <row r="72" spans="2:21" x14ac:dyDescent="0.25">
      <c r="B72" s="51" t="s">
        <v>17</v>
      </c>
      <c r="C72" s="52" t="s">
        <v>17</v>
      </c>
      <c r="D72" s="52" t="s">
        <v>17</v>
      </c>
      <c r="E72" s="52" t="s">
        <v>17</v>
      </c>
      <c r="F72" s="53" t="s">
        <v>17</v>
      </c>
      <c r="G72" s="51">
        <f t="shared" si="67"/>
        <v>-0.40359999999999996</v>
      </c>
      <c r="H72" s="52">
        <f t="shared" ref="H72:K72" si="71">(1+H15)*H39</f>
        <v>-0.42475717927964468</v>
      </c>
      <c r="I72" s="52">
        <f t="shared" si="71"/>
        <v>-0.46361006185856696</v>
      </c>
      <c r="J72" s="52">
        <f t="shared" si="71"/>
        <v>-0.48651591394838767</v>
      </c>
      <c r="K72" s="53">
        <f t="shared" si="71"/>
        <v>-0.58230466750350851</v>
      </c>
      <c r="L72" s="51" t="s">
        <v>17</v>
      </c>
      <c r="M72" s="52" t="s">
        <v>17</v>
      </c>
      <c r="N72" s="52" t="s">
        <v>17</v>
      </c>
      <c r="O72" s="52" t="s">
        <v>17</v>
      </c>
      <c r="P72" s="53" t="s">
        <v>17</v>
      </c>
      <c r="Q72" s="51">
        <f t="shared" si="69"/>
        <v>0.33296999999999999</v>
      </c>
      <c r="R72" s="52">
        <f t="shared" ref="R72:U72" si="72">(1+R15)*R39</f>
        <v>0.34092001540360362</v>
      </c>
      <c r="S72" s="52">
        <f t="shared" si="72"/>
        <v>0.3463510166443442</v>
      </c>
      <c r="T72" s="52">
        <f t="shared" si="72"/>
        <v>0.34241665442192848</v>
      </c>
      <c r="U72" s="53">
        <f t="shared" si="72"/>
        <v>0.39005279279289456</v>
      </c>
    </row>
    <row r="73" spans="2:21" x14ac:dyDescent="0.25">
      <c r="B73" s="51" t="s">
        <v>17</v>
      </c>
      <c r="C73" s="52" t="s">
        <v>17</v>
      </c>
      <c r="D73" s="52" t="s">
        <v>17</v>
      </c>
      <c r="E73" s="52" t="s">
        <v>17</v>
      </c>
      <c r="F73" s="53" t="s">
        <v>17</v>
      </c>
      <c r="G73" s="51">
        <f t="shared" si="67"/>
        <v>-0.43120000000000003</v>
      </c>
      <c r="H73" s="52">
        <f t="shared" ref="H73:K73" si="73">(1+H16)*H40</f>
        <v>-0.44171944057983875</v>
      </c>
      <c r="I73" s="52">
        <f t="shared" si="73"/>
        <v>-0.41889734928099981</v>
      </c>
      <c r="J73" s="52">
        <f t="shared" si="73"/>
        <v>-0.38951404861489036</v>
      </c>
      <c r="K73" s="53">
        <f t="shared" si="73"/>
        <v>-0.38890924345557903</v>
      </c>
      <c r="L73" s="51" t="s">
        <v>17</v>
      </c>
      <c r="M73" s="52" t="s">
        <v>17</v>
      </c>
      <c r="N73" s="52" t="s">
        <v>17</v>
      </c>
      <c r="O73" s="52" t="s">
        <v>17</v>
      </c>
      <c r="P73" s="53" t="s">
        <v>17</v>
      </c>
      <c r="Q73" s="51">
        <f t="shared" si="69"/>
        <v>0.35574000000000006</v>
      </c>
      <c r="R73" s="52">
        <f t="shared" ref="R73:U73" si="74">(1+R16)*R40</f>
        <v>0.33927977571930656</v>
      </c>
      <c r="S73" s="52">
        <f t="shared" si="74"/>
        <v>0.31745198660470036</v>
      </c>
      <c r="T73" s="52">
        <f t="shared" si="74"/>
        <v>0.30330509468854872</v>
      </c>
      <c r="U73" s="53">
        <f t="shared" si="74"/>
        <v>0.30667102649174977</v>
      </c>
    </row>
    <row r="74" spans="2:21" x14ac:dyDescent="0.25">
      <c r="B74" s="51" t="s">
        <v>17</v>
      </c>
      <c r="C74" s="52" t="s">
        <v>17</v>
      </c>
      <c r="D74" s="52" t="s">
        <v>17</v>
      </c>
      <c r="E74" s="52" t="s">
        <v>17</v>
      </c>
      <c r="F74" s="53" t="s">
        <v>17</v>
      </c>
      <c r="G74" s="51">
        <f t="shared" si="67"/>
        <v>-0.39680000000000004</v>
      </c>
      <c r="H74" s="52">
        <f t="shared" ref="H74:K74" si="75">(1+H17)*H41</f>
        <v>-0.39423776739902344</v>
      </c>
      <c r="I74" s="52">
        <f t="shared" si="75"/>
        <v>-0.35109869998879412</v>
      </c>
      <c r="J74" s="52">
        <f t="shared" si="75"/>
        <v>-0.33322404154268798</v>
      </c>
      <c r="K74" s="53">
        <f t="shared" si="75"/>
        <v>-0.33250932615645173</v>
      </c>
      <c r="L74" s="51" t="s">
        <v>17</v>
      </c>
      <c r="M74" s="52" t="s">
        <v>17</v>
      </c>
      <c r="N74" s="52" t="s">
        <v>17</v>
      </c>
      <c r="O74" s="52" t="s">
        <v>17</v>
      </c>
      <c r="P74" s="53" t="s">
        <v>17</v>
      </c>
      <c r="Q74" s="51">
        <f t="shared" si="69"/>
        <v>0.32736000000000004</v>
      </c>
      <c r="R74" s="52">
        <f t="shared" ref="R74:U74" si="76">(1+R17)*R41</f>
        <v>0.32072788194778967</v>
      </c>
      <c r="S74" s="52">
        <f t="shared" si="76"/>
        <v>0.28559032450856714</v>
      </c>
      <c r="T74" s="52">
        <f t="shared" si="76"/>
        <v>0.28817557672466143</v>
      </c>
      <c r="U74" s="53">
        <f t="shared" si="76"/>
        <v>0.27968214888516518</v>
      </c>
    </row>
    <row r="75" spans="2:21" ht="15.75" thickBot="1" x14ac:dyDescent="0.3">
      <c r="B75" s="54" t="s">
        <v>17</v>
      </c>
      <c r="C75" s="55" t="s">
        <v>17</v>
      </c>
      <c r="D75" s="55" t="s">
        <v>17</v>
      </c>
      <c r="E75" s="55" t="s">
        <v>17</v>
      </c>
      <c r="F75" s="56" t="s">
        <v>17</v>
      </c>
      <c r="G75" s="54">
        <f t="shared" si="67"/>
        <v>-0.41232000000000002</v>
      </c>
      <c r="H75" s="55">
        <f t="shared" ref="H75:K75" si="77">(1+H18)*H42</f>
        <v>-0.4325867992352555</v>
      </c>
      <c r="I75" s="55">
        <f t="shared" si="77"/>
        <v>-0.35063249863181428</v>
      </c>
      <c r="J75" s="55">
        <f t="shared" si="77"/>
        <v>-0.32599903148707438</v>
      </c>
      <c r="K75" s="56">
        <f t="shared" si="77"/>
        <v>-0.35144075739138025</v>
      </c>
      <c r="L75" s="54" t="s">
        <v>17</v>
      </c>
      <c r="M75" s="55" t="s">
        <v>17</v>
      </c>
      <c r="N75" s="55" t="s">
        <v>17</v>
      </c>
      <c r="O75" s="55" t="s">
        <v>17</v>
      </c>
      <c r="P75" s="56" t="s">
        <v>17</v>
      </c>
      <c r="Q75" s="54">
        <f t="shared" si="69"/>
        <v>0.34016400000000002</v>
      </c>
      <c r="R75" s="55">
        <f t="shared" ref="R75:U75" si="78">(1+R18)*R42</f>
        <v>0.34407184440112859</v>
      </c>
      <c r="S75" s="55">
        <f t="shared" si="78"/>
        <v>0.26724564752720709</v>
      </c>
      <c r="T75" s="55">
        <f t="shared" si="78"/>
        <v>0.29332961251209949</v>
      </c>
      <c r="U75" s="56">
        <f t="shared" si="78"/>
        <v>0.30670552309211491</v>
      </c>
    </row>
    <row r="77" spans="2:21" ht="15.75" thickBot="1" x14ac:dyDescent="0.3">
      <c r="B77" s="57" t="s">
        <v>4</v>
      </c>
    </row>
    <row r="78" spans="2:21" x14ac:dyDescent="0.25">
      <c r="B78" s="48" t="s">
        <v>17</v>
      </c>
      <c r="C78" s="49" t="s">
        <v>17</v>
      </c>
      <c r="D78" s="49" t="s">
        <v>17</v>
      </c>
      <c r="E78" s="49" t="s">
        <v>17</v>
      </c>
      <c r="F78" s="50" t="s">
        <v>17</v>
      </c>
      <c r="G78" s="48">
        <f>(1*G45)*(1+G21)</f>
        <v>1.4041803999999998</v>
      </c>
      <c r="H78" s="49">
        <f t="shared" ref="H78:K78" si="79">(1+H21)*H45</f>
        <v>1.3899148587478125</v>
      </c>
      <c r="I78" s="49">
        <f t="shared" si="79"/>
        <v>1.4052973008476841</v>
      </c>
      <c r="J78" s="49">
        <f t="shared" si="79"/>
        <v>1.3651644230827795</v>
      </c>
      <c r="K78" s="50">
        <f t="shared" si="79"/>
        <v>1.3765270506291285</v>
      </c>
      <c r="L78" s="48" t="s">
        <v>17</v>
      </c>
      <c r="M78" s="49" t="s">
        <v>17</v>
      </c>
      <c r="N78" s="49" t="s">
        <v>17</v>
      </c>
      <c r="O78" s="49" t="s">
        <v>17</v>
      </c>
      <c r="P78" s="50" t="s">
        <v>17</v>
      </c>
      <c r="Q78" s="48">
        <f>(1*Q45)*(1+Q21)</f>
        <v>0.2206569199999999</v>
      </c>
      <c r="R78" s="49">
        <f t="shared" ref="R78:U78" si="80">(1+R21)*R45</f>
        <v>0.22219968829069808</v>
      </c>
      <c r="S78" s="49">
        <f t="shared" si="80"/>
        <v>0.22036110663661146</v>
      </c>
      <c r="T78" s="49">
        <f t="shared" si="80"/>
        <v>0.2269642824075476</v>
      </c>
      <c r="U78" s="50">
        <f t="shared" si="80"/>
        <v>0.22665532227722227</v>
      </c>
    </row>
    <row r="79" spans="2:21" x14ac:dyDescent="0.25">
      <c r="B79" s="51" t="s">
        <v>17</v>
      </c>
      <c r="C79" s="52" t="s">
        <v>17</v>
      </c>
      <c r="D79" s="52" t="s">
        <v>17</v>
      </c>
      <c r="E79" s="52" t="s">
        <v>17</v>
      </c>
      <c r="F79" s="53" t="s">
        <v>17</v>
      </c>
      <c r="G79" s="51">
        <f t="shared" ref="G79:G83" si="81">(1*G46)*(1+G22)</f>
        <v>1.4134553999999999</v>
      </c>
      <c r="H79" s="52">
        <f t="shared" ref="H79:K79" si="82">(1+H22)*H46</f>
        <v>1.3881921917864879</v>
      </c>
      <c r="I79" s="52">
        <f t="shared" si="82"/>
        <v>1.434644309599344</v>
      </c>
      <c r="J79" s="52">
        <f t="shared" si="82"/>
        <v>1.4771597509504801</v>
      </c>
      <c r="K79" s="53">
        <f t="shared" si="82"/>
        <v>1.4920782295973756</v>
      </c>
      <c r="L79" s="51" t="s">
        <v>17</v>
      </c>
      <c r="M79" s="52" t="s">
        <v>17</v>
      </c>
      <c r="N79" s="52" t="s">
        <v>17</v>
      </c>
      <c r="O79" s="52" t="s">
        <v>17</v>
      </c>
      <c r="P79" s="53" t="s">
        <v>17</v>
      </c>
      <c r="Q79" s="51">
        <f t="shared" ref="Q79:Q83" si="83">(1*Q46)*(1+Q22)</f>
        <v>0.22211441999999992</v>
      </c>
      <c r="R79" s="52">
        <f t="shared" ref="R79:U79" si="84">(1+R22)*R46</f>
        <v>0.21518141740939278</v>
      </c>
      <c r="S79" s="52">
        <f t="shared" si="84"/>
        <v>0.20726528037064137</v>
      </c>
      <c r="T79" s="52">
        <f t="shared" si="84"/>
        <v>0.19813428713827799</v>
      </c>
      <c r="U79" s="53">
        <f t="shared" si="84"/>
        <v>0.19597616985400382</v>
      </c>
    </row>
    <row r="80" spans="2:21" x14ac:dyDescent="0.25">
      <c r="B80" s="51" t="s">
        <v>17</v>
      </c>
      <c r="C80" s="52" t="s">
        <v>17</v>
      </c>
      <c r="D80" s="52" t="s">
        <v>17</v>
      </c>
      <c r="E80" s="52" t="s">
        <v>17</v>
      </c>
      <c r="F80" s="53" t="s">
        <v>17</v>
      </c>
      <c r="G80" s="51">
        <f t="shared" si="81"/>
        <v>1.4051001999999999</v>
      </c>
      <c r="H80" s="52">
        <f t="shared" ref="H80:K80" si="85">(1+H23)*H47</f>
        <v>1.4087505135000473</v>
      </c>
      <c r="I80" s="52">
        <f t="shared" si="85"/>
        <v>1.4343482360376427</v>
      </c>
      <c r="J80" s="52">
        <f t="shared" si="85"/>
        <v>1.4866101627081423</v>
      </c>
      <c r="K80" s="53">
        <f t="shared" si="85"/>
        <v>1.4937136333736449</v>
      </c>
      <c r="L80" s="51" t="s">
        <v>17</v>
      </c>
      <c r="M80" s="52" t="s">
        <v>17</v>
      </c>
      <c r="N80" s="52" t="s">
        <v>17</v>
      </c>
      <c r="O80" s="52" t="s">
        <v>17</v>
      </c>
      <c r="P80" s="53" t="s">
        <v>17</v>
      </c>
      <c r="Q80" s="51">
        <f t="shared" si="83"/>
        <v>0.22080145999999992</v>
      </c>
      <c r="R80" s="52">
        <f t="shared" ref="R80:U80" si="86">(1+R23)*R47</f>
        <v>0.21537066809246425</v>
      </c>
      <c r="S80" s="52">
        <f t="shared" si="86"/>
        <v>0.20410747682554603</v>
      </c>
      <c r="T80" s="52">
        <f t="shared" si="86"/>
        <v>0.19929464205148958</v>
      </c>
      <c r="U80" s="53">
        <f t="shared" si="86"/>
        <v>0.19058168485942514</v>
      </c>
    </row>
    <row r="81" spans="2:21" x14ac:dyDescent="0.25">
      <c r="B81" s="51" t="s">
        <v>17</v>
      </c>
      <c r="C81" s="52" t="s">
        <v>17</v>
      </c>
      <c r="D81" s="52" t="s">
        <v>17</v>
      </c>
      <c r="E81" s="52" t="s">
        <v>17</v>
      </c>
      <c r="F81" s="53" t="s">
        <v>17</v>
      </c>
      <c r="G81" s="51">
        <f t="shared" si="81"/>
        <v>1.4103137999999997</v>
      </c>
      <c r="H81" s="52">
        <f t="shared" ref="H81:K81" si="87">(1+H24)*H48</f>
        <v>1.4540215324514885</v>
      </c>
      <c r="I81" s="52">
        <f t="shared" si="87"/>
        <v>1.4405613514705651</v>
      </c>
      <c r="J81" s="52">
        <f t="shared" si="87"/>
        <v>1.4211158344417214</v>
      </c>
      <c r="K81" s="53">
        <f t="shared" si="87"/>
        <v>1.3814390187740335</v>
      </c>
      <c r="L81" s="51" t="s">
        <v>17</v>
      </c>
      <c r="M81" s="52" t="s">
        <v>17</v>
      </c>
      <c r="N81" s="52" t="s">
        <v>17</v>
      </c>
      <c r="O81" s="52" t="s">
        <v>17</v>
      </c>
      <c r="P81" s="53" t="s">
        <v>17</v>
      </c>
      <c r="Q81" s="51">
        <f t="shared" si="83"/>
        <v>0.2216207399999999</v>
      </c>
      <c r="R81" s="52">
        <f t="shared" ref="R81:U81" si="88">(1+R24)*R48</f>
        <v>0.21272718515566141</v>
      </c>
      <c r="S81" s="52">
        <f t="shared" si="88"/>
        <v>0.20794232360617512</v>
      </c>
      <c r="T81" s="52">
        <f t="shared" si="88"/>
        <v>0.21077871590999742</v>
      </c>
      <c r="U81" s="53">
        <f t="shared" si="88"/>
        <v>0.20748986902026703</v>
      </c>
    </row>
    <row r="82" spans="2:21" x14ac:dyDescent="0.25">
      <c r="B82" s="51" t="s">
        <v>17</v>
      </c>
      <c r="C82" s="52" t="s">
        <v>17</v>
      </c>
      <c r="D82" s="52" t="s">
        <v>17</v>
      </c>
      <c r="E82" s="52" t="s">
        <v>17</v>
      </c>
      <c r="F82" s="53" t="s">
        <v>17</v>
      </c>
      <c r="G82" s="51">
        <f t="shared" si="81"/>
        <v>1.4113511999999999</v>
      </c>
      <c r="H82" s="52">
        <f t="shared" ref="H82:K83" si="89">(1+H25)*H49</f>
        <v>1.404819665510425</v>
      </c>
      <c r="I82" s="52">
        <f t="shared" si="89"/>
        <v>1.3994720552591318</v>
      </c>
      <c r="J82" s="52">
        <f t="shared" si="89"/>
        <v>1.3383799495909861</v>
      </c>
      <c r="K82" s="53">
        <f t="shared" si="89"/>
        <v>1.3375864892160767</v>
      </c>
      <c r="L82" s="51" t="s">
        <v>17</v>
      </c>
      <c r="M82" s="52" t="s">
        <v>17</v>
      </c>
      <c r="N82" s="52" t="s">
        <v>17</v>
      </c>
      <c r="O82" s="52" t="s">
        <v>17</v>
      </c>
      <c r="P82" s="53" t="s">
        <v>17</v>
      </c>
      <c r="Q82" s="51">
        <f t="shared" si="83"/>
        <v>0.22178375999999991</v>
      </c>
      <c r="R82" s="52">
        <f t="shared" ref="R82:U82" si="90">(1+R25)*R49</f>
        <v>0.21769064404741098</v>
      </c>
      <c r="S82" s="52">
        <f t="shared" si="90"/>
        <v>0.21682991321373132</v>
      </c>
      <c r="T82" s="52">
        <f t="shared" si="90"/>
        <v>0.22046566460469888</v>
      </c>
      <c r="U82" s="53">
        <f t="shared" si="90"/>
        <v>0.21430064931841258</v>
      </c>
    </row>
    <row r="83" spans="2:21" ht="15.75" thickBot="1" x14ac:dyDescent="0.3">
      <c r="B83" s="54" t="s">
        <v>17</v>
      </c>
      <c r="C83" s="55" t="s">
        <v>17</v>
      </c>
      <c r="D83" s="55" t="s">
        <v>17</v>
      </c>
      <c r="E83" s="55" t="s">
        <v>17</v>
      </c>
      <c r="F83" s="56" t="s">
        <v>17</v>
      </c>
      <c r="G83" s="54">
        <f t="shared" si="81"/>
        <v>1.4077895999999999</v>
      </c>
      <c r="H83" s="55">
        <f t="shared" si="89"/>
        <v>1.4175990324341394</v>
      </c>
      <c r="I83" s="55">
        <f t="shared" si="89"/>
        <v>1.452761912050841</v>
      </c>
      <c r="J83" s="55">
        <f t="shared" si="89"/>
        <v>1.3195592696837657</v>
      </c>
      <c r="K83" s="56">
        <f t="shared" si="89"/>
        <v>1.3375548708584006</v>
      </c>
      <c r="L83" s="54" t="s">
        <v>17</v>
      </c>
      <c r="M83" s="55" t="s">
        <v>17</v>
      </c>
      <c r="N83" s="55" t="s">
        <v>17</v>
      </c>
      <c r="O83" s="55" t="s">
        <v>17</v>
      </c>
      <c r="P83" s="56" t="s">
        <v>17</v>
      </c>
      <c r="Q83" s="54">
        <f t="shared" si="83"/>
        <v>0.22122407999999991</v>
      </c>
      <c r="R83" s="55">
        <f t="shared" ref="R83:U83" si="91">(1+R26)*R50</f>
        <v>0.21476820025512269</v>
      </c>
      <c r="S83" s="55">
        <f t="shared" si="91"/>
        <v>0.21090827326200742</v>
      </c>
      <c r="T83" s="55">
        <f t="shared" si="91"/>
        <v>0.22615656394960784</v>
      </c>
      <c r="U83" s="56">
        <f t="shared" si="91"/>
        <v>0.22234213642425701</v>
      </c>
    </row>
    <row r="85" spans="2:21" ht="15.75" thickBot="1" x14ac:dyDescent="0.3">
      <c r="B85" s="69" t="s">
        <v>18</v>
      </c>
    </row>
    <row r="86" spans="2:21" x14ac:dyDescent="0.25">
      <c r="B86" s="59" t="b">
        <f>(B45+B29+B37)=1</f>
        <v>1</v>
      </c>
      <c r="C86" s="60" t="b">
        <f t="shared" ref="C86:U86" si="92">(C45+C29+C37)=1</f>
        <v>1</v>
      </c>
      <c r="D86" s="60" t="b">
        <f t="shared" si="92"/>
        <v>1</v>
      </c>
      <c r="E86" s="60" t="b">
        <f t="shared" si="92"/>
        <v>1</v>
      </c>
      <c r="F86" s="61" t="b">
        <f t="shared" si="92"/>
        <v>1</v>
      </c>
      <c r="G86" s="59" t="b">
        <f t="shared" si="92"/>
        <v>1</v>
      </c>
      <c r="H86" s="60" t="b">
        <f t="shared" si="92"/>
        <v>1</v>
      </c>
      <c r="I86" s="60" t="b">
        <f t="shared" si="92"/>
        <v>1</v>
      </c>
      <c r="J86" s="60" t="b">
        <f t="shared" si="92"/>
        <v>1</v>
      </c>
      <c r="K86" s="61" t="b">
        <f t="shared" si="92"/>
        <v>1</v>
      </c>
      <c r="L86" s="59" t="b">
        <f t="shared" si="92"/>
        <v>1</v>
      </c>
      <c r="M86" s="60" t="b">
        <f t="shared" si="92"/>
        <v>1</v>
      </c>
      <c r="N86" s="60" t="b">
        <f t="shared" si="92"/>
        <v>1</v>
      </c>
      <c r="O86" s="60" t="b">
        <f t="shared" si="92"/>
        <v>1</v>
      </c>
      <c r="P86" s="61" t="b">
        <f t="shared" si="92"/>
        <v>1</v>
      </c>
      <c r="Q86" s="59" t="b">
        <f t="shared" si="92"/>
        <v>1</v>
      </c>
      <c r="R86" s="60" t="b">
        <f t="shared" si="92"/>
        <v>1</v>
      </c>
      <c r="S86" s="60" t="b">
        <f t="shared" si="92"/>
        <v>1</v>
      </c>
      <c r="T86" s="60" t="b">
        <f t="shared" si="92"/>
        <v>1</v>
      </c>
      <c r="U86" s="61" t="b">
        <f t="shared" si="92"/>
        <v>1</v>
      </c>
    </row>
    <row r="87" spans="2:21" x14ac:dyDescent="0.25">
      <c r="B87" s="62" t="b">
        <f t="shared" ref="B87:U87" si="93">(B46+B30+B38)=1</f>
        <v>1</v>
      </c>
      <c r="C87" s="63" t="b">
        <f t="shared" si="93"/>
        <v>1</v>
      </c>
      <c r="D87" s="63" t="b">
        <f t="shared" si="93"/>
        <v>1</v>
      </c>
      <c r="E87" s="63" t="b">
        <f t="shared" si="93"/>
        <v>1</v>
      </c>
      <c r="F87" s="64" t="b">
        <f t="shared" si="93"/>
        <v>1</v>
      </c>
      <c r="G87" s="62" t="b">
        <f t="shared" si="93"/>
        <v>1</v>
      </c>
      <c r="H87" s="63" t="b">
        <f t="shared" si="93"/>
        <v>1</v>
      </c>
      <c r="I87" s="63" t="b">
        <f t="shared" si="93"/>
        <v>1</v>
      </c>
      <c r="J87" s="63" t="b">
        <f t="shared" si="93"/>
        <v>1</v>
      </c>
      <c r="K87" s="64" t="b">
        <f t="shared" si="93"/>
        <v>1</v>
      </c>
      <c r="L87" s="62" t="b">
        <f t="shared" si="93"/>
        <v>1</v>
      </c>
      <c r="M87" s="63" t="b">
        <f t="shared" si="93"/>
        <v>1</v>
      </c>
      <c r="N87" s="63" t="b">
        <f t="shared" si="93"/>
        <v>1</v>
      </c>
      <c r="O87" s="63" t="b">
        <f t="shared" si="93"/>
        <v>1</v>
      </c>
      <c r="P87" s="64" t="b">
        <f t="shared" si="93"/>
        <v>1</v>
      </c>
      <c r="Q87" s="62" t="b">
        <f t="shared" si="93"/>
        <v>1</v>
      </c>
      <c r="R87" s="63" t="b">
        <f t="shared" si="93"/>
        <v>1</v>
      </c>
      <c r="S87" s="63" t="b">
        <f t="shared" si="93"/>
        <v>1</v>
      </c>
      <c r="T87" s="63" t="b">
        <f t="shared" si="93"/>
        <v>1</v>
      </c>
      <c r="U87" s="64" t="b">
        <f t="shared" si="93"/>
        <v>1</v>
      </c>
    </row>
    <row r="88" spans="2:21" x14ac:dyDescent="0.25">
      <c r="B88" s="62" t="b">
        <f t="shared" ref="B88:U88" si="94">(B47+B31+B39)=1</f>
        <v>1</v>
      </c>
      <c r="C88" s="63" t="b">
        <f t="shared" si="94"/>
        <v>1</v>
      </c>
      <c r="D88" s="63" t="b">
        <f t="shared" si="94"/>
        <v>1</v>
      </c>
      <c r="E88" s="63" t="b">
        <f t="shared" si="94"/>
        <v>1</v>
      </c>
      <c r="F88" s="64" t="b">
        <f t="shared" si="94"/>
        <v>1</v>
      </c>
      <c r="G88" s="62" t="b">
        <f t="shared" si="94"/>
        <v>1</v>
      </c>
      <c r="H88" s="63" t="b">
        <f t="shared" si="94"/>
        <v>1</v>
      </c>
      <c r="I88" s="63" t="b">
        <f t="shared" si="94"/>
        <v>1</v>
      </c>
      <c r="J88" s="63" t="b">
        <f t="shared" si="94"/>
        <v>1</v>
      </c>
      <c r="K88" s="64" t="b">
        <f t="shared" si="94"/>
        <v>1</v>
      </c>
      <c r="L88" s="62" t="b">
        <f t="shared" si="94"/>
        <v>1</v>
      </c>
      <c r="M88" s="63" t="b">
        <f t="shared" si="94"/>
        <v>1</v>
      </c>
      <c r="N88" s="63" t="b">
        <f t="shared" si="94"/>
        <v>1</v>
      </c>
      <c r="O88" s="63" t="b">
        <f t="shared" si="94"/>
        <v>1</v>
      </c>
      <c r="P88" s="64" t="b">
        <f t="shared" si="94"/>
        <v>1</v>
      </c>
      <c r="Q88" s="62" t="b">
        <f t="shared" si="94"/>
        <v>1</v>
      </c>
      <c r="R88" s="63" t="b">
        <f t="shared" si="94"/>
        <v>1</v>
      </c>
      <c r="S88" s="63" t="b">
        <f t="shared" si="94"/>
        <v>1</v>
      </c>
      <c r="T88" s="63" t="b">
        <f t="shared" si="94"/>
        <v>1</v>
      </c>
      <c r="U88" s="64" t="b">
        <f t="shared" si="94"/>
        <v>1</v>
      </c>
    </row>
    <row r="89" spans="2:21" x14ac:dyDescent="0.25">
      <c r="B89" s="62" t="b">
        <f t="shared" ref="B89:U89" si="95">(B48+B32+B40)=1</f>
        <v>1</v>
      </c>
      <c r="C89" s="63" t="b">
        <f t="shared" si="95"/>
        <v>1</v>
      </c>
      <c r="D89" s="63" t="b">
        <f t="shared" si="95"/>
        <v>1</v>
      </c>
      <c r="E89" s="63" t="b">
        <f t="shared" si="95"/>
        <v>1</v>
      </c>
      <c r="F89" s="64" t="b">
        <f t="shared" si="95"/>
        <v>1</v>
      </c>
      <c r="G89" s="62" t="b">
        <f t="shared" si="95"/>
        <v>1</v>
      </c>
      <c r="H89" s="63" t="b">
        <f t="shared" si="95"/>
        <v>1</v>
      </c>
      <c r="I89" s="63" t="b">
        <f t="shared" si="95"/>
        <v>1</v>
      </c>
      <c r="J89" s="63" t="b">
        <f t="shared" si="95"/>
        <v>1</v>
      </c>
      <c r="K89" s="64" t="b">
        <f t="shared" si="95"/>
        <v>1</v>
      </c>
      <c r="L89" s="62" t="b">
        <f t="shared" si="95"/>
        <v>1</v>
      </c>
      <c r="M89" s="63" t="b">
        <f t="shared" si="95"/>
        <v>1</v>
      </c>
      <c r="N89" s="63" t="b">
        <f t="shared" si="95"/>
        <v>1</v>
      </c>
      <c r="O89" s="63" t="b">
        <f t="shared" si="95"/>
        <v>1</v>
      </c>
      <c r="P89" s="64" t="b">
        <f t="shared" si="95"/>
        <v>1</v>
      </c>
      <c r="Q89" s="62" t="b">
        <f t="shared" si="95"/>
        <v>1</v>
      </c>
      <c r="R89" s="63" t="b">
        <f t="shared" si="95"/>
        <v>1</v>
      </c>
      <c r="S89" s="63" t="b">
        <f t="shared" si="95"/>
        <v>1</v>
      </c>
      <c r="T89" s="63" t="b">
        <f t="shared" si="95"/>
        <v>1</v>
      </c>
      <c r="U89" s="64" t="b">
        <f t="shared" si="95"/>
        <v>1</v>
      </c>
    </row>
    <row r="90" spans="2:21" x14ac:dyDescent="0.25">
      <c r="B90" s="62" t="b">
        <f t="shared" ref="B90:U90" si="96">(B49+B33+B41)=1</f>
        <v>1</v>
      </c>
      <c r="C90" s="63" t="b">
        <f t="shared" si="96"/>
        <v>1</v>
      </c>
      <c r="D90" s="63" t="b">
        <f t="shared" si="96"/>
        <v>1</v>
      </c>
      <c r="E90" s="63" t="b">
        <f t="shared" si="96"/>
        <v>1</v>
      </c>
      <c r="F90" s="64" t="b">
        <f t="shared" si="96"/>
        <v>1</v>
      </c>
      <c r="G90" s="62" t="b">
        <f t="shared" si="96"/>
        <v>1</v>
      </c>
      <c r="H90" s="63" t="b">
        <f t="shared" si="96"/>
        <v>1</v>
      </c>
      <c r="I90" s="63" t="b">
        <f t="shared" si="96"/>
        <v>1</v>
      </c>
      <c r="J90" s="63" t="b">
        <f t="shared" si="96"/>
        <v>1</v>
      </c>
      <c r="K90" s="64" t="b">
        <f t="shared" si="96"/>
        <v>1</v>
      </c>
      <c r="L90" s="62" t="b">
        <f t="shared" si="96"/>
        <v>1</v>
      </c>
      <c r="M90" s="63" t="b">
        <f t="shared" si="96"/>
        <v>1</v>
      </c>
      <c r="N90" s="63" t="b">
        <f t="shared" si="96"/>
        <v>1</v>
      </c>
      <c r="O90" s="63" t="b">
        <f t="shared" si="96"/>
        <v>1</v>
      </c>
      <c r="P90" s="64" t="b">
        <f t="shared" si="96"/>
        <v>1</v>
      </c>
      <c r="Q90" s="62" t="b">
        <f t="shared" si="96"/>
        <v>1</v>
      </c>
      <c r="R90" s="63" t="b">
        <f t="shared" si="96"/>
        <v>1</v>
      </c>
      <c r="S90" s="63" t="b">
        <f t="shared" si="96"/>
        <v>1</v>
      </c>
      <c r="T90" s="63" t="b">
        <f t="shared" si="96"/>
        <v>1</v>
      </c>
      <c r="U90" s="64" t="b">
        <f t="shared" si="96"/>
        <v>1</v>
      </c>
    </row>
    <row r="91" spans="2:21" ht="15.75" thickBot="1" x14ac:dyDescent="0.3">
      <c r="B91" s="65" t="b">
        <f t="shared" ref="B91:U91" si="97">(B50+B34+B42)=1</f>
        <v>1</v>
      </c>
      <c r="C91" s="66" t="b">
        <f t="shared" si="97"/>
        <v>1</v>
      </c>
      <c r="D91" s="66" t="b">
        <f t="shared" si="97"/>
        <v>1</v>
      </c>
      <c r="E91" s="66" t="b">
        <f t="shared" si="97"/>
        <v>1</v>
      </c>
      <c r="F91" s="67" t="b">
        <f t="shared" si="97"/>
        <v>1</v>
      </c>
      <c r="G91" s="65" t="b">
        <f t="shared" si="97"/>
        <v>1</v>
      </c>
      <c r="H91" s="66" t="b">
        <f t="shared" si="97"/>
        <v>1</v>
      </c>
      <c r="I91" s="66" t="b">
        <f t="shared" si="97"/>
        <v>1</v>
      </c>
      <c r="J91" s="66" t="b">
        <f t="shared" si="97"/>
        <v>1</v>
      </c>
      <c r="K91" s="67" t="b">
        <f t="shared" si="97"/>
        <v>1</v>
      </c>
      <c r="L91" s="65" t="b">
        <f t="shared" si="97"/>
        <v>1</v>
      </c>
      <c r="M91" s="66" t="b">
        <f t="shared" si="97"/>
        <v>1</v>
      </c>
      <c r="N91" s="66" t="b">
        <f t="shared" si="97"/>
        <v>1</v>
      </c>
      <c r="O91" s="66" t="b">
        <f t="shared" si="97"/>
        <v>1</v>
      </c>
      <c r="P91" s="67" t="b">
        <f t="shared" si="97"/>
        <v>1</v>
      </c>
      <c r="Q91" s="65" t="b">
        <f t="shared" si="97"/>
        <v>1</v>
      </c>
      <c r="R91" s="66" t="b">
        <f t="shared" si="97"/>
        <v>1</v>
      </c>
      <c r="S91" s="66" t="b">
        <f t="shared" si="97"/>
        <v>1</v>
      </c>
      <c r="T91" s="66" t="b">
        <f t="shared" si="97"/>
        <v>1</v>
      </c>
      <c r="U91" s="67" t="b">
        <f t="shared" si="97"/>
        <v>1</v>
      </c>
    </row>
  </sheetData>
  <mergeCells count="4">
    <mergeCell ref="B2:F2"/>
    <mergeCell ref="G2:K2"/>
    <mergeCell ref="L2:P2"/>
    <mergeCell ref="Q2:U2"/>
  </mergeCells>
  <conditionalFormatting sqref="B86:U91">
    <cfRule type="expression" dxfId="0" priority="1">
      <formula>B86=TRUE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DataAndSimpleTests</vt:lpstr>
      <vt:lpstr>Combine</vt:lpstr>
      <vt:lpstr>Combine!ValidData1</vt:lpstr>
      <vt:lpstr>DataAndSimpleTests!ValidData1</vt:lpstr>
      <vt:lpstr>Combine!ValidData2</vt:lpstr>
      <vt:lpstr>DataAndSimpleTests!ValidData2</vt:lpstr>
      <vt:lpstr>Combine!ValidData3</vt:lpstr>
      <vt:lpstr>DataAndSimpleTests!ValidData3</vt:lpstr>
      <vt:lpstr>Combine!Weight1</vt:lpstr>
      <vt:lpstr>Combine!Weight2</vt:lpstr>
      <vt:lpstr>Combine!Weight3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Manta, Dragos</dc:creator>
  <cp:lastModifiedBy>Manta, Dragos</cp:lastModifiedBy>
  <dcterms:created xsi:type="dcterms:W3CDTF">2020-11-11T19:43:38Z</dcterms:created>
  <dcterms:modified xsi:type="dcterms:W3CDTF">2020-11-12T19:32:33Z</dcterms:modified>
</cp:coreProperties>
</file>