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Barski\Java\"/>
    </mc:Choice>
  </mc:AlternateContent>
  <bookViews>
    <workbookView xWindow="0" yWindow="0" windowWidth="10980" windowHeight="768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5" i="1" l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V20" i="1" l="1" a="1"/>
  <c r="V2" i="1" a="1"/>
  <c r="P34" i="1" l="1"/>
  <c r="P33" i="1" l="1"/>
  <c r="P32" i="1"/>
  <c r="P31" i="1"/>
  <c r="P30" i="1"/>
  <c r="P29" i="1"/>
  <c r="P28" i="1" l="1"/>
  <c r="P27" i="1"/>
  <c r="P26" i="1"/>
  <c r="P25" i="1"/>
  <c r="P24" i="1"/>
  <c r="P23" i="1"/>
  <c r="P22" i="1"/>
  <c r="P21" i="1"/>
  <c r="P20" i="1"/>
  <c r="P35" i="1" l="1"/>
  <c r="Q25" i="1" s="1"/>
  <c r="P11" i="1"/>
  <c r="P10" i="1"/>
  <c r="P9" i="1"/>
  <c r="P8" i="1"/>
  <c r="P6" i="1"/>
  <c r="P5" i="1"/>
  <c r="P2" i="1"/>
  <c r="P13" i="1"/>
  <c r="P3" i="1"/>
  <c r="P15" i="1"/>
  <c r="P7" i="1"/>
  <c r="P14" i="1"/>
  <c r="P4" i="1"/>
  <c r="Q31" i="1" l="1"/>
  <c r="Q28" i="1"/>
  <c r="Q33" i="1"/>
  <c r="Q26" i="1"/>
  <c r="Q27" i="1"/>
  <c r="Q21" i="1"/>
  <c r="Q30" i="1"/>
  <c r="Q32" i="1"/>
  <c r="Q23" i="1"/>
  <c r="Q20" i="1"/>
  <c r="Q29" i="1"/>
  <c r="Q34" i="1"/>
  <c r="Q22" i="1"/>
  <c r="Q24" i="1"/>
  <c r="P12" i="1"/>
  <c r="P16" i="1" s="1"/>
  <c r="Y7" i="1"/>
  <c r="Y6" i="1"/>
  <c r="Y5" i="1"/>
  <c r="Y4" i="1"/>
  <c r="Y3" i="1"/>
  <c r="Q15" i="1" l="1"/>
  <c r="Q11" i="1"/>
  <c r="U11" i="1" s="1"/>
  <c r="V11" i="1" s="1"/>
  <c r="Q7" i="1"/>
  <c r="Q3" i="1"/>
  <c r="Q10" i="1"/>
  <c r="U10" i="1" s="1"/>
  <c r="V10" i="1" s="1"/>
  <c r="Q9" i="1"/>
  <c r="U9" i="1" s="1"/>
  <c r="V9" i="1" s="1"/>
  <c r="Q12" i="1"/>
  <c r="Q4" i="1"/>
  <c r="Q14" i="1"/>
  <c r="U14" i="1" s="1"/>
  <c r="Q6" i="1"/>
  <c r="Q5" i="1"/>
  <c r="Q13" i="1"/>
  <c r="Q8" i="1"/>
  <c r="U8" i="1" s="1"/>
  <c r="V8" i="1" s="1"/>
  <c r="Q2" i="1"/>
  <c r="U34" i="1"/>
  <c r="V34" i="1" s="1"/>
  <c r="U30" i="1"/>
  <c r="U29" i="1"/>
  <c r="U31" i="1"/>
  <c r="V31" i="1" s="1"/>
  <c r="U33" i="1"/>
  <c r="V33" i="1" s="1"/>
  <c r="U32" i="1"/>
  <c r="V32" i="1" s="1"/>
  <c r="U27" i="1"/>
  <c r="U20" i="1"/>
  <c r="V20" i="1" s="1"/>
  <c r="U21" i="1"/>
  <c r="U23" i="1"/>
  <c r="U22" i="1"/>
  <c r="U25" i="1"/>
  <c r="U24" i="1"/>
  <c r="U28" i="1"/>
  <c r="U26" i="1"/>
  <c r="X14" i="1" l="1"/>
  <c r="V14" i="1"/>
  <c r="X34" i="1"/>
  <c r="W34" i="1"/>
  <c r="X25" i="1"/>
  <c r="V25" i="1"/>
  <c r="X26" i="1"/>
  <c r="V26" i="1"/>
  <c r="X22" i="1"/>
  <c r="V22" i="1"/>
  <c r="X27" i="1"/>
  <c r="V27" i="1"/>
  <c r="X29" i="1"/>
  <c r="V29" i="1"/>
  <c r="X28" i="1"/>
  <c r="V28" i="1"/>
  <c r="X23" i="1"/>
  <c r="V23" i="1"/>
  <c r="X30" i="1"/>
  <c r="V30" i="1"/>
  <c r="X24" i="1"/>
  <c r="V24" i="1"/>
  <c r="X21" i="1"/>
  <c r="V21" i="1"/>
  <c r="W31" i="1"/>
  <c r="X31" i="1"/>
  <c r="W33" i="1"/>
  <c r="X33" i="1"/>
  <c r="W32" i="1"/>
  <c r="X32" i="1"/>
  <c r="W29" i="1"/>
  <c r="W30" i="1"/>
  <c r="W24" i="1"/>
  <c r="W23" i="1"/>
  <c r="X20" i="1"/>
  <c r="W20" i="1"/>
  <c r="W25" i="1"/>
  <c r="W26" i="1"/>
  <c r="W28" i="1"/>
  <c r="W22" i="1"/>
  <c r="W21" i="1"/>
  <c r="W27" i="1"/>
  <c r="X8" i="1"/>
  <c r="W8" i="1"/>
  <c r="X11" i="1"/>
  <c r="W11" i="1"/>
  <c r="X9" i="1"/>
  <c r="W9" i="1"/>
  <c r="W10" i="1"/>
  <c r="X10" i="1"/>
  <c r="W14" i="1"/>
  <c r="U15" i="1"/>
  <c r="U12" i="1"/>
  <c r="V12" i="1" s="1"/>
  <c r="U5" i="1"/>
  <c r="U7" i="1"/>
  <c r="U2" i="1"/>
  <c r="U4" i="1"/>
  <c r="U3" i="1"/>
  <c r="U6" i="1"/>
  <c r="U13" i="1"/>
  <c r="X4" i="1" l="1"/>
  <c r="V4" i="1"/>
  <c r="X2" i="1"/>
  <c r="V2" i="1"/>
  <c r="X6" i="1"/>
  <c r="V6" i="1"/>
  <c r="X7" i="1"/>
  <c r="V7" i="1"/>
  <c r="X13" i="1"/>
  <c r="V13" i="1"/>
  <c r="X15" i="1"/>
  <c r="V15" i="1"/>
  <c r="X3" i="1"/>
  <c r="V3" i="1"/>
  <c r="X5" i="1"/>
  <c r="V5" i="1"/>
  <c r="W6" i="1"/>
  <c r="W5" i="1"/>
  <c r="W2" i="1"/>
  <c r="W13" i="1"/>
  <c r="W3" i="1"/>
  <c r="W15" i="1"/>
  <c r="W7" i="1"/>
  <c r="W4" i="1"/>
  <c r="W12" i="1"/>
  <c r="X12" i="1"/>
</calcChain>
</file>

<file path=xl/sharedStrings.xml><?xml version="1.0" encoding="utf-8"?>
<sst xmlns="http://schemas.openxmlformats.org/spreadsheetml/2006/main" count="124" uniqueCount="56">
  <si>
    <t>Album</t>
  </si>
  <si>
    <t>Osoba</t>
  </si>
  <si>
    <t>Grupa</t>
  </si>
  <si>
    <t>ID06TC1</t>
  </si>
  <si>
    <t>A</t>
  </si>
  <si>
    <t>Liter</t>
  </si>
  <si>
    <t>Suma</t>
  </si>
  <si>
    <t>Aktywność</t>
  </si>
  <si>
    <t>Kolokwium</t>
  </si>
  <si>
    <t>Obecność</t>
  </si>
  <si>
    <t>--</t>
  </si>
  <si>
    <t>Projekt</t>
  </si>
  <si>
    <t>Max</t>
  </si>
  <si>
    <t>Mostowski Arkadiusz</t>
  </si>
  <si>
    <t>Płaszczyński Damian</t>
  </si>
  <si>
    <t>Bunii Anastasiia</t>
  </si>
  <si>
    <t>Bednarek Kamila</t>
  </si>
  <si>
    <t>Ciurzak Magdalena</t>
  </si>
  <si>
    <t>Deluga Szymon</t>
  </si>
  <si>
    <t>Frączek Aleksandra</t>
  </si>
  <si>
    <t>Glushko Pavlo</t>
  </si>
  <si>
    <t>Kovalchuk Mykhailo</t>
  </si>
  <si>
    <t>Lykhnenko Kateryna</t>
  </si>
  <si>
    <t>Talarek Bartłomiej</t>
  </si>
  <si>
    <t>ID06IO1</t>
  </si>
  <si>
    <t>Basovska Ilona</t>
  </si>
  <si>
    <t>Borzęcki Aleksander</t>
  </si>
  <si>
    <t>Gałązka Mikołaj</t>
  </si>
  <si>
    <t>Harbuz Uladzislau</t>
  </si>
  <si>
    <t>Kozoń Krzysztof</t>
  </si>
  <si>
    <t>Napolskykh Ivan</t>
  </si>
  <si>
    <t>Rzeczkowski Mateusz</t>
  </si>
  <si>
    <t>Yakymyshyn Maksym</t>
  </si>
  <si>
    <t>B</t>
  </si>
  <si>
    <t>Kostecki Rafał</t>
  </si>
  <si>
    <t>Nitkiewicz Tomasz</t>
  </si>
  <si>
    <t>ID04P02</t>
  </si>
  <si>
    <t>Kowalewski Daniel</t>
  </si>
  <si>
    <t>Masol Vitalii</t>
  </si>
  <si>
    <t>ID04P03</t>
  </si>
  <si>
    <t>Zhezhel Andrii</t>
  </si>
  <si>
    <t>ID04P01</t>
  </si>
  <si>
    <t>Animals</t>
  </si>
  <si>
    <t>Dmytryk Adrian</t>
  </si>
  <si>
    <t>Glegoła Mateusz</t>
  </si>
  <si>
    <t>Kharkhun Ihor</t>
  </si>
  <si>
    <t>ID06BS1</t>
  </si>
  <si>
    <t>Panchenko Mariia</t>
  </si>
  <si>
    <t>Żebrowski Krzysztof</t>
  </si>
  <si>
    <t>Animal</t>
  </si>
  <si>
    <t>Builder</t>
  </si>
  <si>
    <t>Calculator</t>
  </si>
  <si>
    <t>HarmonicThread</t>
  </si>
  <si>
    <t>Fraktale</t>
  </si>
  <si>
    <t>Animacja</t>
  </si>
  <si>
    <t>Skala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</si>
</sst>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8"/>
      <color theme="9"/>
      <name val="Calibri"/>
      <family val="2"/>
      <charset val="238"/>
      <scheme val="minor"/>
    </font>
    <font>
      <b/>
      <sz val="11"/>
      <color theme="8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textRotation="90"/>
    </xf>
    <xf numFmtId="9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quotePrefix="1" applyFont="1"/>
    <xf numFmtId="9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2" borderId="1" xfId="1"/>
  </cellXfs>
  <cellStyles count="2">
    <cellStyle name="Dane wejściowe" xfId="1" builtinId="20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topLeftCell="A10" workbookViewId="0">
      <selection activeCell="B16" sqref="B16"/>
    </sheetView>
  </sheetViews>
  <sheetFormatPr defaultRowHeight="15" x14ac:dyDescent="0.25"/>
  <cols>
    <col min="1" max="1" width="6.7109375" customWidth="1"/>
    <col min="2" max="2" width="20.85546875" customWidth="1"/>
    <col min="3" max="3" width="5.140625" customWidth="1"/>
    <col min="5" max="8" width="3.28515625" customWidth="1"/>
    <col min="9" max="14" width="3.42578125" customWidth="1"/>
    <col min="16" max="22" width="3.7109375" customWidth="1"/>
    <col min="23" max="23" width="4" style="3" bestFit="1" customWidth="1"/>
    <col min="24" max="24" width="29.140625" customWidth="1"/>
  </cols>
  <sheetData>
    <row r="1" spans="1:27" ht="82.5" x14ac:dyDescent="0.25">
      <c r="A1" t="s">
        <v>0</v>
      </c>
      <c r="B1" t="s">
        <v>1</v>
      </c>
      <c r="C1" t="s">
        <v>5</v>
      </c>
      <c r="D1" t="s">
        <v>2</v>
      </c>
      <c r="E1" s="1" t="s">
        <v>42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8</v>
      </c>
      <c r="L1" s="1"/>
      <c r="M1" s="1"/>
      <c r="N1" s="1"/>
      <c r="P1" s="1" t="s">
        <v>6</v>
      </c>
      <c r="Q1" s="1" t="s">
        <v>7</v>
      </c>
      <c r="R1" s="1" t="s">
        <v>8</v>
      </c>
      <c r="S1" s="1" t="s">
        <v>11</v>
      </c>
      <c r="T1" s="1" t="s">
        <v>9</v>
      </c>
      <c r="U1" s="1" t="s">
        <v>12</v>
      </c>
      <c r="V1" s="1" t="s">
        <v>55</v>
      </c>
    </row>
    <row r="2" spans="1:27" x14ac:dyDescent="0.25">
      <c r="A2">
        <v>15882</v>
      </c>
      <c r="B2" t="s">
        <v>16</v>
      </c>
      <c r="C2" t="s">
        <v>4</v>
      </c>
      <c r="D2" t="s">
        <v>3</v>
      </c>
      <c r="H2">
        <v>0</v>
      </c>
      <c r="P2">
        <f t="shared" ref="P2:P15" si="0">SUM(E2:N2)</f>
        <v>0</v>
      </c>
      <c r="Q2">
        <f>MIN(80,ROUNDUP(80*P2/$P$16,0))</f>
        <v>0</v>
      </c>
      <c r="T2">
        <f t="shared" ref="T2:T15" si="1">COUNTA(E2:N2)</f>
        <v>1</v>
      </c>
      <c r="U2">
        <f t="shared" ref="U2:U15" si="2">MAX(P2:S2,2*T2)</f>
        <v>2</v>
      </c>
      <c r="V2" s="11">
        <f t="array" ref="V2:V15">ROUND(U2:U15*60/100,0)</f>
        <v>1</v>
      </c>
      <c r="W2" s="3" t="str">
        <f t="shared" ref="W2:W15" si="3">VLOOKUP(U2,$Y$2:$AA$7,3,TRUE)</f>
        <v>--</v>
      </c>
      <c r="X2" s="7" t="str">
        <f t="shared" ref="X2:X15" si="4">REPT("█",U2/5)</f>
        <v/>
      </c>
      <c r="Y2" s="4">
        <v>0</v>
      </c>
      <c r="Z2" s="4"/>
      <c r="AA2" s="5" t="s">
        <v>10</v>
      </c>
    </row>
    <row r="3" spans="1:27" x14ac:dyDescent="0.25">
      <c r="A3">
        <v>15891</v>
      </c>
      <c r="B3" t="s">
        <v>15</v>
      </c>
      <c r="C3" t="s">
        <v>4</v>
      </c>
      <c r="D3" t="s">
        <v>3</v>
      </c>
      <c r="F3">
        <v>0</v>
      </c>
      <c r="G3">
        <v>0</v>
      </c>
      <c r="H3">
        <v>0</v>
      </c>
      <c r="J3">
        <v>0</v>
      </c>
      <c r="P3">
        <f t="shared" si="0"/>
        <v>0</v>
      </c>
      <c r="Q3">
        <f t="shared" ref="Q3:Q15" si="5">MIN(80,ROUNDUP(80*P3/$P$16,0))</f>
        <v>0</v>
      </c>
      <c r="T3">
        <f t="shared" si="1"/>
        <v>4</v>
      </c>
      <c r="U3">
        <f t="shared" si="2"/>
        <v>8</v>
      </c>
      <c r="V3" s="11">
        <v>5</v>
      </c>
      <c r="W3" s="3" t="str">
        <f t="shared" si="3"/>
        <v>--</v>
      </c>
      <c r="X3" s="7" t="str">
        <f t="shared" si="4"/>
        <v>█</v>
      </c>
      <c r="Y3" s="4">
        <f t="shared" ref="Y3:Y5" si="6">100*Z3</f>
        <v>50</v>
      </c>
      <c r="Z3" s="6">
        <v>0.5</v>
      </c>
      <c r="AA3" s="4">
        <v>3</v>
      </c>
    </row>
    <row r="4" spans="1:27" x14ac:dyDescent="0.25">
      <c r="A4">
        <v>15705</v>
      </c>
      <c r="B4" t="s">
        <v>17</v>
      </c>
      <c r="C4" t="s">
        <v>4</v>
      </c>
      <c r="D4" t="s">
        <v>3</v>
      </c>
      <c r="E4">
        <v>1</v>
      </c>
      <c r="G4">
        <v>0</v>
      </c>
      <c r="H4">
        <v>0</v>
      </c>
      <c r="K4">
        <v>0</v>
      </c>
      <c r="P4">
        <f t="shared" si="0"/>
        <v>1</v>
      </c>
      <c r="Q4">
        <f t="shared" si="5"/>
        <v>17</v>
      </c>
      <c r="T4">
        <f t="shared" si="1"/>
        <v>4</v>
      </c>
      <c r="U4">
        <f t="shared" si="2"/>
        <v>17</v>
      </c>
      <c r="V4" s="11">
        <v>10</v>
      </c>
      <c r="W4" s="3" t="str">
        <f t="shared" si="3"/>
        <v>--</v>
      </c>
      <c r="X4" s="7" t="str">
        <f t="shared" si="4"/>
        <v>███</v>
      </c>
      <c r="Y4" s="4">
        <f t="shared" si="6"/>
        <v>60</v>
      </c>
      <c r="Z4" s="6">
        <v>0.6</v>
      </c>
      <c r="AA4" s="4">
        <v>3.5</v>
      </c>
    </row>
    <row r="5" spans="1:27" x14ac:dyDescent="0.25">
      <c r="A5">
        <v>15767</v>
      </c>
      <c r="B5" t="s">
        <v>18</v>
      </c>
      <c r="C5" t="s">
        <v>4</v>
      </c>
      <c r="D5" t="s">
        <v>3</v>
      </c>
      <c r="E5">
        <v>0</v>
      </c>
      <c r="G5">
        <v>0</v>
      </c>
      <c r="H5">
        <v>0</v>
      </c>
      <c r="P5">
        <f t="shared" si="0"/>
        <v>0</v>
      </c>
      <c r="Q5">
        <f t="shared" si="5"/>
        <v>0</v>
      </c>
      <c r="T5">
        <f t="shared" si="1"/>
        <v>3</v>
      </c>
      <c r="U5">
        <f t="shared" si="2"/>
        <v>6</v>
      </c>
      <c r="V5" s="11">
        <v>4</v>
      </c>
      <c r="W5" s="3" t="str">
        <f t="shared" si="3"/>
        <v>--</v>
      </c>
      <c r="X5" s="7" t="str">
        <f t="shared" si="4"/>
        <v>█</v>
      </c>
      <c r="Y5" s="4">
        <f t="shared" si="6"/>
        <v>70</v>
      </c>
      <c r="Z5" s="6">
        <v>0.7</v>
      </c>
      <c r="AA5" s="4">
        <v>4</v>
      </c>
    </row>
    <row r="6" spans="1:27" x14ac:dyDescent="0.25">
      <c r="A6">
        <v>15730</v>
      </c>
      <c r="B6" t="s">
        <v>19</v>
      </c>
      <c r="C6" t="s">
        <v>4</v>
      </c>
      <c r="D6" t="s">
        <v>3</v>
      </c>
      <c r="E6">
        <v>1</v>
      </c>
      <c r="F6">
        <v>0</v>
      </c>
      <c r="G6">
        <v>0</v>
      </c>
      <c r="H6">
        <v>0</v>
      </c>
      <c r="I6">
        <v>0</v>
      </c>
      <c r="P6">
        <f t="shared" si="0"/>
        <v>1</v>
      </c>
      <c r="Q6">
        <f t="shared" si="5"/>
        <v>17</v>
      </c>
      <c r="T6">
        <f t="shared" si="1"/>
        <v>5</v>
      </c>
      <c r="U6">
        <f t="shared" si="2"/>
        <v>17</v>
      </c>
      <c r="V6" s="11">
        <v>10</v>
      </c>
      <c r="W6" s="3" t="str">
        <f t="shared" si="3"/>
        <v>--</v>
      </c>
      <c r="X6" s="7" t="str">
        <f t="shared" si="4"/>
        <v>███</v>
      </c>
      <c r="Y6" s="4">
        <f>100*Z6</f>
        <v>80</v>
      </c>
      <c r="Z6" s="6">
        <v>0.8</v>
      </c>
      <c r="AA6" s="4">
        <v>4.5</v>
      </c>
    </row>
    <row r="7" spans="1:27" x14ac:dyDescent="0.25">
      <c r="A7">
        <v>16398</v>
      </c>
      <c r="B7" t="s">
        <v>20</v>
      </c>
      <c r="C7" t="s">
        <v>4</v>
      </c>
      <c r="D7" t="s">
        <v>36</v>
      </c>
      <c r="E7">
        <v>3</v>
      </c>
      <c r="F7">
        <v>3</v>
      </c>
      <c r="G7">
        <v>0</v>
      </c>
      <c r="H7">
        <v>0</v>
      </c>
      <c r="P7">
        <f t="shared" si="0"/>
        <v>6</v>
      </c>
      <c r="Q7">
        <f t="shared" si="5"/>
        <v>80</v>
      </c>
      <c r="T7">
        <f t="shared" si="1"/>
        <v>4</v>
      </c>
      <c r="U7">
        <f t="shared" si="2"/>
        <v>80</v>
      </c>
      <c r="V7" s="11">
        <v>48</v>
      </c>
      <c r="W7" s="3">
        <f t="shared" si="3"/>
        <v>4.5</v>
      </c>
      <c r="X7" s="7" t="str">
        <f t="shared" si="4"/>
        <v>████████████████</v>
      </c>
      <c r="Y7" s="4">
        <f t="shared" ref="Y7" si="7">100*Z7</f>
        <v>95</v>
      </c>
      <c r="Z7" s="6">
        <v>0.95</v>
      </c>
      <c r="AA7" s="4">
        <v>5</v>
      </c>
    </row>
    <row r="8" spans="1:27" x14ac:dyDescent="0.25">
      <c r="A8">
        <v>15867</v>
      </c>
      <c r="B8" t="s">
        <v>21</v>
      </c>
      <c r="C8" t="s">
        <v>4</v>
      </c>
      <c r="D8" t="s">
        <v>3</v>
      </c>
      <c r="F8">
        <v>0</v>
      </c>
      <c r="G8">
        <v>0</v>
      </c>
      <c r="H8">
        <v>0</v>
      </c>
      <c r="P8">
        <f t="shared" si="0"/>
        <v>0</v>
      </c>
      <c r="Q8">
        <f t="shared" si="5"/>
        <v>0</v>
      </c>
      <c r="T8">
        <f t="shared" si="1"/>
        <v>3</v>
      </c>
      <c r="U8">
        <f t="shared" si="2"/>
        <v>6</v>
      </c>
      <c r="V8" s="11">
        <v>4</v>
      </c>
      <c r="W8" s="3" t="str">
        <f t="shared" si="3"/>
        <v>--</v>
      </c>
      <c r="X8" s="7" t="str">
        <f t="shared" si="4"/>
        <v>█</v>
      </c>
    </row>
    <row r="9" spans="1:27" x14ac:dyDescent="0.25">
      <c r="A9">
        <v>15485</v>
      </c>
      <c r="B9" t="s">
        <v>37</v>
      </c>
      <c r="C9" t="s">
        <v>4</v>
      </c>
      <c r="D9" t="s">
        <v>36</v>
      </c>
      <c r="E9">
        <v>2</v>
      </c>
      <c r="J9">
        <v>0</v>
      </c>
      <c r="P9">
        <f t="shared" si="0"/>
        <v>2</v>
      </c>
      <c r="Q9">
        <f t="shared" si="5"/>
        <v>33</v>
      </c>
      <c r="S9">
        <v>100</v>
      </c>
      <c r="T9">
        <f t="shared" si="1"/>
        <v>2</v>
      </c>
      <c r="U9">
        <f t="shared" si="2"/>
        <v>100</v>
      </c>
      <c r="V9" s="11">
        <v>60</v>
      </c>
      <c r="W9" s="3">
        <f t="shared" si="3"/>
        <v>5</v>
      </c>
      <c r="X9" s="7" t="str">
        <f t="shared" si="4"/>
        <v>████████████████████</v>
      </c>
    </row>
    <row r="10" spans="1:27" x14ac:dyDescent="0.25">
      <c r="A10">
        <v>15780</v>
      </c>
      <c r="B10" t="s">
        <v>22</v>
      </c>
      <c r="C10" t="s">
        <v>4</v>
      </c>
      <c r="D10" t="s">
        <v>3</v>
      </c>
      <c r="F10">
        <v>0</v>
      </c>
      <c r="G10">
        <v>0</v>
      </c>
      <c r="H10">
        <v>0</v>
      </c>
      <c r="J10">
        <v>0</v>
      </c>
      <c r="P10">
        <f t="shared" si="0"/>
        <v>0</v>
      </c>
      <c r="Q10">
        <f t="shared" si="5"/>
        <v>0</v>
      </c>
      <c r="T10">
        <f t="shared" si="1"/>
        <v>4</v>
      </c>
      <c r="U10">
        <f t="shared" si="2"/>
        <v>8</v>
      </c>
      <c r="V10" s="11">
        <v>5</v>
      </c>
      <c r="W10" s="3" t="str">
        <f t="shared" si="3"/>
        <v>--</v>
      </c>
      <c r="X10" s="7" t="str">
        <f t="shared" si="4"/>
        <v>█</v>
      </c>
    </row>
    <row r="11" spans="1:27" x14ac:dyDescent="0.25">
      <c r="A11">
        <v>15484</v>
      </c>
      <c r="B11" t="s">
        <v>38</v>
      </c>
      <c r="C11" t="s">
        <v>4</v>
      </c>
      <c r="D11" t="s">
        <v>39</v>
      </c>
      <c r="P11">
        <f t="shared" si="0"/>
        <v>0</v>
      </c>
      <c r="Q11">
        <f t="shared" si="5"/>
        <v>0</v>
      </c>
      <c r="T11">
        <f t="shared" si="1"/>
        <v>0</v>
      </c>
      <c r="U11">
        <f t="shared" si="2"/>
        <v>0</v>
      </c>
      <c r="V11" s="11">
        <v>0</v>
      </c>
      <c r="W11" s="3" t="str">
        <f t="shared" si="3"/>
        <v>--</v>
      </c>
      <c r="X11" s="7" t="str">
        <f t="shared" si="4"/>
        <v/>
      </c>
    </row>
    <row r="12" spans="1:27" x14ac:dyDescent="0.25">
      <c r="A12">
        <v>15686</v>
      </c>
      <c r="B12" t="s">
        <v>13</v>
      </c>
      <c r="C12" t="s">
        <v>4</v>
      </c>
      <c r="D12" t="s">
        <v>3</v>
      </c>
      <c r="E12">
        <v>2</v>
      </c>
      <c r="F12">
        <v>2</v>
      </c>
      <c r="G12">
        <v>3</v>
      </c>
      <c r="H12">
        <v>0</v>
      </c>
      <c r="P12">
        <f t="shared" si="0"/>
        <v>7</v>
      </c>
      <c r="Q12">
        <f t="shared" si="5"/>
        <v>80</v>
      </c>
      <c r="T12">
        <f t="shared" si="1"/>
        <v>4</v>
      </c>
      <c r="U12">
        <f t="shared" si="2"/>
        <v>80</v>
      </c>
      <c r="V12" s="11">
        <v>48</v>
      </c>
      <c r="W12" s="3">
        <f t="shared" si="3"/>
        <v>4.5</v>
      </c>
      <c r="X12" s="7" t="str">
        <f t="shared" si="4"/>
        <v>████████████████</v>
      </c>
      <c r="Z12" s="2"/>
    </row>
    <row r="13" spans="1:27" x14ac:dyDescent="0.25">
      <c r="A13">
        <v>15709</v>
      </c>
      <c r="B13" t="s">
        <v>14</v>
      </c>
      <c r="C13" t="s">
        <v>4</v>
      </c>
      <c r="D13" t="s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P13">
        <f t="shared" si="0"/>
        <v>0</v>
      </c>
      <c r="Q13">
        <f t="shared" si="5"/>
        <v>0</v>
      </c>
      <c r="T13">
        <f t="shared" si="1"/>
        <v>6</v>
      </c>
      <c r="U13">
        <f t="shared" si="2"/>
        <v>12</v>
      </c>
      <c r="V13" s="11">
        <v>7</v>
      </c>
      <c r="W13" s="3" t="str">
        <f t="shared" si="3"/>
        <v>--</v>
      </c>
      <c r="X13" s="7" t="str">
        <f t="shared" si="4"/>
        <v>██</v>
      </c>
      <c r="Z13" s="2"/>
    </row>
    <row r="14" spans="1:27" x14ac:dyDescent="0.25">
      <c r="A14">
        <v>15614</v>
      </c>
      <c r="B14" t="s">
        <v>23</v>
      </c>
      <c r="C14" t="s">
        <v>4</v>
      </c>
      <c r="D14" t="s">
        <v>3</v>
      </c>
      <c r="E14">
        <v>0</v>
      </c>
      <c r="F14">
        <v>0</v>
      </c>
      <c r="H14">
        <v>0</v>
      </c>
      <c r="P14">
        <f t="shared" si="0"/>
        <v>0</v>
      </c>
      <c r="Q14">
        <f t="shared" si="5"/>
        <v>0</v>
      </c>
      <c r="T14">
        <f t="shared" si="1"/>
        <v>3</v>
      </c>
      <c r="U14">
        <f t="shared" si="2"/>
        <v>6</v>
      </c>
      <c r="V14" s="11">
        <v>4</v>
      </c>
      <c r="W14" s="3" t="str">
        <f t="shared" si="3"/>
        <v>--</v>
      </c>
      <c r="X14" s="7" t="str">
        <f t="shared" si="4"/>
        <v>█</v>
      </c>
      <c r="Z14" s="2"/>
    </row>
    <row r="15" spans="1:27" x14ac:dyDescent="0.25">
      <c r="A15">
        <v>16356</v>
      </c>
      <c r="B15" t="s">
        <v>40</v>
      </c>
      <c r="C15" t="s">
        <v>4</v>
      </c>
      <c r="D15" t="s">
        <v>41</v>
      </c>
      <c r="P15">
        <f t="shared" si="0"/>
        <v>0</v>
      </c>
      <c r="Q15">
        <f t="shared" si="5"/>
        <v>0</v>
      </c>
      <c r="T15">
        <f t="shared" si="1"/>
        <v>0</v>
      </c>
      <c r="U15">
        <f t="shared" si="2"/>
        <v>0</v>
      </c>
      <c r="V15" s="11">
        <v>0</v>
      </c>
      <c r="W15" s="3" t="str">
        <f t="shared" si="3"/>
        <v>--</v>
      </c>
      <c r="X15" s="7" t="str">
        <f t="shared" si="4"/>
        <v/>
      </c>
      <c r="Z15" s="2"/>
    </row>
    <row r="16" spans="1:27" x14ac:dyDescent="0.25">
      <c r="P16" s="8">
        <f>MAX(P2:P15)*0.7</f>
        <v>4.8999999999999995</v>
      </c>
      <c r="X16" s="7"/>
      <c r="Z16" s="2"/>
    </row>
    <row r="17" spans="1:24" x14ac:dyDescent="0.25">
      <c r="X17" s="7"/>
    </row>
    <row r="18" spans="1:24" x14ac:dyDescent="0.25">
      <c r="X18" s="7"/>
    </row>
    <row r="19" spans="1:24" ht="82.5" x14ac:dyDescent="0.25">
      <c r="A19" t="s">
        <v>0</v>
      </c>
      <c r="B19" t="s">
        <v>1</v>
      </c>
      <c r="C19" t="s">
        <v>5</v>
      </c>
      <c r="D19" t="s">
        <v>2</v>
      </c>
      <c r="E19" s="1" t="s">
        <v>49</v>
      </c>
      <c r="F19" s="1" t="s">
        <v>50</v>
      </c>
      <c r="G19" s="1" t="s">
        <v>51</v>
      </c>
      <c r="H19" s="1" t="s">
        <v>52</v>
      </c>
      <c r="I19" s="1" t="s">
        <v>53</v>
      </c>
      <c r="J19" s="1" t="s">
        <v>54</v>
      </c>
      <c r="K19" s="1" t="s">
        <v>8</v>
      </c>
      <c r="L19" s="1"/>
      <c r="M19" s="1"/>
      <c r="N19" s="1"/>
      <c r="P19" s="1" t="s">
        <v>6</v>
      </c>
      <c r="Q19" s="1" t="s">
        <v>7</v>
      </c>
      <c r="R19" s="1" t="s">
        <v>8</v>
      </c>
      <c r="S19" s="1" t="s">
        <v>11</v>
      </c>
      <c r="T19" s="1" t="s">
        <v>9</v>
      </c>
      <c r="U19" s="1" t="s">
        <v>12</v>
      </c>
      <c r="V19" s="1" t="s">
        <v>55</v>
      </c>
    </row>
    <row r="20" spans="1:24" x14ac:dyDescent="0.25">
      <c r="A20">
        <v>15642</v>
      </c>
      <c r="B20" t="s">
        <v>25</v>
      </c>
      <c r="C20" t="s">
        <v>33</v>
      </c>
      <c r="D20" t="s">
        <v>24</v>
      </c>
      <c r="E20" s="9">
        <v>1</v>
      </c>
      <c r="F20" s="9">
        <v>1</v>
      </c>
      <c r="G20" s="9">
        <v>0</v>
      </c>
      <c r="H20" s="9"/>
      <c r="I20" s="9"/>
      <c r="J20" s="9"/>
      <c r="K20" s="9">
        <v>0</v>
      </c>
      <c r="L20" s="9"/>
      <c r="M20" s="9"/>
      <c r="N20" s="9"/>
      <c r="O20" s="9"/>
      <c r="P20" s="9">
        <f t="shared" ref="P20:P28" si="8">SUM(E20:N20)</f>
        <v>2</v>
      </c>
      <c r="Q20" s="9">
        <f>MIN(80,ROUNDUP(80*P20/$P$35,0))</f>
        <v>26</v>
      </c>
      <c r="R20" s="9">
        <v>50</v>
      </c>
      <c r="S20" s="9"/>
      <c r="T20">
        <f>COUNTA(E20:N20)</f>
        <v>4</v>
      </c>
      <c r="U20" s="9">
        <f t="shared" ref="U20:U28" si="9">MAX(P20:S20,2*T20)</f>
        <v>50</v>
      </c>
      <c r="V20" s="11">
        <f t="array" ref="V20:V34">ROUND(U20:U34*60/100,0)</f>
        <v>30</v>
      </c>
      <c r="W20" s="10">
        <f t="shared" ref="W20:W33" si="10">VLOOKUP(U20,$Y$2:$AA$7,3,TRUE)</f>
        <v>3</v>
      </c>
      <c r="X20" s="7" t="str">
        <f t="shared" ref="X20:X34" si="11">REPT("█",U20/5)</f>
        <v>██████████</v>
      </c>
    </row>
    <row r="21" spans="1:24" x14ac:dyDescent="0.25">
      <c r="A21">
        <v>15681</v>
      </c>
      <c r="B21" t="s">
        <v>26</v>
      </c>
      <c r="C21" t="s">
        <v>33</v>
      </c>
      <c r="D21" t="s">
        <v>24</v>
      </c>
      <c r="E21" s="9">
        <v>0</v>
      </c>
      <c r="F21" s="9">
        <v>0</v>
      </c>
      <c r="G21" s="9">
        <v>0</v>
      </c>
      <c r="H21" s="9"/>
      <c r="I21" s="9"/>
      <c r="J21" s="9"/>
      <c r="K21" s="9"/>
      <c r="L21" s="9"/>
      <c r="M21" s="9"/>
      <c r="N21" s="9"/>
      <c r="O21" s="9"/>
      <c r="P21" s="9">
        <f t="shared" si="8"/>
        <v>0</v>
      </c>
      <c r="Q21" s="9">
        <f t="shared" ref="Q21:Q34" si="12">MIN(80,ROUNDUP(80*P21/$P$35,0))</f>
        <v>0</v>
      </c>
      <c r="R21" s="9"/>
      <c r="S21" s="9">
        <v>100</v>
      </c>
      <c r="T21">
        <f t="shared" ref="T21:T34" si="13">COUNTA(E21:N21)</f>
        <v>3</v>
      </c>
      <c r="U21" s="9">
        <f t="shared" si="9"/>
        <v>100</v>
      </c>
      <c r="V21" s="11">
        <v>60</v>
      </c>
      <c r="W21" s="10">
        <f t="shared" si="10"/>
        <v>5</v>
      </c>
      <c r="X21" s="7" t="str">
        <f t="shared" si="11"/>
        <v>████████████████████</v>
      </c>
    </row>
    <row r="22" spans="1:24" x14ac:dyDescent="0.25">
      <c r="A22">
        <v>15708</v>
      </c>
      <c r="B22" t="s">
        <v>43</v>
      </c>
      <c r="C22" t="s">
        <v>33</v>
      </c>
      <c r="D22" t="s">
        <v>41</v>
      </c>
      <c r="E22" s="9"/>
      <c r="F22" s="9">
        <v>0</v>
      </c>
      <c r="G22" s="9">
        <v>0</v>
      </c>
      <c r="H22" s="9">
        <v>0</v>
      </c>
      <c r="I22" s="9"/>
      <c r="J22" s="9"/>
      <c r="K22" s="9"/>
      <c r="L22" s="9"/>
      <c r="M22" s="9"/>
      <c r="N22" s="9"/>
      <c r="O22" s="9"/>
      <c r="P22" s="9">
        <f t="shared" si="8"/>
        <v>0</v>
      </c>
      <c r="Q22" s="9">
        <f t="shared" si="12"/>
        <v>0</v>
      </c>
      <c r="R22" s="9"/>
      <c r="S22" s="9"/>
      <c r="T22">
        <f t="shared" si="13"/>
        <v>3</v>
      </c>
      <c r="U22" s="9">
        <f t="shared" si="9"/>
        <v>6</v>
      </c>
      <c r="V22" s="11">
        <v>4</v>
      </c>
      <c r="W22" s="10" t="str">
        <f t="shared" si="10"/>
        <v>--</v>
      </c>
      <c r="X22" s="7" t="str">
        <f t="shared" si="11"/>
        <v>█</v>
      </c>
    </row>
    <row r="23" spans="1:24" x14ac:dyDescent="0.25">
      <c r="A23">
        <v>15250</v>
      </c>
      <c r="B23" t="s">
        <v>27</v>
      </c>
      <c r="C23" t="s">
        <v>33</v>
      </c>
      <c r="D23" t="s">
        <v>24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/>
      <c r="K23" s="9"/>
      <c r="L23" s="9"/>
      <c r="M23" s="9"/>
      <c r="N23" s="9"/>
      <c r="O23" s="9"/>
      <c r="P23" s="9">
        <f t="shared" si="8"/>
        <v>0</v>
      </c>
      <c r="Q23" s="9">
        <f t="shared" si="12"/>
        <v>0</v>
      </c>
      <c r="R23" s="9"/>
      <c r="S23" s="9"/>
      <c r="T23">
        <f t="shared" si="13"/>
        <v>5</v>
      </c>
      <c r="U23" s="9">
        <f t="shared" si="9"/>
        <v>10</v>
      </c>
      <c r="V23" s="11">
        <v>6</v>
      </c>
      <c r="W23" s="10" t="str">
        <f t="shared" si="10"/>
        <v>--</v>
      </c>
      <c r="X23" s="7" t="str">
        <f t="shared" si="11"/>
        <v>██</v>
      </c>
    </row>
    <row r="24" spans="1:24" x14ac:dyDescent="0.25">
      <c r="A24">
        <v>14328</v>
      </c>
      <c r="B24" t="s">
        <v>44</v>
      </c>
      <c r="C24" t="s">
        <v>33</v>
      </c>
      <c r="D24" t="s">
        <v>39</v>
      </c>
      <c r="E24" s="9"/>
      <c r="F24" s="9">
        <v>1</v>
      </c>
      <c r="G24" s="9">
        <v>0</v>
      </c>
      <c r="H24" s="9">
        <v>0</v>
      </c>
      <c r="I24" s="9"/>
      <c r="J24" s="9"/>
      <c r="K24" s="9"/>
      <c r="L24" s="9"/>
      <c r="M24" s="9"/>
      <c r="N24" s="9"/>
      <c r="O24" s="9"/>
      <c r="P24" s="9">
        <f t="shared" si="8"/>
        <v>1</v>
      </c>
      <c r="Q24" s="9">
        <f t="shared" si="12"/>
        <v>13</v>
      </c>
      <c r="R24" s="9"/>
      <c r="S24" s="9"/>
      <c r="T24">
        <f t="shared" si="13"/>
        <v>3</v>
      </c>
      <c r="U24" s="9">
        <f t="shared" si="9"/>
        <v>13</v>
      </c>
      <c r="V24" s="11">
        <v>8</v>
      </c>
      <c r="W24" s="10" t="str">
        <f t="shared" si="10"/>
        <v>--</v>
      </c>
      <c r="X24" s="7" t="str">
        <f t="shared" si="11"/>
        <v>██</v>
      </c>
    </row>
    <row r="25" spans="1:24" x14ac:dyDescent="0.25">
      <c r="A25">
        <v>15915</v>
      </c>
      <c r="B25" t="s">
        <v>28</v>
      </c>
      <c r="C25" t="s">
        <v>33</v>
      </c>
      <c r="D25" t="s">
        <v>24</v>
      </c>
      <c r="E25" s="9">
        <v>3</v>
      </c>
      <c r="F25" s="9">
        <v>3</v>
      </c>
      <c r="G25" s="9">
        <v>0</v>
      </c>
      <c r="H25" s="9">
        <v>3</v>
      </c>
      <c r="I25" s="9"/>
      <c r="J25" s="9"/>
      <c r="K25" s="9"/>
      <c r="L25" s="9"/>
      <c r="M25" s="9"/>
      <c r="N25" s="9"/>
      <c r="O25" s="9"/>
      <c r="P25" s="9">
        <f t="shared" si="8"/>
        <v>9</v>
      </c>
      <c r="Q25" s="9">
        <f t="shared" si="12"/>
        <v>80</v>
      </c>
      <c r="R25" s="9"/>
      <c r="S25" s="9"/>
      <c r="T25">
        <f t="shared" si="13"/>
        <v>4</v>
      </c>
      <c r="U25" s="9">
        <f t="shared" si="9"/>
        <v>80</v>
      </c>
      <c r="V25" s="11">
        <v>48</v>
      </c>
      <c r="W25" s="10">
        <f t="shared" si="10"/>
        <v>4.5</v>
      </c>
      <c r="X25" s="7" t="str">
        <f t="shared" si="11"/>
        <v>████████████████</v>
      </c>
    </row>
    <row r="26" spans="1:24" x14ac:dyDescent="0.25">
      <c r="A26">
        <v>16582</v>
      </c>
      <c r="B26" t="s">
        <v>45</v>
      </c>
      <c r="C26" t="s">
        <v>33</v>
      </c>
      <c r="D26" t="s">
        <v>39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>
        <f t="shared" si="8"/>
        <v>0</v>
      </c>
      <c r="Q26" s="9">
        <f t="shared" si="12"/>
        <v>0</v>
      </c>
      <c r="R26" s="9"/>
      <c r="S26" s="9"/>
      <c r="T26">
        <f t="shared" si="13"/>
        <v>0</v>
      </c>
      <c r="U26" s="9">
        <f t="shared" si="9"/>
        <v>0</v>
      </c>
      <c r="V26" s="11">
        <v>0</v>
      </c>
      <c r="W26" s="10" t="str">
        <f t="shared" si="10"/>
        <v>--</v>
      </c>
      <c r="X26" s="7" t="str">
        <f t="shared" si="11"/>
        <v/>
      </c>
    </row>
    <row r="27" spans="1:24" x14ac:dyDescent="0.25">
      <c r="A27">
        <v>15322</v>
      </c>
      <c r="B27" t="s">
        <v>34</v>
      </c>
      <c r="C27" t="s">
        <v>33</v>
      </c>
      <c r="D27" t="s">
        <v>46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>
        <f t="shared" si="8"/>
        <v>0</v>
      </c>
      <c r="Q27" s="9">
        <f t="shared" si="12"/>
        <v>0</v>
      </c>
      <c r="R27" s="9"/>
      <c r="S27" s="9"/>
      <c r="T27">
        <f t="shared" si="13"/>
        <v>0</v>
      </c>
      <c r="U27" s="9">
        <f t="shared" si="9"/>
        <v>0</v>
      </c>
      <c r="V27" s="11">
        <v>0</v>
      </c>
      <c r="W27" s="10" t="str">
        <f t="shared" si="10"/>
        <v>--</v>
      </c>
      <c r="X27" s="7" t="str">
        <f t="shared" si="11"/>
        <v/>
      </c>
    </row>
    <row r="28" spans="1:24" x14ac:dyDescent="0.25">
      <c r="A28">
        <v>15792</v>
      </c>
      <c r="B28" t="s">
        <v>29</v>
      </c>
      <c r="C28" t="s">
        <v>33</v>
      </c>
      <c r="D28" t="s">
        <v>24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/>
      <c r="K28" s="9"/>
      <c r="L28" s="9"/>
      <c r="M28" s="9"/>
      <c r="N28" s="9"/>
      <c r="O28" s="9"/>
      <c r="P28" s="9">
        <f t="shared" si="8"/>
        <v>0</v>
      </c>
      <c r="Q28" s="9">
        <f t="shared" si="12"/>
        <v>0</v>
      </c>
      <c r="R28" s="9"/>
      <c r="S28" s="9"/>
      <c r="T28">
        <f t="shared" si="13"/>
        <v>5</v>
      </c>
      <c r="U28" s="9">
        <f t="shared" si="9"/>
        <v>10</v>
      </c>
      <c r="V28" s="11">
        <v>6</v>
      </c>
      <c r="W28" s="10" t="str">
        <f t="shared" si="10"/>
        <v>--</v>
      </c>
      <c r="X28" s="7" t="str">
        <f t="shared" si="11"/>
        <v>██</v>
      </c>
    </row>
    <row r="29" spans="1:24" x14ac:dyDescent="0.25">
      <c r="A29">
        <v>15948</v>
      </c>
      <c r="B29" t="s">
        <v>30</v>
      </c>
      <c r="C29" t="s">
        <v>33</v>
      </c>
      <c r="D29" t="s">
        <v>24</v>
      </c>
      <c r="E29" s="9">
        <v>1</v>
      </c>
      <c r="F29" s="9">
        <v>1</v>
      </c>
      <c r="G29" s="9">
        <v>0</v>
      </c>
      <c r="H29" s="9">
        <v>2</v>
      </c>
      <c r="I29" s="9"/>
      <c r="J29" s="9">
        <v>0</v>
      </c>
      <c r="K29" s="9"/>
      <c r="L29" s="9"/>
      <c r="M29" s="9"/>
      <c r="N29" s="9"/>
      <c r="O29" s="9"/>
      <c r="P29" s="9">
        <f t="shared" ref="P29:P30" si="14">SUM(E29:N29)</f>
        <v>4</v>
      </c>
      <c r="Q29" s="9">
        <f t="shared" si="12"/>
        <v>51</v>
      </c>
      <c r="R29" s="9"/>
      <c r="S29" s="9"/>
      <c r="T29">
        <f t="shared" si="13"/>
        <v>5</v>
      </c>
      <c r="U29" s="9">
        <f t="shared" ref="U29:U30" si="15">MAX(P29:S29,2*T29)</f>
        <v>51</v>
      </c>
      <c r="V29" s="11">
        <v>31</v>
      </c>
      <c r="W29" s="10">
        <f t="shared" si="10"/>
        <v>3</v>
      </c>
      <c r="X29" s="7" t="str">
        <f t="shared" si="11"/>
        <v>██████████</v>
      </c>
    </row>
    <row r="30" spans="1:24" x14ac:dyDescent="0.25">
      <c r="A30">
        <v>15161</v>
      </c>
      <c r="B30" t="s">
        <v>35</v>
      </c>
      <c r="C30" t="s">
        <v>33</v>
      </c>
      <c r="D30" t="s">
        <v>46</v>
      </c>
      <c r="E30" s="9">
        <v>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>
        <f t="shared" si="14"/>
        <v>0</v>
      </c>
      <c r="Q30" s="9">
        <f t="shared" si="12"/>
        <v>0</v>
      </c>
      <c r="R30" s="9"/>
      <c r="S30" s="9"/>
      <c r="T30">
        <f t="shared" si="13"/>
        <v>1</v>
      </c>
      <c r="U30" s="9">
        <f t="shared" si="15"/>
        <v>2</v>
      </c>
      <c r="V30" s="11">
        <v>1</v>
      </c>
      <c r="W30" s="10" t="str">
        <f t="shared" si="10"/>
        <v>--</v>
      </c>
      <c r="X30" s="7" t="str">
        <f t="shared" si="11"/>
        <v/>
      </c>
    </row>
    <row r="31" spans="1:24" x14ac:dyDescent="0.25">
      <c r="A31">
        <v>17461</v>
      </c>
      <c r="B31" t="s">
        <v>47</v>
      </c>
      <c r="C31" t="s">
        <v>33</v>
      </c>
      <c r="D31" t="s">
        <v>39</v>
      </c>
      <c r="E31" s="9">
        <v>0</v>
      </c>
      <c r="F31" s="9">
        <v>0</v>
      </c>
      <c r="G31" s="9">
        <v>0</v>
      </c>
      <c r="H31" s="9">
        <v>0</v>
      </c>
      <c r="I31" s="9"/>
      <c r="J31" s="9"/>
      <c r="K31" s="9"/>
      <c r="L31" s="9"/>
      <c r="M31" s="9"/>
      <c r="N31" s="9"/>
      <c r="O31" s="9"/>
      <c r="P31" s="9">
        <f t="shared" ref="P31" si="16">SUM(E31:N31)</f>
        <v>0</v>
      </c>
      <c r="Q31" s="9">
        <f t="shared" si="12"/>
        <v>0</v>
      </c>
      <c r="R31" s="9"/>
      <c r="S31" s="9"/>
      <c r="T31">
        <f t="shared" si="13"/>
        <v>4</v>
      </c>
      <c r="U31" s="9">
        <f t="shared" ref="U31" si="17">MAX(P31:S31,2*T31)</f>
        <v>8</v>
      </c>
      <c r="V31" s="11">
        <v>5</v>
      </c>
      <c r="W31" s="10" t="str">
        <f t="shared" si="10"/>
        <v>--</v>
      </c>
      <c r="X31" s="7" t="str">
        <f t="shared" si="11"/>
        <v>█</v>
      </c>
    </row>
    <row r="32" spans="1:24" x14ac:dyDescent="0.25">
      <c r="A32">
        <v>15794</v>
      </c>
      <c r="B32" t="s">
        <v>31</v>
      </c>
      <c r="C32" t="s">
        <v>33</v>
      </c>
      <c r="D32" t="s">
        <v>24</v>
      </c>
      <c r="E32" s="9">
        <v>3</v>
      </c>
      <c r="F32" s="9">
        <v>2</v>
      </c>
      <c r="G32" s="9">
        <v>0</v>
      </c>
      <c r="H32" s="9"/>
      <c r="I32" s="9"/>
      <c r="J32" s="9">
        <v>0</v>
      </c>
      <c r="K32" s="9"/>
      <c r="L32" s="9"/>
      <c r="M32" s="9"/>
      <c r="N32" s="9"/>
      <c r="O32" s="9"/>
      <c r="P32" s="9">
        <f t="shared" ref="P32" si="18">SUM(E32:N32)</f>
        <v>5</v>
      </c>
      <c r="Q32" s="9">
        <f t="shared" si="12"/>
        <v>64</v>
      </c>
      <c r="R32" s="9"/>
      <c r="S32" s="9"/>
      <c r="T32">
        <f t="shared" si="13"/>
        <v>4</v>
      </c>
      <c r="U32" s="9">
        <f t="shared" ref="U32" si="19">MAX(P32:S32,2*T32)</f>
        <v>64</v>
      </c>
      <c r="V32" s="11">
        <v>38</v>
      </c>
      <c r="W32" s="10">
        <f t="shared" si="10"/>
        <v>3.5</v>
      </c>
      <c r="X32" s="7" t="str">
        <f t="shared" si="11"/>
        <v>████████████</v>
      </c>
    </row>
    <row r="33" spans="1:24" x14ac:dyDescent="0.25">
      <c r="A33">
        <v>15773</v>
      </c>
      <c r="B33" t="s">
        <v>32</v>
      </c>
      <c r="C33" t="s">
        <v>33</v>
      </c>
      <c r="D33" t="s">
        <v>24</v>
      </c>
      <c r="E33" s="9">
        <v>2</v>
      </c>
      <c r="F33" s="9">
        <v>0</v>
      </c>
      <c r="G33" s="9">
        <v>0</v>
      </c>
      <c r="H33" s="9"/>
      <c r="I33" s="9"/>
      <c r="J33" s="9"/>
      <c r="K33" s="9"/>
      <c r="L33" s="9"/>
      <c r="M33" s="9"/>
      <c r="N33" s="9"/>
      <c r="O33" s="9"/>
      <c r="P33" s="9">
        <f t="shared" ref="P33" si="20">SUM(E33:N33)</f>
        <v>2</v>
      </c>
      <c r="Q33" s="9">
        <f t="shared" si="12"/>
        <v>26</v>
      </c>
      <c r="R33" s="9"/>
      <c r="S33" s="9"/>
      <c r="T33">
        <f t="shared" si="13"/>
        <v>3</v>
      </c>
      <c r="U33" s="9">
        <f t="shared" ref="U33" si="21">MAX(P33:S33,2*T33)</f>
        <v>26</v>
      </c>
      <c r="V33" s="11">
        <v>16</v>
      </c>
      <c r="W33" s="10" t="str">
        <f t="shared" si="10"/>
        <v>--</v>
      </c>
      <c r="X33" s="7" t="str">
        <f t="shared" si="11"/>
        <v>█████</v>
      </c>
    </row>
    <row r="34" spans="1:24" x14ac:dyDescent="0.25">
      <c r="A34">
        <v>15793</v>
      </c>
      <c r="B34" t="s">
        <v>48</v>
      </c>
      <c r="C34" t="s">
        <v>33</v>
      </c>
      <c r="D34" t="s">
        <v>46</v>
      </c>
      <c r="E34" s="9">
        <v>2</v>
      </c>
      <c r="F34" s="9">
        <v>2</v>
      </c>
      <c r="G34" s="9">
        <v>3</v>
      </c>
      <c r="H34" s="9">
        <v>2</v>
      </c>
      <c r="I34" s="9"/>
      <c r="J34" s="9"/>
      <c r="K34" s="9"/>
      <c r="L34" s="9"/>
      <c r="M34" s="9"/>
      <c r="N34" s="9"/>
      <c r="O34" s="9"/>
      <c r="P34" s="9">
        <f t="shared" ref="P34" si="22">SUM(E34:N34)</f>
        <v>9</v>
      </c>
      <c r="Q34" s="9">
        <f t="shared" si="12"/>
        <v>80</v>
      </c>
      <c r="R34" s="9"/>
      <c r="S34" s="9"/>
      <c r="T34">
        <f t="shared" si="13"/>
        <v>4</v>
      </c>
      <c r="U34" s="9">
        <f t="shared" ref="U34" si="23">MAX(P34:S34,2*T34)</f>
        <v>80</v>
      </c>
      <c r="V34" s="11">
        <v>48</v>
      </c>
      <c r="W34" s="10">
        <f t="shared" ref="W34" si="24">VLOOKUP(U34,$Y$2:$AA$7,3,TRUE)</f>
        <v>4.5</v>
      </c>
      <c r="X34" s="7" t="str">
        <f t="shared" si="11"/>
        <v>████████████████</v>
      </c>
    </row>
    <row r="35" spans="1:24" x14ac:dyDescent="0.25">
      <c r="P35" s="8">
        <f>MAX(P20:P34)*0.7</f>
        <v>6.3</v>
      </c>
    </row>
  </sheetData>
  <sortState ref="A20:W28">
    <sortCondition ref="B20:B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Aleksy Barski</dc:creator>
  <cp:lastModifiedBy>Aleksy Barski, tel. 203, p.433</cp:lastModifiedBy>
  <dcterms:created xsi:type="dcterms:W3CDTF">2017-03-01T12:18:46Z</dcterms:created>
  <dcterms:modified xsi:type="dcterms:W3CDTF">2018-06-27T08:50:19Z</dcterms:modified>
</cp:coreProperties>
</file>