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4355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16" i="1"/>
  <c r="I15"/>
  <c r="G5"/>
  <c r="G6" s="1"/>
  <c r="E9"/>
  <c r="E12" s="1"/>
  <c r="D9"/>
  <c r="C9"/>
  <c r="B9"/>
  <c r="B6"/>
  <c r="C6" s="1"/>
  <c r="F6" s="1"/>
  <c r="H6" s="1"/>
  <c r="I6" s="1"/>
  <c r="J6" s="1"/>
  <c r="D12"/>
  <c r="F9" l="1"/>
  <c r="G12"/>
  <c r="B12"/>
  <c r="C12" s="1"/>
  <c r="F12" s="1"/>
  <c r="G9"/>
  <c r="H9" s="1"/>
  <c r="I9" s="1"/>
  <c r="J9" s="1"/>
  <c r="L9" l="1"/>
  <c r="L12"/>
  <c r="H12"/>
  <c r="I12" l="1"/>
  <c r="J12" s="1"/>
</calcChain>
</file>

<file path=xl/sharedStrings.xml><?xml version="1.0" encoding="utf-8"?>
<sst xmlns="http://schemas.openxmlformats.org/spreadsheetml/2006/main" count="43" uniqueCount="37">
  <si>
    <t>stan początkowy</t>
  </si>
  <si>
    <t>stan końcowy</t>
  </si>
  <si>
    <t>rf</t>
  </si>
  <si>
    <t>Ff(0)</t>
  </si>
  <si>
    <t>rd</t>
  </si>
  <si>
    <t>kapitał w walucie krajowej</t>
  </si>
  <si>
    <t>kapitał w walucie zagranicznej</t>
  </si>
  <si>
    <t>zagraniczna stopa procentowa</t>
  </si>
  <si>
    <t>krajowa stopa procentowa</t>
  </si>
  <si>
    <t>kurs walutowy stan początkowy</t>
  </si>
  <si>
    <t>kurs walutowy stan końcowy</t>
  </si>
  <si>
    <t>zwrot z lokaty zagranicznej</t>
  </si>
  <si>
    <t>zwrot netto z lokaty zagranicznej (ponad zwrot z lokaty krajowej)</t>
  </si>
  <si>
    <t>deprecjacja waluty krajowej</t>
  </si>
  <si>
    <t>aprecjacja waluty krajowej</t>
  </si>
  <si>
    <t>II wariant</t>
  </si>
  <si>
    <t>deprecjacja waluty zagranicznej</t>
  </si>
  <si>
    <t>aprecjacja waluty zagranicznej, w której ulokowano lokatę</t>
  </si>
  <si>
    <t>zwrot z lokaty zagranicznej - formuła przybliżona</t>
  </si>
  <si>
    <t>Fd(t=0)</t>
  </si>
  <si>
    <t>k(t=0)</t>
  </si>
  <si>
    <t>Ff(t=1)</t>
  </si>
  <si>
    <t>k(t=1)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</si>
  <si>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Fd/Fd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</si>
  <si>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k/k</t>
    </r>
  </si>
  <si>
    <t>stopa zmiany kursu walutowego (stopa deprecjacji/aprecjacji waluty krajowej)</t>
  </si>
  <si>
    <t>Fd(t=1)</t>
  </si>
  <si>
    <r>
      <t xml:space="preserve">rf + </t>
    </r>
    <r>
      <rPr>
        <b/>
        <sz val="11"/>
        <color rgb="FFFF0000"/>
        <rFont val="Symbol"/>
        <family val="1"/>
        <charset val="2"/>
      </rPr>
      <t>D</t>
    </r>
    <r>
      <rPr>
        <b/>
        <sz val="11"/>
        <color rgb="FFFF0000"/>
        <rFont val="Calibri"/>
        <family val="2"/>
        <charset val="238"/>
        <scheme val="minor"/>
      </rPr>
      <t>k/k</t>
    </r>
  </si>
  <si>
    <r>
      <rPr>
        <b/>
        <sz val="11"/>
        <color rgb="FFFF0000"/>
        <rFont val="Symbol"/>
        <family val="1"/>
        <charset val="2"/>
      </rPr>
      <t>D</t>
    </r>
    <r>
      <rPr>
        <b/>
        <sz val="11"/>
        <color rgb="FFFF0000"/>
        <rFont val="Calibri"/>
        <family val="2"/>
        <charset val="238"/>
        <scheme val="minor"/>
      </rPr>
      <t>k/k &gt; 0</t>
    </r>
  </si>
  <si>
    <r>
      <rPr>
        <b/>
        <sz val="11"/>
        <color rgb="FFFF0000"/>
        <rFont val="Symbol"/>
        <family val="1"/>
        <charset val="2"/>
      </rPr>
      <t>D</t>
    </r>
    <r>
      <rPr>
        <b/>
        <sz val="11"/>
        <color rgb="FFFF0000"/>
        <rFont val="Calibri"/>
        <family val="2"/>
        <charset val="238"/>
        <scheme val="minor"/>
      </rPr>
      <t>k/k &lt; 0</t>
    </r>
  </si>
  <si>
    <t>deprecjacja waluty krajowej / aprecjacja waluty zagranicznej</t>
  </si>
  <si>
    <t>aprecjacja waluty krajowej / deprecjacja waluty zagranicznej</t>
  </si>
  <si>
    <t>III wariant</t>
  </si>
  <si>
    <t>I  wariant</t>
  </si>
  <si>
    <t>kurs bez zmian</t>
  </si>
  <si>
    <t>II wariant - deprecjacja waluty krajowj</t>
  </si>
  <si>
    <t>III wariant - aprecjacja waluty krajowj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</si>
</sst>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0.000%"/>
    <numFmt numFmtId="166" formatCode="0.0%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sz val="11"/>
      <color rgb="FFFF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0" fontId="3" fillId="4" borderId="1" xfId="1" applyNumberFormat="1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"/>
  <sheetViews>
    <sheetView tabSelected="1" zoomScale="136" zoomScaleNormal="136" workbookViewId="0">
      <selection activeCell="J14" sqref="J14"/>
    </sheetView>
  </sheetViews>
  <sheetFormatPr defaultRowHeight="15"/>
  <cols>
    <col min="1" max="1" width="11.42578125" style="12" customWidth="1"/>
    <col min="2" max="2" width="11.7109375" style="12" customWidth="1"/>
    <col min="3" max="3" width="11.5703125" style="12" customWidth="1"/>
    <col min="4" max="4" width="11.85546875" style="12" customWidth="1"/>
    <col min="5" max="5" width="11.42578125" style="12" customWidth="1"/>
    <col min="6" max="6" width="12.140625" style="12" customWidth="1"/>
    <col min="7" max="7" width="10.140625" style="12" customWidth="1"/>
    <col min="8" max="8" width="9.140625" style="12"/>
    <col min="9" max="9" width="11.42578125" style="12" customWidth="1"/>
    <col min="10" max="10" width="12.140625" style="12" customWidth="1"/>
    <col min="11" max="11" width="11.140625" style="12" customWidth="1"/>
    <col min="12" max="12" width="13.42578125" style="12" customWidth="1"/>
    <col min="13" max="13" width="21.7109375" style="12" customWidth="1"/>
    <col min="14" max="16384" width="9.140625" style="12"/>
  </cols>
  <sheetData>
    <row r="1" spans="1:13" ht="114.75" customHeight="1">
      <c r="A1" s="1" t="s">
        <v>5</v>
      </c>
      <c r="B1" s="1" t="s">
        <v>9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10</v>
      </c>
      <c r="H1" s="1" t="s">
        <v>5</v>
      </c>
      <c r="I1" s="1" t="s">
        <v>11</v>
      </c>
      <c r="J1" s="1" t="s">
        <v>12</v>
      </c>
      <c r="K1" s="13"/>
      <c r="L1" s="40" t="s">
        <v>25</v>
      </c>
      <c r="M1" s="13"/>
    </row>
    <row r="2" spans="1:13" ht="28.5" customHeight="1">
      <c r="A2" s="1" t="s">
        <v>0</v>
      </c>
      <c r="C2" s="1" t="s">
        <v>0</v>
      </c>
      <c r="D2" s="13"/>
      <c r="E2" s="13"/>
      <c r="F2" s="1" t="s">
        <v>1</v>
      </c>
      <c r="H2" s="1" t="s">
        <v>1</v>
      </c>
      <c r="I2" s="13"/>
      <c r="J2" s="14" t="s">
        <v>23</v>
      </c>
      <c r="K2" s="13"/>
      <c r="L2" s="27" t="s">
        <v>24</v>
      </c>
      <c r="M2" s="13"/>
    </row>
    <row r="3" spans="1:13" s="15" customFormat="1">
      <c r="A3" s="1" t="s">
        <v>19</v>
      </c>
      <c r="B3" s="1" t="s">
        <v>20</v>
      </c>
      <c r="C3" s="1" t="s">
        <v>3</v>
      </c>
      <c r="D3" s="1" t="s">
        <v>2</v>
      </c>
      <c r="E3" s="1" t="s">
        <v>4</v>
      </c>
      <c r="F3" s="1" t="s">
        <v>21</v>
      </c>
      <c r="G3" s="1" t="s">
        <v>22</v>
      </c>
      <c r="H3" s="1" t="s">
        <v>26</v>
      </c>
      <c r="I3" s="14"/>
      <c r="J3" s="14"/>
      <c r="K3" s="14"/>
      <c r="L3" s="27"/>
      <c r="M3" s="13"/>
    </row>
    <row r="4" spans="1:13" s="15" customFormat="1">
      <c r="A4" s="1"/>
      <c r="B4" s="1"/>
      <c r="C4" s="1"/>
      <c r="D4" s="1"/>
      <c r="E4" s="1"/>
      <c r="F4" s="1"/>
      <c r="G4" s="41" t="s">
        <v>33</v>
      </c>
      <c r="H4" s="1"/>
      <c r="I4" s="14"/>
      <c r="J4" s="14"/>
      <c r="K4" s="37" t="s">
        <v>34</v>
      </c>
      <c r="L4" s="27"/>
      <c r="M4" s="39" t="s">
        <v>34</v>
      </c>
    </row>
    <row r="5" spans="1:13" s="15" customFormat="1">
      <c r="A5" s="1"/>
      <c r="B5" s="6">
        <v>4.2</v>
      </c>
      <c r="C5" s="1"/>
      <c r="D5" s="1"/>
      <c r="E5" s="1"/>
      <c r="F5" s="1"/>
      <c r="G5" s="41">
        <f>B5</f>
        <v>4.2</v>
      </c>
      <c r="H5" s="1"/>
      <c r="I5" s="14"/>
      <c r="J5" s="14"/>
      <c r="K5" s="37"/>
      <c r="L5" s="27"/>
      <c r="M5" s="39"/>
    </row>
    <row r="6" spans="1:13" s="15" customFormat="1">
      <c r="A6" s="5">
        <v>1000</v>
      </c>
      <c r="B6" s="4">
        <f>1/B5</f>
        <v>0.23809523809523808</v>
      </c>
      <c r="C6" s="3">
        <f>A6/B6</f>
        <v>4200</v>
      </c>
      <c r="D6" s="22">
        <v>0.04</v>
      </c>
      <c r="E6" s="22">
        <v>2.5000000000000001E-2</v>
      </c>
      <c r="F6" s="2">
        <f>(1+D6)*C6</f>
        <v>4368</v>
      </c>
      <c r="G6" s="42">
        <f>1/G5</f>
        <v>0.23809523809523808</v>
      </c>
      <c r="H6" s="5">
        <f>G6*F6</f>
        <v>1040</v>
      </c>
      <c r="I6" s="23">
        <f>H6/A6-1</f>
        <v>4.0000000000000036E-2</v>
      </c>
      <c r="J6" s="20">
        <f>I6-E6</f>
        <v>1.5000000000000034E-2</v>
      </c>
      <c r="K6" s="38"/>
      <c r="L6" s="27"/>
      <c r="M6" s="39"/>
    </row>
    <row r="7" spans="1:13" s="15" customFormat="1" ht="15" customHeight="1">
      <c r="A7" s="5"/>
      <c r="C7" s="3"/>
      <c r="D7" s="10"/>
      <c r="E7" s="10"/>
      <c r="F7" s="3"/>
      <c r="G7" s="8" t="s">
        <v>15</v>
      </c>
      <c r="H7" s="1"/>
      <c r="I7" s="14"/>
      <c r="J7" s="14"/>
      <c r="K7" s="31" t="s">
        <v>13</v>
      </c>
      <c r="L7" s="27"/>
      <c r="M7" s="31" t="s">
        <v>17</v>
      </c>
    </row>
    <row r="8" spans="1:13" s="15" customFormat="1">
      <c r="A8" s="1"/>
      <c r="B8" s="6">
        <v>4.2</v>
      </c>
      <c r="C8" s="1"/>
      <c r="D8" s="1"/>
      <c r="E8" s="1"/>
      <c r="F8" s="1"/>
      <c r="G8" s="8">
        <v>4</v>
      </c>
      <c r="H8" s="1"/>
      <c r="I8" s="14"/>
      <c r="J8" s="14"/>
      <c r="K8" s="35"/>
      <c r="L8" s="27"/>
      <c r="M8" s="35"/>
    </row>
    <row r="9" spans="1:13" s="15" customFormat="1">
      <c r="A9" s="5">
        <v>1000</v>
      </c>
      <c r="B9" s="4">
        <f>1/B8</f>
        <v>0.23809523809523808</v>
      </c>
      <c r="C9" s="3">
        <f>A9/B9</f>
        <v>4200</v>
      </c>
      <c r="D9" s="22">
        <f>D6</f>
        <v>0.04</v>
      </c>
      <c r="E9" s="22">
        <f>E6</f>
        <v>2.5000000000000001E-2</v>
      </c>
      <c r="F9" s="2">
        <f>(1+D9)*C9</f>
        <v>4368</v>
      </c>
      <c r="G9" s="9">
        <f>1/G8</f>
        <v>0.25</v>
      </c>
      <c r="H9" s="5">
        <f>G9*F9</f>
        <v>1092</v>
      </c>
      <c r="I9" s="23">
        <f>H9/A9-1</f>
        <v>9.2000000000000082E-2</v>
      </c>
      <c r="J9" s="20">
        <f>I9-E9</f>
        <v>6.7000000000000087E-2</v>
      </c>
      <c r="K9" s="36"/>
      <c r="L9" s="28">
        <f>G9/B9-1</f>
        <v>5.0000000000000044E-2</v>
      </c>
      <c r="M9" s="36"/>
    </row>
    <row r="10" spans="1:13" s="15" customFormat="1">
      <c r="A10" s="5"/>
      <c r="C10" s="3"/>
      <c r="D10" s="10"/>
      <c r="E10" s="10"/>
      <c r="F10" s="3"/>
      <c r="G10" s="7" t="s">
        <v>32</v>
      </c>
      <c r="H10" s="5"/>
      <c r="I10" s="11"/>
      <c r="J10" s="11"/>
      <c r="K10" s="32" t="s">
        <v>14</v>
      </c>
      <c r="L10" s="17"/>
      <c r="M10" s="33" t="s">
        <v>16</v>
      </c>
    </row>
    <row r="11" spans="1:13" s="15" customFormat="1" ht="15" customHeight="1">
      <c r="A11" s="1"/>
      <c r="B11" s="6">
        <v>4.2</v>
      </c>
      <c r="C11" s="1"/>
      <c r="D11" s="1"/>
      <c r="E11" s="1"/>
      <c r="F11" s="1"/>
      <c r="G11" s="18">
        <v>4.3499999999999996</v>
      </c>
      <c r="H11" s="14"/>
      <c r="I11" s="19"/>
      <c r="J11" s="19"/>
      <c r="K11" s="33"/>
      <c r="L11" s="16"/>
      <c r="M11" s="33"/>
    </row>
    <row r="12" spans="1:13" s="15" customFormat="1">
      <c r="A12" s="5">
        <v>1000</v>
      </c>
      <c r="B12" s="4">
        <f>1/B11</f>
        <v>0.23809523809523808</v>
      </c>
      <c r="C12" s="3">
        <f>A12/B12</f>
        <v>4200</v>
      </c>
      <c r="D12" s="22">
        <f>D9</f>
        <v>0.04</v>
      </c>
      <c r="E12" s="22">
        <f>E9</f>
        <v>2.5000000000000001E-2</v>
      </c>
      <c r="F12" s="2">
        <f>(1+D12)*C12</f>
        <v>4368</v>
      </c>
      <c r="G12" s="7">
        <f>1/G11</f>
        <v>0.22988505747126439</v>
      </c>
      <c r="H12" s="5">
        <f>G12*F12</f>
        <v>1004.1379310344829</v>
      </c>
      <c r="I12" s="24">
        <f>H12/A12-1</f>
        <v>4.1379310344829001E-3</v>
      </c>
      <c r="J12" s="20">
        <f>I12-E12</f>
        <v>-2.0862068965517101E-2</v>
      </c>
      <c r="K12" s="34"/>
      <c r="L12" s="16">
        <f>G12/B12-1</f>
        <v>-3.4482758620689502E-2</v>
      </c>
      <c r="M12" s="34"/>
    </row>
    <row r="14" spans="1:13" ht="30.75" customHeight="1">
      <c r="G14" s="30" t="s">
        <v>18</v>
      </c>
      <c r="H14" s="30"/>
      <c r="I14" s="30"/>
      <c r="J14" s="21"/>
    </row>
    <row r="15" spans="1:13">
      <c r="H15" s="43" t="s">
        <v>35</v>
      </c>
      <c r="I15" s="25">
        <f>D9-E9+L9</f>
        <v>6.5000000000000044E-2</v>
      </c>
      <c r="J15" s="29" t="s">
        <v>27</v>
      </c>
      <c r="K15" s="29" t="s">
        <v>28</v>
      </c>
      <c r="L15" s="12" t="s">
        <v>30</v>
      </c>
    </row>
    <row r="16" spans="1:13">
      <c r="H16" s="43" t="s">
        <v>36</v>
      </c>
      <c r="I16" s="26">
        <f>D12-E12+L12</f>
        <v>-1.9482758620689503E-2</v>
      </c>
      <c r="J16" s="29" t="s">
        <v>27</v>
      </c>
      <c r="K16" s="29" t="s">
        <v>29</v>
      </c>
      <c r="L16" s="12" t="s">
        <v>31</v>
      </c>
    </row>
  </sheetData>
  <mergeCells count="7">
    <mergeCell ref="K7:K9"/>
    <mergeCell ref="M7:M9"/>
    <mergeCell ref="K4:K6"/>
    <mergeCell ref="M4:M6"/>
    <mergeCell ref="G14:I14"/>
    <mergeCell ref="K10:K12"/>
    <mergeCell ref="M10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Woroniecka-Leciejewicz</dc:creator>
  <cp:lastModifiedBy>irena woroniecka</cp:lastModifiedBy>
  <cp:lastPrinted>2011-06-06T11:50:37Z</cp:lastPrinted>
  <dcterms:created xsi:type="dcterms:W3CDTF">2011-06-06T11:10:28Z</dcterms:created>
  <dcterms:modified xsi:type="dcterms:W3CDTF">2017-06-08T09:06:26Z</dcterms:modified>
</cp:coreProperties>
</file>